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quipo 09\Desktop\"/>
    </mc:Choice>
  </mc:AlternateContent>
  <xr:revisionPtr revIDLastSave="0" documentId="8_{7530DEA7-0C33-4E54-A14E-7E9C73AF0A23}" xr6:coauthVersionLast="46" xr6:coauthVersionMax="46" xr10:uidLastSave="{00000000-0000-0000-0000-000000000000}"/>
  <bookViews>
    <workbookView xWindow="-120" yWindow="-120" windowWidth="24240" windowHeight="13140" tabRatio="740" xr2:uid="{00000000-000D-0000-FFFF-FFFF00000000}"/>
  </bookViews>
  <sheets>
    <sheet name="FASE RESPUESTA" sheetId="11" r:id="rId1"/>
    <sheet name="PRESUPUESTO FASES" sheetId="10" r:id="rId2"/>
  </sheets>
  <definedNames>
    <definedName name="_xlnm._FilterDatabase" localSheetId="1" hidden="1">'PRESUPUESTO FASES'!$A$5:$I$26</definedName>
    <definedName name="_xlnm.Print_Area" localSheetId="1">'PRESUPUESTO FASES'!$A$1:$I$29</definedName>
    <definedName name="_xlnm.Print_Titles" localSheetId="0">'FASE RESPUESTA'!$1:$6</definedName>
    <definedName name="_xlnm.Print_Titles" localSheetId="1">'PRESUPUESTO FASES'!$1:$6</definedName>
  </definedNames>
  <calcPr calcId="181029"/>
</workbook>
</file>

<file path=xl/calcChain.xml><?xml version="1.0" encoding="utf-8"?>
<calcChain xmlns="http://schemas.openxmlformats.org/spreadsheetml/2006/main">
  <c r="I9" i="10" l="1"/>
  <c r="I17" i="10"/>
  <c r="I14" i="10"/>
  <c r="I13" i="10"/>
  <c r="F26" i="10" l="1"/>
  <c r="I25" i="10"/>
  <c r="I15" i="10"/>
  <c r="D26" i="10"/>
  <c r="I23" i="10"/>
  <c r="I24" i="10"/>
  <c r="I7" i="10"/>
  <c r="I8" i="10"/>
  <c r="I10" i="10"/>
  <c r="I11" i="10"/>
  <c r="I12" i="10"/>
  <c r="I16" i="10"/>
  <c r="I18" i="10"/>
  <c r="I19" i="10"/>
  <c r="I20" i="10"/>
  <c r="I21" i="10"/>
  <c r="E26" i="10"/>
  <c r="G26" i="10"/>
  <c r="I26" i="10" l="1"/>
  <c r="I22" i="10"/>
  <c r="F28" i="10"/>
  <c r="F22" i="10"/>
  <c r="D22" i="10"/>
  <c r="D28" i="10" s="1"/>
  <c r="G22" i="10"/>
  <c r="G28" i="10" s="1"/>
  <c r="E22" i="10"/>
  <c r="E28" i="10" s="1"/>
  <c r="I28" i="10" l="1"/>
</calcChain>
</file>

<file path=xl/sharedStrings.xml><?xml version="1.0" encoding="utf-8"?>
<sst xmlns="http://schemas.openxmlformats.org/spreadsheetml/2006/main" count="164" uniqueCount="135">
  <si>
    <t>OBJETIVO</t>
  </si>
  <si>
    <t>UNGRD</t>
  </si>
  <si>
    <t>ACTIVIDADES</t>
  </si>
  <si>
    <t>VALOR TOTAL</t>
  </si>
  <si>
    <t>OBJETIVO GENERAL</t>
  </si>
  <si>
    <t>FASE DE LA EMERGENCIA</t>
  </si>
  <si>
    <t>RESULTADO ESPERADO</t>
  </si>
  <si>
    <t>RESPONSABLE</t>
  </si>
  <si>
    <t>APOYO</t>
  </si>
  <si>
    <t>RESPUESTA</t>
  </si>
  <si>
    <t>PRESUPUESTO</t>
  </si>
  <si>
    <t xml:space="preserve">CMGRD </t>
  </si>
  <si>
    <t xml:space="preserve">CDGRD </t>
  </si>
  <si>
    <t>FORMATO PLAN OPERATIVO DE INTERVENCION POR SERVICIO BASICO DE RESPUESTA</t>
  </si>
  <si>
    <t>VERSIÓN: 02</t>
  </si>
  <si>
    <t>APOYO OPERACIONAL DE ENTREGA DE AHE</t>
  </si>
  <si>
    <t>CENTRO DE COORDINACION GENERAL LEY 1523</t>
  </si>
  <si>
    <t xml:space="preserve">COMUNICACIÓN ESTRATEGICA EN EMERGENCIA </t>
  </si>
  <si>
    <t>GENERAR BOLETINES DE PRENSA OFICIALES Y MANTENER COMUNICACIÓN CONSTANTE DE INFORMACION AL PUBLICO EN GENERAL</t>
  </si>
  <si>
    <t>PRESUPUESTO POR LINEAS DE INTERVENCION  PLAN OPERATIVO POR SERVICIOS BASICOS DE RESPUESTA</t>
  </si>
  <si>
    <t>SERVICIO BASICO DE RESPÚESTA</t>
  </si>
  <si>
    <t>CÓDIGO:
 FR-1703-SMD-10</t>
  </si>
  <si>
    <t>ENTIDADES OPERATIVAS - UNGRD</t>
  </si>
  <si>
    <t>MARCO LEGAL</t>
  </si>
  <si>
    <t xml:space="preserve">ACTIVACIÓN SALA DE CRISIS </t>
  </si>
  <si>
    <t>MAQUINARIA AMARILLA</t>
  </si>
  <si>
    <t>UNGRD/GRUPOS OPERATIVOS DEL SNGRD</t>
  </si>
  <si>
    <t>EDAN/RUD</t>
  </si>
  <si>
    <t>AYUDA ALIMENTARIA Y NO ALIMENTARIA</t>
  </si>
  <si>
    <t>LOGISTICA DIARIA PARA EL PERSONAL OPERATIVO</t>
  </si>
  <si>
    <t>GASTOS OPERATIVOS</t>
  </si>
  <si>
    <t>TOTAL FASE RESPUESTA</t>
  </si>
  <si>
    <t>TOTAL FASE RECUPERACIÓN</t>
  </si>
  <si>
    <t>CÓDIGO:  FR-1703-SMD-10
F010</t>
  </si>
  <si>
    <t>SNGRD Y SECTORES 
(APORTES DEL GOBIERNO NACIONAL )</t>
  </si>
  <si>
    <t>SERVICIO BÁSICO DE RESPUESTA</t>
  </si>
  <si>
    <t>OBSERVACIONES</t>
  </si>
  <si>
    <t>OTROS APORTES</t>
  </si>
  <si>
    <t>ENTREGA DE AHE ALIMENTARIO Y NO ALIMENTARIO</t>
  </si>
  <si>
    <t>FORMULACIÓN Y SEGUIMIENTO DEL  PLAN DE ACCIÓN ESPECIFICO MUNICIPAL</t>
  </si>
  <si>
    <t>CUMPLIMIENTO DE LAS METAS PROPUESTAS POR LOS SECTORES RESPONSABLES DE ACTUAR EN EN PLAN DE ACCIÓN</t>
  </si>
  <si>
    <t>FORMATO PLAN OPERATIVO DE INTERVENCIÓN POR SERVICIO BÁSICO DE RESPUESTA</t>
  </si>
  <si>
    <t>SERVICIOS PÚBLICOS BÁSICOS</t>
  </si>
  <si>
    <t>INFORMACIÓN SOBRE DAÑOS ESTRUCTURALES CONSOLIDADA.</t>
  </si>
  <si>
    <t>UNGRD / ENTIDADES DE APOYO</t>
  </si>
  <si>
    <t>REALIZAR EL MANEJO DE LA EMERGENCIA EN EL MUNICIPIO DE VILLA DEL ROSARIO</t>
  </si>
  <si>
    <t xml:space="preserve">CMGRD DEL MUNICIPIO </t>
  </si>
  <si>
    <t xml:space="preserve">LEVANTAMIENTO DE LA INFORMACION DE LA POBLACIÓN ATENDIDA  </t>
  </si>
  <si>
    <t>REALIZAR LA IDENTIFICACIÓN DE LA POBLACIÓN OBJETIVO Y REALIZAR LA ENTREGA DE AHE Y ACCIÓNES DE RECUPERACIÓN EN CASO DE SER NECESARIO</t>
  </si>
  <si>
    <t xml:space="preserve">CMGRD
</t>
  </si>
  <si>
    <t>CMGRD</t>
  </si>
  <si>
    <t>ALCALDIA MUNCIPAL, SECRETARIA DE PLANEACIÓN</t>
  </si>
  <si>
    <t>LEVANTAMIENTO DE LA INFORMACIÓN CORRESPONDIENTE A LA EVALUACIÓN DE DAÑOS Y ANALISIS DE NECESIDADES DE LA INFRAESTRUCTURA Y ÁREAS AFECTADAS.</t>
  </si>
  <si>
    <t>CMGRD Y UNGRD</t>
  </si>
  <si>
    <t>CMGRD - ENTIDADES OPERATIVAS DEL SNGRD</t>
  </si>
  <si>
    <t>LOGISTICA PARA EL PERSONAL OPERATIVO</t>
  </si>
  <si>
    <t>TRANSPORTES DESPLAZAMIENTOS Y MOVIMIENTOS OPERACIONALES DE CARÁCTER MUNICIPAL</t>
  </si>
  <si>
    <t>PROVEER LA LOGISTICA NECESARIA PARA ASEGUARA LA MOVILIDAD Y OPERATIVIDAD DEL PERSONAL DEL SNGRD</t>
  </si>
  <si>
    <t>CMGRD /CDGRD /UNGRD</t>
  </si>
  <si>
    <t>LOGISTICA Y OPERACIÓN PARA LAS ACCIONES ENMARCADAS EN EL CUMPLIMIENTO DEL PLAN DE ACCION ESPECIFICO</t>
  </si>
  <si>
    <t>PROPENDER POR EL CUMPLIMIENTO DEL 100% DEL PLAN DE ACCION</t>
  </si>
  <si>
    <t>ENTREGA DE INSUMOS BASICOS PARA LA SUBSISTENCIA ALIMENTARIO Y NO ALIMENTARIO A LA POBLACIÓN OBJETIVO</t>
  </si>
  <si>
    <t>COMUNICACIONES EN EMERGENCIA</t>
  </si>
  <si>
    <t>INFORMACION PERMANENTE HACIA LA COMUNIDAD Y ENTIDADES INVOLUCRADOS SOBRE LA ATENCIÓN DE LA POBLACIÓN OBJETO (BOLETINES COMUNICADOS DE PRENSA, DOCUMENTALES Y DEMAS)</t>
  </si>
  <si>
    <t>AGUA Y SANEAMIENTO BASICO PARA LA POBLACIÓN OBJETO</t>
  </si>
  <si>
    <t xml:space="preserve">DE SER REQUERIDO PROPENDER POR ENTREGA DE AGUA SEGURA.
PROPENDER QUE LOS SERVICDIOS PUBLICOS SE PRESTEN DE MANERA EFICIENTE
</t>
  </si>
  <si>
    <t>CMGRD / GRUPOS OPERATIVO SNGRD/UNGRD</t>
  </si>
  <si>
    <t>FORTALECIMIENTO A LOS GRUPOS OPERATIVOS QUE APOYEN LAS ACCIONES DEL PLAN</t>
  </si>
  <si>
    <t>CUMPLIMIENTO PLAN DE ACCIÓN</t>
  </si>
  <si>
    <t>SALUD</t>
  </si>
  <si>
    <t>SNGRD</t>
  </si>
  <si>
    <t>LOGISTICA EN OPERACIONES</t>
  </si>
  <si>
    <t>CMGRD / CDGRD</t>
  </si>
  <si>
    <t>CMGRD /CDGRD/UNGRD</t>
  </si>
  <si>
    <t>OPERACIÓN LOGISTICA PARA LA RECEPCIÓN DE DONACIONES (ESPECIE Y EN DINERO), PARA LA ASISTENCIA HUMANITARIA NACIONAL E INTERNACIONAL</t>
  </si>
  <si>
    <t>RECEPCIÓN, CUSTODIA, BODEGAJE Y ENTREGA DE DONACIONES</t>
  </si>
  <si>
    <t>CONSECUSIÓN DE ÁREAS PARA LAS ACCIONES LOGISTICAS EN LA OPERACIÓN (PMU, BODEGAS, OFICINAS, PARQUEADEROS)</t>
  </si>
  <si>
    <t>ADMINISTRACIÓN DE LA OPERACIÓN DE ACUERDO A LOS PROTOCOLOS DEL MANUAL DE ASISTENCIA HUMANITARIA EN EMERGENCIA</t>
  </si>
  <si>
    <t>SDGRD</t>
  </si>
  <si>
    <t>CDGRD/UNGRD</t>
  </si>
  <si>
    <t xml:space="preserve">DISPONIBILIDAD DE TODO LO NECESARIO PARA GARANTIZAR EL FUNCIONAMIENTO EFICAZ DE LA ESTRUCTURA ORGANIZACIONAL  DE LA ATENCION DE LA EMERGENCIA </t>
  </si>
  <si>
    <t>RECUPERACIÓN TEMPRANA Y PARA EL DESARROLLO</t>
  </si>
  <si>
    <t>SECRETARIA DE SALUD MUNICIPAL</t>
  </si>
  <si>
    <t>DISPONIBILIDAD DE RECURSO HUMANO EN SALUD E INSUMOS NECESARIOS  PARA GARANTIZAR LA RESPUESTA EN SALUD PÚBLICA EN EL MUNICIPIO,  DURANTE EL TIEMPO QUE DURE LA DECLARATORIA DE CALAMINDAD PÚBLICA</t>
  </si>
  <si>
    <t>CMGRD, CDGRD, UNGRD</t>
  </si>
  <si>
    <t>ALIMENTACION OPERATIVA, CARPAS, ETC.</t>
  </si>
  <si>
    <t>MATERIALES Y EQUIPOS PARA EL CUMPLIMIENTO Y EVALUACION DEL PAE DEL PERSONAL DEL CMGRD</t>
  </si>
  <si>
    <t>CMGRD, CDGRD, IDS, UNGRD</t>
  </si>
  <si>
    <t xml:space="preserve">SUMINISTRO DE AGUA EN CARROTANQUE, TANQUES PLASTICOS, BATERIAS SANITARIAS, KIT DE PAPEL HIGIENICO, MANTENIMIENTO BATERIAS </t>
  </si>
  <si>
    <t>BUSQUEDA Y RESCATE</t>
  </si>
  <si>
    <t>PERSONAS ENCONTRADAS Y RESCATADAS</t>
  </si>
  <si>
    <t>DOTACIÓN DE ORGANISMO DE SOCORRO (CUERPO DE  BOMBEROS)</t>
  </si>
  <si>
    <t>LIMPIEZA DE MANTENIMIENTO DE DRENAJES NATURALES Y CANALES ARTIFICIALES.</t>
  </si>
  <si>
    <t>REDUCCION DEL RIESGO</t>
  </si>
  <si>
    <t xml:space="preserve">REDUCCION DEL RIESGO </t>
  </si>
  <si>
    <t xml:space="preserve">CONSTRUCCION DE OBRAS DE CONTENCION </t>
  </si>
  <si>
    <t>REVISAR Y ACTUALIZAR LOS FORMATOS  DE EVALUACION DE DAÑOS  Y ANÁLISIS DE NECESIDADES  - EDAN</t>
  </si>
  <si>
    <t xml:space="preserve"> SECRETARIA DE PLANEACION, (ENLACE DE GESTION DEL RIESGO)</t>
  </si>
  <si>
    <t xml:space="preserve">  MANEJO  DE DESASTRES (PREPARACION PARA LA RESPUESTA Y RECUPERACION ) </t>
  </si>
  <si>
    <t>MANEJO DE  DESASTRE (RESPUESTA)</t>
  </si>
  <si>
    <t>REALIZAR CENSOS POBLACION AFECTADA Y DILIGENCIAR FORMATOS EDAN</t>
  </si>
  <si>
    <t xml:space="preserve">PRESTAR LA RESPECTIVA ATENCIÓN </t>
  </si>
  <si>
    <t>MANEJO (RESPUESTA) BUSQUEDA Y RESCATE</t>
  </si>
  <si>
    <t>COMBUSTIBLE, SUMINISTRO DE EQUIPOS DE COMUNICACIÓN, EQUIPOS ESPECIALES DE RESCATE, MANTENIMIENTO DE VEHICULOS Y LOGISTICA, ALIMENTACION E HIDRATACION A ORGANISMOS DE SOCORRO BOMBEROS, DEFENSA CIVIL, POLICIA</t>
  </si>
  <si>
    <t xml:space="preserve">KIT ALIMENTICIOS </t>
  </si>
  <si>
    <t>MANEJO DE DESATRES AYUDA ALIMENTARIA Y NO ALIMENTARIA</t>
  </si>
  <si>
    <t>MANEJO DE DESASTRES (RESPUESTA)</t>
  </si>
  <si>
    <t>INTERVENCIÓN CON MAQUINARIA PARA LIMPIEZA DE AREAS AFECTADAS</t>
  </si>
  <si>
    <t xml:space="preserve"> LIMPIEZA DE CANALES DE AGUAS LLUVIAS, Y OBRAS COMPLEMENTARIAS PARA LA MITIGACION DEL RIESGO EN ZONAS AFECTADAS POR LA OLA INVERNAL EN EL MUNICIPIO DE VILLA DEL ROSARIO</t>
  </si>
  <si>
    <t>LIMPIEZA DE CALLES Y DE TODAS LAS AREAS AFECTADAS POR DESLIZAMIENTOS  Y REMOCION EN MASA DE LOS DIFERENTES SECTORES</t>
  </si>
  <si>
    <t xml:space="preserve"> PROFESIONALES PARA SALUD PUBLICA E INSUMOS PARA LA RESPUESTA EN SALUD </t>
  </si>
  <si>
    <t xml:space="preserve">  AUXILIARES, INSUMOS </t>
  </si>
  <si>
    <t>IMPLEMENTAR MEDIDAS DE ATENCIONN EN SALUD A LA POBLACION AFECTADA</t>
  </si>
  <si>
    <t>MANEJO DE DESASTRES (RESPUESTA) SALUD</t>
  </si>
  <si>
    <t xml:space="preserve">MANEJO DE DESASTRES, (REHABILITACION Y RECUPERACIÓN) </t>
  </si>
  <si>
    <t>BRINDAR AYUDA EN ALOJAMIENTO Y ALIMENTACION A LA POBLACION AFECTADA</t>
  </si>
  <si>
    <t xml:space="preserve">ELABORACION DE ESTUDIOS Y DISEÑOS PARA EL DESARROLLO DE NUEVAS OBRAS DE MITIGACION </t>
  </si>
  <si>
    <t>EQUIPOS ESPECIALES DE RESCATE, EQUIPOS MAQUINA PARA BOMBEROS.</t>
  </si>
  <si>
    <t>DECRETO MUNICIPAL Nº 327 DEL 10 E NOVIEMBRE 2020 POR MEDIO DEL CUAL SE DECLARA LA CALAMIDAD PUBLICA EN EL MUNICIPIO DE VILLA DEL ROSARIO</t>
  </si>
  <si>
    <t>REALIZAR ACCIONES CONJUNTAS  FRENTE A LA TEMPORADA DE LLUVIAS, MUNICIPIO DE VILLA DEL ROSARIO  DEPARTAMENTO DE NORTE DE SANTANDER</t>
  </si>
  <si>
    <t>DECRETO MUNICIPAL Nº 327 DEL 10 NOVIEMBRE 2020  POR MEDIO DEL CUAL DECLARA LA EXISTENCIA DE UNA SITUACION DE CALAMIDAD PÚBLICA CON OCASIÓN A LA SEEGUNDA TEMPORADA DE LLUVIAS EN EL MUNICIPIO DE VILLA DEL ROSARIO-NORTE DE SANTANDER</t>
  </si>
  <si>
    <t>GENERAR ACCIONES FRENTE A LOA SEGUNDA TEMPORADA DE LLUVIAS, A FIN DE ESTABLECER ACCIONES CONJUNTAS E INSTRUMENTOS QUE PERMITAN REDUCIR EL RIESGO Y LA DISMINUCION DE VULNERBILIDAD DE LA POBLACIÓN.</t>
  </si>
  <si>
    <t>EXPEDICION DE DECRETO DE CALAMIDAD PUBLICA MUNCIPAL NUMERO 327 DEL 10 DE NOVIEMBRE DEL 2020</t>
  </si>
  <si>
    <t xml:space="preserve">MANTENER LA GOBERNABILIDAD Y LA INSTITUCIONALIDAD EN LA ATENCIÓN DE LA EMERGENCIA  ASI  COMO DAR FACULTADES PARA LA ACTUACIÓN INMEDIATA PARA LA ATENCIÓN OPORTUNA </t>
  </si>
  <si>
    <t>ENTREGA DE AYUDA  DE EMERGENCIA ALIMENTARIO Y NO ALIMENTARIO  A LA POBLACIÓN AFECTADA POR LA OLA INVERNAL</t>
  </si>
  <si>
    <t>REALIZAR ACCIONES  DE EMERGENCIA Y DE PREPARATIVOS PARA LA RESPUESTA INMEDIATA Y DE RECUPERACIÓN PARA LA ATENCIÓN POR LA OLA INVERNAL , MUNICIPIO DE VILLA DEL ROSARIO  DEPARTAMENTO DE NORTE DE SANTANDER</t>
  </si>
  <si>
    <t>PRESTAR LA RESPECTIVA ATENCIÓN CUANDO SE REQUIERA A LA POBLACIÓN</t>
  </si>
  <si>
    <t>BOMBEROS VILLA DEL ROSARIO, DEFENSA CIVIL,POLICIA NACIONAL</t>
  </si>
  <si>
    <t>INTERVENCIÓN OPORTUNA DE EVENTOS DE INTERES EN SALUD   Y AMBIENTALES DE COMPETENCIA DEL SECTOR SALUD DE LA ENTIDAD TERRITORIAL</t>
  </si>
  <si>
    <t>DISPONIBILIDAD DE RECURSO HUMANO EN SALUD, ESTRATEGIAS IEC, E INSUMOS NECESARIOS  PARA GARANTIZAR LA RESPUESTA EN SALUD, EN EL MUNICIPIO,  DURANTE EL TIEMPO QUE DURE LA DECLARATORIA DE CALAMINDAD PÚBLICA</t>
  </si>
  <si>
    <t xml:space="preserve">ACTIVACION DEL BANCO DE  MAQUINARIA AMARILLA PARA LAS ACCIONES QUE SE NECESITEN POR TAPONAMIENTO E INUNDACIONES DE VIAS. </t>
  </si>
  <si>
    <t>LIMPIEZA PERMANENTE EN LOS SECTORES QUE TENGAN AFECTACIONES POR DESLIZAMIENTOS, Y MOVIMIENTO EN MASA ON SI ES EL CASO INUNDACIONES.</t>
  </si>
  <si>
    <t>ADQUISICION DE EQUIPOS DE CÓMPUTO Y  (PUESTO DE CONTROL )</t>
  </si>
  <si>
    <t>CONSTRUCCION DE GAVIONES PARA LA MITIGACION DEL RIESGO EN ZONAS AFECTADAS POR LA OLA INVERNAL EN EL MUNICIPIO DE VILLA DEL ROSARIO</t>
  </si>
  <si>
    <t>OBRAS DE MITIGACION PARA LA RECOLECCIÓN Y DISPOSICIÓN FINAL DE AGUAS LLUVIAS MEDIANTE GRADAS DISIPADORAS PARA LA MITIGACION DEL RIESGO EN ZONAS AFECTADAS POR LA OLA INVERNAL EN EL MUNICIPIO DE VILLA DEL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</si>
</sst>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&quot;$&quot;\ #,##0.00"/>
    <numFmt numFmtId="166" formatCode="&quot;$&quot;\ #,##0"/>
    <numFmt numFmtId="167" formatCode="_(&quot;$&quot;\ * #,##0_);_(&quot;$&quot;\ * \(#,##0\);_(&quot;$&quot;\ 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0"/>
      <name val="Calibri"/>
      <family val="2"/>
      <scheme val="minor"/>
    </font>
    <font>
      <b/>
      <sz val="22"/>
      <name val="Calibri"/>
      <family val="2"/>
      <scheme val="minor"/>
    </font>
    <font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name val="Arial"/>
      <family val="2"/>
    </font>
    <font>
      <b/>
      <sz val="22"/>
      <name val="Arial"/>
      <family val="2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b/>
      <sz val="6"/>
      <name val="Arial"/>
      <family val="2"/>
    </font>
    <font>
      <b/>
      <sz val="5.5"/>
      <name val="Arial"/>
      <family val="2"/>
    </font>
    <font>
      <b/>
      <sz val="5.5"/>
      <color theme="1"/>
      <name val="Arial"/>
      <family val="2"/>
    </font>
    <font>
      <sz val="5.5"/>
      <name val="Arial"/>
      <family val="2"/>
    </font>
    <font>
      <sz val="5.5"/>
      <color theme="1"/>
      <name val="Arial"/>
      <family val="2"/>
    </font>
    <font>
      <sz val="5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9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64" fontId="8" fillId="0" borderId="0" xfId="3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67" fontId="8" fillId="0" borderId="0" xfId="0" applyNumberFormat="1" applyFont="1" applyBorder="1"/>
    <xf numFmtId="0" fontId="7" fillId="4" borderId="1" xfId="0" applyFont="1" applyFill="1" applyBorder="1" applyAlignment="1">
      <alignment horizontal="center" vertical="center" wrapText="1" readingOrder="1"/>
    </xf>
    <xf numFmtId="0" fontId="11" fillId="3" borderId="1" xfId="0" applyFont="1" applyFill="1" applyBorder="1" applyAlignment="1">
      <alignment horizontal="center" vertical="center" readingOrder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 readingOrder="1"/>
    </xf>
    <xf numFmtId="0" fontId="6" fillId="8" borderId="1" xfId="0" applyFont="1" applyFill="1" applyBorder="1" applyAlignment="1">
      <alignment horizontal="center" vertical="center" wrapText="1" readingOrder="1"/>
    </xf>
    <xf numFmtId="0" fontId="6" fillId="8" borderId="1" xfId="0" applyFont="1" applyFill="1" applyBorder="1" applyAlignment="1">
      <alignment horizontal="center" vertical="center" readingOrder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Fill="1"/>
    <xf numFmtId="164" fontId="8" fillId="0" borderId="0" xfId="3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 wrapText="1" readingOrder="1"/>
    </xf>
    <xf numFmtId="0" fontId="15" fillId="3" borderId="5" xfId="0" applyFont="1" applyFill="1" applyBorder="1" applyAlignment="1">
      <alignment horizontal="center" vertical="center" readingOrder="1"/>
    </xf>
    <xf numFmtId="0" fontId="15" fillId="3" borderId="1" xfId="0" applyFont="1" applyFill="1" applyBorder="1" applyAlignment="1">
      <alignment horizontal="center" vertical="center" wrapText="1" readingOrder="1"/>
    </xf>
    <xf numFmtId="166" fontId="16" fillId="3" borderId="1" xfId="0" applyNumberFormat="1" applyFont="1" applyFill="1" applyBorder="1" applyAlignment="1">
      <alignment horizontal="center" vertical="center" wrapText="1" readingOrder="1"/>
    </xf>
    <xf numFmtId="164" fontId="16" fillId="3" borderId="1" xfId="3" applyFont="1" applyFill="1" applyBorder="1" applyAlignment="1">
      <alignment horizontal="center" vertical="center" wrapText="1" readingOrder="1"/>
    </xf>
    <xf numFmtId="165" fontId="16" fillId="3" borderId="1" xfId="0" applyNumberFormat="1" applyFont="1" applyFill="1" applyBorder="1" applyAlignment="1">
      <alignment horizontal="center" vertical="center" wrapText="1" readingOrder="1"/>
    </xf>
    <xf numFmtId="167" fontId="18" fillId="4" borderId="1" xfId="3" applyNumberFormat="1" applyFont="1" applyFill="1" applyBorder="1" applyAlignment="1">
      <alignment horizontal="center" vertical="center" wrapText="1" readingOrder="1"/>
    </xf>
    <xf numFmtId="167" fontId="18" fillId="4" borderId="1" xfId="3" applyNumberFormat="1" applyFont="1" applyFill="1" applyBorder="1" applyAlignment="1">
      <alignment vertical="center" wrapText="1" readingOrder="1"/>
    </xf>
    <xf numFmtId="0" fontId="18" fillId="4" borderId="1" xfId="0" applyFont="1" applyFill="1" applyBorder="1" applyAlignment="1">
      <alignment horizontal="center" vertical="center" wrapText="1" readingOrder="1"/>
    </xf>
    <xf numFmtId="167" fontId="16" fillId="6" borderId="1" xfId="3" applyNumberFormat="1" applyFont="1" applyFill="1" applyBorder="1" applyAlignment="1">
      <alignment horizontal="center" vertical="center" wrapText="1" readingOrder="1"/>
    </xf>
    <xf numFmtId="0" fontId="19" fillId="5" borderId="1" xfId="0" applyFont="1" applyFill="1" applyBorder="1" applyAlignment="1">
      <alignment horizontal="center" vertical="center" wrapText="1"/>
    </xf>
    <xf numFmtId="167" fontId="19" fillId="5" borderId="1" xfId="3" applyNumberFormat="1" applyFont="1" applyFill="1" applyBorder="1" applyAlignment="1">
      <alignment horizontal="center" vertical="center" wrapText="1"/>
    </xf>
    <xf numFmtId="167" fontId="18" fillId="5" borderId="1" xfId="3" applyNumberFormat="1" applyFont="1" applyFill="1" applyBorder="1" applyAlignment="1">
      <alignment horizontal="center" vertical="center" wrapText="1" readingOrder="1"/>
    </xf>
    <xf numFmtId="167" fontId="16" fillId="7" borderId="1" xfId="3" applyNumberFormat="1" applyFont="1" applyFill="1" applyBorder="1" applyAlignment="1">
      <alignment horizontal="center" vertical="center" wrapText="1" readingOrder="1"/>
    </xf>
    <xf numFmtId="0" fontId="16" fillId="3" borderId="1" xfId="0" applyFont="1" applyFill="1" applyBorder="1" applyAlignment="1">
      <alignment horizontal="center" vertical="center" readingOrder="1"/>
    </xf>
    <xf numFmtId="0" fontId="17" fillId="5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164" fontId="19" fillId="0" borderId="1" xfId="3" applyFont="1" applyBorder="1" applyAlignment="1">
      <alignment horizontal="center" vertical="center"/>
    </xf>
    <xf numFmtId="0" fontId="19" fillId="0" borderId="1" xfId="0" applyFont="1" applyBorder="1"/>
    <xf numFmtId="0" fontId="7" fillId="4" borderId="9" xfId="0" applyFont="1" applyFill="1" applyBorder="1" applyAlignment="1">
      <alignment horizontal="center" vertical="center" readingOrder="1"/>
    </xf>
    <xf numFmtId="0" fontId="18" fillId="4" borderId="1" xfId="0" applyFont="1" applyFill="1" applyBorder="1" applyAlignment="1">
      <alignment horizontal="center" vertical="center" wrapText="1" readingOrder="1"/>
    </xf>
    <xf numFmtId="0" fontId="18" fillId="4" borderId="9" xfId="0" applyFont="1" applyFill="1" applyBorder="1" applyAlignment="1">
      <alignment horizontal="center" vertical="center" wrapText="1" readingOrder="1"/>
    </xf>
    <xf numFmtId="0" fontId="18" fillId="4" borderId="11" xfId="0" applyFont="1" applyFill="1" applyBorder="1" applyAlignment="1">
      <alignment horizontal="center" vertical="center" wrapText="1" readingOrder="1"/>
    </xf>
    <xf numFmtId="0" fontId="18" fillId="9" borderId="1" xfId="0" applyFont="1" applyFill="1" applyBorder="1" applyAlignment="1">
      <alignment horizontal="center" vertical="center" wrapText="1" readingOrder="1"/>
    </xf>
    <xf numFmtId="167" fontId="18" fillId="9" borderId="1" xfId="3" applyNumberFormat="1" applyFont="1" applyFill="1" applyBorder="1" applyAlignment="1">
      <alignment horizontal="center" vertical="center" wrapText="1" readingOrder="1"/>
    </xf>
    <xf numFmtId="0" fontId="8" fillId="9" borderId="0" xfId="0" applyFont="1" applyFill="1" applyBorder="1"/>
    <xf numFmtId="0" fontId="20" fillId="9" borderId="14" xfId="0" applyFont="1" applyFill="1" applyBorder="1" applyAlignment="1">
      <alignment horizontal="center" wrapText="1"/>
    </xf>
    <xf numFmtId="0" fontId="19" fillId="9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 vertical="center" readingOrder="1"/>
    </xf>
    <xf numFmtId="0" fontId="7" fillId="4" borderId="9" xfId="0" applyFont="1" applyFill="1" applyBorder="1" applyAlignment="1">
      <alignment horizontal="center" vertical="center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9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11" xfId="0" applyFont="1" applyFill="1" applyBorder="1" applyAlignment="1">
      <alignment horizontal="center" vertical="center" wrapText="1" readingOrder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3" fillId="4" borderId="11" xfId="0" applyFont="1" applyFill="1" applyBorder="1" applyAlignment="1">
      <alignment horizontal="center" vertical="center" wrapText="1" readingOrder="1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1" fillId="3" borderId="3" xfId="0" applyFont="1" applyFill="1" applyBorder="1" applyAlignment="1">
      <alignment horizontal="center" vertical="center" wrapText="1" readingOrder="1"/>
    </xf>
    <xf numFmtId="0" fontId="11" fillId="3" borderId="4" xfId="0" applyFont="1" applyFill="1" applyBorder="1" applyAlignment="1">
      <alignment horizontal="center" vertical="center" wrapText="1" readingOrder="1"/>
    </xf>
    <xf numFmtId="0" fontId="11" fillId="3" borderId="5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166" fontId="16" fillId="3" borderId="1" xfId="0" applyNumberFormat="1" applyFont="1" applyFill="1" applyBorder="1" applyAlignment="1">
      <alignment horizontal="center" vertical="center" wrapText="1" readingOrder="1"/>
    </xf>
    <xf numFmtId="0" fontId="16" fillId="3" borderId="1" xfId="0" applyFont="1" applyFill="1" applyBorder="1" applyAlignment="1">
      <alignment horizontal="center" vertical="center" wrapText="1" readingOrder="1"/>
    </xf>
    <xf numFmtId="0" fontId="16" fillId="7" borderId="1" xfId="0" applyFont="1" applyFill="1" applyBorder="1" applyAlignment="1">
      <alignment horizontal="center" vertical="center" wrapText="1" readingOrder="1"/>
    </xf>
    <xf numFmtId="0" fontId="19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 readingOrder="1"/>
    </xf>
    <xf numFmtId="0" fontId="15" fillId="3" borderId="4" xfId="0" applyFont="1" applyFill="1" applyBorder="1" applyAlignment="1">
      <alignment horizontal="center" vertical="center" readingOrder="1"/>
    </xf>
    <xf numFmtId="0" fontId="15" fillId="3" borderId="5" xfId="0" applyFont="1" applyFill="1" applyBorder="1" applyAlignment="1">
      <alignment horizontal="center" vertical="center" readingOrder="1"/>
    </xf>
    <xf numFmtId="0" fontId="16" fillId="3" borderId="1" xfId="0" applyFont="1" applyFill="1" applyBorder="1" applyAlignment="1">
      <alignment horizontal="center" vertical="center" readingOrder="1"/>
    </xf>
    <xf numFmtId="165" fontId="16" fillId="3" borderId="1" xfId="0" applyNumberFormat="1" applyFont="1" applyFill="1" applyBorder="1" applyAlignment="1">
      <alignment horizontal="center" vertical="center" wrapText="1" readingOrder="1"/>
    </xf>
    <xf numFmtId="0" fontId="17" fillId="2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 readingOrder="1"/>
    </xf>
    <xf numFmtId="0" fontId="18" fillId="4" borderId="9" xfId="0" applyFont="1" applyFill="1" applyBorder="1" applyAlignment="1">
      <alignment horizontal="center" vertical="center" wrapText="1" readingOrder="1"/>
    </xf>
    <xf numFmtId="0" fontId="18" fillId="4" borderId="11" xfId="0" applyFont="1" applyFill="1" applyBorder="1" applyAlignment="1">
      <alignment horizontal="center" vertical="center" wrapText="1" readingOrder="1"/>
    </xf>
    <xf numFmtId="0" fontId="16" fillId="4" borderId="1" xfId="0" applyFont="1" applyFill="1" applyBorder="1" applyAlignment="1">
      <alignment horizontal="center" vertical="center" wrapText="1" readingOrder="1"/>
    </xf>
  </cellXfs>
  <cellStyles count="5">
    <cellStyle name="Moneda" xfId="3" builtinId="4"/>
    <cellStyle name="Moneda [0] 2" xfId="4" xr:uid="{00000000-0005-0000-0000-000001000000}"/>
    <cellStyle name="Normal" xfId="0" builtinId="0"/>
    <cellStyle name="Normal 10 2" xfId="1" xr:uid="{00000000-0005-0000-0000-000003000000}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0</xdr:row>
      <xdr:rowOff>381000</xdr:rowOff>
    </xdr:from>
    <xdr:to>
      <xdr:col>0</xdr:col>
      <xdr:colOff>4286250</xdr:colOff>
      <xdr:row>1</xdr:row>
      <xdr:rowOff>1555750</xdr:rowOff>
    </xdr:to>
    <xdr:pic>
      <xdr:nvPicPr>
        <xdr:cNvPr id="5" name="Imagen 4" descr="Personas pendientes por devolución de iva Adulto Mayor">
          <a:extLst>
            <a:ext uri="{FF2B5EF4-FFF2-40B4-BE49-F238E27FC236}">
              <a16:creationId xmlns:a16="http://schemas.microsoft.com/office/drawing/2014/main" id="{05467C6A-5F51-4EBD-93EC-D59E74D3A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0" y="381000"/>
          <a:ext cx="3778250" cy="250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4349750</xdr:colOff>
      <xdr:row>0</xdr:row>
      <xdr:rowOff>63500</xdr:rowOff>
    </xdr:from>
    <xdr:to>
      <xdr:col>2</xdr:col>
      <xdr:colOff>1301750</xdr:colOff>
      <xdr:row>2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3FA19CF-E769-482D-8C90-3C21A2AF8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49750" y="63500"/>
          <a:ext cx="6096000" cy="317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1532658</xdr:colOff>
      <xdr:row>0</xdr:row>
      <xdr:rowOff>753341</xdr:rowOff>
    </xdr:from>
    <xdr:to>
      <xdr:col>4</xdr:col>
      <xdr:colOff>294410</xdr:colOff>
      <xdr:row>0</xdr:row>
      <xdr:rowOff>1307523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082ED7-FB92-493B-9FBD-BCD5ED494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0340" y="753341"/>
          <a:ext cx="1151661" cy="55418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0</xdr:col>
      <xdr:colOff>972519</xdr:colOff>
      <xdr:row>0</xdr:row>
      <xdr:rowOff>1082386</xdr:rowOff>
    </xdr:to>
    <xdr:pic>
      <xdr:nvPicPr>
        <xdr:cNvPr id="6" name="Imagen 5" descr="Personas pendientes por devolución de iva Adulto Mayor">
          <a:extLst>
            <a:ext uri="{FF2B5EF4-FFF2-40B4-BE49-F238E27FC236}">
              <a16:creationId xmlns:a16="http://schemas.microsoft.com/office/drawing/2014/main" id="{D4CF52AB-917C-4E89-9F9A-4CC543676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72518" cy="1082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view="pageBreakPreview" zoomScale="30" zoomScaleNormal="30" zoomScaleSheetLayoutView="30" zoomScalePageLayoutView="30" workbookViewId="0">
      <pane xSplit="2" ySplit="6" topLeftCell="D7" activePane="bottomRight" state="frozen"/>
      <selection pane="topRight" activeCell="D1" sqref="D1"/>
      <selection pane="bottomLeft" activeCell="A8" sqref="A8"/>
      <selection pane="bottomRight" activeCell="F17" sqref="F17"/>
    </sheetView>
  </sheetViews>
  <sheetFormatPr baseColWidth="10" defaultColWidth="11.42578125" defaultRowHeight="28.5" x14ac:dyDescent="0.4"/>
  <cols>
    <col min="1" max="1" width="70" style="2" customWidth="1"/>
    <col min="2" max="2" width="66.85546875" style="2" customWidth="1"/>
    <col min="3" max="3" width="114" style="6" customWidth="1"/>
    <col min="4" max="4" width="140.85546875" style="2" customWidth="1"/>
    <col min="5" max="5" width="75" style="13" customWidth="1"/>
    <col min="6" max="6" width="69.7109375" style="2" customWidth="1"/>
    <col min="7" max="7" width="67" style="1" customWidth="1"/>
    <col min="8" max="8" width="17.7109375" style="1" bestFit="1" customWidth="1"/>
    <col min="9" max="9" width="18.5703125" style="1" customWidth="1"/>
    <col min="10" max="16384" width="11.42578125" style="1"/>
  </cols>
  <sheetData>
    <row r="1" spans="1:7" ht="105.75" customHeight="1" x14ac:dyDescent="0.4">
      <c r="A1" s="71"/>
      <c r="B1" s="72"/>
      <c r="C1" s="62" t="s">
        <v>41</v>
      </c>
      <c r="D1" s="63"/>
      <c r="E1" s="64"/>
      <c r="F1" s="78" t="s">
        <v>21</v>
      </c>
      <c r="G1" s="79" t="s">
        <v>14</v>
      </c>
    </row>
    <row r="2" spans="1:7" ht="152.25" customHeight="1" x14ac:dyDescent="0.4">
      <c r="A2" s="72"/>
      <c r="B2" s="72"/>
      <c r="C2" s="65"/>
      <c r="D2" s="66"/>
      <c r="E2" s="67"/>
      <c r="F2" s="79"/>
      <c r="G2" s="79"/>
    </row>
    <row r="3" spans="1:7" ht="80.25" customHeight="1" x14ac:dyDescent="0.4">
      <c r="A3" s="59" t="s">
        <v>120</v>
      </c>
      <c r="B3" s="60"/>
      <c r="C3" s="60"/>
      <c r="D3" s="60"/>
      <c r="E3" s="60"/>
      <c r="F3" s="60"/>
      <c r="G3" s="61"/>
    </row>
    <row r="4" spans="1:7" ht="79.5" customHeight="1" x14ac:dyDescent="0.4">
      <c r="A4" s="12" t="s">
        <v>4</v>
      </c>
      <c r="B4" s="73" t="s">
        <v>121</v>
      </c>
      <c r="C4" s="74"/>
      <c r="D4" s="74"/>
      <c r="E4" s="74"/>
      <c r="F4" s="74"/>
      <c r="G4" s="75"/>
    </row>
    <row r="5" spans="1:7" ht="32.25" customHeight="1" x14ac:dyDescent="0.4">
      <c r="A5" s="76" t="s">
        <v>5</v>
      </c>
      <c r="B5" s="77" t="s">
        <v>0</v>
      </c>
      <c r="C5" s="76" t="s">
        <v>35</v>
      </c>
      <c r="D5" s="76" t="s">
        <v>2</v>
      </c>
      <c r="E5" s="76" t="s">
        <v>6</v>
      </c>
      <c r="F5" s="76" t="s">
        <v>7</v>
      </c>
      <c r="G5" s="76" t="s">
        <v>8</v>
      </c>
    </row>
    <row r="6" spans="1:7" ht="51.75" customHeight="1" x14ac:dyDescent="0.4">
      <c r="A6" s="76"/>
      <c r="B6" s="77"/>
      <c r="C6" s="76"/>
      <c r="D6" s="76"/>
      <c r="E6" s="76"/>
      <c r="F6" s="76"/>
      <c r="G6" s="76"/>
    </row>
    <row r="7" spans="1:7" ht="127.5" customHeight="1" x14ac:dyDescent="0.4">
      <c r="A7" s="68" t="s">
        <v>9</v>
      </c>
      <c r="B7" s="68" t="s">
        <v>125</v>
      </c>
      <c r="C7" s="11" t="s">
        <v>24</v>
      </c>
      <c r="D7" s="17" t="s">
        <v>16</v>
      </c>
      <c r="E7" s="17" t="s">
        <v>45</v>
      </c>
      <c r="F7" s="17" t="s">
        <v>46</v>
      </c>
      <c r="G7" s="18"/>
    </row>
    <row r="8" spans="1:7" ht="147.75" customHeight="1" x14ac:dyDescent="0.4">
      <c r="A8" s="69"/>
      <c r="B8" s="69"/>
      <c r="C8" s="54" t="s">
        <v>27</v>
      </c>
      <c r="D8" s="17" t="s">
        <v>47</v>
      </c>
      <c r="E8" s="17" t="s">
        <v>48</v>
      </c>
      <c r="F8" s="17" t="s">
        <v>49</v>
      </c>
      <c r="G8" s="17" t="s">
        <v>22</v>
      </c>
    </row>
    <row r="9" spans="1:7" ht="127.5" customHeight="1" x14ac:dyDescent="0.4">
      <c r="A9" s="69"/>
      <c r="B9" s="69"/>
      <c r="C9" s="55"/>
      <c r="D9" s="17" t="s">
        <v>52</v>
      </c>
      <c r="E9" s="17" t="s">
        <v>43</v>
      </c>
      <c r="F9" s="17" t="s">
        <v>72</v>
      </c>
      <c r="G9" s="18" t="s">
        <v>44</v>
      </c>
    </row>
    <row r="10" spans="1:7" ht="234" customHeight="1" x14ac:dyDescent="0.4">
      <c r="A10" s="69"/>
      <c r="B10" s="69"/>
      <c r="C10" s="53" t="s">
        <v>23</v>
      </c>
      <c r="D10" s="17" t="s">
        <v>122</v>
      </c>
      <c r="E10" s="17" t="s">
        <v>123</v>
      </c>
      <c r="F10" s="17" t="s">
        <v>11</v>
      </c>
      <c r="G10" s="17" t="s">
        <v>50</v>
      </c>
    </row>
    <row r="11" spans="1:7" ht="114" customHeight="1" x14ac:dyDescent="0.4">
      <c r="A11" s="69"/>
      <c r="B11" s="69"/>
      <c r="C11" s="53"/>
      <c r="D11" s="17" t="s">
        <v>39</v>
      </c>
      <c r="E11" s="17" t="s">
        <v>40</v>
      </c>
      <c r="F11" s="17" t="s">
        <v>51</v>
      </c>
      <c r="G11" s="17" t="s">
        <v>53</v>
      </c>
    </row>
    <row r="12" spans="1:7" ht="150.75" customHeight="1" x14ac:dyDescent="0.4">
      <c r="A12" s="69"/>
      <c r="B12" s="69"/>
      <c r="C12" s="56" t="s">
        <v>71</v>
      </c>
      <c r="D12" s="17" t="s">
        <v>15</v>
      </c>
      <c r="E12" s="17" t="s">
        <v>124</v>
      </c>
      <c r="F12" s="17" t="s">
        <v>54</v>
      </c>
      <c r="G12" s="17" t="s">
        <v>26</v>
      </c>
    </row>
    <row r="13" spans="1:7" ht="115.5" customHeight="1" x14ac:dyDescent="0.4">
      <c r="A13" s="69"/>
      <c r="B13" s="69"/>
      <c r="C13" s="57"/>
      <c r="D13" s="17" t="s">
        <v>74</v>
      </c>
      <c r="E13" s="17" t="s">
        <v>75</v>
      </c>
      <c r="F13" s="17" t="s">
        <v>1</v>
      </c>
      <c r="G13" s="17" t="s">
        <v>70</v>
      </c>
    </row>
    <row r="14" spans="1:7" ht="115.5" customHeight="1" x14ac:dyDescent="0.4">
      <c r="A14" s="69"/>
      <c r="B14" s="69"/>
      <c r="C14" s="57"/>
      <c r="D14" s="17" t="s">
        <v>76</v>
      </c>
      <c r="E14" s="17" t="s">
        <v>77</v>
      </c>
      <c r="F14" s="17" t="s">
        <v>1</v>
      </c>
      <c r="G14" s="17" t="s">
        <v>78</v>
      </c>
    </row>
    <row r="15" spans="1:7" s="22" customFormat="1" ht="164.25" customHeight="1" x14ac:dyDescent="0.4">
      <c r="A15" s="69"/>
      <c r="B15" s="69"/>
      <c r="C15" s="58"/>
      <c r="D15" s="21" t="s">
        <v>55</v>
      </c>
      <c r="E15" s="21" t="s">
        <v>80</v>
      </c>
      <c r="F15" s="21" t="s">
        <v>73</v>
      </c>
      <c r="G15" s="21" t="s">
        <v>73</v>
      </c>
    </row>
    <row r="16" spans="1:7" ht="243.75" customHeight="1" x14ac:dyDescent="0.4">
      <c r="A16" s="69"/>
      <c r="B16" s="69"/>
      <c r="C16" s="57" t="s">
        <v>30</v>
      </c>
      <c r="D16" s="17" t="s">
        <v>67</v>
      </c>
      <c r="E16" s="17" t="s">
        <v>68</v>
      </c>
      <c r="F16" s="17" t="s">
        <v>50</v>
      </c>
      <c r="G16" s="18" t="s">
        <v>79</v>
      </c>
    </row>
    <row r="17" spans="1:7" ht="232.5" customHeight="1" x14ac:dyDescent="0.4">
      <c r="A17" s="69"/>
      <c r="B17" s="69"/>
      <c r="C17" s="57"/>
      <c r="D17" s="17" t="s">
        <v>56</v>
      </c>
      <c r="E17" s="17" t="s">
        <v>57</v>
      </c>
      <c r="F17" s="17" t="s">
        <v>58</v>
      </c>
      <c r="G17" s="17" t="s">
        <v>58</v>
      </c>
    </row>
    <row r="18" spans="1:7" ht="122.25" customHeight="1" x14ac:dyDescent="0.4">
      <c r="A18" s="69"/>
      <c r="B18" s="69"/>
      <c r="C18" s="58"/>
      <c r="D18" s="17" t="s">
        <v>59</v>
      </c>
      <c r="E18" s="17" t="s">
        <v>60</v>
      </c>
      <c r="F18" s="18" t="s">
        <v>50</v>
      </c>
      <c r="G18" s="18" t="s">
        <v>1</v>
      </c>
    </row>
    <row r="19" spans="1:7" ht="122.25" customHeight="1" x14ac:dyDescent="0.4">
      <c r="A19" s="69"/>
      <c r="B19" s="69"/>
      <c r="C19" s="24" t="s">
        <v>89</v>
      </c>
      <c r="D19" s="17" t="s">
        <v>126</v>
      </c>
      <c r="E19" s="17" t="s">
        <v>90</v>
      </c>
      <c r="F19" s="17" t="s">
        <v>127</v>
      </c>
      <c r="G19" s="18" t="s">
        <v>84</v>
      </c>
    </row>
    <row r="20" spans="1:7" ht="152.25" customHeight="1" x14ac:dyDescent="0.4">
      <c r="A20" s="69"/>
      <c r="B20" s="69"/>
      <c r="C20" s="44" t="s">
        <v>69</v>
      </c>
      <c r="D20" s="17" t="s">
        <v>129</v>
      </c>
      <c r="E20" s="17" t="s">
        <v>128</v>
      </c>
      <c r="F20" s="18" t="s">
        <v>82</v>
      </c>
      <c r="G20" s="17" t="s">
        <v>87</v>
      </c>
    </row>
    <row r="21" spans="1:7" ht="142.5" customHeight="1" x14ac:dyDescent="0.4">
      <c r="A21" s="69"/>
      <c r="B21" s="69"/>
      <c r="C21" s="15" t="s">
        <v>28</v>
      </c>
      <c r="D21" s="17" t="s">
        <v>38</v>
      </c>
      <c r="E21" s="17" t="s">
        <v>61</v>
      </c>
      <c r="F21" s="17" t="s">
        <v>11</v>
      </c>
      <c r="G21" s="17" t="s">
        <v>1</v>
      </c>
    </row>
    <row r="22" spans="1:7" ht="178.5" customHeight="1" x14ac:dyDescent="0.4">
      <c r="A22" s="69"/>
      <c r="B22" s="69"/>
      <c r="C22" s="11" t="s">
        <v>17</v>
      </c>
      <c r="D22" s="17" t="s">
        <v>62</v>
      </c>
      <c r="E22" s="17" t="s">
        <v>63</v>
      </c>
      <c r="F22" s="18" t="s">
        <v>50</v>
      </c>
      <c r="G22" s="18" t="s">
        <v>1</v>
      </c>
    </row>
    <row r="23" spans="1:7" ht="184.5" customHeight="1" x14ac:dyDescent="0.4">
      <c r="A23" s="69"/>
      <c r="B23" s="69"/>
      <c r="C23" s="16" t="s">
        <v>42</v>
      </c>
      <c r="D23" s="17" t="s">
        <v>64</v>
      </c>
      <c r="E23" s="17" t="s">
        <v>65</v>
      </c>
      <c r="F23" s="17" t="s">
        <v>66</v>
      </c>
      <c r="G23" s="17" t="s">
        <v>1</v>
      </c>
    </row>
    <row r="24" spans="1:7" ht="184.5" customHeight="1" x14ac:dyDescent="0.4">
      <c r="A24" s="70"/>
      <c r="B24" s="70"/>
      <c r="C24" s="7" t="s">
        <v>25</v>
      </c>
      <c r="D24" s="19" t="s">
        <v>130</v>
      </c>
      <c r="E24" s="19" t="s">
        <v>131</v>
      </c>
      <c r="F24" s="20" t="s">
        <v>50</v>
      </c>
      <c r="G24" s="20" t="s">
        <v>1</v>
      </c>
    </row>
    <row r="25" spans="1:7" x14ac:dyDescent="0.4">
      <c r="B25" s="14"/>
    </row>
    <row r="26" spans="1:7" x14ac:dyDescent="0.4">
      <c r="B26" s="14"/>
    </row>
  </sheetData>
  <mergeCells count="19">
    <mergeCell ref="C1:E2"/>
    <mergeCell ref="A7:A24"/>
    <mergeCell ref="B7:B24"/>
    <mergeCell ref="A1:B2"/>
    <mergeCell ref="B4:G4"/>
    <mergeCell ref="A5:A6"/>
    <mergeCell ref="B5:B6"/>
    <mergeCell ref="C5:C6"/>
    <mergeCell ref="D5:D6"/>
    <mergeCell ref="F1:F2"/>
    <mergeCell ref="G1:G2"/>
    <mergeCell ref="E5:E6"/>
    <mergeCell ref="F5:F6"/>
    <mergeCell ref="G5:G6"/>
    <mergeCell ref="C10:C11"/>
    <mergeCell ref="C8:C9"/>
    <mergeCell ref="C12:C15"/>
    <mergeCell ref="C16:C18"/>
    <mergeCell ref="A3:G3"/>
  </mergeCells>
  <printOptions horizontalCentered="1" verticalCentered="1"/>
  <pageMargins left="0.25" right="0.25" top="0.33" bottom="0.37" header="0.3" footer="0.3"/>
  <pageSetup scale="22" fitToHeight="0" orientation="landscape" r:id="rId1"/>
  <rowBreaks count="1" manualBreakCount="1">
    <brk id="1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0"/>
  <sheetViews>
    <sheetView view="pageBreakPreview" topLeftCell="A7" zoomScale="40" zoomScaleNormal="110" zoomScaleSheetLayoutView="40" zoomScalePageLayoutView="55" workbookViewId="0">
      <selection activeCell="F8" sqref="F8"/>
    </sheetView>
  </sheetViews>
  <sheetFormatPr baseColWidth="10" defaultColWidth="11.42578125" defaultRowHeight="12.75" x14ac:dyDescent="0.2"/>
  <cols>
    <col min="1" max="1" width="15" style="4" customWidth="1"/>
    <col min="2" max="2" width="13.28515625" style="4" customWidth="1"/>
    <col min="3" max="3" width="24.5703125" style="9" customWidth="1"/>
    <col min="4" max="4" width="11.28515625" style="8" customWidth="1"/>
    <col min="5" max="5" width="12.42578125" style="4" customWidth="1"/>
    <col min="6" max="6" width="13.5703125" style="4" customWidth="1"/>
    <col min="7" max="7" width="8.85546875" style="4" customWidth="1"/>
    <col min="8" max="8" width="22" style="4" customWidth="1"/>
    <col min="9" max="9" width="13.7109375" style="5" customWidth="1"/>
    <col min="10" max="10" width="24.42578125" style="5" customWidth="1"/>
    <col min="11" max="11" width="18.5703125" style="5" customWidth="1"/>
    <col min="12" max="16384" width="11.42578125" style="5"/>
  </cols>
  <sheetData>
    <row r="1" spans="1:10" s="3" customFormat="1" ht="105.75" customHeight="1" x14ac:dyDescent="0.25">
      <c r="A1"/>
      <c r="B1" s="87" t="s">
        <v>13</v>
      </c>
      <c r="C1" s="87"/>
      <c r="D1" s="87"/>
      <c r="E1" s="87"/>
      <c r="F1" s="87"/>
      <c r="G1" s="88"/>
      <c r="H1" s="25"/>
      <c r="I1" s="26" t="s">
        <v>33</v>
      </c>
    </row>
    <row r="2" spans="1:10" s="3" customFormat="1" ht="27.75" customHeight="1" x14ac:dyDescent="0.2">
      <c r="A2" s="89" t="s">
        <v>118</v>
      </c>
      <c r="B2" s="89"/>
      <c r="C2" s="89"/>
      <c r="D2" s="89"/>
      <c r="E2" s="89"/>
      <c r="F2" s="89"/>
      <c r="G2" s="89"/>
      <c r="H2" s="89"/>
      <c r="I2" s="89"/>
    </row>
    <row r="3" spans="1:10" s="3" customFormat="1" ht="48.75" customHeight="1" x14ac:dyDescent="0.2">
      <c r="A3" s="38" t="s">
        <v>4</v>
      </c>
      <c r="B3" s="82" t="s">
        <v>119</v>
      </c>
      <c r="C3" s="82"/>
      <c r="D3" s="82"/>
      <c r="E3" s="82"/>
      <c r="F3" s="82"/>
      <c r="G3" s="82"/>
      <c r="H3" s="82"/>
      <c r="I3" s="82"/>
    </row>
    <row r="4" spans="1:10" s="3" customFormat="1" ht="33.75" customHeight="1" x14ac:dyDescent="0.2">
      <c r="A4" s="91" t="s">
        <v>19</v>
      </c>
      <c r="B4" s="91"/>
      <c r="C4" s="91"/>
      <c r="D4" s="91"/>
      <c r="E4" s="91"/>
      <c r="F4" s="91"/>
      <c r="G4" s="91"/>
      <c r="H4" s="91"/>
      <c r="I4" s="91"/>
    </row>
    <row r="5" spans="1:10" s="3" customFormat="1" ht="12.75" customHeight="1" x14ac:dyDescent="0.2">
      <c r="A5" s="82" t="s">
        <v>5</v>
      </c>
      <c r="B5" s="82" t="s">
        <v>20</v>
      </c>
      <c r="C5" s="82" t="s">
        <v>2</v>
      </c>
      <c r="D5" s="81" t="s">
        <v>10</v>
      </c>
      <c r="E5" s="81"/>
      <c r="F5" s="81"/>
      <c r="G5" s="27"/>
      <c r="H5" s="27"/>
      <c r="I5" s="90" t="s">
        <v>3</v>
      </c>
    </row>
    <row r="6" spans="1:10" s="3" customFormat="1" ht="39.75" customHeight="1" x14ac:dyDescent="0.2">
      <c r="A6" s="82"/>
      <c r="B6" s="82"/>
      <c r="C6" s="82"/>
      <c r="D6" s="28" t="s">
        <v>11</v>
      </c>
      <c r="E6" s="29" t="s">
        <v>12</v>
      </c>
      <c r="F6" s="29" t="s">
        <v>34</v>
      </c>
      <c r="G6" s="29" t="s">
        <v>37</v>
      </c>
      <c r="H6" s="29" t="s">
        <v>36</v>
      </c>
      <c r="I6" s="90"/>
    </row>
    <row r="7" spans="1:10" s="50" customFormat="1" ht="59.25" customHeight="1" x14ac:dyDescent="0.2">
      <c r="A7" s="95" t="s">
        <v>9</v>
      </c>
      <c r="B7" s="48" t="s">
        <v>93</v>
      </c>
      <c r="C7" s="48" t="s">
        <v>92</v>
      </c>
      <c r="D7" s="49">
        <v>40000000</v>
      </c>
      <c r="E7" s="49"/>
      <c r="F7" s="49"/>
      <c r="G7" s="49"/>
      <c r="H7" s="49" t="s">
        <v>108</v>
      </c>
      <c r="I7" s="49">
        <f>+D7+E7+F7</f>
        <v>40000000</v>
      </c>
      <c r="J7" s="80"/>
    </row>
    <row r="8" spans="1:10" s="50" customFormat="1" ht="58.5" x14ac:dyDescent="0.2">
      <c r="A8" s="95"/>
      <c r="B8" s="48" t="s">
        <v>94</v>
      </c>
      <c r="C8" s="48" t="s">
        <v>95</v>
      </c>
      <c r="D8" s="49">
        <v>80000000</v>
      </c>
      <c r="E8" s="49"/>
      <c r="F8" s="49"/>
      <c r="G8" s="49"/>
      <c r="H8" s="52" t="s">
        <v>134</v>
      </c>
      <c r="I8" s="49">
        <f t="shared" ref="I8:I21" si="0">+D8+E8+F8</f>
        <v>80000000</v>
      </c>
      <c r="J8" s="80"/>
    </row>
    <row r="9" spans="1:10" s="50" customFormat="1" ht="42.75" customHeight="1" thickBot="1" x14ac:dyDescent="0.25">
      <c r="A9" s="95"/>
      <c r="B9" s="48" t="s">
        <v>94</v>
      </c>
      <c r="C9" s="48" t="s">
        <v>95</v>
      </c>
      <c r="D9" s="49">
        <v>100000000</v>
      </c>
      <c r="E9" s="49"/>
      <c r="F9" s="49"/>
      <c r="G9" s="49"/>
      <c r="H9" s="51" t="s">
        <v>133</v>
      </c>
      <c r="I9" s="49">
        <f>+D9+E9+F9</f>
        <v>100000000</v>
      </c>
      <c r="J9" s="80"/>
    </row>
    <row r="10" spans="1:10" ht="30.75" customHeight="1" x14ac:dyDescent="0.2">
      <c r="A10" s="95"/>
      <c r="B10" s="92" t="s">
        <v>93</v>
      </c>
      <c r="C10" s="32" t="s">
        <v>76</v>
      </c>
      <c r="D10" s="30">
        <v>6000000</v>
      </c>
      <c r="E10" s="30">
        <v>12000000</v>
      </c>
      <c r="F10" s="31">
        <v>42000000</v>
      </c>
      <c r="G10" s="30"/>
      <c r="H10" s="30" t="s">
        <v>132</v>
      </c>
      <c r="I10" s="30">
        <f t="shared" si="0"/>
        <v>60000000</v>
      </c>
    </row>
    <row r="11" spans="1:10" ht="24" customHeight="1" x14ac:dyDescent="0.2">
      <c r="A11" s="95"/>
      <c r="B11" s="92"/>
      <c r="C11" s="32" t="s">
        <v>29</v>
      </c>
      <c r="D11" s="30">
        <v>5000000</v>
      </c>
      <c r="E11" s="30">
        <v>10000000</v>
      </c>
      <c r="F11" s="31">
        <v>35000000</v>
      </c>
      <c r="G11" s="30"/>
      <c r="H11" s="30" t="s">
        <v>85</v>
      </c>
      <c r="I11" s="30">
        <f t="shared" si="0"/>
        <v>50000000</v>
      </c>
    </row>
    <row r="12" spans="1:10" ht="28.5" customHeight="1" x14ac:dyDescent="0.2">
      <c r="A12" s="95"/>
      <c r="B12" s="93" t="s">
        <v>98</v>
      </c>
      <c r="C12" s="45" t="s">
        <v>96</v>
      </c>
      <c r="D12" s="30"/>
      <c r="E12" s="30"/>
      <c r="F12" s="30"/>
      <c r="G12" s="30"/>
      <c r="H12" s="30" t="s">
        <v>97</v>
      </c>
      <c r="I12" s="30">
        <f t="shared" si="0"/>
        <v>0</v>
      </c>
    </row>
    <row r="13" spans="1:10" ht="24.75" x14ac:dyDescent="0.2">
      <c r="A13" s="95"/>
      <c r="B13" s="94"/>
      <c r="C13" s="32" t="s">
        <v>59</v>
      </c>
      <c r="D13" s="30">
        <v>2000000</v>
      </c>
      <c r="E13" s="30">
        <v>4000000</v>
      </c>
      <c r="F13" s="30">
        <v>24000000</v>
      </c>
      <c r="G13" s="30"/>
      <c r="H13" s="30" t="s">
        <v>86</v>
      </c>
      <c r="I13" s="30">
        <f>+D13+E13+F13</f>
        <v>30000000</v>
      </c>
    </row>
    <row r="14" spans="1:10" ht="33.75" customHeight="1" x14ac:dyDescent="0.2">
      <c r="A14" s="95"/>
      <c r="B14" s="47" t="s">
        <v>99</v>
      </c>
      <c r="C14" s="45" t="s">
        <v>100</v>
      </c>
      <c r="D14" s="30"/>
      <c r="E14" s="30"/>
      <c r="F14" s="30"/>
      <c r="G14" s="30"/>
      <c r="H14" s="30"/>
      <c r="I14" s="30">
        <f>SUM(D14:F14)</f>
        <v>0</v>
      </c>
    </row>
    <row r="15" spans="1:10" ht="66" customHeight="1" x14ac:dyDescent="0.2">
      <c r="A15" s="95"/>
      <c r="B15" s="32" t="s">
        <v>102</v>
      </c>
      <c r="C15" s="32" t="s">
        <v>101</v>
      </c>
      <c r="D15" s="30">
        <v>32000000</v>
      </c>
      <c r="E15" s="30">
        <v>25420000</v>
      </c>
      <c r="F15" s="30">
        <v>63000000</v>
      </c>
      <c r="G15" s="30"/>
      <c r="H15" s="30" t="s">
        <v>103</v>
      </c>
      <c r="I15" s="30">
        <f>+D15+E15+F15</f>
        <v>120420000</v>
      </c>
    </row>
    <row r="16" spans="1:10" ht="24.75" x14ac:dyDescent="0.2">
      <c r="A16" s="95"/>
      <c r="B16" s="32" t="s">
        <v>105</v>
      </c>
      <c r="C16" s="32" t="s">
        <v>38</v>
      </c>
      <c r="D16" s="30"/>
      <c r="E16" s="30"/>
      <c r="F16" s="30">
        <v>120000000</v>
      </c>
      <c r="G16" s="30"/>
      <c r="H16" s="30" t="s">
        <v>104</v>
      </c>
      <c r="I16" s="30">
        <f t="shared" si="0"/>
        <v>120000000</v>
      </c>
    </row>
    <row r="17" spans="1:10" ht="55.5" customHeight="1" x14ac:dyDescent="0.2">
      <c r="A17" s="95"/>
      <c r="B17" s="46" t="s">
        <v>106</v>
      </c>
      <c r="C17" s="32" t="s">
        <v>107</v>
      </c>
      <c r="D17" s="30">
        <v>20000000</v>
      </c>
      <c r="E17" s="30">
        <v>50000000</v>
      </c>
      <c r="F17" s="30">
        <v>50000000</v>
      </c>
      <c r="G17" s="30"/>
      <c r="H17" s="30" t="s">
        <v>109</v>
      </c>
      <c r="I17" s="30">
        <f>+D17+E17+F17</f>
        <v>120000000</v>
      </c>
    </row>
    <row r="18" spans="1:10" ht="41.25" x14ac:dyDescent="0.2">
      <c r="A18" s="95"/>
      <c r="B18" s="92" t="s">
        <v>113</v>
      </c>
      <c r="C18" s="32" t="s">
        <v>83</v>
      </c>
      <c r="D18" s="30"/>
      <c r="E18" s="30"/>
      <c r="F18" s="30">
        <v>30000000</v>
      </c>
      <c r="G18" s="30"/>
      <c r="H18" s="30" t="s">
        <v>110</v>
      </c>
      <c r="I18" s="30">
        <f>+D18+E18+F18</f>
        <v>30000000</v>
      </c>
    </row>
    <row r="19" spans="1:10" ht="16.5" x14ac:dyDescent="0.2">
      <c r="A19" s="95"/>
      <c r="B19" s="92"/>
      <c r="C19" s="32" t="s">
        <v>112</v>
      </c>
      <c r="D19" s="30"/>
      <c r="E19" s="30"/>
      <c r="F19" s="30">
        <v>20000000</v>
      </c>
      <c r="G19" s="30"/>
      <c r="H19" s="30" t="s">
        <v>111</v>
      </c>
      <c r="I19" s="30">
        <f>+D19+E19+F19</f>
        <v>20000000</v>
      </c>
      <c r="J19" s="23"/>
    </row>
    <row r="20" spans="1:10" ht="38.25" customHeight="1" x14ac:dyDescent="0.2">
      <c r="A20" s="95"/>
      <c r="B20" s="32" t="s">
        <v>17</v>
      </c>
      <c r="C20" s="32" t="s">
        <v>18</v>
      </c>
      <c r="D20" s="30">
        <v>2000000</v>
      </c>
      <c r="E20" s="30">
        <v>4000000</v>
      </c>
      <c r="F20" s="30">
        <v>24000000</v>
      </c>
      <c r="G20" s="30"/>
      <c r="H20" s="30"/>
      <c r="I20" s="30">
        <f t="shared" si="0"/>
        <v>30000000</v>
      </c>
    </row>
    <row r="21" spans="1:10" ht="38.25" customHeight="1" x14ac:dyDescent="0.2">
      <c r="A21" s="95"/>
      <c r="B21" s="32" t="s">
        <v>42</v>
      </c>
      <c r="C21" s="32" t="s">
        <v>64</v>
      </c>
      <c r="D21" s="30">
        <v>25000000</v>
      </c>
      <c r="E21" s="30">
        <v>56000000</v>
      </c>
      <c r="F21" s="30">
        <v>67000000</v>
      </c>
      <c r="G21" s="30"/>
      <c r="H21" s="30" t="s">
        <v>88</v>
      </c>
      <c r="I21" s="30">
        <f t="shared" si="0"/>
        <v>148000000</v>
      </c>
    </row>
    <row r="22" spans="1:10" ht="30.75" customHeight="1" x14ac:dyDescent="0.2">
      <c r="A22" s="86" t="s">
        <v>31</v>
      </c>
      <c r="B22" s="86"/>
      <c r="C22" s="86"/>
      <c r="D22" s="33">
        <f>SUM(D7:D21)</f>
        <v>312000000</v>
      </c>
      <c r="E22" s="33">
        <f>SUM(E7:E21)</f>
        <v>161420000</v>
      </c>
      <c r="F22" s="33">
        <f>SUM(F7:F21)</f>
        <v>475000000</v>
      </c>
      <c r="G22" s="33">
        <f>SUM(G7:G21)</f>
        <v>0</v>
      </c>
      <c r="H22" s="33"/>
      <c r="I22" s="33">
        <f>SUM(I7:I21)</f>
        <v>948420000</v>
      </c>
      <c r="J22" s="10"/>
    </row>
    <row r="23" spans="1:10" ht="36.75" customHeight="1" x14ac:dyDescent="0.2">
      <c r="A23" s="85" t="s">
        <v>81</v>
      </c>
      <c r="B23" s="84" t="s">
        <v>114</v>
      </c>
      <c r="C23" s="34" t="s">
        <v>115</v>
      </c>
      <c r="D23" s="35">
        <v>85000000</v>
      </c>
      <c r="E23" s="35">
        <v>47000000</v>
      </c>
      <c r="F23" s="35">
        <v>68000000</v>
      </c>
      <c r="G23" s="35"/>
      <c r="H23" s="35"/>
      <c r="I23" s="36">
        <f>+D23+E23+F23+G23</f>
        <v>200000000</v>
      </c>
    </row>
    <row r="24" spans="1:10" ht="28.5" customHeight="1" x14ac:dyDescent="0.2">
      <c r="A24" s="85"/>
      <c r="B24" s="84"/>
      <c r="C24" s="34" t="s">
        <v>116</v>
      </c>
      <c r="D24" s="35">
        <v>30000000</v>
      </c>
      <c r="E24" s="35">
        <v>22000000</v>
      </c>
      <c r="F24" s="35">
        <v>36000000</v>
      </c>
      <c r="G24" s="35"/>
      <c r="H24" s="35"/>
      <c r="I24" s="36">
        <f t="shared" ref="I24:I25" si="1">+D24+E24+F24+G24</f>
        <v>88000000</v>
      </c>
    </row>
    <row r="25" spans="1:10" ht="36.75" customHeight="1" x14ac:dyDescent="0.2">
      <c r="A25" s="39"/>
      <c r="B25" s="34" t="s">
        <v>89</v>
      </c>
      <c r="C25" s="34" t="s">
        <v>91</v>
      </c>
      <c r="D25" s="35"/>
      <c r="E25" s="35"/>
      <c r="F25" s="35">
        <v>1700000000</v>
      </c>
      <c r="G25" s="35"/>
      <c r="H25" s="35" t="s">
        <v>117</v>
      </c>
      <c r="I25" s="36">
        <f t="shared" si="1"/>
        <v>1700000000</v>
      </c>
    </row>
    <row r="26" spans="1:10" ht="22.5" customHeight="1" x14ac:dyDescent="0.2">
      <c r="A26" s="86" t="s">
        <v>32</v>
      </c>
      <c r="B26" s="86"/>
      <c r="C26" s="86"/>
      <c r="D26" s="33">
        <f>SUM(D23:D24)</f>
        <v>115000000</v>
      </c>
      <c r="E26" s="33">
        <f>SUM(E23:E24)</f>
        <v>69000000</v>
      </c>
      <c r="F26" s="33">
        <f>SUM(F23:F25)</f>
        <v>1804000000</v>
      </c>
      <c r="G26" s="33">
        <f>SUM(G23:G24)</f>
        <v>0</v>
      </c>
      <c r="H26" s="33"/>
      <c r="I26" s="33">
        <f>SUM(I23:I25)</f>
        <v>1988000000</v>
      </c>
    </row>
    <row r="27" spans="1:10" x14ac:dyDescent="0.2">
      <c r="A27" s="40"/>
      <c r="B27" s="40"/>
      <c r="C27" s="41"/>
      <c r="D27" s="42"/>
      <c r="E27" s="40"/>
      <c r="F27" s="40"/>
      <c r="G27" s="40"/>
      <c r="H27" s="40"/>
      <c r="I27" s="43"/>
    </row>
    <row r="28" spans="1:10" ht="21.75" customHeight="1" x14ac:dyDescent="0.2">
      <c r="A28" s="83" t="s">
        <v>3</v>
      </c>
      <c r="B28" s="83"/>
      <c r="C28" s="83"/>
      <c r="D28" s="37">
        <f>+D26+D22</f>
        <v>427000000</v>
      </c>
      <c r="E28" s="37">
        <f>+E26+E22</f>
        <v>230420000</v>
      </c>
      <c r="F28" s="37">
        <f>+F26+F22</f>
        <v>2279000000</v>
      </c>
      <c r="G28" s="37">
        <f>+G26+G22</f>
        <v>0</v>
      </c>
      <c r="H28" s="37"/>
      <c r="I28" s="37">
        <f>+I26+I22</f>
        <v>2936420000</v>
      </c>
    </row>
    <row r="30" spans="1:10" x14ac:dyDescent="0.2">
      <c r="I30" s="10"/>
    </row>
  </sheetData>
  <mergeCells count="19">
    <mergeCell ref="A28:C28"/>
    <mergeCell ref="B23:B24"/>
    <mergeCell ref="A23:A24"/>
    <mergeCell ref="A22:C22"/>
    <mergeCell ref="B1:G1"/>
    <mergeCell ref="A2:I2"/>
    <mergeCell ref="B3:I3"/>
    <mergeCell ref="I5:I6"/>
    <mergeCell ref="A4:I4"/>
    <mergeCell ref="B18:B19"/>
    <mergeCell ref="B12:B13"/>
    <mergeCell ref="A7:A21"/>
    <mergeCell ref="B10:B11"/>
    <mergeCell ref="A26:C26"/>
    <mergeCell ref="J7:J9"/>
    <mergeCell ref="D5:F5"/>
    <mergeCell ref="A5:A6"/>
    <mergeCell ref="B5:B6"/>
    <mergeCell ref="C5:C6"/>
  </mergeCells>
  <printOptions horizontalCentered="1" verticalCentered="1"/>
  <pageMargins left="0.25" right="0.25" top="0.21" bottom="0.24" header="0.3" footer="0.3"/>
  <pageSetup scale="99" fitToHeight="0" orientation="landscape" r:id="rId1"/>
  <rowBreaks count="1" manualBreakCount="1">
    <brk id="14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FASE RESPUESTA</vt:lpstr>
      <vt:lpstr>PRESUPUESTO FASES</vt:lpstr>
      <vt:lpstr>'PRESUPUESTO FASES'!Área_de_impresión</vt:lpstr>
      <vt:lpstr>'FASE RESPUESTA'!Títulos_a_imprimir</vt:lpstr>
      <vt:lpstr>'PRESUPUESTO FASES'!Títulos_a_imprimir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Eduardo Luengas Torres</dc:creator>
  <cp:lastModifiedBy>Equipo 09</cp:lastModifiedBy>
  <cp:lastPrinted>2021-04-27T17:37:05Z</cp:lastPrinted>
  <dcterms:created xsi:type="dcterms:W3CDTF">2013-09-26T14:37:26Z</dcterms:created>
  <dcterms:modified xsi:type="dcterms:W3CDTF">2021-05-20T20:40:35Z</dcterms:modified>
</cp:coreProperties>
</file>