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adria\OneDrive\Escritorio\PROCESO INFIBAGUE CARLOS BARRIOS\"/>
    </mc:Choice>
  </mc:AlternateContent>
  <xr:revisionPtr revIDLastSave="0" documentId="13_ncr:1_{8BCDD6A4-1F98-46D1-A9E0-27D5E934D0B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Hoja1!$A$1:$J$163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6" i="1" l="1"/>
  <c r="H108" i="1"/>
  <c r="H109" i="1"/>
  <c r="H110" i="1"/>
  <c r="H111" i="1"/>
  <c r="H113" i="1"/>
  <c r="H114" i="1"/>
  <c r="H115" i="1"/>
  <c r="H116" i="1"/>
  <c r="H117" i="1"/>
  <c r="H118" i="1"/>
  <c r="H105" i="1"/>
  <c r="H60" i="1"/>
  <c r="H62" i="1"/>
  <c r="H63" i="1"/>
  <c r="H64" i="1"/>
  <c r="H65" i="1"/>
  <c r="H67" i="1"/>
  <c r="H68" i="1"/>
  <c r="H69" i="1"/>
  <c r="H70" i="1"/>
  <c r="H71" i="1"/>
  <c r="H72" i="1"/>
  <c r="H74" i="1"/>
  <c r="H75" i="1"/>
  <c r="H76" i="1"/>
  <c r="H59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9" i="1"/>
  <c r="H30" i="1"/>
  <c r="H31" i="1"/>
  <c r="H33" i="1"/>
  <c r="H11" i="1"/>
  <c r="H135" i="1"/>
  <c r="H136" i="1"/>
  <c r="H137" i="1"/>
  <c r="H138" i="1"/>
  <c r="H140" i="1"/>
  <c r="H134" i="1"/>
  <c r="H139" i="1"/>
  <c r="H119" i="1"/>
  <c r="H107" i="1"/>
  <c r="H112" i="1"/>
  <c r="H61" i="1"/>
  <c r="H66" i="1"/>
  <c r="H73" i="1"/>
  <c r="H28" i="1"/>
  <c r="H32" i="1"/>
  <c r="H121" i="1" l="1"/>
  <c r="H122" i="1" s="1"/>
  <c r="H124" i="1" s="1"/>
  <c r="E160" i="1" s="1"/>
  <c r="H143" i="1"/>
  <c r="E161" i="1" s="1"/>
  <c r="H35" i="1" l="1"/>
  <c r="H36" i="1" s="1"/>
  <c r="H38" i="1" s="1"/>
  <c r="E158" i="1" s="1"/>
  <c r="H78" i="1"/>
  <c r="H79" i="1" s="1"/>
  <c r="H81" i="1" s="1"/>
  <c r="E159" i="1" s="1"/>
  <c r="E163" i="1" l="1"/>
  <c r="H93" i="1"/>
</calcChain>
</file>

<file path=xl/sharedStrings.xml><?xml version="1.0" encoding="utf-8"?>
<sst xmlns="http://schemas.openxmlformats.org/spreadsheetml/2006/main" count="271" uniqueCount="159">
  <si>
    <t>CAPITULO</t>
  </si>
  <si>
    <t>ITEM</t>
  </si>
  <si>
    <t>DESCRIPCION</t>
  </si>
  <si>
    <t>CANTIDAD</t>
  </si>
  <si>
    <t>UNIDAD</t>
  </si>
  <si>
    <t>V/UNITARIO</t>
  </si>
  <si>
    <t>V/TOTAL</t>
  </si>
  <si>
    <t>PRELIMINARES</t>
  </si>
  <si>
    <t>CERRAMIENTO PROVISIONAL EN TELA FIBRA TEJIDA INCLUYE GUADUA, ALTURA 2.10 MTS</t>
  </si>
  <si>
    <t>ML</t>
  </si>
  <si>
    <t>M3</t>
  </si>
  <si>
    <t>DESMONTE DE ELEMENTOS PUBLICITARIOS</t>
  </si>
  <si>
    <t>UND</t>
  </si>
  <si>
    <t>M2</t>
  </si>
  <si>
    <t xml:space="preserve">DESMONTE DE LAMINAS DE SUPERBOARD EN MAL ESTADO </t>
  </si>
  <si>
    <t xml:space="preserve">DESMONTE DE LUMINARIAS </t>
  </si>
  <si>
    <t>INTALACIONES ELECTRICAS</t>
  </si>
  <si>
    <t>PINTURA</t>
  </si>
  <si>
    <t xml:space="preserve">ASEO CON HIDROLAVADORA, RASQUETEADA, RESANES Y PREPARACION DE SUPERFICIES PARA APLICACION DE ACABADOS </t>
  </si>
  <si>
    <t xml:space="preserve">PINTURA ESMALTE SOBRE CARPNTERIA METALICA DOS CARA </t>
  </si>
  <si>
    <t>PINTURA ESMALTE SOBRE BARANDA  LINEALES MAS PARALES</t>
  </si>
  <si>
    <t>RECUBRIMIENTO</t>
  </si>
  <si>
    <t>REMPLAZO DE SUPERBOARD DE 10 MM</t>
  </si>
  <si>
    <t>VEGETACION</t>
  </si>
  <si>
    <t xml:space="preserve">PALMA MANILA </t>
  </si>
  <si>
    <t>DURANTA LIMON</t>
  </si>
  <si>
    <t>COSTO DIRECTO</t>
  </si>
  <si>
    <t>A.I.U</t>
  </si>
  <si>
    <t>INVERSION TOTAL</t>
  </si>
  <si>
    <t>PRESUPUESTO PARA LA REPARACION DE FACHADA INFIBAGUE</t>
  </si>
  <si>
    <t>CARGUE MANUAL, RETIRO Y DISPOSICION FINAL DE SOBRANTES HASTA 16 KMS</t>
  </si>
  <si>
    <t>SUMINISTRO E INTALACION DE LAMPARA TIPO PANEL LED  REDONDA DE 24 WATS, PUNTO EXISTENTE</t>
  </si>
  <si>
    <t>JARDIN</t>
  </si>
  <si>
    <t>GLOBAL</t>
  </si>
  <si>
    <t>SUMINISTRO E INSTALACION DE ALUCOBONT INCLUYE LINEALES FILOS Y DILATACIONES</t>
  </si>
  <si>
    <t xml:space="preserve">DESMONTE DE CELOSIA EN TUBERIA </t>
  </si>
  <si>
    <t>DESMONTE DE CUBIERTA TIPO CANOPY</t>
  </si>
  <si>
    <t>CARPINTERIA METALICA</t>
  </si>
  <si>
    <t>CELOSIA EN TRUBERIA RECTANGULAR 38*76 CAL 1.1 mm</t>
  </si>
  <si>
    <t xml:space="preserve">CUBIERTA TIPO CANOPPY ESTRUCTURA METALICA Y VIDRIO TEMPLADO </t>
  </si>
  <si>
    <t>PUBLICIDAD</t>
  </si>
  <si>
    <t>1.1B</t>
  </si>
  <si>
    <t xml:space="preserve">DESMONTE DE CIELO RASO CON SU ESTRUCTURA </t>
  </si>
  <si>
    <t>1.2B</t>
  </si>
  <si>
    <t>DESMONTE DE CUBIERTA FIBROCEMENTO O TRANSLUCIDA</t>
  </si>
  <si>
    <t>1.3B</t>
  </si>
  <si>
    <t>1.4B</t>
  </si>
  <si>
    <t>MAMPOSTERIA</t>
  </si>
  <si>
    <t>2.1B</t>
  </si>
  <si>
    <t xml:space="preserve">ALFAJIA EN CONCRETO 0.30 INCLUYE REFUERZO </t>
  </si>
  <si>
    <t xml:space="preserve">PINTURA Y ACABADOS </t>
  </si>
  <si>
    <t>3.1B</t>
  </si>
  <si>
    <t>3.2B</t>
  </si>
  <si>
    <t>3.3B</t>
  </si>
  <si>
    <t>CUBIERTA</t>
  </si>
  <si>
    <t>CUBIERTA TEJA ETERNIT ONDULADA FIBROCEMENTO</t>
  </si>
  <si>
    <t>FLANCHE METALICO CALIBRE 22</t>
  </si>
  <si>
    <t>3.4B</t>
  </si>
  <si>
    <t>RESANE Y PINTURA TIPO 3 PARA CIELO RASO TIPO DRY WALL</t>
  </si>
  <si>
    <t>4.1B</t>
  </si>
  <si>
    <t>4.2B</t>
  </si>
  <si>
    <t>4.3B</t>
  </si>
  <si>
    <t>4.4B</t>
  </si>
  <si>
    <t xml:space="preserve">MANTENIMINETO DE VIGA CANAL </t>
  </si>
  <si>
    <t xml:space="preserve">APARATOS SANITARIOS </t>
  </si>
  <si>
    <t>5.1B</t>
  </si>
  <si>
    <t xml:space="preserve">REPARACION ORINAL DE PARED CON REPUESTOS </t>
  </si>
  <si>
    <t xml:space="preserve">5.2B </t>
  </si>
  <si>
    <t>MANTENIMIENTO DE LAVAMANOS Y REMPLAZO DE GRIFERIA LAVAMANOS CUELLO ALTO TIPO GRIVAL</t>
  </si>
  <si>
    <t>5.3B</t>
  </si>
  <si>
    <t xml:space="preserve">MANTENIMIENTO DE SANITARIOS INCLUYE REPUESTOS </t>
  </si>
  <si>
    <t>2.2B</t>
  </si>
  <si>
    <t>AJUSTE DE PUERTAS METALICAS LOCKER CONTRA MURO</t>
  </si>
  <si>
    <t>VIDRIO CRISTAL</t>
  </si>
  <si>
    <t>6.1B</t>
  </si>
  <si>
    <t>REMPLAZO DE VIDRIO SAMBLASTING 4 mm</t>
  </si>
  <si>
    <t xml:space="preserve">TOTAL INTERVENCIONES </t>
  </si>
  <si>
    <t xml:space="preserve">PINTURA ESMALTE SOBRE CARPINTERIA METALICA DOS CARA </t>
  </si>
  <si>
    <t xml:space="preserve">RESANE Y BLANQUEADO DE SUPERFICIES EN SUPERBOARD VINILO TIPO 2 </t>
  </si>
  <si>
    <t xml:space="preserve">ENCHAPE </t>
  </si>
  <si>
    <t xml:space="preserve">ENCHAPE DE PARED TIPO PIEDRA </t>
  </si>
  <si>
    <t xml:space="preserve">PINTURA TIPO 1 TRES MANOS  </t>
  </si>
  <si>
    <t>CIELO RASO PLANO DRYWALL INCLUYE PINTURA (REPARACION)</t>
  </si>
  <si>
    <t>1.2C</t>
  </si>
  <si>
    <t>1.1A</t>
  </si>
  <si>
    <t>1.2A</t>
  </si>
  <si>
    <t>1.3A</t>
  </si>
  <si>
    <t>1.4A</t>
  </si>
  <si>
    <t>1.5A</t>
  </si>
  <si>
    <t>1.6A</t>
  </si>
  <si>
    <t>1.7A</t>
  </si>
  <si>
    <t>1.8A</t>
  </si>
  <si>
    <t>2.1A</t>
  </si>
  <si>
    <t>3.1A</t>
  </si>
  <si>
    <t>3.2A</t>
  </si>
  <si>
    <t>3.3A</t>
  </si>
  <si>
    <t>3.4A</t>
  </si>
  <si>
    <t>4.1A</t>
  </si>
  <si>
    <t>4.2A</t>
  </si>
  <si>
    <t>5.1A</t>
  </si>
  <si>
    <t>5.2A</t>
  </si>
  <si>
    <t>6.1A</t>
  </si>
  <si>
    <t>7.1A</t>
  </si>
  <si>
    <t>7.2A</t>
  </si>
  <si>
    <t>7.3A</t>
  </si>
  <si>
    <t>8.1A</t>
  </si>
  <si>
    <t>1.1C</t>
  </si>
  <si>
    <t>PINTURA TIPO 1 TRES MANOS  (INCLUYE RESANES)</t>
  </si>
  <si>
    <t>4.2C</t>
  </si>
  <si>
    <t>2.2C</t>
  </si>
  <si>
    <t>2.1C</t>
  </si>
  <si>
    <t>2.3C</t>
  </si>
  <si>
    <t>3.1C</t>
  </si>
  <si>
    <t>CARPINTERIA</t>
  </si>
  <si>
    <t>4.1C</t>
  </si>
  <si>
    <t xml:space="preserve">MUEBLE FIJO PARED MELAMINA Y POLIURETANO ALTO BRILLO SEGUN DISEÑO </t>
  </si>
  <si>
    <t xml:space="preserve">MURO PANEL 3D </t>
  </si>
  <si>
    <t>4.3C</t>
  </si>
  <si>
    <t>CELOSIA EN MDF CORTE LASER ENMARCADO ENMARCADO EN MADERA CON DILATADORES DE ACERO INOXIDABLE PISO Y TECHO</t>
  </si>
  <si>
    <t>1.3C</t>
  </si>
  <si>
    <t xml:space="preserve">DESMONTE DE AIRE ACONDICIONADO </t>
  </si>
  <si>
    <t>5.1C</t>
  </si>
  <si>
    <t>LOGOTIPO INFIBAGUE ACRILICO 0.60*0.70 TRIDIMENCIONAL</t>
  </si>
  <si>
    <t>INSTALACIONES ELECTRICAS</t>
  </si>
  <si>
    <t>PUNTOS ELECTRICOS SALIDA LAMPARA ENCAUCHETADO</t>
  </si>
  <si>
    <t>6.1C</t>
  </si>
  <si>
    <t>6.2C</t>
  </si>
  <si>
    <t>SUMINISTRO E INSTALACION DE AIRE ACONDICIONADO TIPO MINI SPLIT 24.000 BTU 220V INVERTER.</t>
  </si>
  <si>
    <t>6.3C</t>
  </si>
  <si>
    <t>BALA LED LUZ CALIDA EMPOTRABLE 600 LUMENES 5 WATIOS PEQUEÑA</t>
  </si>
  <si>
    <t>PANEL LED REDONDO 24 WATIOS 1440 LUMENES</t>
  </si>
  <si>
    <t>6.4C</t>
  </si>
  <si>
    <t>MOBILIARIO</t>
  </si>
  <si>
    <t>MOBILIARIO SUMINISTRO</t>
  </si>
  <si>
    <t>ESCRITORIO MADERA MELAMINA Y LAMINADO CROMACORE ALTO BRILLO , ACERO Y VIDRIO DE 20 mm SEGUN DISEÑO 2.20x1.40 mts.</t>
  </si>
  <si>
    <t>7.1C</t>
  </si>
  <si>
    <t>7.2C</t>
  </si>
  <si>
    <t>SILLA INTERLOCUTORA DISEÑO CLASICO TIPO EAMES CON REPOSA BRAZOS PLASTICO BLANCO PURO PATAS EN MADERA Y ESTRUCTURA AUXILIAR METALICA ALAMBRE Y PLATINA ALTO 0.82 ANCHO 0.62 Y PROFUNDIDAD 0.65.</t>
  </si>
  <si>
    <t>7.3C</t>
  </si>
  <si>
    <t>POLTRONA EAMES NATURAR PLYWOOD HAYA COLOR NATURAL COJIN BLANCO BASE Y ESPALDAR  TRES PATAS  ALTO 0.84 ANCHO 0.72, PROFUNDIDAD 0.47</t>
  </si>
  <si>
    <t>7.4C</t>
  </si>
  <si>
    <t>7.5C</t>
  </si>
  <si>
    <t>7.6C</t>
  </si>
  <si>
    <t>SILLA DE ESCRITORIO TIPO PRESIDENCIAL ALTA CUARO SINTETICO BLANCO ACERO CROMO ALTO 0.88 ANCHO 0.56 FONDO 0.53</t>
  </si>
  <si>
    <t>TELEVISOR INTELIGENTE 65" UHD RESOLUCION 3840*2160 ACTIVE HDR QUAD CORE 4K ULTRA SURROUND 3 PUERTOS HDMI USB *2 MAGIC CONTROL (MARCA RECONOCIDA) GARANTIA 1 AÑO</t>
  </si>
  <si>
    <t>7.7C</t>
  </si>
  <si>
    <t>CORTINA PANEL JAPONES ESTAMPADO 8 CUERPOS DESLIZABLES PISO TECHO 2 TONOS TELA SCREEN PVC</t>
  </si>
  <si>
    <t xml:space="preserve">INVERSION INCLUYE ADMINISTRACION, TRANSPORTE, IMPUESTOS. </t>
  </si>
  <si>
    <t xml:space="preserve">GRANIPLAS O VANIPLAS INCLUYE PINTURA TIPO KORAZA, FILOS LINEALES Y DILATACIONES </t>
  </si>
  <si>
    <t>LETRERO ACRILICO RETROILUMINADO SEGUN DISEÑO 1.80 *1.15 MTS</t>
  </si>
  <si>
    <t>MESA DE CENTRO TIPO MARGOT DORADA SUPERFICI EN VIDRIO ALTURA 0.40 DIAMETRO 0.76 MTS</t>
  </si>
  <si>
    <t>RESUMEN</t>
  </si>
  <si>
    <t xml:space="preserve">REPARACIONES Y MANTENIMIENTO TALLER DE ALUMBRADO </t>
  </si>
  <si>
    <t>REMODELACION GERENCIA</t>
  </si>
  <si>
    <t xml:space="preserve">SUMINISTRO DE MOBILIARIO </t>
  </si>
  <si>
    <t xml:space="preserve">INVERSION TOTAL </t>
  </si>
  <si>
    <t>Firma del Proponente persona natural</t>
  </si>
  <si>
    <t>Nombre: CARLOS JAVIER BARRIOS HERNANDEZ</t>
  </si>
  <si>
    <t>Documento de Identidad: 93.131.596 del Espinal -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</si>
</sst>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00000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164" fontId="0" fillId="2" borderId="1" xfId="0" applyNumberFormat="1" applyFill="1" applyBorder="1"/>
    <xf numFmtId="164" fontId="0" fillId="3" borderId="1" xfId="0" applyNumberFormat="1" applyFill="1" applyBorder="1"/>
    <xf numFmtId="9" fontId="0" fillId="2" borderId="1" xfId="0" applyNumberFormat="1" applyFill="1" applyBorder="1"/>
    <xf numFmtId="164" fontId="1" fillId="4" borderId="1" xfId="0" applyNumberFormat="1" applyFont="1" applyFill="1" applyBorder="1"/>
    <xf numFmtId="0" fontId="0" fillId="0" borderId="1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1" fillId="0" borderId="1" xfId="0" applyFont="1" applyBorder="1"/>
    <xf numFmtId="0" fontId="0" fillId="0" borderId="1" xfId="0" applyFill="1" applyBorder="1" applyAlignment="1">
      <alignment wrapText="1"/>
    </xf>
    <xf numFmtId="0" fontId="0" fillId="0" borderId="6" xfId="0" applyBorder="1" applyAlignment="1"/>
    <xf numFmtId="0" fontId="0" fillId="0" borderId="9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2" xfId="0" applyBorder="1" applyAlignment="1"/>
    <xf numFmtId="0" fontId="1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1" fillId="0" borderId="15" xfId="0" applyFont="1" applyBorder="1" applyAlignment="1">
      <alignment wrapText="1"/>
    </xf>
    <xf numFmtId="164" fontId="0" fillId="0" borderId="1" xfId="0" applyNumberFormat="1" applyFill="1" applyBorder="1"/>
    <xf numFmtId="164" fontId="1" fillId="0" borderId="1" xfId="0" applyNumberFormat="1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/>
    <xf numFmtId="0" fontId="0" fillId="0" borderId="0" xfId="0" applyFill="1" applyBorder="1"/>
    <xf numFmtId="164" fontId="0" fillId="0" borderId="0" xfId="0" applyNumberFormat="1" applyBorder="1"/>
    <xf numFmtId="2" fontId="0" fillId="0" borderId="7" xfId="0" applyNumberFormat="1" applyBorder="1"/>
    <xf numFmtId="2" fontId="0" fillId="0" borderId="0" xfId="0" applyNumberFormat="1" applyBorder="1"/>
    <xf numFmtId="2" fontId="0" fillId="0" borderId="12" xfId="0" applyNumberFormat="1" applyBorder="1"/>
    <xf numFmtId="2" fontId="0" fillId="0" borderId="0" xfId="0" applyNumberFormat="1"/>
    <xf numFmtId="2" fontId="0" fillId="0" borderId="3" xfId="0" applyNumberFormat="1" applyBorder="1"/>
    <xf numFmtId="2" fontId="1" fillId="0" borderId="1" xfId="0" applyNumberFormat="1" applyFont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0" xfId="0" applyFill="1" applyBorder="1" applyAlignment="1">
      <alignment wrapText="1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164" fontId="0" fillId="0" borderId="3" xfId="0" applyNumberFormat="1" applyBorder="1"/>
    <xf numFmtId="164" fontId="0" fillId="0" borderId="4" xfId="0" applyNumberFormat="1" applyBorder="1"/>
    <xf numFmtId="0" fontId="1" fillId="4" borderId="1" xfId="0" applyFont="1" applyFill="1" applyBorder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205740</xdr:colOff>
      <xdr:row>1</xdr:row>
      <xdr:rowOff>82472</xdr:rowOff>
    </xdr:from>
    <xdr:ext cx="2202180" cy="585972"/>
    <xdr:pic>
      <xdr:nvPicPr>
        <xdr:cNvPr id="3" name="Imagen 2" descr="Alcaldía Municipal de Ibagué - Ibagué Vibr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63111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0</xdr:row>
      <xdr:rowOff>152400</xdr:rowOff>
    </xdr:from>
    <xdr:ext cx="3549014" cy="748873"/>
    <xdr:pic>
      <xdr:nvPicPr>
        <xdr:cNvPr id="5" name="Imagen 4" descr="UNIVERSIDAD DE CHILE FACULTAD DE CIENCIAS FÍSICAS Y MATEMÁTICAS ...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587" y="152400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304800</xdr:colOff>
      <xdr:row>0</xdr:row>
      <xdr:rowOff>129540</xdr:rowOff>
    </xdr:from>
    <xdr:to>
      <xdr:col>7</xdr:col>
      <xdr:colOff>659265</xdr:colOff>
      <xdr:row>5</xdr:row>
      <xdr:rowOff>60960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08520" y="129540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205740</xdr:colOff>
      <xdr:row>50</xdr:row>
      <xdr:rowOff>82472</xdr:rowOff>
    </xdr:from>
    <xdr:ext cx="2202180" cy="585972"/>
    <xdr:pic>
      <xdr:nvPicPr>
        <xdr:cNvPr id="7" name="Imagen 6" descr="Alcaldía Municipal de Ibagué - Ibagué Vibr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220" y="26535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49</xdr:row>
      <xdr:rowOff>152400</xdr:rowOff>
    </xdr:from>
    <xdr:ext cx="3549014" cy="748873"/>
    <xdr:pic>
      <xdr:nvPicPr>
        <xdr:cNvPr id="8" name="Imagen 7" descr="UNIVERSIDAD DE CHILE FACULTAD DE CIENCIAS FÍSICAS Y MATEMÁTICAS ...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587" y="152400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49</xdr:row>
      <xdr:rowOff>129540</xdr:rowOff>
    </xdr:from>
    <xdr:ext cx="2184959" cy="845820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08520" y="129540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575733</xdr:colOff>
      <xdr:row>56</xdr:row>
      <xdr:rowOff>84666</xdr:rowOff>
    </xdr:from>
    <xdr:to>
      <xdr:col>5</xdr:col>
      <xdr:colOff>700636</xdr:colOff>
      <xdr:row>56</xdr:row>
      <xdr:rowOff>3285066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55" t="25000" r="40422" b="33768"/>
        <a:stretch/>
      </xdr:blipFill>
      <xdr:spPr bwMode="auto">
        <a:xfrm>
          <a:off x="3107266" y="13580533"/>
          <a:ext cx="5076799" cy="3200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205740</xdr:colOff>
      <xdr:row>96</xdr:row>
      <xdr:rowOff>82472</xdr:rowOff>
    </xdr:from>
    <xdr:ext cx="2202180" cy="585972"/>
    <xdr:pic>
      <xdr:nvPicPr>
        <xdr:cNvPr id="13" name="Imagen 12" descr="Alcaldía Municipal de Ibagué - Ibagué Vibr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870" y="13155742"/>
          <a:ext cx="2202180" cy="585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1015367</xdr:colOff>
      <xdr:row>95</xdr:row>
      <xdr:rowOff>152400</xdr:rowOff>
    </xdr:from>
    <xdr:ext cx="3549014" cy="748873"/>
    <xdr:pic>
      <xdr:nvPicPr>
        <xdr:cNvPr id="14" name="Imagen 13" descr="UNIVERSIDAD DE CHILE FACULTAD DE CIENCIAS FÍSICAS Y MATEMÁTICAS ...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9906" y="13040139"/>
          <a:ext cx="3549014" cy="748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95</xdr:row>
      <xdr:rowOff>129540</xdr:rowOff>
    </xdr:from>
    <xdr:ext cx="2184959" cy="845820"/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78" t="2600" r="62890" b="87611"/>
        <a:stretch/>
      </xdr:blipFill>
      <xdr:spPr bwMode="auto">
        <a:xfrm>
          <a:off x="7215809" y="13017279"/>
          <a:ext cx="2184959" cy="8458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  <xdr:twoCellAnchor editAs="oneCell">
    <xdr:from>
      <xdr:col>3</xdr:col>
      <xdr:colOff>2948609</xdr:colOff>
      <xdr:row>147</xdr:row>
      <xdr:rowOff>41413</xdr:rowOff>
    </xdr:from>
    <xdr:to>
      <xdr:col>4</xdr:col>
      <xdr:colOff>623681</xdr:colOff>
      <xdr:row>150</xdr:row>
      <xdr:rowOff>122997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44F7387C-8993-4040-A80F-C6FCBE872402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029" t="42622" r="46025" b="48223"/>
        <a:stretch/>
      </xdr:blipFill>
      <xdr:spPr bwMode="auto">
        <a:xfrm>
          <a:off x="5400261" y="42630587"/>
          <a:ext cx="1162050" cy="65308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2360543</xdr:colOff>
      <xdr:row>126</xdr:row>
      <xdr:rowOff>157369</xdr:rowOff>
    </xdr:from>
    <xdr:to>
      <xdr:col>4</xdr:col>
      <xdr:colOff>35615</xdr:colOff>
      <xdr:row>126</xdr:row>
      <xdr:rowOff>810453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53ED3338-EECA-4F8B-BCE0-01F5A90C2017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029" t="42622" r="46025" b="48223"/>
        <a:stretch/>
      </xdr:blipFill>
      <xdr:spPr bwMode="auto">
        <a:xfrm>
          <a:off x="4812195" y="33171847"/>
          <a:ext cx="1162050" cy="65308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2459935</xdr:colOff>
      <xdr:row>84</xdr:row>
      <xdr:rowOff>99392</xdr:rowOff>
    </xdr:from>
    <xdr:to>
      <xdr:col>4</xdr:col>
      <xdr:colOff>135007</xdr:colOff>
      <xdr:row>86</xdr:row>
      <xdr:rowOff>371476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49D03AF0-A9F2-481C-90AD-E7A13DC1D9A5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029" t="42622" r="46025" b="48223"/>
        <a:stretch/>
      </xdr:blipFill>
      <xdr:spPr bwMode="auto">
        <a:xfrm>
          <a:off x="4911587" y="23149892"/>
          <a:ext cx="1162050" cy="65308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2559326</xdr:colOff>
      <xdr:row>39</xdr:row>
      <xdr:rowOff>57979</xdr:rowOff>
    </xdr:from>
    <xdr:to>
      <xdr:col>4</xdr:col>
      <xdr:colOff>234398</xdr:colOff>
      <xdr:row>42</xdr:row>
      <xdr:rowOff>139563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3D24FD01-66E6-460F-A00E-4984303E7A8D}"/>
            </a:ext>
          </a:extLst>
        </xdr:cNvPr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029" t="42622" r="46025" b="48223"/>
        <a:stretch/>
      </xdr:blipFill>
      <xdr:spPr bwMode="auto">
        <a:xfrm>
          <a:off x="5010978" y="9831457"/>
          <a:ext cx="1162050" cy="65308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3"/>
  <sheetViews>
    <sheetView tabSelected="1" view="pageBreakPreview" topLeftCell="A136" zoomScale="60" zoomScaleNormal="115" workbookViewId="0">
      <selection activeCell="E137" sqref="E137"/>
    </sheetView>
  </sheetViews>
  <sheetFormatPr baseColWidth="10" defaultRowHeight="15" x14ac:dyDescent="0.25"/>
  <cols>
    <col min="2" max="2" width="16.140625" style="26" customWidth="1"/>
    <col min="3" max="3" width="9.140625" customWidth="1"/>
    <col min="4" max="4" width="52.28515625" customWidth="1"/>
    <col min="5" max="5" width="19.5703125" style="41" customWidth="1"/>
    <col min="7" max="7" width="15.28515625" customWidth="1"/>
    <col min="8" max="8" width="19.42578125" customWidth="1"/>
    <col min="9" max="9" width="14.42578125" customWidth="1"/>
    <col min="10" max="10" width="21.5703125" hidden="1" customWidth="1"/>
  </cols>
  <sheetData>
    <row r="1" spans="2:8" x14ac:dyDescent="0.25">
      <c r="B1" s="23"/>
      <c r="C1" s="15"/>
      <c r="D1" s="15"/>
      <c r="E1" s="38"/>
      <c r="F1" s="15"/>
      <c r="G1" s="15"/>
      <c r="H1" s="16"/>
    </row>
    <row r="2" spans="2:8" x14ac:dyDescent="0.25">
      <c r="B2" s="24"/>
      <c r="C2" s="17"/>
      <c r="D2" s="17"/>
      <c r="E2" s="39"/>
      <c r="F2" s="17"/>
      <c r="G2" s="17"/>
      <c r="H2" s="18"/>
    </row>
    <row r="3" spans="2:8" x14ac:dyDescent="0.25">
      <c r="B3" s="24"/>
      <c r="C3" s="17"/>
      <c r="D3" s="17"/>
      <c r="E3" s="39"/>
      <c r="F3" s="17"/>
      <c r="G3" s="17"/>
      <c r="H3" s="18"/>
    </row>
    <row r="4" spans="2:8" x14ac:dyDescent="0.25">
      <c r="B4" s="24"/>
      <c r="C4" s="17"/>
      <c r="D4" s="17"/>
      <c r="E4" s="39"/>
      <c r="F4" s="17"/>
      <c r="G4" s="17"/>
      <c r="H4" s="18"/>
    </row>
    <row r="5" spans="2:8" x14ac:dyDescent="0.25">
      <c r="B5" s="24"/>
      <c r="C5" s="17"/>
      <c r="D5" s="17"/>
      <c r="E5" s="39"/>
      <c r="F5" s="17"/>
      <c r="G5" s="17"/>
      <c r="H5" s="18"/>
    </row>
    <row r="6" spans="2:8" ht="15.75" thickBot="1" x14ac:dyDescent="0.3">
      <c r="B6" s="25"/>
      <c r="C6" s="19"/>
      <c r="D6" s="19"/>
      <c r="E6" s="40"/>
      <c r="F6" s="19"/>
      <c r="G6" s="19"/>
      <c r="H6" s="20"/>
    </row>
    <row r="7" spans="2:8" x14ac:dyDescent="0.25">
      <c r="B7" s="70" t="s">
        <v>29</v>
      </c>
      <c r="C7" s="70"/>
      <c r="D7" s="70"/>
      <c r="E7" s="70"/>
      <c r="F7" s="70"/>
      <c r="G7" s="70"/>
      <c r="H7" s="70"/>
    </row>
    <row r="8" spans="2:8" ht="0.6" customHeight="1" x14ac:dyDescent="0.25"/>
    <row r="9" spans="2:8" ht="18.75" customHeight="1" x14ac:dyDescent="0.25">
      <c r="B9" s="27"/>
      <c r="C9" s="3"/>
      <c r="D9" s="3"/>
      <c r="E9" s="42"/>
      <c r="F9" s="3"/>
      <c r="G9" s="3"/>
      <c r="H9" s="4"/>
    </row>
    <row r="10" spans="2:8" x14ac:dyDescent="0.25">
      <c r="B10" s="28" t="s">
        <v>0</v>
      </c>
      <c r="C10" s="21" t="s">
        <v>1</v>
      </c>
      <c r="D10" s="21" t="s">
        <v>2</v>
      </c>
      <c r="E10" s="43" t="s">
        <v>3</v>
      </c>
      <c r="F10" s="21" t="s">
        <v>4</v>
      </c>
      <c r="G10" s="21" t="s">
        <v>5</v>
      </c>
      <c r="H10" s="21" t="s">
        <v>6</v>
      </c>
    </row>
    <row r="11" spans="2:8" ht="30" x14ac:dyDescent="0.25">
      <c r="B11" s="71" t="s">
        <v>7</v>
      </c>
      <c r="C11" s="5" t="s">
        <v>84</v>
      </c>
      <c r="D11" s="6" t="s">
        <v>8</v>
      </c>
      <c r="E11" s="44">
        <v>53</v>
      </c>
      <c r="F11" s="5" t="s">
        <v>9</v>
      </c>
      <c r="G11" s="32">
        <v>6678.3411257892194</v>
      </c>
      <c r="H11" s="7">
        <f>E11*G11</f>
        <v>353952.07966682862</v>
      </c>
    </row>
    <row r="12" spans="2:8" ht="30" x14ac:dyDescent="0.25">
      <c r="B12" s="71"/>
      <c r="C12" s="5" t="s">
        <v>85</v>
      </c>
      <c r="D12" s="6" t="s">
        <v>30</v>
      </c>
      <c r="E12" s="44">
        <v>35</v>
      </c>
      <c r="F12" s="5" t="s">
        <v>10</v>
      </c>
      <c r="G12" s="32">
        <v>22074.86374770063</v>
      </c>
      <c r="H12" s="7">
        <f t="shared" ref="H12:H33" si="0">E12*G12</f>
        <v>772620.23116952204</v>
      </c>
    </row>
    <row r="13" spans="2:8" x14ac:dyDescent="0.25">
      <c r="B13" s="71"/>
      <c r="C13" s="5" t="s">
        <v>86</v>
      </c>
      <c r="D13" s="6" t="s">
        <v>11</v>
      </c>
      <c r="E13" s="44">
        <v>2</v>
      </c>
      <c r="F13" s="5" t="s">
        <v>12</v>
      </c>
      <c r="G13" s="32">
        <v>49105.449454332498</v>
      </c>
      <c r="H13" s="7">
        <f t="shared" si="0"/>
        <v>98210.898908664996</v>
      </c>
    </row>
    <row r="14" spans="2:8" ht="45" x14ac:dyDescent="0.25">
      <c r="B14" s="71"/>
      <c r="C14" s="5" t="s">
        <v>87</v>
      </c>
      <c r="D14" s="6" t="s">
        <v>18</v>
      </c>
      <c r="E14" s="44">
        <v>220</v>
      </c>
      <c r="F14" s="5" t="s">
        <v>13</v>
      </c>
      <c r="G14" s="32">
        <v>3437.3814618032748</v>
      </c>
      <c r="H14" s="7">
        <f t="shared" si="0"/>
        <v>756223.92159672047</v>
      </c>
    </row>
    <row r="15" spans="2:8" ht="30" x14ac:dyDescent="0.25">
      <c r="B15" s="71"/>
      <c r="C15" s="5" t="s">
        <v>88</v>
      </c>
      <c r="D15" s="6" t="s">
        <v>14</v>
      </c>
      <c r="E15" s="44">
        <v>30</v>
      </c>
      <c r="F15" s="5" t="s">
        <v>13</v>
      </c>
      <c r="G15" s="32">
        <v>6874.7629236065495</v>
      </c>
      <c r="H15" s="7">
        <f t="shared" si="0"/>
        <v>206242.88770819647</v>
      </c>
    </row>
    <row r="16" spans="2:8" x14ac:dyDescent="0.25">
      <c r="B16" s="71"/>
      <c r="C16" s="5" t="s">
        <v>89</v>
      </c>
      <c r="D16" s="6" t="s">
        <v>35</v>
      </c>
      <c r="E16" s="44">
        <v>18</v>
      </c>
      <c r="F16" s="5" t="s">
        <v>13</v>
      </c>
      <c r="G16" s="32">
        <v>4910.5449454332493</v>
      </c>
      <c r="H16" s="7">
        <f t="shared" si="0"/>
        <v>88389.809017798485</v>
      </c>
    </row>
    <row r="17" spans="2:8" x14ac:dyDescent="0.25">
      <c r="B17" s="71"/>
      <c r="C17" s="5" t="s">
        <v>90</v>
      </c>
      <c r="D17" s="6" t="s">
        <v>36</v>
      </c>
      <c r="E17" s="44">
        <v>1</v>
      </c>
      <c r="F17" s="5" t="s">
        <v>33</v>
      </c>
      <c r="G17" s="32">
        <v>58926.539345198995</v>
      </c>
      <c r="H17" s="7">
        <f t="shared" si="0"/>
        <v>58926.539345198995</v>
      </c>
    </row>
    <row r="18" spans="2:8" x14ac:dyDescent="0.25">
      <c r="B18" s="71"/>
      <c r="C18" s="5" t="s">
        <v>91</v>
      </c>
      <c r="D18" s="6" t="s">
        <v>15</v>
      </c>
      <c r="E18" s="44">
        <v>10</v>
      </c>
      <c r="F18" s="5" t="s">
        <v>12</v>
      </c>
      <c r="G18" s="32">
        <v>9821.0898908664985</v>
      </c>
      <c r="H18" s="7">
        <f t="shared" si="0"/>
        <v>98210.898908664982</v>
      </c>
    </row>
    <row r="19" spans="2:8" ht="30" x14ac:dyDescent="0.25">
      <c r="B19" s="30" t="s">
        <v>16</v>
      </c>
      <c r="C19" s="5" t="s">
        <v>92</v>
      </c>
      <c r="D19" s="6" t="s">
        <v>31</v>
      </c>
      <c r="E19" s="44">
        <v>10</v>
      </c>
      <c r="F19" s="5" t="s">
        <v>12</v>
      </c>
      <c r="G19" s="32">
        <v>83479.264072365244</v>
      </c>
      <c r="H19" s="7">
        <f t="shared" si="0"/>
        <v>834792.64072365244</v>
      </c>
    </row>
    <row r="20" spans="2:8" ht="30" x14ac:dyDescent="0.25">
      <c r="B20" s="71" t="s">
        <v>17</v>
      </c>
      <c r="C20" s="5" t="s">
        <v>93</v>
      </c>
      <c r="D20" s="6" t="s">
        <v>148</v>
      </c>
      <c r="E20" s="44">
        <v>210</v>
      </c>
      <c r="F20" s="5" t="s">
        <v>13</v>
      </c>
      <c r="G20" s="32">
        <v>24061.670232622924</v>
      </c>
      <c r="H20" s="7">
        <f t="shared" si="0"/>
        <v>5052950.7488508141</v>
      </c>
    </row>
    <row r="21" spans="2:8" x14ac:dyDescent="0.25">
      <c r="B21" s="71"/>
      <c r="C21" s="5" t="s">
        <v>94</v>
      </c>
      <c r="D21" s="6" t="s">
        <v>81</v>
      </c>
      <c r="E21" s="44">
        <v>250</v>
      </c>
      <c r="F21" s="5" t="s">
        <v>13</v>
      </c>
      <c r="G21" s="32">
        <v>7233.2327046231767</v>
      </c>
      <c r="H21" s="7">
        <f t="shared" si="0"/>
        <v>1808308.1761557942</v>
      </c>
    </row>
    <row r="22" spans="2:8" ht="30" x14ac:dyDescent="0.25">
      <c r="B22" s="71"/>
      <c r="C22" s="5" t="s">
        <v>95</v>
      </c>
      <c r="D22" s="6" t="s">
        <v>77</v>
      </c>
      <c r="E22" s="44">
        <v>70</v>
      </c>
      <c r="F22" s="5" t="s">
        <v>13</v>
      </c>
      <c r="G22" s="32">
        <v>15566.427477023401</v>
      </c>
      <c r="H22" s="7">
        <f t="shared" si="0"/>
        <v>1089649.9233916381</v>
      </c>
    </row>
    <row r="23" spans="2:8" ht="30" x14ac:dyDescent="0.25">
      <c r="B23" s="71"/>
      <c r="C23" s="5" t="s">
        <v>96</v>
      </c>
      <c r="D23" s="6" t="s">
        <v>78</v>
      </c>
      <c r="E23" s="44">
        <v>90</v>
      </c>
      <c r="F23" s="5" t="s">
        <v>13</v>
      </c>
      <c r="G23" s="32">
        <v>5853.3695749564331</v>
      </c>
      <c r="H23" s="7">
        <f t="shared" si="0"/>
        <v>526803.26174607896</v>
      </c>
    </row>
    <row r="24" spans="2:8" ht="30" x14ac:dyDescent="0.25">
      <c r="B24" s="71"/>
      <c r="C24" s="5" t="s">
        <v>96</v>
      </c>
      <c r="D24" s="6" t="s">
        <v>20</v>
      </c>
      <c r="E24" s="44">
        <v>22</v>
      </c>
      <c r="F24" s="5" t="s">
        <v>9</v>
      </c>
      <c r="G24" s="32">
        <v>10655.882531590152</v>
      </c>
      <c r="H24" s="7">
        <f t="shared" si="0"/>
        <v>234429.41569498336</v>
      </c>
    </row>
    <row r="25" spans="2:8" x14ac:dyDescent="0.25">
      <c r="B25" s="71" t="s">
        <v>21</v>
      </c>
      <c r="C25" s="5" t="s">
        <v>97</v>
      </c>
      <c r="D25" s="6" t="s">
        <v>22</v>
      </c>
      <c r="E25" s="44">
        <v>25</v>
      </c>
      <c r="F25" s="5" t="s">
        <v>13</v>
      </c>
      <c r="G25" s="32">
        <v>47141.231476159192</v>
      </c>
      <c r="H25" s="7">
        <f t="shared" si="0"/>
        <v>1178530.7869039797</v>
      </c>
    </row>
    <row r="26" spans="2:8" ht="30" x14ac:dyDescent="0.25">
      <c r="B26" s="71"/>
      <c r="C26" s="5" t="s">
        <v>98</v>
      </c>
      <c r="D26" s="6" t="s">
        <v>34</v>
      </c>
      <c r="E26" s="44">
        <v>70</v>
      </c>
      <c r="F26" s="5" t="s">
        <v>13</v>
      </c>
      <c r="G26" s="32">
        <v>216063.97759906299</v>
      </c>
      <c r="H26" s="7">
        <f t="shared" si="0"/>
        <v>15124478.431934409</v>
      </c>
    </row>
    <row r="27" spans="2:8" x14ac:dyDescent="0.25">
      <c r="B27" s="72" t="s">
        <v>37</v>
      </c>
      <c r="C27" s="5" t="s">
        <v>99</v>
      </c>
      <c r="D27" s="6" t="s">
        <v>38</v>
      </c>
      <c r="E27" s="44">
        <v>18</v>
      </c>
      <c r="F27" s="5" t="s">
        <v>13</v>
      </c>
      <c r="G27" s="32">
        <v>83479.264072365244</v>
      </c>
      <c r="H27" s="7">
        <f t="shared" si="0"/>
        <v>1502626.7533025744</v>
      </c>
    </row>
    <row r="28" spans="2:8" ht="30" x14ac:dyDescent="0.25">
      <c r="B28" s="73"/>
      <c r="C28" s="5" t="s">
        <v>100</v>
      </c>
      <c r="D28" s="6" t="s">
        <v>39</v>
      </c>
      <c r="E28" s="44">
        <v>3.5</v>
      </c>
      <c r="F28" s="5" t="s">
        <v>13</v>
      </c>
      <c r="G28" s="32">
        <v>363380.32596206048</v>
      </c>
      <c r="H28" s="7">
        <f t="shared" si="0"/>
        <v>1271831.1408672116</v>
      </c>
    </row>
    <row r="29" spans="2:8" ht="30" x14ac:dyDescent="0.25">
      <c r="B29" s="31" t="s">
        <v>40</v>
      </c>
      <c r="C29" s="5" t="s">
        <v>101</v>
      </c>
      <c r="D29" s="6" t="s">
        <v>149</v>
      </c>
      <c r="E29" s="44">
        <v>2</v>
      </c>
      <c r="F29" s="5" t="s">
        <v>12</v>
      </c>
      <c r="G29" s="32">
        <v>1276741.6858126449</v>
      </c>
      <c r="H29" s="7">
        <f t="shared" si="0"/>
        <v>2553483.3716252898</v>
      </c>
    </row>
    <row r="30" spans="2:8" x14ac:dyDescent="0.25">
      <c r="B30" s="71" t="s">
        <v>23</v>
      </c>
      <c r="C30" s="8" t="s">
        <v>102</v>
      </c>
      <c r="D30" s="6" t="s">
        <v>24</v>
      </c>
      <c r="E30" s="45">
        <v>6</v>
      </c>
      <c r="F30" s="8" t="s">
        <v>12</v>
      </c>
      <c r="G30" s="32">
        <v>127674.16858126449</v>
      </c>
      <c r="H30" s="7">
        <f t="shared" si="0"/>
        <v>766045.01148758689</v>
      </c>
    </row>
    <row r="31" spans="2:8" x14ac:dyDescent="0.25">
      <c r="B31" s="71"/>
      <c r="C31" s="8" t="s">
        <v>103</v>
      </c>
      <c r="D31" s="6" t="s">
        <v>32</v>
      </c>
      <c r="E31" s="45">
        <v>1</v>
      </c>
      <c r="F31" s="8" t="s">
        <v>33</v>
      </c>
      <c r="G31" s="32">
        <v>736581.74181498738</v>
      </c>
      <c r="H31" s="7">
        <f t="shared" si="0"/>
        <v>736581.74181498738</v>
      </c>
    </row>
    <row r="32" spans="2:8" x14ac:dyDescent="0.25">
      <c r="B32" s="71"/>
      <c r="C32" s="8" t="s">
        <v>104</v>
      </c>
      <c r="D32" s="6" t="s">
        <v>25</v>
      </c>
      <c r="E32" s="45">
        <v>220</v>
      </c>
      <c r="F32" s="8" t="s">
        <v>12</v>
      </c>
      <c r="G32" s="32">
        <v>2946.3269672599495</v>
      </c>
      <c r="H32" s="7">
        <f t="shared" si="0"/>
        <v>648191.93279718887</v>
      </c>
    </row>
    <row r="33" spans="2:8" x14ac:dyDescent="0.25">
      <c r="B33" s="29" t="s">
        <v>79</v>
      </c>
      <c r="C33" s="8" t="s">
        <v>105</v>
      </c>
      <c r="D33" s="6" t="s">
        <v>80</v>
      </c>
      <c r="E33" s="45">
        <v>12</v>
      </c>
      <c r="F33" s="8" t="s">
        <v>13</v>
      </c>
      <c r="G33" s="32">
        <v>93300.353963231741</v>
      </c>
      <c r="H33" s="7">
        <f t="shared" si="0"/>
        <v>1119604.2475587809</v>
      </c>
    </row>
    <row r="34" spans="2:8" x14ac:dyDescent="0.25">
      <c r="D34" s="1"/>
      <c r="G34" s="2"/>
      <c r="H34" s="2"/>
    </row>
    <row r="35" spans="2:8" x14ac:dyDescent="0.25">
      <c r="D35" s="67" t="s">
        <v>26</v>
      </c>
      <c r="E35" s="67"/>
      <c r="F35" s="67"/>
      <c r="G35" s="67"/>
      <c r="H35" s="11">
        <f>SUM(H11:H34)</f>
        <v>36881084.85117656</v>
      </c>
    </row>
    <row r="36" spans="2:8" x14ac:dyDescent="0.25">
      <c r="D36" s="61" t="s">
        <v>27</v>
      </c>
      <c r="E36" s="61"/>
      <c r="F36" s="61"/>
      <c r="G36" s="12">
        <v>0.25</v>
      </c>
      <c r="H36" s="10">
        <f>+H35*G36</f>
        <v>9220271.21279414</v>
      </c>
    </row>
    <row r="37" spans="2:8" x14ac:dyDescent="0.25">
      <c r="D37" s="1"/>
      <c r="G37" s="2"/>
      <c r="H37" s="2"/>
    </row>
    <row r="38" spans="2:8" x14ac:dyDescent="0.25">
      <c r="D38" s="62" t="s">
        <v>28</v>
      </c>
      <c r="E38" s="62"/>
      <c r="F38" s="62"/>
      <c r="G38" s="62"/>
      <c r="H38" s="13">
        <f>+H36+H35</f>
        <v>46101356.0639707</v>
      </c>
    </row>
    <row r="39" spans="2:8" x14ac:dyDescent="0.25">
      <c r="D39" s="1"/>
      <c r="G39" s="2"/>
      <c r="H39" s="2"/>
    </row>
    <row r="40" spans="2:8" x14ac:dyDescent="0.25">
      <c r="B40" s="55"/>
      <c r="C40" s="55"/>
      <c r="D40" s="55"/>
      <c r="E40" s="55"/>
      <c r="F40" s="55"/>
      <c r="G40" s="55"/>
      <c r="H40" s="55"/>
    </row>
    <row r="41" spans="2:8" x14ac:dyDescent="0.25">
      <c r="B41" s="55"/>
      <c r="C41" s="55"/>
      <c r="D41" s="55"/>
      <c r="E41" s="55"/>
      <c r="F41" s="55"/>
      <c r="G41" s="55"/>
      <c r="H41" s="55"/>
    </row>
    <row r="42" spans="2:8" x14ac:dyDescent="0.25">
      <c r="B42" s="55"/>
      <c r="C42" s="55"/>
      <c r="D42" s="55"/>
      <c r="E42" s="55"/>
      <c r="F42" s="55"/>
      <c r="G42" s="55"/>
      <c r="H42" s="55"/>
    </row>
    <row r="43" spans="2:8" x14ac:dyDescent="0.25">
      <c r="B43" s="55"/>
      <c r="C43" s="55"/>
      <c r="D43" s="55"/>
      <c r="E43" s="55"/>
      <c r="F43" s="55"/>
      <c r="G43" s="55"/>
      <c r="H43" s="55"/>
    </row>
    <row r="44" spans="2:8" x14ac:dyDescent="0.25">
      <c r="B44" s="55"/>
      <c r="C44" s="58" t="s">
        <v>156</v>
      </c>
      <c r="D44" s="58"/>
      <c r="E44" s="58"/>
      <c r="F44" s="58"/>
      <c r="G44" s="58"/>
      <c r="H44" s="57"/>
    </row>
    <row r="45" spans="2:8" x14ac:dyDescent="0.25">
      <c r="B45" s="55"/>
      <c r="C45" s="55" t="s">
        <v>157</v>
      </c>
      <c r="D45" s="55"/>
      <c r="E45" s="55"/>
      <c r="F45" s="55"/>
      <c r="G45" s="55"/>
      <c r="H45" s="57"/>
    </row>
    <row r="46" spans="2:8" x14ac:dyDescent="0.25">
      <c r="B46" s="55"/>
      <c r="C46" s="55" t="s">
        <v>158</v>
      </c>
      <c r="D46" s="55"/>
      <c r="E46" s="55"/>
      <c r="F46" s="55"/>
      <c r="G46" s="55"/>
      <c r="H46" s="57"/>
    </row>
    <row r="47" spans="2:8" x14ac:dyDescent="0.25">
      <c r="D47" s="1"/>
      <c r="G47" s="2"/>
      <c r="H47" s="2"/>
    </row>
    <row r="48" spans="2:8" x14ac:dyDescent="0.25">
      <c r="D48" s="1"/>
      <c r="G48" s="2"/>
      <c r="H48" s="2"/>
    </row>
    <row r="49" spans="2:8" ht="15.75" thickBot="1" x14ac:dyDescent="0.3">
      <c r="D49" s="1"/>
      <c r="G49" s="2"/>
      <c r="H49" s="2"/>
    </row>
    <row r="50" spans="2:8" x14ac:dyDescent="0.25">
      <c r="B50" s="23"/>
      <c r="C50" s="15"/>
      <c r="D50" s="15"/>
      <c r="E50" s="38"/>
      <c r="F50" s="15"/>
      <c r="G50" s="15"/>
      <c r="H50" s="16"/>
    </row>
    <row r="51" spans="2:8" x14ac:dyDescent="0.25">
      <c r="B51" s="24"/>
      <c r="C51" s="17"/>
      <c r="D51" s="17"/>
      <c r="E51" s="39"/>
      <c r="F51" s="17"/>
      <c r="G51" s="17"/>
      <c r="H51" s="18"/>
    </row>
    <row r="52" spans="2:8" x14ac:dyDescent="0.25">
      <c r="B52" s="24"/>
      <c r="C52" s="17"/>
      <c r="D52" s="17"/>
      <c r="E52" s="39"/>
      <c r="F52" s="17"/>
      <c r="G52" s="17"/>
      <c r="H52" s="18"/>
    </row>
    <row r="53" spans="2:8" x14ac:dyDescent="0.25">
      <c r="B53" s="24"/>
      <c r="C53" s="17"/>
      <c r="D53" s="17"/>
      <c r="E53" s="39"/>
      <c r="F53" s="17"/>
      <c r="G53" s="17"/>
      <c r="H53" s="18"/>
    </row>
    <row r="54" spans="2:8" x14ac:dyDescent="0.25">
      <c r="B54" s="24"/>
      <c r="C54" s="17"/>
      <c r="D54" s="17"/>
      <c r="E54" s="39"/>
      <c r="F54" s="17"/>
      <c r="G54" s="17"/>
      <c r="H54" s="18"/>
    </row>
    <row r="55" spans="2:8" ht="15.75" thickBot="1" x14ac:dyDescent="0.3">
      <c r="B55" s="25"/>
      <c r="C55" s="19"/>
      <c r="D55" s="19"/>
      <c r="E55" s="40"/>
      <c r="F55" s="19"/>
      <c r="G55" s="19"/>
      <c r="H55" s="20"/>
    </row>
    <row r="56" spans="2:8" x14ac:dyDescent="0.25">
      <c r="B56" s="60" t="s">
        <v>152</v>
      </c>
      <c r="C56" s="60"/>
      <c r="D56" s="60"/>
      <c r="E56" s="60"/>
      <c r="F56" s="60"/>
      <c r="G56" s="60"/>
      <c r="H56" s="60"/>
    </row>
    <row r="57" spans="2:8" ht="264" customHeight="1" x14ac:dyDescent="0.25">
      <c r="B57" s="27"/>
      <c r="C57" s="3"/>
      <c r="D57" s="50"/>
      <c r="E57" s="42"/>
      <c r="F57" s="3"/>
      <c r="G57" s="51"/>
      <c r="H57" s="52"/>
    </row>
    <row r="58" spans="2:8" x14ac:dyDescent="0.25">
      <c r="B58" s="28" t="s">
        <v>0</v>
      </c>
      <c r="C58" s="21" t="s">
        <v>1</v>
      </c>
      <c r="D58" s="21" t="s">
        <v>2</v>
      </c>
      <c r="E58" s="43" t="s">
        <v>3</v>
      </c>
      <c r="F58" s="21" t="s">
        <v>4</v>
      </c>
      <c r="G58" s="21" t="s">
        <v>5</v>
      </c>
      <c r="H58" s="21" t="s">
        <v>6</v>
      </c>
    </row>
    <row r="59" spans="2:8" x14ac:dyDescent="0.25">
      <c r="B59" s="68" t="s">
        <v>7</v>
      </c>
      <c r="C59" s="5" t="s">
        <v>41</v>
      </c>
      <c r="D59" s="6" t="s">
        <v>42</v>
      </c>
      <c r="E59" s="44">
        <v>40</v>
      </c>
      <c r="F59" s="5" t="s">
        <v>13</v>
      </c>
      <c r="G59" s="32">
        <v>6570.3091369896874</v>
      </c>
      <c r="H59" s="7">
        <f>E59*G59</f>
        <v>262812.36547958752</v>
      </c>
    </row>
    <row r="60" spans="2:8" ht="30" x14ac:dyDescent="0.25">
      <c r="B60" s="68"/>
      <c r="C60" s="5" t="s">
        <v>43</v>
      </c>
      <c r="D60" s="6" t="s">
        <v>30</v>
      </c>
      <c r="E60" s="44">
        <v>15</v>
      </c>
      <c r="F60" s="5" t="s">
        <v>13</v>
      </c>
      <c r="G60" s="32">
        <v>22074.86374770063</v>
      </c>
      <c r="H60" s="7">
        <f t="shared" ref="H60:H76" si="1">E60*G60</f>
        <v>331122.95621550945</v>
      </c>
    </row>
    <row r="61" spans="2:8" ht="30" x14ac:dyDescent="0.25">
      <c r="B61" s="68"/>
      <c r="C61" s="5" t="s">
        <v>45</v>
      </c>
      <c r="D61" s="6" t="s">
        <v>44</v>
      </c>
      <c r="E61" s="44">
        <v>40</v>
      </c>
      <c r="F61" s="5" t="s">
        <v>13</v>
      </c>
      <c r="G61" s="32">
        <v>7522.9548564037386</v>
      </c>
      <c r="H61" s="7">
        <f t="shared" si="1"/>
        <v>300918.19425614952</v>
      </c>
    </row>
    <row r="62" spans="2:8" ht="45" x14ac:dyDescent="0.25">
      <c r="B62" s="68"/>
      <c r="C62" s="5" t="s">
        <v>46</v>
      </c>
      <c r="D62" s="22" t="s">
        <v>18</v>
      </c>
      <c r="E62" s="44">
        <v>450</v>
      </c>
      <c r="F62" s="5" t="s">
        <v>13</v>
      </c>
      <c r="G62" s="32">
        <v>3437.3814618032748</v>
      </c>
      <c r="H62" s="7">
        <f t="shared" si="1"/>
        <v>1546821.6578114736</v>
      </c>
    </row>
    <row r="63" spans="2:8" x14ac:dyDescent="0.25">
      <c r="B63" s="68" t="s">
        <v>47</v>
      </c>
      <c r="C63" s="8" t="s">
        <v>48</v>
      </c>
      <c r="D63" s="6" t="s">
        <v>49</v>
      </c>
      <c r="E63" s="45">
        <v>70</v>
      </c>
      <c r="F63" s="8" t="s">
        <v>9</v>
      </c>
      <c r="G63" s="32">
        <v>39097.758855539534</v>
      </c>
      <c r="H63" s="7">
        <f t="shared" si="1"/>
        <v>2736843.1198877674</v>
      </c>
    </row>
    <row r="64" spans="2:8" x14ac:dyDescent="0.25">
      <c r="B64" s="68"/>
      <c r="C64" s="8" t="s">
        <v>71</v>
      </c>
      <c r="D64" s="6" t="s">
        <v>72</v>
      </c>
      <c r="E64" s="45">
        <v>8</v>
      </c>
      <c r="F64" s="8" t="s">
        <v>12</v>
      </c>
      <c r="G64" s="32">
        <v>29463.269672599497</v>
      </c>
      <c r="H64" s="7">
        <f t="shared" si="1"/>
        <v>235706.15738079598</v>
      </c>
    </row>
    <row r="65" spans="2:8" ht="30" x14ac:dyDescent="0.25">
      <c r="B65" s="69" t="s">
        <v>50</v>
      </c>
      <c r="C65" s="5" t="s">
        <v>51</v>
      </c>
      <c r="D65" s="6" t="s">
        <v>148</v>
      </c>
      <c r="E65" s="45">
        <v>320</v>
      </c>
      <c r="F65" s="8" t="s">
        <v>13</v>
      </c>
      <c r="G65" s="32">
        <v>24061.670232622924</v>
      </c>
      <c r="H65" s="7">
        <f t="shared" si="1"/>
        <v>7699734.474439336</v>
      </c>
    </row>
    <row r="66" spans="2:8" x14ac:dyDescent="0.25">
      <c r="B66" s="69"/>
      <c r="C66" s="5" t="s">
        <v>52</v>
      </c>
      <c r="D66" s="6" t="s">
        <v>81</v>
      </c>
      <c r="E66" s="45">
        <v>300</v>
      </c>
      <c r="F66" s="8" t="s">
        <v>13</v>
      </c>
      <c r="G66" s="32">
        <v>7233.2327046231767</v>
      </c>
      <c r="H66" s="7">
        <f t="shared" si="1"/>
        <v>2169969.8113869531</v>
      </c>
    </row>
    <row r="67" spans="2:8" ht="30" x14ac:dyDescent="0.25">
      <c r="B67" s="69"/>
      <c r="C67" s="5" t="s">
        <v>53</v>
      </c>
      <c r="D67" s="6" t="s">
        <v>19</v>
      </c>
      <c r="E67" s="45">
        <v>40</v>
      </c>
      <c r="F67" s="8" t="s">
        <v>13</v>
      </c>
      <c r="G67" s="32">
        <v>15566.427477023401</v>
      </c>
      <c r="H67" s="7">
        <f t="shared" si="1"/>
        <v>622657.09908093605</v>
      </c>
    </row>
    <row r="68" spans="2:8" ht="30" x14ac:dyDescent="0.25">
      <c r="B68" s="69"/>
      <c r="C68" s="8" t="s">
        <v>57</v>
      </c>
      <c r="D68" s="6" t="s">
        <v>58</v>
      </c>
      <c r="E68" s="45">
        <v>87</v>
      </c>
      <c r="F68" s="8" t="s">
        <v>13</v>
      </c>
      <c r="G68" s="32">
        <v>5784.6219457203679</v>
      </c>
      <c r="H68" s="7">
        <f t="shared" si="1"/>
        <v>503262.10927767202</v>
      </c>
    </row>
    <row r="69" spans="2:8" x14ac:dyDescent="0.25">
      <c r="B69" s="68" t="s">
        <v>54</v>
      </c>
      <c r="C69" s="8" t="s">
        <v>59</v>
      </c>
      <c r="D69" s="6" t="s">
        <v>55</v>
      </c>
      <c r="E69" s="45">
        <v>40</v>
      </c>
      <c r="F69" s="8" t="s">
        <v>13</v>
      </c>
      <c r="G69" s="32">
        <v>33028.325302984034</v>
      </c>
      <c r="H69" s="7">
        <f t="shared" si="1"/>
        <v>1321133.0121193614</v>
      </c>
    </row>
    <row r="70" spans="2:8" ht="30" x14ac:dyDescent="0.25">
      <c r="B70" s="68"/>
      <c r="C70" s="8" t="s">
        <v>60</v>
      </c>
      <c r="D70" s="6" t="s">
        <v>82</v>
      </c>
      <c r="E70" s="45">
        <v>40</v>
      </c>
      <c r="F70" s="8" t="s">
        <v>13</v>
      </c>
      <c r="G70" s="32">
        <v>37757.180085436252</v>
      </c>
      <c r="H70" s="7">
        <f t="shared" si="1"/>
        <v>1510287.2034174502</v>
      </c>
    </row>
    <row r="71" spans="2:8" x14ac:dyDescent="0.25">
      <c r="B71" s="68"/>
      <c r="C71" s="8" t="s">
        <v>61</v>
      </c>
      <c r="D71" s="6" t="s">
        <v>56</v>
      </c>
      <c r="E71" s="45">
        <v>35</v>
      </c>
      <c r="F71" s="8" t="s">
        <v>9</v>
      </c>
      <c r="G71" s="32">
        <v>20535.89896180185</v>
      </c>
      <c r="H71" s="7">
        <f t="shared" si="1"/>
        <v>718756.46366306476</v>
      </c>
    </row>
    <row r="72" spans="2:8" x14ac:dyDescent="0.25">
      <c r="B72" s="68"/>
      <c r="C72" s="8" t="s">
        <v>62</v>
      </c>
      <c r="D72" s="6" t="s">
        <v>63</v>
      </c>
      <c r="E72" s="45">
        <v>1</v>
      </c>
      <c r="F72" s="8" t="s">
        <v>33</v>
      </c>
      <c r="G72" s="32">
        <v>147316.34836299749</v>
      </c>
      <c r="H72" s="7">
        <f t="shared" si="1"/>
        <v>147316.34836299749</v>
      </c>
    </row>
    <row r="73" spans="2:8" x14ac:dyDescent="0.25">
      <c r="B73" s="69" t="s">
        <v>64</v>
      </c>
      <c r="C73" s="8" t="s">
        <v>65</v>
      </c>
      <c r="D73" s="6" t="s">
        <v>66</v>
      </c>
      <c r="E73" s="45">
        <v>2</v>
      </c>
      <c r="F73" s="8" t="s">
        <v>12</v>
      </c>
      <c r="G73" s="32">
        <v>68747.629236065492</v>
      </c>
      <c r="H73" s="7">
        <f t="shared" si="1"/>
        <v>137495.25847213098</v>
      </c>
    </row>
    <row r="74" spans="2:8" ht="30" x14ac:dyDescent="0.25">
      <c r="B74" s="69"/>
      <c r="C74" s="8" t="s">
        <v>67</v>
      </c>
      <c r="D74" s="6" t="s">
        <v>68</v>
      </c>
      <c r="E74" s="45">
        <v>2</v>
      </c>
      <c r="F74" s="8" t="s">
        <v>12</v>
      </c>
      <c r="G74" s="32">
        <v>142405.80341756422</v>
      </c>
      <c r="H74" s="7">
        <f t="shared" si="1"/>
        <v>284811.60683512845</v>
      </c>
    </row>
    <row r="75" spans="2:8" x14ac:dyDescent="0.25">
      <c r="B75" s="69"/>
      <c r="C75" s="5" t="s">
        <v>69</v>
      </c>
      <c r="D75" s="6" t="s">
        <v>70</v>
      </c>
      <c r="E75" s="45">
        <v>2</v>
      </c>
      <c r="F75" s="8" t="s">
        <v>12</v>
      </c>
      <c r="G75" s="32">
        <v>44194.904508899243</v>
      </c>
      <c r="H75" s="7">
        <f t="shared" si="1"/>
        <v>88389.809017798485</v>
      </c>
    </row>
    <row r="76" spans="2:8" x14ac:dyDescent="0.25">
      <c r="B76" s="9" t="s">
        <v>73</v>
      </c>
      <c r="C76" s="5" t="s">
        <v>74</v>
      </c>
      <c r="D76" s="6" t="s">
        <v>75</v>
      </c>
      <c r="E76" s="45">
        <v>15</v>
      </c>
      <c r="F76" s="8" t="s">
        <v>13</v>
      </c>
      <c r="G76" s="32">
        <v>54998.103388852396</v>
      </c>
      <c r="H76" s="7">
        <f t="shared" si="1"/>
        <v>824971.5508327859</v>
      </c>
    </row>
    <row r="77" spans="2:8" x14ac:dyDescent="0.25">
      <c r="D77" s="1"/>
      <c r="H77" s="2"/>
    </row>
    <row r="78" spans="2:8" x14ac:dyDescent="0.25">
      <c r="D78" s="67" t="s">
        <v>26</v>
      </c>
      <c r="E78" s="67"/>
      <c r="F78" s="67"/>
      <c r="G78" s="67"/>
      <c r="H78" s="11">
        <f>SUM(H59:H77)</f>
        <v>21443009.197936896</v>
      </c>
    </row>
    <row r="79" spans="2:8" x14ac:dyDescent="0.25">
      <c r="D79" s="61" t="s">
        <v>27</v>
      </c>
      <c r="E79" s="61"/>
      <c r="F79" s="61"/>
      <c r="G79" s="12">
        <v>0.25</v>
      </c>
      <c r="H79" s="10">
        <f>+H78*G79</f>
        <v>5360752.2994842241</v>
      </c>
    </row>
    <row r="80" spans="2:8" x14ac:dyDescent="0.25">
      <c r="D80" s="1"/>
      <c r="G80" s="2"/>
      <c r="H80" s="2"/>
    </row>
    <row r="81" spans="2:8" x14ac:dyDescent="0.25">
      <c r="D81" s="62" t="s">
        <v>28</v>
      </c>
      <c r="E81" s="62"/>
      <c r="F81" s="62"/>
      <c r="G81" s="62"/>
      <c r="H81" s="13">
        <f>+H79+H78</f>
        <v>26803761.497421119</v>
      </c>
    </row>
    <row r="82" spans="2:8" x14ac:dyDescent="0.25">
      <c r="D82" s="1"/>
      <c r="G82" s="2"/>
      <c r="H82" s="2"/>
    </row>
    <row r="83" spans="2:8" x14ac:dyDescent="0.25">
      <c r="D83" s="1"/>
      <c r="G83" s="2"/>
      <c r="H83" s="2"/>
    </row>
    <row r="84" spans="2:8" hidden="1" x14ac:dyDescent="0.25">
      <c r="D84" s="1"/>
      <c r="G84" s="2"/>
      <c r="H84" s="2"/>
    </row>
    <row r="85" spans="2:8" x14ac:dyDescent="0.25">
      <c r="B85" s="55"/>
      <c r="C85" s="55"/>
      <c r="D85" s="55"/>
      <c r="E85" s="55"/>
      <c r="F85" s="55"/>
      <c r="G85" s="55"/>
      <c r="H85" s="55"/>
    </row>
    <row r="86" spans="2:8" x14ac:dyDescent="0.25">
      <c r="B86" s="55"/>
      <c r="C86" s="55"/>
      <c r="D86" s="55"/>
      <c r="E86" s="55"/>
      <c r="F86" s="55"/>
      <c r="G86" s="55"/>
      <c r="H86" s="55"/>
    </row>
    <row r="87" spans="2:8" ht="33" customHeight="1" x14ac:dyDescent="0.25">
      <c r="B87" s="55"/>
      <c r="C87" s="55"/>
      <c r="D87" s="55"/>
      <c r="E87" s="55"/>
      <c r="F87" s="55"/>
      <c r="G87" s="55"/>
      <c r="H87" s="55"/>
    </row>
    <row r="88" spans="2:8" x14ac:dyDescent="0.25">
      <c r="B88" s="55"/>
      <c r="C88" s="58" t="s">
        <v>156</v>
      </c>
      <c r="D88" s="58"/>
      <c r="E88" s="58"/>
      <c r="F88" s="58"/>
      <c r="G88" s="58"/>
      <c r="H88" s="57"/>
    </row>
    <row r="89" spans="2:8" x14ac:dyDescent="0.25">
      <c r="B89" s="55"/>
      <c r="C89" s="55" t="s">
        <v>157</v>
      </c>
      <c r="D89" s="55"/>
      <c r="E89" s="55"/>
      <c r="F89" s="55"/>
      <c r="G89" s="55"/>
      <c r="H89" s="57"/>
    </row>
    <row r="90" spans="2:8" x14ac:dyDescent="0.25">
      <c r="B90" s="55"/>
      <c r="C90" s="55" t="s">
        <v>158</v>
      </c>
      <c r="D90" s="55"/>
      <c r="E90" s="55"/>
      <c r="F90" s="55"/>
      <c r="G90" s="55"/>
      <c r="H90" s="57"/>
    </row>
    <row r="91" spans="2:8" x14ac:dyDescent="0.25">
      <c r="D91" s="1"/>
    </row>
    <row r="92" spans="2:8" x14ac:dyDescent="0.25">
      <c r="D92" s="1"/>
    </row>
    <row r="93" spans="2:8" x14ac:dyDescent="0.25">
      <c r="D93" s="66" t="s">
        <v>76</v>
      </c>
      <c r="E93" s="66"/>
      <c r="F93" s="66"/>
      <c r="G93" s="66"/>
      <c r="H93" s="33">
        <f>+H81+H38</f>
        <v>72905117.561391816</v>
      </c>
    </row>
    <row r="94" spans="2:8" x14ac:dyDescent="0.25">
      <c r="D94" s="1"/>
    </row>
    <row r="95" spans="2:8" ht="15.75" thickBot="1" x14ac:dyDescent="0.3">
      <c r="D95" s="1"/>
    </row>
    <row r="96" spans="2:8" x14ac:dyDescent="0.25">
      <c r="B96" s="23"/>
      <c r="C96" s="15"/>
      <c r="D96" s="15"/>
      <c r="E96" s="38"/>
      <c r="F96" s="15"/>
      <c r="G96" s="15"/>
      <c r="H96" s="16"/>
    </row>
    <row r="97" spans="2:8" x14ac:dyDescent="0.25">
      <c r="B97" s="24"/>
      <c r="C97" s="17"/>
      <c r="D97" s="17"/>
      <c r="E97" s="39"/>
      <c r="F97" s="17"/>
      <c r="G97" s="17"/>
      <c r="H97" s="18"/>
    </row>
    <row r="98" spans="2:8" x14ac:dyDescent="0.25">
      <c r="B98" s="24"/>
      <c r="C98" s="17"/>
      <c r="D98" s="17"/>
      <c r="E98" s="39"/>
      <c r="F98" s="17"/>
      <c r="G98" s="17"/>
      <c r="H98" s="18"/>
    </row>
    <row r="99" spans="2:8" x14ac:dyDescent="0.25">
      <c r="B99" s="24"/>
      <c r="C99" s="17"/>
      <c r="D99" s="17"/>
      <c r="E99" s="39"/>
      <c r="F99" s="17"/>
      <c r="G99" s="17"/>
      <c r="H99" s="18"/>
    </row>
    <row r="100" spans="2:8" x14ac:dyDescent="0.25">
      <c r="B100" s="24"/>
      <c r="C100" s="17"/>
      <c r="D100" s="17"/>
      <c r="E100" s="39"/>
      <c r="F100" s="17"/>
      <c r="G100" s="17"/>
      <c r="H100" s="18"/>
    </row>
    <row r="101" spans="2:8" ht="15.75" thickBot="1" x14ac:dyDescent="0.3">
      <c r="B101" s="25"/>
      <c r="C101" s="19"/>
      <c r="D101" s="19"/>
      <c r="E101" s="40"/>
      <c r="F101" s="19"/>
      <c r="G101" s="19"/>
      <c r="H101" s="20"/>
    </row>
    <row r="102" spans="2:8" x14ac:dyDescent="0.25">
      <c r="B102" s="60" t="s">
        <v>153</v>
      </c>
      <c r="C102" s="60"/>
      <c r="D102" s="60"/>
      <c r="E102" s="60"/>
      <c r="F102" s="60"/>
      <c r="G102" s="60"/>
      <c r="H102" s="60"/>
    </row>
    <row r="103" spans="2:8" ht="18" customHeight="1" x14ac:dyDescent="0.25">
      <c r="B103" s="27"/>
      <c r="C103" s="3"/>
      <c r="D103" s="50"/>
      <c r="E103" s="42"/>
      <c r="F103" s="3"/>
      <c r="G103" s="51"/>
      <c r="H103" s="52"/>
    </row>
    <row r="104" spans="2:8" x14ac:dyDescent="0.25">
      <c r="B104" s="29" t="s">
        <v>0</v>
      </c>
      <c r="C104" s="21" t="s">
        <v>1</v>
      </c>
      <c r="D104" s="21" t="s">
        <v>2</v>
      </c>
      <c r="E104" s="43" t="s">
        <v>3</v>
      </c>
      <c r="F104" s="21" t="s">
        <v>4</v>
      </c>
      <c r="G104" s="21" t="s">
        <v>5</v>
      </c>
      <c r="H104" s="21" t="s">
        <v>6</v>
      </c>
    </row>
    <row r="105" spans="2:8" ht="30" x14ac:dyDescent="0.25">
      <c r="B105" s="63" t="s">
        <v>7</v>
      </c>
      <c r="C105" s="5" t="s">
        <v>106</v>
      </c>
      <c r="D105" s="6" t="s">
        <v>30</v>
      </c>
      <c r="E105" s="44">
        <v>15</v>
      </c>
      <c r="F105" s="5" t="s">
        <v>10</v>
      </c>
      <c r="G105" s="32">
        <v>22074.86374770063</v>
      </c>
      <c r="H105" s="7">
        <f>E105*G105</f>
        <v>331122.95621550945</v>
      </c>
    </row>
    <row r="106" spans="2:8" x14ac:dyDescent="0.25">
      <c r="B106" s="64"/>
      <c r="C106" s="5" t="s">
        <v>83</v>
      </c>
      <c r="D106" s="6" t="s">
        <v>15</v>
      </c>
      <c r="E106" s="44">
        <v>4</v>
      </c>
      <c r="F106" s="5" t="s">
        <v>12</v>
      </c>
      <c r="G106" s="32">
        <v>9821.0898908664985</v>
      </c>
      <c r="H106" s="7">
        <f t="shared" ref="H106:H118" si="2">E106*G106</f>
        <v>39284.359563465994</v>
      </c>
    </row>
    <row r="107" spans="2:8" x14ac:dyDescent="0.25">
      <c r="B107" s="65"/>
      <c r="C107" s="36" t="s">
        <v>119</v>
      </c>
      <c r="D107" s="46" t="s">
        <v>120</v>
      </c>
      <c r="E107" s="41">
        <v>1</v>
      </c>
      <c r="F107" s="36" t="s">
        <v>12</v>
      </c>
      <c r="G107" s="32">
        <v>58926.539345198995</v>
      </c>
      <c r="H107" s="7">
        <f t="shared" si="2"/>
        <v>58926.539345198995</v>
      </c>
    </row>
    <row r="108" spans="2:8" x14ac:dyDescent="0.25">
      <c r="B108" s="63" t="s">
        <v>17</v>
      </c>
      <c r="C108" s="5" t="s">
        <v>110</v>
      </c>
      <c r="D108" s="6" t="s">
        <v>107</v>
      </c>
      <c r="E108" s="45">
        <v>35</v>
      </c>
      <c r="F108" s="8" t="s">
        <v>13</v>
      </c>
      <c r="G108" s="32">
        <v>7233.2327046231767</v>
      </c>
      <c r="H108" s="7">
        <f t="shared" si="2"/>
        <v>253163.14466181118</v>
      </c>
    </row>
    <row r="109" spans="2:8" ht="30" x14ac:dyDescent="0.25">
      <c r="B109" s="64"/>
      <c r="C109" s="5" t="s">
        <v>109</v>
      </c>
      <c r="D109" s="6" t="s">
        <v>19</v>
      </c>
      <c r="E109" s="45">
        <v>8.6999999999999993</v>
      </c>
      <c r="F109" s="8" t="s">
        <v>13</v>
      </c>
      <c r="G109" s="32">
        <v>15566.427477023401</v>
      </c>
      <c r="H109" s="7">
        <f t="shared" si="2"/>
        <v>135427.91905010358</v>
      </c>
    </row>
    <row r="110" spans="2:8" ht="30" x14ac:dyDescent="0.25">
      <c r="B110" s="65"/>
      <c r="C110" s="8" t="s">
        <v>111</v>
      </c>
      <c r="D110" s="6" t="s">
        <v>58</v>
      </c>
      <c r="E110" s="45">
        <v>30</v>
      </c>
      <c r="F110" s="8" t="s">
        <v>13</v>
      </c>
      <c r="G110" s="32">
        <v>5784.6219457203679</v>
      </c>
      <c r="H110" s="7">
        <f t="shared" si="2"/>
        <v>173538.65837161103</v>
      </c>
    </row>
    <row r="111" spans="2:8" ht="30" x14ac:dyDescent="0.25">
      <c r="B111" s="14" t="s">
        <v>54</v>
      </c>
      <c r="C111" s="8" t="s">
        <v>112</v>
      </c>
      <c r="D111" s="6" t="s">
        <v>82</v>
      </c>
      <c r="E111" s="45">
        <v>10</v>
      </c>
      <c r="F111" s="8" t="s">
        <v>13</v>
      </c>
      <c r="G111" s="32">
        <v>37757.180085436252</v>
      </c>
      <c r="H111" s="7">
        <f t="shared" si="2"/>
        <v>377571.80085436255</v>
      </c>
    </row>
    <row r="112" spans="2:8" ht="30" x14ac:dyDescent="0.25">
      <c r="B112" s="63" t="s">
        <v>113</v>
      </c>
      <c r="C112" s="5" t="s">
        <v>114</v>
      </c>
      <c r="D112" s="6" t="s">
        <v>115</v>
      </c>
      <c r="E112" s="44">
        <v>11</v>
      </c>
      <c r="F112" s="5" t="s">
        <v>13</v>
      </c>
      <c r="G112" s="32">
        <v>314274.87650772795</v>
      </c>
      <c r="H112" s="7">
        <f t="shared" si="2"/>
        <v>3457023.6415850073</v>
      </c>
    </row>
    <row r="113" spans="2:8" x14ac:dyDescent="0.25">
      <c r="B113" s="64"/>
      <c r="C113" s="5" t="s">
        <v>108</v>
      </c>
      <c r="D113" s="5" t="s">
        <v>116</v>
      </c>
      <c r="E113" s="44">
        <v>5</v>
      </c>
      <c r="F113" s="5" t="s">
        <v>13</v>
      </c>
      <c r="G113" s="32">
        <v>88389.809017798485</v>
      </c>
      <c r="H113" s="7">
        <f t="shared" si="2"/>
        <v>441949.04508899245</v>
      </c>
    </row>
    <row r="114" spans="2:8" ht="45" x14ac:dyDescent="0.25">
      <c r="B114" s="65"/>
      <c r="C114" s="5" t="s">
        <v>117</v>
      </c>
      <c r="D114" s="6" t="s">
        <v>118</v>
      </c>
      <c r="E114" s="44">
        <v>1</v>
      </c>
      <c r="F114" s="5" t="s">
        <v>33</v>
      </c>
      <c r="G114" s="32">
        <v>441949.04508899245</v>
      </c>
      <c r="H114" s="7">
        <f t="shared" si="2"/>
        <v>441949.04508899245</v>
      </c>
    </row>
    <row r="115" spans="2:8" x14ac:dyDescent="0.25">
      <c r="B115" s="14" t="s">
        <v>40</v>
      </c>
      <c r="C115" s="5" t="s">
        <v>121</v>
      </c>
      <c r="D115" s="5" t="s">
        <v>122</v>
      </c>
      <c r="E115" s="44">
        <v>1</v>
      </c>
      <c r="F115" s="5" t="s">
        <v>12</v>
      </c>
      <c r="G115" s="32">
        <v>319185.42145316122</v>
      </c>
      <c r="H115" s="7">
        <f t="shared" si="2"/>
        <v>319185.42145316122</v>
      </c>
    </row>
    <row r="116" spans="2:8" x14ac:dyDescent="0.25">
      <c r="B116" s="66" t="s">
        <v>123</v>
      </c>
      <c r="C116" s="5" t="s">
        <v>125</v>
      </c>
      <c r="D116" s="5" t="s">
        <v>124</v>
      </c>
      <c r="E116" s="44">
        <v>10</v>
      </c>
      <c r="F116" s="5" t="s">
        <v>12</v>
      </c>
      <c r="G116" s="32">
        <v>49105.449454332498</v>
      </c>
      <c r="H116" s="7">
        <f t="shared" si="2"/>
        <v>491054.49454332498</v>
      </c>
    </row>
    <row r="117" spans="2:8" ht="30" x14ac:dyDescent="0.25">
      <c r="B117" s="66"/>
      <c r="C117" s="5" t="s">
        <v>126</v>
      </c>
      <c r="D117" s="6" t="s">
        <v>127</v>
      </c>
      <c r="E117" s="44">
        <v>1</v>
      </c>
      <c r="F117" s="5" t="s">
        <v>12</v>
      </c>
      <c r="G117" s="32">
        <v>2160639.7759906296</v>
      </c>
      <c r="H117" s="7">
        <f t="shared" si="2"/>
        <v>2160639.7759906296</v>
      </c>
    </row>
    <row r="118" spans="2:8" ht="30" x14ac:dyDescent="0.25">
      <c r="B118" s="66"/>
      <c r="C118" s="5" t="s">
        <v>128</v>
      </c>
      <c r="D118" s="6" t="s">
        <v>129</v>
      </c>
      <c r="E118" s="44">
        <v>8</v>
      </c>
      <c r="F118" s="5" t="s">
        <v>12</v>
      </c>
      <c r="G118" s="32">
        <v>37320.141585292695</v>
      </c>
      <c r="H118" s="7">
        <f t="shared" si="2"/>
        <v>298561.13268234156</v>
      </c>
    </row>
    <row r="119" spans="2:8" x14ac:dyDescent="0.25">
      <c r="B119" s="66"/>
      <c r="C119" s="5" t="s">
        <v>131</v>
      </c>
      <c r="D119" s="5" t="s">
        <v>130</v>
      </c>
      <c r="E119" s="44">
        <v>2</v>
      </c>
      <c r="F119" s="5" t="s">
        <v>12</v>
      </c>
      <c r="G119" s="32">
        <v>54998.103388852396</v>
      </c>
      <c r="H119" s="7">
        <f t="shared" ref="H119" si="3">E119*G119</f>
        <v>109996.20677770479</v>
      </c>
    </row>
    <row r="120" spans="2:8" x14ac:dyDescent="0.25">
      <c r="B120" s="47"/>
      <c r="C120" s="17"/>
      <c r="D120" s="17"/>
      <c r="E120" s="39"/>
      <c r="F120" s="17"/>
      <c r="G120" s="37"/>
      <c r="H120" s="37"/>
    </row>
    <row r="121" spans="2:8" x14ac:dyDescent="0.25">
      <c r="B121" s="48"/>
      <c r="C121" s="17"/>
      <c r="D121" s="67" t="s">
        <v>26</v>
      </c>
      <c r="E121" s="67"/>
      <c r="F121" s="67"/>
      <c r="G121" s="67"/>
      <c r="H121" s="11">
        <f>SUM(H103:H120)</f>
        <v>9089394.1412722189</v>
      </c>
    </row>
    <row r="122" spans="2:8" x14ac:dyDescent="0.25">
      <c r="B122" s="48"/>
      <c r="C122" s="17"/>
      <c r="D122" s="61" t="s">
        <v>27</v>
      </c>
      <c r="E122" s="61"/>
      <c r="F122" s="61"/>
      <c r="G122" s="12">
        <v>0.25</v>
      </c>
      <c r="H122" s="10">
        <f>+H121*G122</f>
        <v>2272348.5353180547</v>
      </c>
    </row>
    <row r="123" spans="2:8" x14ac:dyDescent="0.25">
      <c r="D123" s="1"/>
      <c r="G123" s="2"/>
      <c r="H123" s="2"/>
    </row>
    <row r="124" spans="2:8" x14ac:dyDescent="0.25">
      <c r="D124" s="62" t="s">
        <v>28</v>
      </c>
      <c r="E124" s="62"/>
      <c r="F124" s="62"/>
      <c r="G124" s="62"/>
      <c r="H124" s="13">
        <f>+H122+H121</f>
        <v>11361742.676590273</v>
      </c>
    </row>
    <row r="127" spans="2:8" ht="69" customHeight="1" x14ac:dyDescent="0.25">
      <c r="B127" s="55"/>
      <c r="C127" s="55"/>
      <c r="D127" s="55"/>
      <c r="E127" s="55"/>
      <c r="F127" s="55"/>
      <c r="G127" s="55"/>
      <c r="H127" s="55"/>
    </row>
    <row r="128" spans="2:8" x14ac:dyDescent="0.25">
      <c r="B128" s="55"/>
      <c r="C128" s="56" t="s">
        <v>156</v>
      </c>
      <c r="D128" s="56"/>
      <c r="E128" s="56"/>
      <c r="F128" s="56"/>
      <c r="G128" s="56"/>
      <c r="H128" s="55"/>
    </row>
    <row r="129" spans="2:10" x14ac:dyDescent="0.25">
      <c r="B129" s="55"/>
      <c r="C129" s="55" t="s">
        <v>157</v>
      </c>
      <c r="D129" s="55"/>
      <c r="E129" s="55"/>
      <c r="F129" s="55"/>
      <c r="G129" s="55"/>
      <c r="H129" s="55"/>
    </row>
    <row r="130" spans="2:10" x14ac:dyDescent="0.25">
      <c r="B130" s="55"/>
      <c r="C130" s="55" t="s">
        <v>158</v>
      </c>
      <c r="D130" s="55"/>
      <c r="E130" s="55"/>
      <c r="F130" s="55"/>
      <c r="G130" s="55"/>
      <c r="H130" s="55"/>
    </row>
    <row r="131" spans="2:10" x14ac:dyDescent="0.25">
      <c r="D131" s="34"/>
      <c r="E131" s="34"/>
    </row>
    <row r="132" spans="2:10" x14ac:dyDescent="0.25">
      <c r="B132" s="77" t="s">
        <v>132</v>
      </c>
      <c r="C132" s="77"/>
      <c r="D132" s="77"/>
      <c r="E132" s="77"/>
      <c r="F132" s="77"/>
      <c r="G132" s="77"/>
      <c r="H132" s="77"/>
      <c r="I132" s="77"/>
    </row>
    <row r="133" spans="2:10" x14ac:dyDescent="0.25">
      <c r="B133" s="35" t="s">
        <v>0</v>
      </c>
      <c r="C133" s="21" t="s">
        <v>1</v>
      </c>
      <c r="D133" s="21" t="s">
        <v>2</v>
      </c>
      <c r="E133" s="43" t="s">
        <v>3</v>
      </c>
      <c r="F133" s="21" t="s">
        <v>4</v>
      </c>
      <c r="G133" s="21" t="s">
        <v>5</v>
      </c>
      <c r="H133" s="21" t="s">
        <v>6</v>
      </c>
      <c r="I133" s="5"/>
    </row>
    <row r="134" spans="2:10" ht="61.9" customHeight="1" x14ac:dyDescent="0.25">
      <c r="B134" s="74" t="s">
        <v>133</v>
      </c>
      <c r="C134" s="5" t="s">
        <v>135</v>
      </c>
      <c r="D134" s="6" t="s">
        <v>134</v>
      </c>
      <c r="E134" s="44">
        <v>1</v>
      </c>
      <c r="F134" s="5" t="s">
        <v>12</v>
      </c>
      <c r="G134" s="7">
        <v>2602588.821079622</v>
      </c>
      <c r="H134" s="7">
        <f>E134*G134</f>
        <v>2602588.821079622</v>
      </c>
      <c r="I134" s="5"/>
      <c r="J134" s="54">
        <v>0.9821089890866499</v>
      </c>
    </row>
    <row r="135" spans="2:10" ht="76.150000000000006" customHeight="1" x14ac:dyDescent="0.25">
      <c r="B135" s="75"/>
      <c r="C135" s="5" t="s">
        <v>136</v>
      </c>
      <c r="D135" s="6" t="s">
        <v>137</v>
      </c>
      <c r="E135" s="44">
        <v>2</v>
      </c>
      <c r="F135" s="5" t="s">
        <v>12</v>
      </c>
      <c r="G135" s="7">
        <v>250437.79221709573</v>
      </c>
      <c r="H135" s="7">
        <f t="shared" ref="H135:H140" si="4">E135*G135</f>
        <v>500875.58443419146</v>
      </c>
      <c r="I135" s="5"/>
    </row>
    <row r="136" spans="2:10" ht="65.45" customHeight="1" x14ac:dyDescent="0.25">
      <c r="B136" s="75"/>
      <c r="C136" s="5" t="s">
        <v>138</v>
      </c>
      <c r="D136" s="6" t="s">
        <v>139</v>
      </c>
      <c r="E136" s="44">
        <v>2</v>
      </c>
      <c r="F136" s="5" t="s">
        <v>12</v>
      </c>
      <c r="G136" s="7">
        <v>1807080.5399194357</v>
      </c>
      <c r="H136" s="7">
        <f t="shared" si="4"/>
        <v>3614161.0798388715</v>
      </c>
      <c r="I136" s="5"/>
    </row>
    <row r="137" spans="2:10" ht="64.900000000000006" customHeight="1" x14ac:dyDescent="0.25">
      <c r="B137" s="75"/>
      <c r="C137" s="5" t="s">
        <v>140</v>
      </c>
      <c r="D137" s="6" t="s">
        <v>150</v>
      </c>
      <c r="E137" s="44">
        <v>1</v>
      </c>
      <c r="F137" s="5" t="s">
        <v>12</v>
      </c>
      <c r="G137" s="7">
        <v>756223.92159672047</v>
      </c>
      <c r="H137" s="7">
        <f t="shared" si="4"/>
        <v>756223.92159672047</v>
      </c>
      <c r="I137" s="5"/>
    </row>
    <row r="138" spans="2:10" ht="76.150000000000006" customHeight="1" x14ac:dyDescent="0.25">
      <c r="B138" s="75"/>
      <c r="C138" s="5" t="s">
        <v>141</v>
      </c>
      <c r="D138" s="6" t="s">
        <v>144</v>
      </c>
      <c r="E138" s="44">
        <v>1</v>
      </c>
      <c r="F138" s="5" t="s">
        <v>12</v>
      </c>
      <c r="G138" s="7">
        <v>2511390.1803530362</v>
      </c>
      <c r="H138" s="7">
        <f t="shared" si="4"/>
        <v>2511390.1803530362</v>
      </c>
      <c r="I138" s="5"/>
    </row>
    <row r="139" spans="2:10" ht="88.15" customHeight="1" x14ac:dyDescent="0.25">
      <c r="B139" s="75"/>
      <c r="C139" s="5" t="s">
        <v>142</v>
      </c>
      <c r="D139" s="6" t="s">
        <v>143</v>
      </c>
      <c r="E139" s="44">
        <v>1</v>
      </c>
      <c r="F139" s="5" t="s">
        <v>12</v>
      </c>
      <c r="G139" s="7">
        <v>903540.26995971787</v>
      </c>
      <c r="H139" s="7">
        <f t="shared" si="4"/>
        <v>903540.26995971787</v>
      </c>
      <c r="I139" s="5"/>
    </row>
    <row r="140" spans="2:10" ht="59.45" customHeight="1" x14ac:dyDescent="0.25">
      <c r="B140" s="76"/>
      <c r="C140" s="8" t="s">
        <v>145</v>
      </c>
      <c r="D140" s="6" t="s">
        <v>146</v>
      </c>
      <c r="E140" s="44">
        <v>13.25</v>
      </c>
      <c r="F140" s="8" t="s">
        <v>13</v>
      </c>
      <c r="G140" s="7">
        <v>137495.25847213098</v>
      </c>
      <c r="H140" s="7">
        <f t="shared" si="4"/>
        <v>1821812.1747557356</v>
      </c>
      <c r="I140" s="5"/>
    </row>
    <row r="141" spans="2:10" x14ac:dyDescent="0.25">
      <c r="B141" s="48"/>
      <c r="C141" s="17"/>
      <c r="D141" s="49"/>
      <c r="E141" s="39"/>
      <c r="F141" s="17"/>
      <c r="G141" s="37"/>
      <c r="H141" s="37"/>
      <c r="I141" s="17"/>
    </row>
    <row r="142" spans="2:10" x14ac:dyDescent="0.25">
      <c r="D142" s="1"/>
      <c r="G142" s="2"/>
      <c r="H142" s="2"/>
    </row>
    <row r="143" spans="2:10" x14ac:dyDescent="0.25">
      <c r="D143" s="62" t="s">
        <v>147</v>
      </c>
      <c r="E143" s="62"/>
      <c r="F143" s="62"/>
      <c r="G143" s="62"/>
      <c r="H143" s="13">
        <f>SUM(H134:H142)</f>
        <v>12710592.032017896</v>
      </c>
    </row>
    <row r="144" spans="2:10" x14ac:dyDescent="0.25">
      <c r="D144" s="1"/>
      <c r="G144" s="2"/>
      <c r="H144" s="2"/>
    </row>
    <row r="145" spans="2:9" x14ac:dyDescent="0.25">
      <c r="D145" s="1"/>
      <c r="G145" s="2"/>
      <c r="H145" s="2"/>
    </row>
    <row r="146" spans="2:9" x14ac:dyDescent="0.25">
      <c r="D146" s="1"/>
      <c r="G146" s="2"/>
      <c r="H146" s="2"/>
    </row>
    <row r="147" spans="2:9" x14ac:dyDescent="0.25">
      <c r="G147" s="2"/>
      <c r="H147" s="2"/>
    </row>
    <row r="148" spans="2:9" x14ac:dyDescent="0.25">
      <c r="B148" s="55"/>
      <c r="C148" s="55"/>
      <c r="D148" s="55"/>
      <c r="E148" s="55"/>
      <c r="F148" s="55"/>
      <c r="G148" s="55"/>
      <c r="H148" s="55"/>
      <c r="I148" s="55"/>
    </row>
    <row r="149" spans="2:9" x14ac:dyDescent="0.25">
      <c r="B149" s="55"/>
      <c r="C149" s="55"/>
      <c r="D149" s="55"/>
      <c r="E149" s="55"/>
      <c r="F149" s="55"/>
      <c r="G149" s="55"/>
      <c r="H149" s="55"/>
      <c r="I149" s="55"/>
    </row>
    <row r="150" spans="2:9" x14ac:dyDescent="0.25">
      <c r="B150" s="55"/>
      <c r="C150" s="55"/>
      <c r="D150" s="55"/>
      <c r="E150" s="55"/>
      <c r="F150" s="55"/>
      <c r="G150" s="55"/>
      <c r="H150" s="55"/>
      <c r="I150" s="55"/>
    </row>
    <row r="151" spans="2:9" x14ac:dyDescent="0.25">
      <c r="B151" s="55"/>
      <c r="C151" s="55"/>
      <c r="D151" s="55"/>
      <c r="E151" s="55"/>
      <c r="F151" s="55"/>
      <c r="G151" s="55"/>
      <c r="H151" s="55"/>
      <c r="I151" s="55"/>
    </row>
    <row r="152" spans="2:9" x14ac:dyDescent="0.25">
      <c r="C152" s="56" t="s">
        <v>156</v>
      </c>
      <c r="D152" s="56"/>
      <c r="E152" s="56"/>
      <c r="F152" s="56"/>
      <c r="G152" s="56"/>
      <c r="H152" s="56"/>
    </row>
    <row r="153" spans="2:9" x14ac:dyDescent="0.25">
      <c r="C153" s="55" t="s">
        <v>157</v>
      </c>
      <c r="D153" s="55"/>
      <c r="E153" s="55"/>
      <c r="F153" s="55"/>
      <c r="G153" s="55"/>
      <c r="H153" s="55"/>
    </row>
    <row r="154" spans="2:9" x14ac:dyDescent="0.25">
      <c r="C154" s="55" t="s">
        <v>158</v>
      </c>
      <c r="D154" s="55"/>
      <c r="E154" s="55"/>
      <c r="F154" s="55"/>
      <c r="G154" s="55"/>
      <c r="H154" s="55"/>
    </row>
    <row r="157" spans="2:9" x14ac:dyDescent="0.25">
      <c r="D157" s="59" t="s">
        <v>151</v>
      </c>
      <c r="E157" s="59"/>
    </row>
    <row r="158" spans="2:9" x14ac:dyDescent="0.25">
      <c r="D158" s="5" t="s">
        <v>29</v>
      </c>
      <c r="E158" s="7">
        <f>+H38</f>
        <v>46101356.0639707</v>
      </c>
    </row>
    <row r="159" spans="2:9" x14ac:dyDescent="0.25">
      <c r="D159" s="5" t="s">
        <v>152</v>
      </c>
      <c r="E159" s="7">
        <f>+H81</f>
        <v>26803761.497421119</v>
      </c>
    </row>
    <row r="160" spans="2:9" x14ac:dyDescent="0.25">
      <c r="D160" s="5" t="s">
        <v>153</v>
      </c>
      <c r="E160" s="7">
        <f>+H124</f>
        <v>11361742.676590273</v>
      </c>
    </row>
    <row r="161" spans="4:5" x14ac:dyDescent="0.25">
      <c r="D161" s="5" t="s">
        <v>154</v>
      </c>
      <c r="E161" s="7">
        <f>+H143</f>
        <v>12710592.032017896</v>
      </c>
    </row>
    <row r="162" spans="4:5" x14ac:dyDescent="0.25">
      <c r="E162" s="2"/>
    </row>
    <row r="163" spans="4:5" x14ac:dyDescent="0.25">
      <c r="D163" s="53" t="s">
        <v>155</v>
      </c>
      <c r="E163" s="13">
        <f>SUM(E158:E162)</f>
        <v>96977452.269999996</v>
      </c>
    </row>
  </sheetData>
  <mergeCells count="53">
    <mergeCell ref="B132:I132"/>
    <mergeCell ref="B73:B75"/>
    <mergeCell ref="D78:G78"/>
    <mergeCell ref="D79:F79"/>
    <mergeCell ref="D81:G81"/>
    <mergeCell ref="B88:B90"/>
    <mergeCell ref="B7:H7"/>
    <mergeCell ref="D36:F36"/>
    <mergeCell ref="D38:G38"/>
    <mergeCell ref="B11:B18"/>
    <mergeCell ref="B20:B24"/>
    <mergeCell ref="B25:B26"/>
    <mergeCell ref="B30:B32"/>
    <mergeCell ref="D35:G35"/>
    <mergeCell ref="B27:B28"/>
    <mergeCell ref="B85:H87"/>
    <mergeCell ref="D157:E157"/>
    <mergeCell ref="B56:H56"/>
    <mergeCell ref="B102:H102"/>
    <mergeCell ref="D122:F122"/>
    <mergeCell ref="D124:G124"/>
    <mergeCell ref="B105:B107"/>
    <mergeCell ref="B108:B110"/>
    <mergeCell ref="B112:B114"/>
    <mergeCell ref="B116:B119"/>
    <mergeCell ref="D121:G121"/>
    <mergeCell ref="B59:B62"/>
    <mergeCell ref="B65:B68"/>
    <mergeCell ref="B69:B72"/>
    <mergeCell ref="B63:B64"/>
    <mergeCell ref="D93:G93"/>
    <mergeCell ref="B40:H43"/>
    <mergeCell ref="C44:G44"/>
    <mergeCell ref="C45:G45"/>
    <mergeCell ref="C46:G46"/>
    <mergeCell ref="B44:B46"/>
    <mergeCell ref="H44:H46"/>
    <mergeCell ref="B148:I151"/>
    <mergeCell ref="C152:H152"/>
    <mergeCell ref="C153:H153"/>
    <mergeCell ref="C154:H154"/>
    <mergeCell ref="H88:H90"/>
    <mergeCell ref="B127:H127"/>
    <mergeCell ref="C128:G128"/>
    <mergeCell ref="C129:G129"/>
    <mergeCell ref="C130:G130"/>
    <mergeCell ref="B128:B130"/>
    <mergeCell ref="H128:H130"/>
    <mergeCell ref="C88:G88"/>
    <mergeCell ref="C89:G89"/>
    <mergeCell ref="C90:G90"/>
    <mergeCell ref="B134:B140"/>
    <mergeCell ref="D143:G143"/>
  </mergeCells>
  <pageMargins left="0.70866141732283472" right="0.70866141732283472" top="0.74803149606299213" bottom="0.74803149606299213" header="0.31496062992125984" footer="0.31496062992125984"/>
  <pageSetup scale="53" fitToHeight="0" orientation="portrait" horizontalDpi="300" verticalDpi="300" r:id="rId1"/>
  <rowBreaks count="3" manualBreakCount="3">
    <brk id="47" max="9" man="1"/>
    <brk id="94" max="9" man="1"/>
    <brk id="130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adriana rojas rojas</cp:lastModifiedBy>
  <cp:lastPrinted>2021-05-10T23:35:32Z</cp:lastPrinted>
  <dcterms:created xsi:type="dcterms:W3CDTF">2020-11-23T14:15:16Z</dcterms:created>
  <dcterms:modified xsi:type="dcterms:W3CDTF">2021-05-10T23:42:34Z</dcterms:modified>
</cp:coreProperties>
</file>