
<file path=[Content_Types].xml><?xml version="1.0" encoding="utf-8"?>
<Types xmlns="http://schemas.openxmlformats.org/package/2006/content-types">
  <Default ContentType="application/xml" Extension="xml"/>
  <Default ContentType="image/png" Extension="png"/>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extended-properties+xml" PartName="/docProps/app.xml"/>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externalLink+xml" PartName="/xl/externalLinks/externalLink1.xml"/>
  <Override ContentType="application/vnd.openxmlformats-officedocument.spreadsheetml.externalLink+xml" PartName="/xl/externalLinks/externalLink2.xml"/>
  <Override ContentType="application/vnd.openxmlformats-officedocument.spreadsheetml.externalLink+xml" PartName="/xl/externalLinks/externalLink3.xml"/>
  <Override ContentType="application/vnd.openxmlformats-officedocument.spreadsheetml.externalLink+xml" PartName="/xl/externalLinks/externalLink5.xml"/>
  <Override ContentType="application/vnd.openxmlformats-officedocument.spreadsheetml.externalLink+xml" PartName="/xl/externalLinks/externalLink4.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extended-properties" Target="docProps/app.xml"/><Relationship Id="rId2" Type="http://schemas.openxmlformats.org/package/2006/relationships/metadata/core-properties" Target="docProps/core.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Hoja1" sheetId="1" r:id="rId4"/>
    <sheet state="hidden" name="Cotización (2)" sheetId="2" r:id="rId5"/>
  </sheets>
  <externalReferences>
    <externalReference r:id="rId6"/>
    <externalReference r:id="rId7"/>
    <externalReference r:id="rId8"/>
    <externalReference r:id="rId9"/>
    <externalReference r:id="rId10"/>
  </externalReferences>
  <definedNames>
    <definedName name="_17__123Graph_Fｸﾞﾗﾌ_7">#REF!</definedName>
    <definedName name="wrn.GGP3.">#REF!</definedName>
    <definedName name="_112277">#REF!</definedName>
    <definedName name="wrn.Capacity._.Calculations._.for._.FM3.">#REF!</definedName>
    <definedName name="JGJ">#REF!</definedName>
    <definedName name="macro">#REF!</definedName>
    <definedName localSheetId="1" name="macro">#REF!</definedName>
    <definedName name="mfhjgjhg">#REF!</definedName>
    <definedName localSheetId="1" name="Z_16B7AF3D_8B09_44EC_A8B4_3132B93ABEA1_.wvu.PrintArea">'Cotización (2)'!$A$1:$J$41</definedName>
    <definedName localSheetId="1" name="sede">#REF!</definedName>
    <definedName name="mnhgd">#REF!</definedName>
    <definedName name="ABF">#REF!</definedName>
    <definedName localSheetId="1" name="AGHFD">#REF!</definedName>
    <definedName name="wrn.102.">#REF!</definedName>
    <definedName localSheetId="1" name="_Fill">#REF!</definedName>
    <definedName name="Z_ABCCF9B4_4F75_4F3B_AAD2_54E1C063315C_.wvu.PrintArea">#REF!</definedName>
    <definedName name="dasd">#REF!</definedName>
    <definedName name="_1__123Graph_Aｸﾞﾗﾌ_7">#REF!</definedName>
    <definedName name="wrn.55.">#REF!</definedName>
    <definedName name="AXCC">#REF!</definedName>
    <definedName name="Aグラフ">#REF!</definedName>
    <definedName name="afdgbva">#REF!</definedName>
    <definedName localSheetId="1" name="v">#REF!</definedName>
    <definedName name="sfgm">#REF!</definedName>
    <definedName localSheetId="1" name="_1222">#REF!</definedName>
    <definedName name="Ｆグラフ">#REF!</definedName>
    <definedName name="Z_ABCCF9B4_4F75_4F3B_AAD2_54E1C063315C_.wvu.Cols">#REF!</definedName>
    <definedName name="DFGH">#REF!</definedName>
    <definedName localSheetId="1" name="DFGH">#REF!</definedName>
    <definedName localSheetId="1" name="Z_2DE05A1E_2A9D_45CF_B641_9402CFE8498D_.wvu.Rows">'Cotización (2)'!$42:$1048576</definedName>
    <definedName name="rnrsy">#REF!</definedName>
    <definedName name="wrn.GGP1.">#REF!</definedName>
    <definedName localSheetId="1" name="ACCV">#REF!</definedName>
    <definedName name="wrn.GGP5.">#REF!</definedName>
    <definedName name="ACCV">#REF!</definedName>
    <definedName name="sede">#REF!</definedName>
    <definedName localSheetId="1" name="AVBC">#REF!</definedName>
    <definedName name="normal2">#REF!</definedName>
    <definedName name="normal3">#REF!</definedName>
    <definedName name="normal6">#REF!</definedName>
    <definedName localSheetId="1" name="aaaa">#REF!</definedName>
    <definedName localSheetId="1" name="_13__123Graph_Bｸﾞﾗﾌ_7">#REF!</definedName>
    <definedName localSheetId="1" name="AXCC">#REF!</definedName>
    <definedName localSheetId="1" name="_14__123Graph_Cｸﾞﾗﾌ_7">#REF!</definedName>
    <definedName localSheetId="1" name="_112277">#REF!</definedName>
    <definedName localSheetId="1" name="Ｃグラフ">#REF!</definedName>
    <definedName name="l">#REF!</definedName>
    <definedName name="_29">#REF!</definedName>
    <definedName name="SDFGFH">#REF!</definedName>
    <definedName name="res">#REF!</definedName>
    <definedName localSheetId="1" name="BOL">#REF!</definedName>
    <definedName name="wrn.julio24.">#REF!</definedName>
    <definedName localSheetId="1" name="Z_16B7AF3D_8B09_44EC_A8B4_3132B93ABEA1_.wvu.Cols">'Cotización (2)'!$K:$XFD</definedName>
    <definedName name="dszgre">#REF!</definedName>
    <definedName name="aga">#REF!</definedName>
    <definedName localSheetId="1" name="_16__123Graph_Eｸﾞﾗﾌ_7">#REF!</definedName>
    <definedName localSheetId="1" name="ABF">#REF!</definedName>
    <definedName localSheetId="1" name="RESPUESTAS">#REF!</definedName>
    <definedName name="GFH">#REF!</definedName>
    <definedName localSheetId="1" name="ATGHH">#REF!</definedName>
    <definedName name="wrn.103.">#REF!</definedName>
    <definedName name="RESPUESTAS">#REF!</definedName>
    <definedName localSheetId="1" name="_21">#REF!</definedName>
    <definedName localSheetId="1" name="normal4">#REF!</definedName>
    <definedName name="hjgmyjk">#REF!</definedName>
    <definedName name="normal4">#REF!</definedName>
    <definedName name="badb">#REF!</definedName>
    <definedName localSheetId="1" name="Z_2DE05A1E_2A9D_45CF_B641_9402CFE8498D_.wvu.Cols">'Cotización (2)'!$K:$XFD</definedName>
    <definedName localSheetId="1" name="dasd">#REF!</definedName>
    <definedName localSheetId="1" name="DFSG">#REF!</definedName>
    <definedName name="mmm">#REF!</definedName>
    <definedName name="Ｃグラフ">#REF!</definedName>
    <definedName name="_dos">#REF!</definedName>
    <definedName localSheetId="1" name="Z_ABCCF9B4_4F75_4F3B_AAD2_54E1C063315C_.wvu.PrintArea">#REF!</definedName>
    <definedName name="wrn.101.">#REF!</definedName>
    <definedName name="ATGHH">#REF!</definedName>
    <definedName name="rrr">#REF!</definedName>
    <definedName name="DFSG">#REF!</definedName>
    <definedName name="WRN.104">#REF!</definedName>
    <definedName localSheetId="1" name="Ｅグラフ">#REF!</definedName>
    <definedName name="DFG">#REF!</definedName>
    <definedName name="fgxnbf">#REF!</definedName>
    <definedName localSheetId="1" name="_15__123Graph_Dｸﾞﾗﾌ_7">#REF!</definedName>
    <definedName localSheetId="1" name="PRUEBA">#REF!</definedName>
    <definedName name="fsmnfs">#REF!</definedName>
    <definedName localSheetId="1" name="_17__123Graph_Fｸﾞﾗﾌ_7">#REF!</definedName>
    <definedName name="Ｅグラフ">#REF!</definedName>
    <definedName localSheetId="1" name="AXX">#REF!</definedName>
    <definedName name="wrn.LPU._.MG.">#REF!</definedName>
    <definedName name="aaaa">#REF!</definedName>
    <definedName localSheetId="1" name="_dos">#REF!</definedName>
    <definedName localSheetId="1" name="Ｆグラフ">#REF!</definedName>
    <definedName localSheetId="1" name="Aグラフ">#REF!</definedName>
    <definedName name="v">#REF!</definedName>
    <definedName name="_12__123Graph_BCHART_5">#REF!</definedName>
    <definedName name="tta">#REF!</definedName>
    <definedName localSheetId="1" name="normal5">#REF!</definedName>
    <definedName localSheetId="1" name="GFH">#REF!</definedName>
    <definedName localSheetId="1" name="normal6">#REF!</definedName>
    <definedName name="_15__123Graph_Dｸﾞﾗﾌ_7">#REF!</definedName>
    <definedName name="sdf">#REF!</definedName>
    <definedName localSheetId="1" name="normal3">#REF!</definedName>
    <definedName name="_21">#REF!</definedName>
    <definedName name="normal5">#REF!</definedName>
    <definedName name="hhjn">#REF!</definedName>
    <definedName name="hjm">#REF!</definedName>
    <definedName localSheetId="1" name="Z_16B7AF3D_8B09_44EC_A8B4_3132B93ABEA1_.wvu.Rows">'Cotización (2)'!$42:$1048576</definedName>
    <definedName name="geral">#REF!</definedName>
    <definedName localSheetId="1" name="_112233">#REF!</definedName>
    <definedName localSheetId="1" name="Ｂグラフ">#REF!</definedName>
    <definedName name="_16__123Graph_Eｸﾞﾗﾌ_7">#REF!</definedName>
    <definedName name="hjmhg">#REF!</definedName>
    <definedName name="FDG">#REF!</definedName>
    <definedName localSheetId="1" name="_12__123Graph_BCHART_5">#REF!</definedName>
    <definedName name="fdfd">#REF!</definedName>
    <definedName name="ET">#REF!</definedName>
    <definedName localSheetId="1" name="Ｄグラフ">#REF!</definedName>
    <definedName name="ff">#REF!</definedName>
    <definedName name="_456">#REF!</definedName>
    <definedName name="AXX">#REF!</definedName>
    <definedName name="AGHFD">#REF!</definedName>
    <definedName name="wrn.90.">#REF!</definedName>
    <definedName name="BOL">#REF!</definedName>
    <definedName name="EE">#REF!</definedName>
    <definedName localSheetId="1" name="DFG">#REF!</definedName>
    <definedName name="wrn.89.">#REF!</definedName>
    <definedName name="PRUEBA">#REF!</definedName>
    <definedName name="su">#REF!</definedName>
    <definedName name="dfgd56">#REF!</definedName>
    <definedName name="_r3d">#REF!</definedName>
    <definedName name="_14__123Graph_Cｸﾞﾗﾌ_7">#REF!</definedName>
    <definedName name="ADSF">#REF!</definedName>
    <definedName name="wrn.GGP4.">#REF!</definedName>
    <definedName name="fbvdv">#REF!</definedName>
    <definedName name="_1222">#REF!</definedName>
    <definedName localSheetId="1" name="_1__123Graph_Aｸﾞﾗﾌ_7">#REF!</definedName>
    <definedName name="dxhm">#REF!</definedName>
    <definedName name="_112233">#REF!</definedName>
    <definedName localSheetId="1" name="ADSF">#REF!</definedName>
    <definedName name="wrn.100.">#REF!</definedName>
    <definedName name="_25">#REF!</definedName>
    <definedName name="FFF">#REF!</definedName>
    <definedName localSheetId="1" name="FDG">#REF!</definedName>
    <definedName name="wrn.TOTAL.">#REF!</definedName>
    <definedName name="wrn.SUPPLY.">#REF!</definedName>
    <definedName localSheetId="1" name="normal">#REF!</definedName>
    <definedName name="wrn.66.">#REF!</definedName>
    <definedName name="_Fill">#REF!</definedName>
    <definedName localSheetId="1" name="Z_2DE05A1E_2A9D_45CF_B641_9402CFE8498D_.wvu.PrintArea">'Cotización (2)'!$A$1:$J$41</definedName>
    <definedName name="AVBC">#REF!</definedName>
    <definedName name="z">#REF!</definedName>
    <definedName name="hnfg">#REF!</definedName>
    <definedName localSheetId="1" name="normal2">#REF!</definedName>
    <definedName name="wrn.GGP2.">#REF!</definedName>
    <definedName name="hmstj">#REF!</definedName>
    <definedName name="Ｄグラフ">#REF!</definedName>
    <definedName name="Ｂグラフ">#REF!</definedName>
    <definedName name="ww">#REF!</definedName>
    <definedName name="normal">#REF!</definedName>
    <definedName name="_13__123Graph_Bｸﾞﾗﾌ_7">#REF!</definedName>
    <definedName name="FSDFSD">#REF!</definedName>
    <definedName localSheetId="1" name="_25">#REF!</definedName>
    <definedName name="gbvREDSAb">#REF!</definedName>
    <definedName name="RY">#REF!</definedName>
    <definedName localSheetId="1" name="z">#REF!</definedName>
    <definedName localSheetId="1" name="Z_ABCCF9B4_4F75_4F3B_AAD2_54E1C063315C_.wvu.Cols">#REF!</definedName>
    <definedName localSheetId="1" name="_29">#REF!</definedName>
    <definedName localSheetId="1" name="SDFGFH">#REF!</definedName>
  </definedNames>
  <calcPr/>
</workbook>
</file>

<file path=xl/sharedStrings.xml><?xml version="1.0" encoding="utf-8"?>
<sst xmlns="http://schemas.openxmlformats.org/spreadsheetml/2006/main" count="103" uniqueCount="59">
  <si>
    <t>ALCALDÍA MAYOR DE BOGOTÁ
Secretaría General
Dirección Distrital de Archivo de Bogotá- Subdireccion Técnica.
Solicitud de cotización</t>
  </si>
  <si>
    <r>
      <rPr>
        <rFont val="Arial"/>
        <b/>
        <sz val="14.0"/>
      </rPr>
      <t>Objeto :</t>
    </r>
    <r>
      <rPr>
        <rFont val="Arial"/>
        <b val="0"/>
        <sz val="12.0"/>
      </rPr>
      <t xml:space="preserve"> Adquisición de insumos para realizar procesos de conservación y restauración en documentos de carácter patrimonial, que hacen parte de los fondos documentales del Archivo de Bogotá</t>
    </r>
  </si>
  <si>
    <t>Empresa</t>
  </si>
  <si>
    <t>ToGrow s.a.s.</t>
  </si>
  <si>
    <t>Nit:</t>
  </si>
  <si>
    <t>Fecha:</t>
  </si>
  <si>
    <t>Contacto</t>
  </si>
  <si>
    <t>Catalina Romero López</t>
  </si>
  <si>
    <t>Cargo:</t>
  </si>
  <si>
    <t>Tel. celular:</t>
  </si>
  <si>
    <t>316 649 4759</t>
  </si>
  <si>
    <t>E-Mail:</t>
  </si>
  <si>
    <t>togrowsas@gmail.com</t>
  </si>
  <si>
    <t>Dirección:</t>
  </si>
  <si>
    <t>Tel. fijo:</t>
  </si>
  <si>
    <t>INSTRUCCIONES PARA EL DILIGENCIAMIENTO DEL FORMATO DE COTIZACIÓN</t>
  </si>
  <si>
    <r>
      <rPr>
        <rFont val="Arial"/>
        <sz val="11.0"/>
      </rPr>
      <t xml:space="preserve">• Por favor diligenciar solo las celdas en AMARILLO.
• Revisar todos los requerimientos que se exponen en el documento "Anexo Técnico" ; y formular su cotización en concordancia con este.
• Asignar precio sin incluir el IVA en las celdas de la columna </t>
    </r>
    <r>
      <rPr>
        <rFont val="Arial"/>
        <b/>
        <sz val="11.0"/>
      </rPr>
      <t>"Precio Unitario antes de IVA"</t>
    </r>
    <r>
      <rPr>
        <rFont val="Arial"/>
        <sz val="11.0"/>
      </rPr>
      <t xml:space="preserve"> para los bienes o servicios requeridos. En la columna</t>
    </r>
    <r>
      <rPr>
        <rFont val="Arial"/>
        <b/>
        <sz val="11.0"/>
      </rPr>
      <t xml:space="preserve"> "Tarifa IVA %" </t>
    </r>
    <r>
      <rPr>
        <rFont val="Arial"/>
        <sz val="11.0"/>
      </rPr>
      <t>asignar la tarifa de IVA que corresponda. 
• El valor de la cotización debe ser expresado en pesos colombianos.
• Los valores deberán aproximarse por exceso o por defecto al entero más cercano así: (i) si es igual o superior a 50 centavos, se aproxima al entero siguiente; (ii) si es inferior a 50 centavos se baja al entero anterior.
• No modificar, agregar o quitar ningún ítem o servicio.</t>
    </r>
  </si>
  <si>
    <t>Plazo estimado de ejecución</t>
  </si>
  <si>
    <t>Ítem</t>
  </si>
  <si>
    <t>Elemento</t>
  </si>
  <si>
    <t>Cantidad</t>
  </si>
  <si>
    <t>Precio unitario antes de IVA
(mes)</t>
  </si>
  <si>
    <t>Tarifa IVA %</t>
  </si>
  <si>
    <t>Precio unitario IVA Incluido</t>
  </si>
  <si>
    <t>Precio total IVA Incluido</t>
  </si>
  <si>
    <r>
      <rPr>
        <rFont val="Arial"/>
        <b/>
        <color rgb="FF000000"/>
        <sz val="11.0"/>
        <u/>
      </rPr>
      <t>Observaciones</t>
    </r>
    <r>
      <rPr>
        <rFont val="Arial"/>
        <b/>
        <color rgb="FF000000"/>
        <sz val="12.0"/>
      </rPr>
      <t xml:space="preserve">
</t>
    </r>
    <r>
      <rPr>
        <rFont val="Arial Narrow"/>
        <b val="0"/>
        <color rgb="FF000000"/>
        <sz val="8.0"/>
      </rPr>
      <t>(Por favor realice en estas casillas las observaciones que aparezcan en el momento de diligenciar la cotización)</t>
    </r>
  </si>
  <si>
    <t xml:space="preserve">Cinta de bisagra Lineak Hayaku engomado  </t>
  </si>
  <si>
    <t>Crompton [Rollo ancho 36" (91.44 cm) X 100 mts]</t>
  </si>
  <si>
    <t>Esquineros de papel desacidificado para fotografía</t>
  </si>
  <si>
    <t>TOTAL</t>
  </si>
  <si>
    <r>
      <rPr>
        <rFont val="Arial"/>
        <b/>
        <color rgb="FF000000"/>
        <sz val="10.0"/>
      </rPr>
      <t xml:space="preserve">Notas: Se solicita que la cotización tenga un plazo de vigencia de seis (6) meses.  
</t>
    </r>
    <r>
      <rPr>
        <rFont val="Arial"/>
        <b val="0"/>
        <color rgb="FF000000"/>
        <sz val="10.0"/>
      </rPr>
      <t>• Solo podrá ser diligenciada númericamente, no copiar ni pegar para evitar alterar la formula.
• (NO USAR FOMULAS NUEVAS QUE PUEDAN AFECTAR EL CÁLCULO DEL PRESENTE FORMATO
• Este anexo se encuentra debidamente formulado, por lo que  no hay necesidad de adicionar otras casillas.</t>
    </r>
  </si>
  <si>
    <r>
      <rPr>
        <rFont val="Arial"/>
        <b/>
        <color rgb="FF000000"/>
        <sz val="10.0"/>
      </rPr>
      <t>La presente cotización:</t>
    </r>
    <r>
      <rPr>
        <rFont val="Arial"/>
        <color rgb="FF000000"/>
        <sz val="10.0"/>
      </rPr>
      <t xml:space="preserve">
• Incluye todos los costos y gastos directos e indirectos en que debe incurrir el contratista durante la ejecución del contrato de acuerdo con las especificaciones del Anexo Técnico, las obligaciones tributarias de acuerdo con las normas aplicables para el tipo de servicio y contrato correspondiente, y los costos de las pólizas.
• Se remite como parte del estudio de mercado, previo a la contratación, y no implica ninguna obligación de contratar.
• Tiene una vigencia de 90 dias a partir de la fecha de diligenciamiento.</t>
    </r>
  </si>
  <si>
    <r>
      <rPr>
        <rFont val="Arial"/>
        <b/>
        <color rgb="FF000000"/>
        <sz val="12.0"/>
        <u/>
      </rPr>
      <t>FORMATO 1</t>
    </r>
    <r>
      <rPr>
        <rFont val="Arial"/>
        <b/>
        <color rgb="FF000000"/>
        <sz val="12.0"/>
      </rPr>
      <t xml:space="preserve"> -SUMINISTRO, INSTALACIÓN, CONFIGURACIÓN Y PUESTA EN FUNCIONAMIENTO DE UPS</t>
    </r>
  </si>
  <si>
    <t>830,073,770-7</t>
  </si>
  <si>
    <t xml:space="preserve">Jose Ramon Rincon </t>
  </si>
  <si>
    <t>Representante Legal</t>
  </si>
  <si>
    <t>jrincon@egccolombia.co</t>
  </si>
  <si>
    <t>Carrera 48 # 91-32</t>
  </si>
  <si>
    <r>
      <rPr>
        <rFont val="Arial"/>
        <color rgb="FF000000"/>
        <sz val="9.0"/>
      </rPr>
      <t xml:space="preserve">• Por favor diligenciar solo las celdas en AMARILLO.
• Revisar todos los requerimientos que se exponen en el documento "Ficha de Condiciones Técnicas" y Anexos; y formular su cotización en concordancia con este.
• Asignar precio sin incluir el IVA en las celdas de la columna </t>
    </r>
    <r>
      <rPr>
        <rFont val="Arial"/>
        <b/>
        <color rgb="FFFF0000"/>
        <sz val="9.0"/>
      </rPr>
      <t>"Precio Unitario antes de IVA"</t>
    </r>
    <r>
      <rPr>
        <rFont val="Arial"/>
        <color rgb="FF000000"/>
        <sz val="9.0"/>
      </rPr>
      <t xml:space="preserve"> para los elementos requeridos, en la columna</t>
    </r>
    <r>
      <rPr>
        <rFont val="Arial"/>
        <b/>
        <color rgb="FF000000"/>
        <sz val="9.0"/>
      </rPr>
      <t xml:space="preserve"> </t>
    </r>
    <r>
      <rPr>
        <rFont val="Arial"/>
        <b/>
        <color rgb="FFFF0000"/>
        <sz val="9.0"/>
      </rPr>
      <t>"Tarifa IVA %"</t>
    </r>
    <r>
      <rPr>
        <rFont val="Arial"/>
        <b/>
        <color rgb="FF000000"/>
        <sz val="9.0"/>
      </rPr>
      <t xml:space="preserve"> </t>
    </r>
    <r>
      <rPr>
        <rFont val="Arial"/>
        <color rgb="FF000000"/>
        <sz val="9.0"/>
      </rPr>
      <t>asignar la tarifa de IVA que corresponda. Se debe definir la taifa del IVA vigente en la fecha en la que sea remitida la cotización. En el evento que se modifique la normatividad relacionada con este impuesto después de remitida la misma, la tarifa IVA se ajustará en concordancia, manteniéndose los precios cotizados antes de IVA.
• El valor de la cotización deber ser expresado en PESOS COLOMBIANOS.
• Los valores deberán aproximarse por exceso o por defecto al entero más cercano así: (i) si es igual o superior a 50 centavos, se aproxima al entero siguiente; (ii) si es inferior a 50 centavos se baja al entero anterior.
• No modificar, agregar o quitar ningún ítem o sub-ítem.</t>
    </r>
  </si>
  <si>
    <t>Notas:</t>
  </si>
  <si>
    <r>
      <rPr>
        <rFont val="Arial"/>
        <b/>
        <color rgb="FFFF0000"/>
        <sz val="9.0"/>
      </rPr>
      <t xml:space="preserve">(1) </t>
    </r>
    <r>
      <rPr>
        <rFont val="Arial"/>
        <color rgb="FF000000"/>
        <sz val="9.0"/>
      </rPr>
      <t>Clasificación de municipios según dificultad de acceso de acuerdo con el Anexo 5</t>
    </r>
  </si>
  <si>
    <r>
      <rPr>
        <rFont val="Arial"/>
        <b/>
        <color rgb="FFFF0000"/>
        <sz val="9.0"/>
      </rPr>
      <t>(2)</t>
    </r>
    <r>
      <rPr>
        <rFont val="Arial"/>
        <color rgb="FF000000"/>
        <sz val="9.0"/>
      </rPr>
      <t xml:space="preserve"> Las locaciones con cantidad requerida cero, son aquellas que hasta el momento no reportan requerimiento de UPS, sin embargo el precio se tendrá en cuenta en caso de que se requieran durante la ejecución del contrato.</t>
    </r>
  </si>
  <si>
    <t>6 meses</t>
  </si>
  <si>
    <t>Clase de UPS a Suministrar</t>
  </si>
  <si>
    <t>Capacidad en Kva UPS a Suministrar</t>
  </si>
  <si>
    <r>
      <rPr>
        <rFont val="Arial"/>
        <b/>
        <color rgb="FF000000"/>
        <sz val="11.0"/>
      </rPr>
      <t>Dificultad de acceso municipio instalación</t>
    </r>
    <r>
      <rPr>
        <rFont val="Arial"/>
        <b/>
        <color rgb="FFFF0000"/>
        <sz val="11.0"/>
      </rPr>
      <t xml:space="preserve"> 
(Nota 1)</t>
    </r>
  </si>
  <si>
    <r>
      <rPr>
        <rFont val="Arial"/>
        <b/>
        <color rgb="FF000000"/>
        <sz val="12.0"/>
      </rPr>
      <t xml:space="preserve">Cantidad
</t>
    </r>
    <r>
      <rPr>
        <rFont val="Arial"/>
        <b/>
        <color rgb="FFFF0000"/>
        <sz val="12.0"/>
      </rPr>
      <t>(Nota 2)</t>
    </r>
  </si>
  <si>
    <t>Precio unitario antes de IVA</t>
  </si>
  <si>
    <t>Precio Total IVA Incluido</t>
  </si>
  <si>
    <r>
      <rPr>
        <rFont val="Arial"/>
        <b/>
        <color rgb="FF000000"/>
        <sz val="11.0"/>
        <u/>
      </rPr>
      <t>Observaciones</t>
    </r>
    <r>
      <rPr>
        <rFont val="Arial"/>
        <b/>
        <color rgb="FF000000"/>
        <sz val="12.0"/>
      </rPr>
      <t xml:space="preserve">
</t>
    </r>
    <r>
      <rPr>
        <rFont val="Arial Narrow"/>
        <b val="0"/>
        <color rgb="FF000000"/>
        <sz val="8.0"/>
      </rPr>
      <t>(Por favor tener en cuenta las observaciones que aparezcan en el momento de diligenciar la cotización)</t>
    </r>
  </si>
  <si>
    <t>Bifásica</t>
  </si>
  <si>
    <t>Fácil</t>
  </si>
  <si>
    <t>Intermedio</t>
  </si>
  <si>
    <t>Difícil</t>
  </si>
  <si>
    <t>Trifásica</t>
  </si>
  <si>
    <t>TOTAL SUMINISTRO E INSTALACIÓN DE UPS</t>
  </si>
  <si>
    <t>La presente cotización:</t>
  </si>
  <si>
    <t>•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
• Se remite como parte del estudio de mercado, previo a la contratación, y no implica ninguna obligación de contratar.
• Tiene una vigencia de 90 dias a partir de la fecha de diligenciamiento.</t>
  </si>
  <si>
    <t>LOS DATOS PROPORCIONADOS SERÁN TRATADOS DE ACUERDO A LA POLÍTICA DE TRATAMIENTO DE DATOS PERSONALES DE XXX Y A LA LEY 1581 DE 2012</t>
  </si>
</sst>
</file>

<file path=xl/styles.xml><?xml version="1.0" encoding="utf-8"?>
<styleSheet xmlns="http://schemas.openxmlformats.org/spreadsheetml/2006/main" xmlns:x14ac="http://schemas.microsoft.com/office/spreadsheetml/2009/9/ac" xmlns:mc="http://schemas.openxmlformats.org/markup-compatibility/2006">
  <numFmts count="4">
    <numFmt numFmtId="164" formatCode="0.0\ &quot;MESES&quot;"/>
    <numFmt numFmtId="165" formatCode="_-* #,##0.00_-;\-* #,##0.00_-;_-* &quot;-&quot;??_-;_-@"/>
    <numFmt numFmtId="166" formatCode="&quot;$&quot;\ #,##0"/>
    <numFmt numFmtId="167" formatCode="[$-240A]d&quot; de &quot;mmmm&quot; de &quot;yyyy"/>
  </numFmts>
  <fonts count="24">
    <font>
      <sz val="11.0"/>
      <color rgb="FF000000"/>
      <name val="Calibri"/>
    </font>
    <font>
      <sz val="12.0"/>
      <color rgb="FF000000"/>
      <name val="Arial"/>
    </font>
    <font>
      <sz val="11.0"/>
      <color rgb="FF000000"/>
      <name val="Arial"/>
    </font>
    <font>
      <b/>
      <sz val="12.0"/>
      <name val="Arial"/>
    </font>
    <font/>
    <font>
      <b/>
      <sz val="14.0"/>
      <name val="Arial"/>
    </font>
    <font>
      <b/>
      <sz val="10.0"/>
      <name val="Arial"/>
    </font>
    <font>
      <sz val="10.0"/>
      <name val="Arial"/>
    </font>
    <font>
      <u/>
      <sz val="11.0"/>
      <color rgb="FF0563C1"/>
      <name val="Calibri"/>
    </font>
    <font>
      <u/>
      <sz val="10.0"/>
      <name val="Calibri"/>
    </font>
    <font>
      <u/>
      <sz val="10.0"/>
      <name val="Calibri"/>
    </font>
    <font>
      <sz val="14.0"/>
      <name val="Arial"/>
    </font>
    <font>
      <sz val="11.0"/>
      <name val="Arial"/>
    </font>
    <font>
      <b/>
      <sz val="12.0"/>
      <color rgb="FF000000"/>
      <name val="Arial"/>
    </font>
    <font>
      <b/>
      <sz val="10.0"/>
      <color rgb="FF000000"/>
      <name val="Arial"/>
    </font>
    <font>
      <sz val="10.0"/>
      <color rgb="FF000000"/>
      <name val="Arial"/>
    </font>
    <font>
      <sz val="10.0"/>
      <color rgb="FFFF0000"/>
      <name val="Arial"/>
    </font>
    <font>
      <u/>
      <sz val="11.0"/>
      <color rgb="FF0563C1"/>
      <name val="Calibri"/>
    </font>
    <font>
      <sz val="9.0"/>
      <color rgb="FF000000"/>
      <name val="Arial"/>
    </font>
    <font>
      <b/>
      <u/>
      <sz val="11.0"/>
      <color rgb="FFFF0000"/>
      <name val="Arial"/>
    </font>
    <font>
      <b/>
      <sz val="11.0"/>
      <color rgb="FF000000"/>
      <name val="Arial"/>
    </font>
    <font>
      <sz val="12.0"/>
      <name val="Arial"/>
    </font>
    <font>
      <sz val="8.0"/>
      <color rgb="FF000000"/>
      <name val="Arial"/>
    </font>
    <font>
      <b/>
      <u/>
      <sz val="10.0"/>
      <color rgb="FF000000"/>
      <name val="Arial"/>
    </font>
  </fonts>
  <fills count="6">
    <fill>
      <patternFill patternType="none"/>
    </fill>
    <fill>
      <patternFill patternType="lightGray"/>
    </fill>
    <fill>
      <patternFill patternType="solid">
        <fgColor rgb="FFFFFFFF"/>
        <bgColor rgb="FFFFFFFF"/>
      </patternFill>
    </fill>
    <fill>
      <patternFill patternType="solid">
        <fgColor rgb="FFF2F2F2"/>
        <bgColor rgb="FFF2F2F2"/>
      </patternFill>
    </fill>
    <fill>
      <patternFill patternType="solid">
        <fgColor rgb="FFFFFF99"/>
        <bgColor rgb="FFFFFF99"/>
      </patternFill>
    </fill>
    <fill>
      <patternFill patternType="solid">
        <fgColor rgb="FFFFFFCC"/>
        <bgColor rgb="FFFFFFCC"/>
      </patternFill>
    </fill>
  </fills>
  <borders count="25">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bottom style="thin">
        <color rgb="FF000000"/>
      </bottom>
    </border>
    <border>
      <right style="thin">
        <color rgb="FF000000"/>
      </right>
      <bottom style="thin">
        <color rgb="FF000000"/>
      </bottom>
    </border>
    <border>
      <left/>
      <right style="thin">
        <color rgb="FF000000"/>
      </right>
      <top style="thin">
        <color rgb="FF000000"/>
      </top>
      <bottom style="thin">
        <color rgb="FF000000"/>
      </bottom>
    </border>
    <border>
      <left style="thin">
        <color rgb="FF000000"/>
      </left>
      <right style="thin">
        <color rgb="FF000000"/>
      </right>
      <top style="thin">
        <color rgb="FF000000"/>
      </top>
    </border>
    <border>
      <left style="thin">
        <color rgb="FF000000"/>
      </left>
      <top style="thin">
        <color rgb="FF000000"/>
      </top>
    </border>
    <border>
      <top style="thin">
        <color rgb="FF000000"/>
      </top>
    </border>
    <border>
      <right style="thin">
        <color rgb="FF000000"/>
      </right>
      <top style="thin">
        <color rgb="FF000000"/>
      </top>
    </border>
    <border>
      <left style="thin">
        <color rgb="FF000000"/>
      </left>
      <bottom style="thin">
        <color rgb="FF000000"/>
      </bottom>
    </border>
    <border>
      <bottom style="thin">
        <color rgb="FF000000"/>
      </bottom>
    </border>
    <border>
      <left style="thin">
        <color rgb="FF000000"/>
      </left>
      <right/>
      <top style="thin">
        <color rgb="FF000000"/>
      </top>
      <bottom style="double">
        <color rgb="FF000000"/>
      </bottom>
    </border>
    <border>
      <left style="thin">
        <color rgb="FF000000"/>
      </left>
      <right style="thin">
        <color rgb="FF000000"/>
      </right>
      <top style="thin">
        <color rgb="FF000000"/>
      </top>
      <bottom style="double">
        <color rgb="FF000000"/>
      </bottom>
    </border>
    <border>
      <left style="thin">
        <color rgb="FF000000"/>
      </left>
      <right style="thin">
        <color rgb="FF000000"/>
      </right>
    </border>
    <border>
      <left style="thin">
        <color rgb="FF000000"/>
      </left>
      <right style="thin">
        <color rgb="FF000000"/>
      </right>
      <top/>
      <bottom style="thin">
        <color rgb="FF000000"/>
      </bottom>
    </border>
    <border>
      <left style="thin">
        <color rgb="FF000000"/>
      </left>
      <right style="thin">
        <color rgb="FF000000"/>
      </right>
      <top style="thin">
        <color rgb="FF000000"/>
      </top>
      <bottom style="medium">
        <color rgb="FF000000"/>
      </bottom>
    </border>
    <border>
      <left style="thin">
        <color rgb="FF000000"/>
      </left>
      <top style="thin">
        <color rgb="FF000000"/>
      </top>
      <bottom style="medium">
        <color rgb="FF000000"/>
      </bottom>
    </border>
    <border>
      <left style="thin">
        <color rgb="FF000000"/>
      </left>
      <right style="thin">
        <color rgb="FF000000"/>
      </right>
      <top style="medium">
        <color rgb="FF000000"/>
      </top>
    </border>
    <border>
      <left style="thin">
        <color rgb="FF000000"/>
      </left>
      <top style="medium">
        <color rgb="FF000000"/>
      </top>
      <bottom style="thin">
        <color rgb="FF000000"/>
      </bottom>
    </border>
    <border>
      <left style="thin">
        <color rgb="FF000000"/>
      </left>
      <right style="thin">
        <color rgb="FF000000"/>
      </right>
      <top style="medium">
        <color rgb="FF000000"/>
      </top>
      <bottom style="thin">
        <color rgb="FF000000"/>
      </bottom>
    </border>
    <border>
      <left style="thin">
        <color rgb="FF000000"/>
      </left>
      <right style="thin">
        <color rgb="FF000000"/>
      </right>
      <top style="thin">
        <color rgb="FF000000"/>
      </top>
      <bottom/>
    </border>
    <border>
      <left style="medium">
        <color rgb="FF000000"/>
      </left>
      <bottom style="medium">
        <color rgb="FF000000"/>
      </bottom>
    </border>
  </borders>
  <cellStyleXfs count="1">
    <xf borderId="0" fillId="0" fontId="0" numFmtId="0" applyAlignment="1" applyFont="1"/>
  </cellStyleXfs>
  <cellXfs count="125">
    <xf borderId="0" fillId="0" fontId="0" numFmtId="0" xfId="0" applyAlignment="1" applyFont="1">
      <alignment readingOrder="0" shrinkToFit="0" vertical="bottom" wrapText="0"/>
    </xf>
    <xf borderId="0" fillId="0" fontId="1" numFmtId="0" xfId="0" applyAlignment="1" applyFont="1">
      <alignment shrinkToFit="0" vertical="center" wrapText="1"/>
    </xf>
    <xf borderId="0" fillId="0" fontId="2" numFmtId="0" xfId="0" applyAlignment="1" applyFont="1">
      <alignment shrinkToFit="0" vertical="center" wrapText="1"/>
    </xf>
    <xf borderId="1" fillId="0" fontId="3" numFmtId="0" xfId="0" applyAlignment="1" applyBorder="1" applyFont="1">
      <alignment horizontal="center" shrinkToFit="0" vertical="center" wrapText="1"/>
    </xf>
    <xf borderId="2" fillId="0" fontId="4" numFmtId="0" xfId="0" applyBorder="1" applyFont="1"/>
    <xf borderId="3" fillId="0" fontId="4" numFmtId="0" xfId="0" applyBorder="1" applyFont="1"/>
    <xf borderId="1" fillId="2" fontId="5" numFmtId="0" xfId="0" applyAlignment="1" applyBorder="1" applyFill="1" applyFont="1">
      <alignment horizontal="left" shrinkToFit="0" vertical="center" wrapText="1"/>
    </xf>
    <xf borderId="4" fillId="0" fontId="6" numFmtId="0" xfId="0" applyAlignment="1" applyBorder="1" applyFont="1">
      <alignment shrinkToFit="0" vertical="center" wrapText="1"/>
    </xf>
    <xf borderId="1" fillId="0" fontId="7" numFmtId="0" xfId="0" applyAlignment="1" applyBorder="1" applyFont="1">
      <alignment horizontal="center" shrinkToFit="0" vertical="center" wrapText="1"/>
    </xf>
    <xf borderId="4" fillId="0" fontId="6" numFmtId="0" xfId="0" applyAlignment="1" applyBorder="1" applyFont="1">
      <alignment horizontal="left" shrinkToFit="0" vertical="center" wrapText="1"/>
    </xf>
    <xf borderId="1" fillId="2" fontId="7" numFmtId="0" xfId="0" applyAlignment="1" applyBorder="1" applyFont="1">
      <alignment horizontal="center" vertical="center"/>
    </xf>
    <xf borderId="1" fillId="0" fontId="7" numFmtId="14" xfId="0" applyAlignment="1" applyBorder="1" applyFont="1" applyNumberFormat="1">
      <alignment horizontal="center" shrinkToFit="0" vertical="center" wrapText="1"/>
    </xf>
    <xf borderId="5" fillId="0" fontId="6" numFmtId="0" xfId="0" applyAlignment="1" applyBorder="1" applyFont="1">
      <alignment horizontal="left" shrinkToFit="0" vertical="center" wrapText="1"/>
    </xf>
    <xf borderId="6" fillId="0" fontId="7" numFmtId="0" xfId="0" applyAlignment="1" applyBorder="1" applyFont="1">
      <alignment horizontal="left" shrinkToFit="0" vertical="center" wrapText="1"/>
    </xf>
    <xf borderId="7" fillId="2" fontId="7" numFmtId="0" xfId="0" applyAlignment="1" applyBorder="1" applyFont="1">
      <alignment horizontal="center" vertical="center"/>
    </xf>
    <xf borderId="1" fillId="0" fontId="8" numFmtId="0" xfId="0" applyAlignment="1" applyBorder="1" applyFont="1">
      <alignment horizontal="center" shrinkToFit="0" vertical="center" wrapText="1"/>
    </xf>
    <xf borderId="1" fillId="2" fontId="9" numFmtId="0" xfId="0" applyAlignment="1" applyBorder="1" applyFont="1">
      <alignment horizontal="center" vertical="center"/>
    </xf>
    <xf borderId="7" fillId="2" fontId="10" numFmtId="0" xfId="0" applyAlignment="1" applyBorder="1" applyFont="1">
      <alignment horizontal="center" vertical="center"/>
    </xf>
    <xf borderId="0" fillId="0" fontId="11" numFmtId="0" xfId="0" applyAlignment="1" applyFont="1">
      <alignment shrinkToFit="0" vertical="center" wrapText="1"/>
    </xf>
    <xf borderId="0" fillId="0" fontId="11" numFmtId="0" xfId="0" applyAlignment="1" applyFont="1">
      <alignment horizontal="left" shrinkToFit="0" vertical="center" wrapText="1"/>
    </xf>
    <xf borderId="1" fillId="3" fontId="3" numFmtId="0" xfId="0" applyAlignment="1" applyBorder="1" applyFill="1" applyFont="1">
      <alignment horizontal="center" shrinkToFit="0" vertical="center" wrapText="1"/>
    </xf>
    <xf borderId="1" fillId="0" fontId="12" numFmtId="0" xfId="0" applyAlignment="1" applyBorder="1" applyFont="1">
      <alignment horizontal="left" shrinkToFit="0" vertical="center" wrapText="1"/>
    </xf>
    <xf borderId="0" fillId="0" fontId="1" numFmtId="0" xfId="0" applyAlignment="1" applyFont="1">
      <alignment horizontal="left" shrinkToFit="0" vertical="center" wrapText="1"/>
    </xf>
    <xf borderId="1" fillId="0" fontId="13" numFmtId="0" xfId="0" applyAlignment="1" applyBorder="1" applyFont="1">
      <alignment horizontal="center" shrinkToFit="0" vertical="center" wrapText="1"/>
    </xf>
    <xf borderId="4" fillId="0" fontId="5" numFmtId="164" xfId="0" applyAlignment="1" applyBorder="1" applyFont="1" applyNumberFormat="1">
      <alignment horizontal="center" shrinkToFit="0" vertical="center" wrapText="1"/>
    </xf>
    <xf borderId="0" fillId="0" fontId="1" numFmtId="0" xfId="0" applyAlignment="1" applyFont="1">
      <alignment horizontal="center" shrinkToFit="0" vertical="center" wrapText="1"/>
    </xf>
    <xf borderId="4" fillId="0" fontId="13" numFmtId="0" xfId="0" applyAlignment="1" applyBorder="1" applyFont="1">
      <alignment horizontal="center" shrinkToFit="0" vertical="center" wrapText="1"/>
    </xf>
    <xf borderId="4" fillId="0" fontId="1" numFmtId="0" xfId="0" applyAlignment="1" applyBorder="1" applyFont="1">
      <alignment horizontal="center" shrinkToFit="0" vertical="center" wrapText="1"/>
    </xf>
    <xf borderId="4" fillId="0" fontId="2" numFmtId="0" xfId="0" applyBorder="1" applyFont="1"/>
    <xf borderId="1" fillId="0" fontId="1" numFmtId="0" xfId="0" applyAlignment="1" applyBorder="1" applyFont="1">
      <alignment horizontal="center" shrinkToFit="0" vertical="center" wrapText="1"/>
    </xf>
    <xf borderId="4" fillId="4" fontId="1" numFmtId="165" xfId="0" applyAlignment="1" applyBorder="1" applyFill="1" applyFont="1" applyNumberFormat="1">
      <alignment horizontal="center" shrinkToFit="0" vertical="center" wrapText="1"/>
    </xf>
    <xf borderId="4" fillId="4" fontId="1" numFmtId="9" xfId="0" applyAlignment="1" applyBorder="1" applyFont="1" applyNumberFormat="1">
      <alignment horizontal="center" shrinkToFit="0" vertical="center" wrapText="1"/>
    </xf>
    <xf borderId="4" fillId="0" fontId="1" numFmtId="165" xfId="0" applyAlignment="1" applyBorder="1" applyFont="1" applyNumberFormat="1">
      <alignment horizontal="center" shrinkToFit="0" vertical="center" wrapText="1"/>
    </xf>
    <xf borderId="4" fillId="0" fontId="1" numFmtId="0" xfId="0" applyAlignment="1" applyBorder="1" applyFont="1">
      <alignment horizontal="center" vertical="center"/>
    </xf>
    <xf borderId="1" fillId="0" fontId="1" numFmtId="0" xfId="0" applyAlignment="1" applyBorder="1" applyFont="1">
      <alignment horizontal="center" vertical="center"/>
    </xf>
    <xf borderId="8" fillId="0" fontId="1" numFmtId="166" xfId="0" applyAlignment="1" applyBorder="1" applyFont="1" applyNumberFormat="1">
      <alignment horizontal="right" shrinkToFit="0" vertical="center" wrapText="1"/>
    </xf>
    <xf borderId="8" fillId="0" fontId="1" numFmtId="9" xfId="0" applyAlignment="1" applyBorder="1" applyFont="1" applyNumberFormat="1">
      <alignment horizontal="right" shrinkToFit="0" vertical="center" wrapText="1"/>
    </xf>
    <xf borderId="8" fillId="0" fontId="1" numFmtId="0" xfId="0" applyAlignment="1" applyBorder="1" applyFont="1">
      <alignment horizontal="center" shrinkToFit="0" vertical="center" wrapText="1"/>
    </xf>
    <xf borderId="4" fillId="0" fontId="1" numFmtId="0" xfId="0" applyAlignment="1" applyBorder="1" applyFont="1">
      <alignment shrinkToFit="0" vertical="center" wrapText="1"/>
    </xf>
    <xf borderId="0" fillId="0" fontId="13" numFmtId="0" xfId="0" applyAlignment="1" applyFont="1">
      <alignment shrinkToFit="0" vertical="center" wrapText="1"/>
    </xf>
    <xf borderId="4" fillId="0" fontId="13" numFmtId="0" xfId="0" applyAlignment="1" applyBorder="1" applyFont="1">
      <alignment horizontal="center" vertical="center"/>
    </xf>
    <xf borderId="1" fillId="0" fontId="13" numFmtId="0" xfId="0" applyAlignment="1" applyBorder="1" applyFont="1">
      <alignment horizontal="center" vertical="center"/>
    </xf>
    <xf borderId="1" fillId="2" fontId="13" numFmtId="0" xfId="0" applyAlignment="1" applyBorder="1" applyFont="1">
      <alignment horizontal="center" shrinkToFit="0" vertical="center" wrapText="1"/>
    </xf>
    <xf borderId="3" fillId="0" fontId="13" numFmtId="166" xfId="0" applyAlignment="1" applyBorder="1" applyFont="1" applyNumberFormat="1">
      <alignment horizontal="right" shrinkToFit="0" vertical="center" wrapText="1"/>
    </xf>
    <xf borderId="4" fillId="0" fontId="13" numFmtId="0" xfId="0" applyAlignment="1" applyBorder="1" applyFont="1">
      <alignment shrinkToFit="0" vertical="center" wrapText="1"/>
    </xf>
    <xf borderId="0" fillId="0" fontId="1" numFmtId="9" xfId="0" applyAlignment="1" applyFont="1" applyNumberFormat="1">
      <alignment horizontal="right" shrinkToFit="0" vertical="center" wrapText="1"/>
    </xf>
    <xf borderId="0" fillId="0" fontId="1" numFmtId="166" xfId="0" applyAlignment="1" applyFont="1" applyNumberFormat="1">
      <alignment horizontal="right" shrinkToFit="0" vertical="center" wrapText="1"/>
    </xf>
    <xf borderId="1" fillId="0" fontId="14" numFmtId="0" xfId="0" applyAlignment="1" applyBorder="1" applyFont="1">
      <alignment horizontal="left" shrinkToFit="0" vertical="center" wrapText="1"/>
    </xf>
    <xf borderId="1" fillId="0" fontId="15" numFmtId="0" xfId="0" applyAlignment="1" applyBorder="1" applyFont="1">
      <alignment horizontal="left" shrinkToFit="0" vertical="center" wrapText="1"/>
    </xf>
    <xf borderId="1" fillId="0" fontId="16" numFmtId="0" xfId="0" applyAlignment="1" applyBorder="1" applyFont="1">
      <alignment horizontal="center" shrinkToFit="0" vertical="center" wrapText="1"/>
    </xf>
    <xf borderId="0" fillId="0" fontId="13" numFmtId="0" xfId="0" applyAlignment="1" applyFont="1">
      <alignment horizontal="center" shrinkToFit="0" vertical="center" wrapText="1"/>
    </xf>
    <xf borderId="1" fillId="2" fontId="1" numFmtId="0" xfId="0" applyAlignment="1" applyBorder="1" applyFont="1">
      <alignment horizontal="center" vertical="center"/>
    </xf>
    <xf borderId="4" fillId="0" fontId="1" numFmtId="0" xfId="0" applyAlignment="1" applyBorder="1" applyFont="1">
      <alignment horizontal="left" shrinkToFit="0" vertical="center" wrapText="1"/>
    </xf>
    <xf borderId="1" fillId="2" fontId="1" numFmtId="167" xfId="0" applyAlignment="1" applyBorder="1" applyFont="1" applyNumberFormat="1">
      <alignment horizontal="center" vertical="center"/>
    </xf>
    <xf borderId="5" fillId="0" fontId="1" numFmtId="0" xfId="0" applyAlignment="1" applyBorder="1" applyFont="1">
      <alignment horizontal="left" shrinkToFit="0" vertical="center" wrapText="1"/>
    </xf>
    <xf borderId="0" fillId="0" fontId="0" numFmtId="0" xfId="0" applyAlignment="1" applyFont="1">
      <alignment vertical="center"/>
    </xf>
    <xf borderId="1" fillId="2" fontId="17" numFmtId="0" xfId="0" applyAlignment="1" applyBorder="1" applyFont="1">
      <alignment horizontal="center" vertical="center"/>
    </xf>
    <xf borderId="1" fillId="3" fontId="13" numFmtId="0" xfId="0" applyAlignment="1" applyBorder="1" applyFont="1">
      <alignment horizontal="center" shrinkToFit="0" vertical="center" wrapText="1"/>
    </xf>
    <xf borderId="1" fillId="0" fontId="18" numFmtId="0" xfId="0" applyAlignment="1" applyBorder="1" applyFont="1">
      <alignment horizontal="left" shrinkToFit="0" vertical="center" wrapText="1"/>
    </xf>
    <xf borderId="9" fillId="0" fontId="19" numFmtId="0" xfId="0" applyAlignment="1" applyBorder="1" applyFont="1">
      <alignment shrinkToFit="0" vertical="center" wrapText="1"/>
    </xf>
    <xf borderId="10" fillId="0" fontId="4" numFmtId="0" xfId="0" applyBorder="1" applyFont="1"/>
    <xf borderId="11" fillId="0" fontId="4" numFmtId="0" xfId="0" applyBorder="1" applyFont="1"/>
    <xf borderId="9" fillId="0" fontId="18" numFmtId="0" xfId="0" applyAlignment="1" applyBorder="1" applyFont="1">
      <alignment horizontal="left" shrinkToFit="0" vertical="center" wrapText="1"/>
    </xf>
    <xf borderId="12" fillId="0" fontId="18" numFmtId="0" xfId="0" applyAlignment="1" applyBorder="1" applyFont="1">
      <alignment horizontal="left" shrinkToFit="0" vertical="center" wrapText="1"/>
    </xf>
    <xf borderId="13" fillId="0" fontId="4" numFmtId="0" xfId="0" applyBorder="1" applyFont="1"/>
    <xf borderId="6" fillId="0" fontId="4" numFmtId="0" xfId="0" applyBorder="1" applyFont="1"/>
    <xf borderId="0" fillId="0" fontId="1" numFmtId="0" xfId="0" applyAlignment="1" applyFont="1">
      <alignment horizontal="center" shrinkToFit="0" wrapText="1"/>
    </xf>
    <xf borderId="14" fillId="3" fontId="13" numFmtId="0" xfId="0" applyAlignment="1" applyBorder="1" applyFont="1">
      <alignment horizontal="center" shrinkToFit="0" vertical="center" wrapText="1"/>
    </xf>
    <xf borderId="15" fillId="3" fontId="13" numFmtId="0" xfId="0" applyAlignment="1" applyBorder="1" applyFont="1">
      <alignment horizontal="center" shrinkToFit="0" vertical="center" wrapText="1"/>
    </xf>
    <xf borderId="14" fillId="3" fontId="20" numFmtId="0" xfId="0" applyAlignment="1" applyBorder="1" applyFont="1">
      <alignment horizontal="center" shrinkToFit="0" vertical="center" wrapText="1"/>
    </xf>
    <xf borderId="15" fillId="3" fontId="13" numFmtId="0" xfId="0" applyAlignment="1" applyBorder="1" applyFont="1">
      <alignment horizontal="left" shrinkToFit="0" vertical="center" wrapText="1"/>
    </xf>
    <xf borderId="0" fillId="0" fontId="1" numFmtId="0" xfId="0" applyAlignment="1" applyFont="1">
      <alignment shrinkToFit="0" wrapText="1"/>
    </xf>
    <xf borderId="16" fillId="0" fontId="1" numFmtId="0" xfId="0" applyAlignment="1" applyBorder="1" applyFont="1">
      <alignment horizontal="center" vertical="center"/>
    </xf>
    <xf borderId="16" fillId="0" fontId="21" numFmtId="0" xfId="0" applyAlignment="1" applyBorder="1" applyFont="1">
      <alignment horizontal="center" shrinkToFit="0" vertical="center" wrapText="1"/>
    </xf>
    <xf borderId="12" fillId="0" fontId="1" numFmtId="0" xfId="0" applyAlignment="1" applyBorder="1" applyFont="1">
      <alignment horizontal="center" vertical="center"/>
    </xf>
    <xf borderId="5" fillId="0" fontId="21" numFmtId="3" xfId="0" applyAlignment="1" applyBorder="1" applyFont="1" applyNumberFormat="1">
      <alignment horizontal="center" shrinkToFit="0" vertical="center" wrapText="1"/>
    </xf>
    <xf borderId="17" fillId="5" fontId="1" numFmtId="9" xfId="0" applyAlignment="1" applyBorder="1" applyFill="1" applyFont="1" applyNumberFormat="1">
      <alignment horizontal="center" shrinkToFit="0" vertical="center" wrapText="1"/>
    </xf>
    <xf borderId="17" fillId="5" fontId="1" numFmtId="166" xfId="0" applyAlignment="1" applyBorder="1" applyFont="1" applyNumberFormat="1">
      <alignment horizontal="right" shrinkToFit="0" vertical="center" wrapText="1"/>
    </xf>
    <xf borderId="5" fillId="0" fontId="1" numFmtId="166" xfId="0" applyAlignment="1" applyBorder="1" applyFont="1" applyNumberFormat="1">
      <alignment horizontal="right" shrinkToFit="0" vertical="center" wrapText="1"/>
    </xf>
    <xf borderId="12" fillId="0" fontId="1" numFmtId="166" xfId="0" applyAlignment="1" applyBorder="1" applyFont="1" applyNumberFormat="1">
      <alignment horizontal="right" shrinkToFit="0" vertical="center" wrapText="1"/>
    </xf>
    <xf borderId="5" fillId="0" fontId="1" numFmtId="0" xfId="0" applyAlignment="1" applyBorder="1" applyFont="1">
      <alignment shrinkToFit="0" wrapText="1"/>
    </xf>
    <xf borderId="8" fillId="0" fontId="1" numFmtId="0" xfId="0" applyAlignment="1" applyBorder="1" applyFont="1">
      <alignment horizontal="center" vertical="center"/>
    </xf>
    <xf borderId="8" fillId="0" fontId="21" numFmtId="0" xfId="0" applyAlignment="1" applyBorder="1" applyFont="1">
      <alignment horizontal="center" shrinkToFit="0" vertical="center" wrapText="1"/>
    </xf>
    <xf borderId="1" fillId="0" fontId="21" numFmtId="3" xfId="0" applyAlignment="1" applyBorder="1" applyFont="1" applyNumberFormat="1">
      <alignment horizontal="center" shrinkToFit="0" vertical="center" wrapText="1"/>
    </xf>
    <xf borderId="4" fillId="5" fontId="1" numFmtId="9" xfId="0" applyAlignment="1" applyBorder="1" applyFont="1" applyNumberFormat="1">
      <alignment horizontal="center" shrinkToFit="0" vertical="center" wrapText="1"/>
    </xf>
    <xf borderId="4" fillId="5" fontId="1" numFmtId="166" xfId="0" applyAlignment="1" applyBorder="1" applyFont="1" applyNumberFormat="1">
      <alignment horizontal="right" shrinkToFit="0" vertical="center" wrapText="1"/>
    </xf>
    <xf borderId="4" fillId="0" fontId="1" numFmtId="166" xfId="0" applyAlignment="1" applyBorder="1" applyFont="1" applyNumberFormat="1">
      <alignment horizontal="right" shrinkToFit="0" vertical="center" wrapText="1"/>
    </xf>
    <xf borderId="1" fillId="0" fontId="1" numFmtId="166" xfId="0" applyAlignment="1" applyBorder="1" applyFont="1" applyNumberFormat="1">
      <alignment horizontal="right" shrinkToFit="0" vertical="center" wrapText="1"/>
    </xf>
    <xf borderId="4" fillId="0" fontId="22" numFmtId="0" xfId="0" applyAlignment="1" applyBorder="1" applyFont="1">
      <alignment horizontal="center" shrinkToFit="0" vertical="center" wrapText="1"/>
    </xf>
    <xf borderId="18" fillId="0" fontId="1" numFmtId="0" xfId="0" applyAlignment="1" applyBorder="1" applyFont="1">
      <alignment horizontal="center" vertical="center"/>
    </xf>
    <xf borderId="18" fillId="0" fontId="21" numFmtId="0" xfId="0" applyAlignment="1" applyBorder="1" applyFont="1">
      <alignment horizontal="center" shrinkToFit="0" vertical="center" wrapText="1"/>
    </xf>
    <xf borderId="19" fillId="0" fontId="1" numFmtId="0" xfId="0" applyAlignment="1" applyBorder="1" applyFont="1">
      <alignment horizontal="center" vertical="center"/>
    </xf>
    <xf borderId="19" fillId="0" fontId="21" numFmtId="3" xfId="0" applyAlignment="1" applyBorder="1" applyFont="1" applyNumberFormat="1">
      <alignment horizontal="center" shrinkToFit="0" vertical="center" wrapText="1"/>
    </xf>
    <xf borderId="18" fillId="5" fontId="1" numFmtId="9" xfId="0" applyAlignment="1" applyBorder="1" applyFont="1" applyNumberFormat="1">
      <alignment horizontal="center" shrinkToFit="0" vertical="center" wrapText="1"/>
    </xf>
    <xf borderId="18" fillId="5" fontId="1" numFmtId="166" xfId="0" applyAlignment="1" applyBorder="1" applyFont="1" applyNumberFormat="1">
      <alignment horizontal="right" shrinkToFit="0" vertical="center" wrapText="1"/>
    </xf>
    <xf borderId="9" fillId="0" fontId="1" numFmtId="166" xfId="0" applyAlignment="1" applyBorder="1" applyFont="1" applyNumberFormat="1">
      <alignment horizontal="right" shrinkToFit="0" vertical="center" wrapText="1"/>
    </xf>
    <xf borderId="18" fillId="0" fontId="22" numFmtId="0" xfId="0" applyAlignment="1" applyBorder="1" applyFont="1">
      <alignment horizontal="center" shrinkToFit="0" vertical="center" wrapText="1"/>
    </xf>
    <xf borderId="20" fillId="0" fontId="1" numFmtId="0" xfId="0" applyAlignment="1" applyBorder="1" applyFont="1">
      <alignment horizontal="center" vertical="center"/>
    </xf>
    <xf borderId="20" fillId="0" fontId="21" numFmtId="0" xfId="0" applyAlignment="1" applyBorder="1" applyFont="1">
      <alignment horizontal="center" vertical="center"/>
    </xf>
    <xf borderId="21" fillId="0" fontId="1" numFmtId="0" xfId="0" applyAlignment="1" applyBorder="1" applyFont="1">
      <alignment horizontal="center" vertical="center"/>
    </xf>
    <xf borderId="22" fillId="5" fontId="1" numFmtId="9" xfId="0" applyAlignment="1" applyBorder="1" applyFont="1" applyNumberFormat="1">
      <alignment horizontal="center" shrinkToFit="0" vertical="center" wrapText="1"/>
    </xf>
    <xf borderId="22" fillId="5" fontId="1" numFmtId="166" xfId="0" applyAlignment="1" applyBorder="1" applyFont="1" applyNumberFormat="1">
      <alignment horizontal="right" shrinkToFit="0" vertical="center" wrapText="1"/>
    </xf>
    <xf borderId="22" fillId="0" fontId="1" numFmtId="166" xfId="0" applyAlignment="1" applyBorder="1" applyFont="1" applyNumberFormat="1">
      <alignment horizontal="right" shrinkToFit="0" vertical="center" wrapText="1"/>
    </xf>
    <xf borderId="21" fillId="0" fontId="1" numFmtId="166" xfId="0" applyAlignment="1" applyBorder="1" applyFont="1" applyNumberFormat="1">
      <alignment horizontal="right" shrinkToFit="0" vertical="center" wrapText="1"/>
    </xf>
    <xf borderId="22" fillId="0" fontId="1" numFmtId="0" xfId="0" applyAlignment="1" applyBorder="1" applyFont="1">
      <alignment shrinkToFit="0" wrapText="1"/>
    </xf>
    <xf borderId="8" fillId="0" fontId="21" numFmtId="0" xfId="0" applyAlignment="1" applyBorder="1" applyFont="1">
      <alignment horizontal="center" vertical="center"/>
    </xf>
    <xf borderId="4" fillId="0" fontId="1" numFmtId="0" xfId="0" applyAlignment="1" applyBorder="1" applyFont="1">
      <alignment shrinkToFit="0" wrapText="1"/>
    </xf>
    <xf borderId="9" fillId="0" fontId="1" numFmtId="0" xfId="0" applyAlignment="1" applyBorder="1" applyFont="1">
      <alignment horizontal="center" vertical="center"/>
    </xf>
    <xf borderId="23" fillId="5" fontId="1" numFmtId="9" xfId="0" applyAlignment="1" applyBorder="1" applyFont="1" applyNumberFormat="1">
      <alignment horizontal="center" shrinkToFit="0" vertical="center" wrapText="1"/>
    </xf>
    <xf borderId="23" fillId="5" fontId="1" numFmtId="166" xfId="0" applyAlignment="1" applyBorder="1" applyFont="1" applyNumberFormat="1">
      <alignment horizontal="right" shrinkToFit="0" vertical="center" wrapText="1"/>
    </xf>
    <xf borderId="8" fillId="0" fontId="1" numFmtId="0" xfId="0" applyAlignment="1" applyBorder="1" applyFont="1">
      <alignment shrinkToFit="0" wrapText="1"/>
    </xf>
    <xf borderId="18" fillId="0" fontId="21" numFmtId="0" xfId="0" applyAlignment="1" applyBorder="1" applyFont="1">
      <alignment horizontal="center" vertical="center"/>
    </xf>
    <xf borderId="18" fillId="0" fontId="1" numFmtId="166" xfId="0" applyAlignment="1" applyBorder="1" applyFont="1" applyNumberFormat="1">
      <alignment horizontal="right" shrinkToFit="0" vertical="center" wrapText="1"/>
    </xf>
    <xf borderId="19" fillId="0" fontId="1" numFmtId="166" xfId="0" applyAlignment="1" applyBorder="1" applyFont="1" applyNumberFormat="1">
      <alignment horizontal="right" shrinkToFit="0" vertical="center" wrapText="1"/>
    </xf>
    <xf borderId="18" fillId="0" fontId="1" numFmtId="0" xfId="0" applyAlignment="1" applyBorder="1" applyFont="1">
      <alignment shrinkToFit="0" wrapText="1"/>
    </xf>
    <xf borderId="16" fillId="0" fontId="21" numFmtId="0" xfId="0" applyAlignment="1" applyBorder="1" applyFont="1">
      <alignment horizontal="center" vertical="center"/>
    </xf>
    <xf borderId="4" fillId="0" fontId="21" numFmtId="0" xfId="0" applyAlignment="1" applyBorder="1" applyFont="1">
      <alignment horizontal="center" vertical="center"/>
    </xf>
    <xf borderId="12" fillId="0" fontId="14" numFmtId="0" xfId="0" applyAlignment="1" applyBorder="1" applyFont="1">
      <alignment horizontal="right" vertical="center"/>
    </xf>
    <xf borderId="5" fillId="0" fontId="13" numFmtId="3" xfId="0" applyAlignment="1" applyBorder="1" applyFont="1" applyNumberFormat="1">
      <alignment horizontal="center" shrinkToFit="0" vertical="center" wrapText="1"/>
    </xf>
    <xf borderId="24" fillId="0" fontId="13" numFmtId="166" xfId="0" applyAlignment="1" applyBorder="1" applyFont="1" applyNumberFormat="1">
      <alignment horizontal="right" shrinkToFit="0" vertical="center" wrapText="1"/>
    </xf>
    <xf borderId="9" fillId="0" fontId="1" numFmtId="0" xfId="0" applyAlignment="1" applyBorder="1" applyFont="1">
      <alignment shrinkToFit="0" wrapText="1"/>
    </xf>
    <xf borderId="0" fillId="0" fontId="1" numFmtId="0" xfId="0" applyAlignment="1" applyFont="1">
      <alignment shrinkToFit="0" vertical="top" wrapText="1"/>
    </xf>
    <xf borderId="0" fillId="0" fontId="1" numFmtId="0" xfId="0" applyAlignment="1" applyFont="1">
      <alignment horizontal="left" shrinkToFit="0" wrapText="1"/>
    </xf>
    <xf borderId="1" fillId="0" fontId="13" numFmtId="0" xfId="0" applyAlignment="1" applyBorder="1" applyFont="1">
      <alignment horizontal="left" shrinkToFit="0" vertical="center" wrapText="1"/>
    </xf>
    <xf borderId="1" fillId="0" fontId="23" numFmtId="0" xfId="0" applyAlignment="1" applyBorder="1" applyFont="1">
      <alignment horizontal="center" shrinkToFit="0" vertical="center" wrapText="1"/>
    </xf>
  </cellXfs>
  <cellStyles count="1">
    <cellStyle xfId="0" name="Normal" builtinId="0"/>
  </cellStyles>
  <dxfs count="2">
    <dxf>
      <font>
        <color rgb="FFFFFFFF"/>
      </font>
      <fill>
        <patternFill patternType="none"/>
      </fill>
      <border/>
    </dxf>
    <dxf>
      <font>
        <color rgb="FF9C0006"/>
      </font>
      <fill>
        <patternFill patternType="solid">
          <fgColor rgb="FFFFC7CE"/>
          <bgColor rgb="FFFFC7CE"/>
        </patternFill>
      </fill>
      <border>
        <left style="thin">
          <color rgb="FF000000"/>
        </left>
        <right style="thin">
          <color rgb="FF000000"/>
        </right>
        <top style="thin">
          <color rgb="FF000000"/>
        </top>
        <bottom style="thin">
          <color rgb="FF000000"/>
        </bottom>
      </border>
    </dxf>
  </dxfs>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10" Type="http://schemas.openxmlformats.org/officeDocument/2006/relationships/externalLink" Target="externalLinks/externalLink5.xml"/><Relationship Id="rId9" Type="http://schemas.openxmlformats.org/officeDocument/2006/relationships/externalLink" Target="externalLinks/externalLink4.xml"/><Relationship Id="rId5" Type="http://schemas.openxmlformats.org/officeDocument/2006/relationships/worksheet" Target="worksheets/sheet2.xml"/><Relationship Id="rId6" Type="http://schemas.openxmlformats.org/officeDocument/2006/relationships/externalLink" Target="externalLinks/externalLink1.xml"/><Relationship Id="rId7" Type="http://schemas.openxmlformats.org/officeDocument/2006/relationships/externalLink" Target="externalLinks/externalLink2.xml"/><Relationship Id="rId8" Type="http://schemas.openxmlformats.org/officeDocument/2006/relationships/externalLink" Target="externalLinks/externalLink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95250</xdr:colOff>
      <xdr:row>1</xdr:row>
      <xdr:rowOff>123825</xdr:rowOff>
    </xdr:from>
    <xdr:ext cx="1085850" cy="51435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8</xdr:col>
      <xdr:colOff>1019175</xdr:colOff>
      <xdr:row>9</xdr:row>
      <xdr:rowOff>809625</xdr:rowOff>
    </xdr:from>
    <xdr:ext cx="466725" cy="419100"/>
    <xdr:pic>
      <xdr:nvPicPr>
        <xdr:cNvPr id="0" name="image2.png"/>
        <xdr:cNvPicPr preferRelativeResize="0"/>
      </xdr:nvPicPr>
      <xdr:blipFill>
        <a:blip cstate="print" r:embed="rId1"/>
        <a:stretch>
          <a:fillRect/>
        </a:stretch>
      </xdr:blipFill>
      <xdr:spPr>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Advisory\Forecasts%20for%20Telecoms%20and%20Mobile\2001_4q\Forecasts\Mobile\AME\CTYWKBKS\LA\MEX9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72.16.9.31\ArchivosICBF\Users\Engree.Duica\AppData\Local\Microsoft\Windows\Temporary%20Internet%20Files\Content.Outlook\E4EMGSL4\EQUIPOS%20DE%20METROLOGIA\EQUIPOS%20METROLOGIA%20-%20SDI%20020713.xlsx"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DATO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72.16.9.31\archivosicbf\Direcci&#243;n%20de%20Abastecimiento\Equipo%20de%20Estudios%20de%20Sector%20y%20Costos\6.%20ESTUDIOS%20DEFINITIVOS\2014\DIR%20DE%20GESTION%20HUMANA\EXAMENES%20MEDICOS%20OCUPACIONALES\EXAMENES%20MEDICOS-%20140213%20-CC2S.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172.16.9.31\ArchivosICBF\Users\Engree.Duica\AppData\Local\Microsoft\Windows\Temporary%20Internet%20Files\Content.Outlook\E4EMGSL4\DEVUELTOS\EQUIPOS%20DE%20METROLOGIA\SDI\EQUIPOS%20METROLOGIA%20-%20SDI%20020713.xlsx" TargetMode="External"/></Relationships>
</file>

<file path=xl/externalLinks/externalLink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ssumptions"/>
      <sheetName val="MEX95IB"/>
      <sheetName val="Public"/>
      <sheetName val="MEX97"/>
      <sheetName val="Calculo"/>
      <sheetName val="Hoja1"/>
      <sheetName val="Global Catalog"/>
      <sheetName val="Programación"/>
      <sheetName val="MobileDataOutput"/>
      <sheetName val="MobileDemandOutput"/>
      <sheetName val="Media Output"/>
      <sheetName val="Ukraine Data"/>
      <sheetName val="Global Category"/>
      <sheetName val="Investing Motive &amp; Business Uni"/>
      <sheetName val="Technical Classification"/>
      <sheetName val="TABL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FO GENERAL Y FINANCIERA"/>
      <sheetName val="INFO EXPERIENCIA"/>
      <sheetName val="INFO DE PRODUCTOS"/>
      <sheetName val="lista"/>
    </sheetNames>
    <sheetDataSet>
      <sheetData sheetId="0"/>
      <sheetData sheetId="1"/>
      <sheetData sheetId="2"/>
      <sheetData sheetId="3"/>
    </sheetDataSet>
  </externalBook>
</externalLink>
</file>

<file path=xl/externalLinks/externalLink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ATOS"/>
    </sheetNames>
    <sheetDataSet>
      <sheetData sheetId="0" refreshError="1"/>
    </sheetDataSet>
  </externalBook>
</externalLink>
</file>

<file path=xl/externalLinks/externalLink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DC-Examenes médicos"/>
      <sheetName val="Simulación Presupuesto"/>
      <sheetName val="Cons Cotizac - Examenes médicos"/>
      <sheetName val="Salud Ocup Andes"/>
      <sheetName val="FAMISALEM IPS"/>
      <sheetName val="UNIMSALUD"/>
      <sheetName val="S.E.I. LTDA."/>
      <sheetName val="COLSUBSIDIO"/>
      <sheetName val="CM 54 Y CIA LTDA"/>
    </sheetNames>
    <sheetDataSet>
      <sheetData sheetId="0"/>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FO GENERAL Y FINANCIERA"/>
      <sheetName val="INFO EXPERIENCIA"/>
      <sheetName val="INFO DE PRODUCTOS"/>
      <sheetName val="lista"/>
    </sheetNames>
    <sheetDataSet>
      <sheetData sheetId="0"/>
      <sheetData sheetId="1"/>
      <sheetData sheetId="2"/>
      <sheetData sheetId="3"/>
    </sheetDataSet>
  </externalBook>
</externalLink>
</file>

<file path=xl/theme/theme1.xml><?xml version="1.0" encoding="utf-8"?>
<a:theme xmlns:a="http://schemas.openxmlformats.org/drawingml/2006/main" xmlns:r="http://schemas.openxmlformats.org/officeDocument/2006/relationships" name="Tema de Office">
  <a:themeElements>
    <a:clrScheme name="Office">
      <a:dk1>
        <a:sysClr lastClr="000000" val="windowText"/>
      </a:dk1>
      <a:lt1>
        <a:sysClr lastClr="FFFFFF" val="window"/>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cap="flat" cmpd="sng" w="6350" algn="ctr">
          <a:solidFill>
            <a:schemeClr val="phClr"/>
          </a:solidFill>
          <a:prstDash val="solid"/>
          <a:miter lim="800000"/>
        </a:ln>
        <a:ln cap="flat" cmpd="sng" w="12700" algn="ctr">
          <a:solidFill>
            <a:schemeClr val="phClr"/>
          </a:solidFill>
          <a:prstDash val="solid"/>
          <a:miter lim="800000"/>
        </a:ln>
        <a:ln cap="flat" cmpd="sng" w="19050" algn="ctr">
          <a:solidFill>
            <a:schemeClr val="phClr"/>
          </a:solidFill>
          <a:prstDash val="solid"/>
          <a:miter lim="800000"/>
        </a:ln>
      </a:lnStyleLst>
      <a:effectStyleLst>
        <a:effectStyle>
          <a:effectLst/>
        </a:effectStyle>
        <a:effectStyle>
          <a:effectLst/>
        </a:effectStyle>
        <a:effectStyle>
          <a:effectLst>
            <a:outerShdw blurRad="57150" rotWithShape="0" algn="ctr" dir="5400000" dist="1905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a:extLst>
</a:theme>
</file>

<file path=xl/worksheets/_rels/sheet1.xml.rels><?xml version="1.0" encoding="UTF-8" standalone="yes"?><Relationships xmlns="http://schemas.openxmlformats.org/package/2006/relationships"><Relationship Id="rId1" Type="http://schemas.openxmlformats.org/officeDocument/2006/relationships/hyperlink" Target="mailto:togrowsas@gmail.com" TargetMode="External"/><Relationship Id="rId2"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0.71"/>
    <col customWidth="1" min="2" max="2" width="10.43"/>
    <col customWidth="1" min="3" max="3" width="51.43"/>
    <col customWidth="1" min="4" max="4" width="10.71"/>
    <col customWidth="1" min="5" max="5" width="0.43"/>
    <col customWidth="1" min="6" max="6" width="17.14"/>
    <col customWidth="1" min="7" max="7" width="7.86"/>
    <col customWidth="1" min="8" max="8" width="17.43"/>
    <col customWidth="1" min="9" max="9" width="17.14"/>
    <col customWidth="1" min="10" max="10" width="21.43"/>
  </cols>
  <sheetData>
    <row r="1">
      <c r="A1" s="1"/>
      <c r="B1" s="1"/>
      <c r="C1" s="1"/>
      <c r="D1" s="1"/>
      <c r="E1" s="1"/>
      <c r="F1" s="1"/>
      <c r="G1" s="1"/>
      <c r="H1" s="1"/>
      <c r="I1" s="1"/>
      <c r="J1" s="1"/>
    </row>
    <row r="2" ht="74.25" customHeight="1">
      <c r="A2" s="2"/>
      <c r="B2" s="3" t="s">
        <v>0</v>
      </c>
      <c r="C2" s="4"/>
      <c r="D2" s="4"/>
      <c r="E2" s="4"/>
      <c r="F2" s="4"/>
      <c r="G2" s="4"/>
      <c r="H2" s="4"/>
      <c r="I2" s="4"/>
      <c r="J2" s="5"/>
    </row>
    <row r="3" ht="48.75" customHeight="1">
      <c r="A3" s="1"/>
      <c r="B3" s="6" t="s">
        <v>1</v>
      </c>
      <c r="C3" s="4"/>
      <c r="D3" s="4"/>
      <c r="E3" s="4"/>
      <c r="F3" s="4"/>
      <c r="G3" s="4"/>
      <c r="H3" s="4"/>
      <c r="I3" s="4"/>
      <c r="J3" s="5"/>
    </row>
    <row r="4" ht="30.0" customHeight="1">
      <c r="A4" s="1"/>
      <c r="B4" s="7" t="s">
        <v>2</v>
      </c>
      <c r="C4" s="8" t="s">
        <v>3</v>
      </c>
      <c r="D4" s="4"/>
      <c r="E4" s="9" t="s">
        <v>4</v>
      </c>
      <c r="F4" s="10"/>
      <c r="G4" s="5"/>
      <c r="H4" s="9" t="s">
        <v>5</v>
      </c>
      <c r="I4" s="11">
        <v>44293.0</v>
      </c>
      <c r="J4" s="5"/>
    </row>
    <row r="5" ht="30.0" customHeight="1">
      <c r="A5" s="1"/>
      <c r="B5" s="7" t="s">
        <v>6</v>
      </c>
      <c r="C5" s="8" t="s">
        <v>7</v>
      </c>
      <c r="D5" s="4"/>
      <c r="E5" s="9" t="s">
        <v>8</v>
      </c>
      <c r="F5" s="10"/>
      <c r="G5" s="5"/>
      <c r="H5" s="12" t="s">
        <v>9</v>
      </c>
      <c r="I5" s="13" t="s">
        <v>10</v>
      </c>
      <c r="J5" s="14"/>
    </row>
    <row r="6" ht="30.0" customHeight="1">
      <c r="A6" s="1"/>
      <c r="B6" s="7" t="s">
        <v>11</v>
      </c>
      <c r="C6" s="15" t="s">
        <v>12</v>
      </c>
      <c r="D6" s="4"/>
      <c r="E6" s="9" t="s">
        <v>13</v>
      </c>
      <c r="F6" s="16"/>
      <c r="G6" s="5"/>
      <c r="H6" s="12" t="s">
        <v>14</v>
      </c>
      <c r="I6" s="13"/>
      <c r="J6" s="17"/>
    </row>
    <row r="7">
      <c r="A7" s="1"/>
      <c r="B7" s="18"/>
      <c r="C7" s="18"/>
      <c r="D7" s="18"/>
      <c r="E7" s="18"/>
      <c r="F7" s="19"/>
      <c r="G7" s="18"/>
      <c r="H7" s="18"/>
      <c r="I7" s="18"/>
      <c r="J7" s="18"/>
    </row>
    <row r="8">
      <c r="A8" s="1"/>
      <c r="B8" s="20" t="s">
        <v>15</v>
      </c>
      <c r="C8" s="4"/>
      <c r="D8" s="4"/>
      <c r="E8" s="4"/>
      <c r="F8" s="4"/>
      <c r="G8" s="4"/>
      <c r="H8" s="4"/>
      <c r="I8" s="4"/>
      <c r="J8" s="5"/>
    </row>
    <row r="9" ht="131.25" customHeight="1">
      <c r="A9" s="1"/>
      <c r="B9" s="21" t="s">
        <v>16</v>
      </c>
      <c r="C9" s="4"/>
      <c r="D9" s="4"/>
      <c r="E9" s="4"/>
      <c r="F9" s="4"/>
      <c r="G9" s="4"/>
      <c r="H9" s="4"/>
      <c r="I9" s="4"/>
      <c r="J9" s="5"/>
    </row>
    <row r="10">
      <c r="A10" s="1"/>
      <c r="B10" s="22"/>
      <c r="C10" s="22"/>
      <c r="D10" s="22"/>
      <c r="E10" s="22"/>
      <c r="F10" s="22"/>
      <c r="G10" s="22"/>
      <c r="H10" s="22"/>
      <c r="I10" s="22"/>
      <c r="J10" s="1"/>
    </row>
    <row r="11">
      <c r="A11" s="1"/>
      <c r="B11" s="23" t="s">
        <v>17</v>
      </c>
      <c r="C11" s="4"/>
      <c r="D11" s="4"/>
      <c r="E11" s="4"/>
      <c r="F11" s="24">
        <v>2.0</v>
      </c>
      <c r="G11" s="22"/>
      <c r="H11" s="22"/>
      <c r="I11" s="22"/>
      <c r="J11" s="22"/>
    </row>
    <row r="12">
      <c r="A12" s="1"/>
      <c r="B12" s="1"/>
      <c r="C12" s="1"/>
      <c r="D12" s="1"/>
      <c r="E12" s="1"/>
      <c r="F12" s="25"/>
      <c r="G12" s="1"/>
      <c r="H12" s="1"/>
      <c r="I12" s="1"/>
      <c r="J12" s="1"/>
    </row>
    <row r="13">
      <c r="A13" s="1"/>
      <c r="B13" s="26" t="s">
        <v>18</v>
      </c>
      <c r="C13" s="23" t="s">
        <v>19</v>
      </c>
      <c r="D13" s="23" t="s">
        <v>20</v>
      </c>
      <c r="E13" s="23"/>
      <c r="F13" s="26" t="s">
        <v>21</v>
      </c>
      <c r="G13" s="26" t="s">
        <v>22</v>
      </c>
      <c r="H13" s="26" t="s">
        <v>23</v>
      </c>
      <c r="I13" s="26" t="s">
        <v>24</v>
      </c>
      <c r="J13" s="26" t="s">
        <v>25</v>
      </c>
    </row>
    <row r="14" ht="39.75" customHeight="1">
      <c r="A14" s="1"/>
      <c r="B14" s="27">
        <v>1.0</v>
      </c>
      <c r="C14" s="28" t="s">
        <v>26</v>
      </c>
      <c r="D14" s="29">
        <v>1.0</v>
      </c>
      <c r="E14" s="29"/>
      <c r="F14" s="30">
        <v>112000.0</v>
      </c>
      <c r="G14" s="31">
        <v>0.19</v>
      </c>
      <c r="H14" s="32" t="str">
        <f t="shared" ref="H14:H16" si="1">ROUND(F14*(1+G14),0)</f>
        <v>  133,280.00 </v>
      </c>
      <c r="I14" s="32" t="str">
        <f t="shared" ref="I14:I16" si="2">H14*D14</f>
        <v>  133,280.00 </v>
      </c>
      <c r="J14" s="26"/>
    </row>
    <row r="15" ht="39.75" customHeight="1">
      <c r="A15" s="1"/>
      <c r="B15" s="27">
        <v>2.0</v>
      </c>
      <c r="C15" s="28" t="s">
        <v>27</v>
      </c>
      <c r="D15" s="29">
        <v>8.0</v>
      </c>
      <c r="E15" s="29"/>
      <c r="F15" s="30">
        <v>7238400.0</v>
      </c>
      <c r="G15" s="31">
        <v>0.19</v>
      </c>
      <c r="H15" s="32" t="str">
        <f t="shared" si="1"/>
        <v>  8,613,696.00 </v>
      </c>
      <c r="I15" s="32" t="str">
        <f t="shared" si="2"/>
        <v>  68,909,568.00 </v>
      </c>
      <c r="J15" s="26"/>
    </row>
    <row r="16" ht="39.75" customHeight="1">
      <c r="A16" s="1"/>
      <c r="B16" s="27">
        <v>3.0</v>
      </c>
      <c r="C16" s="28" t="s">
        <v>28</v>
      </c>
      <c r="D16" s="29">
        <v>6.0</v>
      </c>
      <c r="E16" s="29"/>
      <c r="F16" s="30">
        <v>300000.0</v>
      </c>
      <c r="G16" s="31">
        <v>0.19</v>
      </c>
      <c r="H16" s="32" t="str">
        <f t="shared" si="1"/>
        <v>  357,000.00 </v>
      </c>
      <c r="I16" s="32" t="str">
        <f t="shared" si="2"/>
        <v>  2,142,000.00 </v>
      </c>
      <c r="J16" s="26"/>
    </row>
    <row r="17" ht="39.75" customHeight="1">
      <c r="A17" s="1"/>
      <c r="B17" s="33"/>
      <c r="C17" s="34"/>
      <c r="D17" s="34"/>
      <c r="E17" s="34"/>
      <c r="F17" s="35"/>
      <c r="G17" s="36"/>
      <c r="H17" s="37"/>
      <c r="I17" s="27"/>
      <c r="J17" s="38"/>
    </row>
    <row r="18" ht="39.75" customHeight="1">
      <c r="A18" s="39"/>
      <c r="B18" s="40"/>
      <c r="C18" s="41"/>
      <c r="D18" s="41"/>
      <c r="E18" s="41"/>
      <c r="F18" s="42" t="s">
        <v>29</v>
      </c>
      <c r="G18" s="4"/>
      <c r="H18" s="5"/>
      <c r="I18" s="43" t="str">
        <f>SUM(I14:I17)</f>
        <v>$ 71,184,848</v>
      </c>
      <c r="J18" s="44"/>
    </row>
    <row r="19">
      <c r="A19" s="1"/>
      <c r="B19" s="1"/>
      <c r="C19" s="1"/>
      <c r="D19" s="1"/>
      <c r="E19" s="1"/>
      <c r="F19" s="1"/>
      <c r="G19" s="45"/>
      <c r="H19" s="46"/>
      <c r="I19" s="46"/>
      <c r="J19" s="1"/>
    </row>
    <row r="20" ht="64.5" customHeight="1">
      <c r="A20" s="1"/>
      <c r="B20" s="47" t="s">
        <v>30</v>
      </c>
      <c r="C20" s="4"/>
      <c r="D20" s="4"/>
      <c r="E20" s="4"/>
      <c r="F20" s="4"/>
      <c r="G20" s="4"/>
      <c r="H20" s="4"/>
      <c r="I20" s="4"/>
      <c r="J20" s="5"/>
    </row>
    <row r="21" ht="83.25" customHeight="1">
      <c r="A21" s="1"/>
      <c r="B21" s="48" t="s">
        <v>31</v>
      </c>
      <c r="C21" s="4"/>
      <c r="D21" s="4"/>
      <c r="E21" s="4"/>
      <c r="F21" s="4"/>
      <c r="G21" s="4"/>
      <c r="H21" s="4"/>
      <c r="I21" s="4"/>
      <c r="J21" s="5"/>
    </row>
    <row r="22" ht="97.5" customHeight="1">
      <c r="A22" s="1"/>
      <c r="B22" s="49"/>
      <c r="C22" s="4"/>
      <c r="D22" s="4"/>
      <c r="E22" s="4"/>
      <c r="F22" s="4"/>
      <c r="G22" s="4"/>
      <c r="H22" s="4"/>
      <c r="I22" s="4"/>
      <c r="J22" s="5"/>
    </row>
    <row r="23" ht="15.75" customHeight="1">
      <c r="A23" s="1"/>
      <c r="B23" s="1"/>
      <c r="C23" s="1"/>
      <c r="D23" s="1"/>
      <c r="E23" s="1"/>
      <c r="F23" s="1"/>
      <c r="G23" s="1"/>
      <c r="H23" s="1"/>
      <c r="I23" s="1"/>
      <c r="J23" s="1"/>
    </row>
    <row r="24" ht="15.75" customHeight="1">
      <c r="A24" s="1"/>
      <c r="B24" s="1"/>
      <c r="C24" s="1"/>
      <c r="D24" s="1"/>
      <c r="E24" s="1"/>
      <c r="F24" s="1"/>
      <c r="G24" s="1"/>
      <c r="H24" s="1"/>
      <c r="I24" s="1"/>
      <c r="J24" s="1"/>
    </row>
    <row r="25" ht="15.75" customHeight="1">
      <c r="A25" s="1"/>
      <c r="B25" s="1"/>
      <c r="C25" s="1"/>
      <c r="D25" s="1"/>
      <c r="E25" s="1"/>
      <c r="F25" s="1"/>
      <c r="G25" s="1"/>
      <c r="H25" s="1"/>
      <c r="I25" s="1"/>
      <c r="J25" s="1"/>
    </row>
    <row r="26" ht="15.75" customHeight="1">
      <c r="A26" s="1"/>
      <c r="B26" s="1"/>
      <c r="C26" s="1"/>
      <c r="D26" s="1"/>
      <c r="E26" s="1"/>
      <c r="F26" s="1"/>
      <c r="G26" s="1"/>
      <c r="H26" s="1"/>
      <c r="I26" s="1"/>
      <c r="J26" s="1"/>
    </row>
    <row r="27" ht="15.75" customHeight="1">
      <c r="A27" s="1"/>
      <c r="B27" s="1"/>
      <c r="C27" s="1"/>
      <c r="D27" s="1"/>
      <c r="E27" s="1"/>
      <c r="F27" s="1"/>
      <c r="G27" s="1"/>
      <c r="H27" s="1"/>
      <c r="I27" s="1"/>
      <c r="J27" s="1"/>
    </row>
    <row r="28" ht="15.75" customHeight="1">
      <c r="A28" s="1"/>
      <c r="B28" s="1"/>
      <c r="C28" s="1"/>
      <c r="D28" s="1"/>
      <c r="E28" s="1"/>
      <c r="F28" s="1"/>
      <c r="G28" s="1"/>
      <c r="H28" s="1"/>
      <c r="I28" s="1"/>
      <c r="J28" s="1"/>
    </row>
    <row r="29" ht="15.75" customHeight="1">
      <c r="A29" s="1"/>
      <c r="B29" s="1"/>
      <c r="C29" s="1"/>
      <c r="D29" s="1"/>
      <c r="E29" s="1"/>
      <c r="F29" s="1"/>
      <c r="G29" s="1"/>
      <c r="H29" s="1"/>
      <c r="I29" s="1"/>
      <c r="J29" s="1"/>
    </row>
    <row r="30" ht="15.75" customHeight="1">
      <c r="A30" s="1"/>
      <c r="B30" s="1"/>
      <c r="C30" s="1"/>
      <c r="D30" s="1"/>
      <c r="E30" s="1"/>
      <c r="F30" s="1"/>
      <c r="G30" s="1"/>
      <c r="H30" s="1"/>
      <c r="I30" s="1"/>
      <c r="J30" s="1"/>
    </row>
    <row r="31" ht="15.75" customHeight="1">
      <c r="A31" s="1"/>
      <c r="B31" s="1"/>
      <c r="C31" s="1"/>
      <c r="D31" s="1"/>
      <c r="E31" s="1"/>
      <c r="F31" s="1"/>
      <c r="G31" s="1"/>
      <c r="H31" s="1"/>
      <c r="I31" s="1"/>
      <c r="J31" s="1"/>
    </row>
    <row r="32" ht="15.75" customHeight="1">
      <c r="A32" s="1"/>
      <c r="B32" s="1"/>
      <c r="C32" s="1"/>
      <c r="D32" s="1"/>
      <c r="E32" s="1"/>
      <c r="F32" s="1"/>
      <c r="G32" s="1"/>
      <c r="H32" s="1"/>
      <c r="I32" s="1"/>
      <c r="J32" s="1"/>
    </row>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sheetData>
  <mergeCells count="16">
    <mergeCell ref="B9:J9"/>
    <mergeCell ref="B11:E11"/>
    <mergeCell ref="C5:D5"/>
    <mergeCell ref="B2:J2"/>
    <mergeCell ref="B3:J3"/>
    <mergeCell ref="C4:D4"/>
    <mergeCell ref="F4:G4"/>
    <mergeCell ref="I4:J4"/>
    <mergeCell ref="F18:H18"/>
    <mergeCell ref="B20:J20"/>
    <mergeCell ref="B21:J21"/>
    <mergeCell ref="B22:J22"/>
    <mergeCell ref="F5:G5"/>
    <mergeCell ref="F6:G6"/>
    <mergeCell ref="B8:J8"/>
    <mergeCell ref="C6:D6"/>
  </mergeCells>
  <conditionalFormatting sqref="G19:I19 I18 F17:G17">
    <cfRule type="containsText" dxfId="0" priority="1" operator="containsText" text="No cotiza">
      <formula>NOT(ISERROR(SEARCH(("No cotiza"),(G19))))</formula>
    </cfRule>
  </conditionalFormatting>
  <conditionalFormatting sqref="J17:J19">
    <cfRule type="containsText" dxfId="1" priority="2" operator="containsText" text="Favor revisar precios">
      <formula>NOT(ISERROR(SEARCH(("Favor revisar precios"),(J17))))</formula>
    </cfRule>
  </conditionalFormatting>
  <dataValidations>
    <dataValidation type="custom" allowBlank="1" showInputMessage="1" showErrorMessage="1" prompt="Email - Por favor indique su email" sqref="F6">
      <formula1>ISNUMBER(MATCH("*@*.*",#REF!,0))</formula1>
    </dataValidation>
  </dataValidations>
  <hyperlinks>
    <hyperlink r:id="rId1" ref="C6"/>
  </hyperlinks>
  <printOptions/>
  <pageMargins bottom="0.75" footer="0.0" header="0.0" left="0.7" right="0.7" top="0.75"/>
  <pageSetup orientation="portrait"/>
  <drawing r:id="rId2"/>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262626"/>
    <pageSetUpPr fitToPage="1"/>
  </sheetPr>
  <sheetViews>
    <sheetView showGridLines="0" workbookViewId="0"/>
  </sheetViews>
  <sheetFormatPr customHeight="1" defaultColWidth="14.43" defaultRowHeight="15.0"/>
  <cols>
    <col customWidth="1" min="1" max="1" width="18.57"/>
    <col customWidth="1" min="2" max="8" width="18.29"/>
    <col customWidth="1" min="9" max="9" width="22.43"/>
    <col customWidth="1" min="10" max="10" width="2.14"/>
    <col customWidth="1" hidden="1" min="11" max="11" width="14.71"/>
    <col customWidth="1" hidden="1" min="12" max="14" width="16.0"/>
  </cols>
  <sheetData>
    <row r="1" ht="12.75" customHeight="1">
      <c r="A1" s="1"/>
      <c r="B1" s="1"/>
      <c r="C1" s="22"/>
      <c r="D1" s="22"/>
      <c r="E1" s="1"/>
      <c r="F1" s="1"/>
      <c r="G1" s="1"/>
      <c r="H1" s="1"/>
      <c r="I1" s="1"/>
      <c r="J1" s="1"/>
      <c r="K1" s="1"/>
      <c r="L1" s="1"/>
      <c r="M1" s="1"/>
      <c r="N1" s="1"/>
    </row>
    <row r="2" ht="3.75" customHeight="1">
      <c r="A2" s="1"/>
      <c r="B2" s="1"/>
      <c r="C2" s="22"/>
      <c r="D2" s="22"/>
      <c r="E2" s="1"/>
      <c r="F2" s="1"/>
      <c r="G2" s="1"/>
      <c r="H2" s="1"/>
      <c r="I2" s="1"/>
      <c r="J2" s="1"/>
      <c r="K2" s="1"/>
      <c r="L2" s="1"/>
      <c r="M2" s="1"/>
      <c r="N2" s="1"/>
    </row>
    <row r="3" ht="25.5" customHeight="1">
      <c r="A3" s="42" t="s">
        <v>32</v>
      </c>
      <c r="B3" s="4"/>
      <c r="C3" s="4"/>
      <c r="D3" s="4"/>
      <c r="E3" s="4"/>
      <c r="F3" s="4"/>
      <c r="G3" s="4"/>
      <c r="H3" s="4"/>
      <c r="I3" s="5"/>
      <c r="J3" s="1"/>
      <c r="K3" s="1"/>
      <c r="L3" s="1"/>
      <c r="M3" s="1"/>
      <c r="N3" s="1"/>
    </row>
    <row r="4" ht="3.75" customHeight="1">
      <c r="A4" s="50"/>
      <c r="B4" s="50"/>
      <c r="C4" s="50"/>
      <c r="D4" s="50"/>
      <c r="E4" s="50"/>
      <c r="F4" s="50"/>
      <c r="G4" s="50"/>
      <c r="H4" s="1"/>
      <c r="I4" s="1"/>
      <c r="J4" s="1"/>
      <c r="K4" s="1"/>
      <c r="L4" s="1"/>
      <c r="M4" s="1"/>
      <c r="N4" s="1"/>
    </row>
    <row r="5" ht="21.0" customHeight="1">
      <c r="A5" s="38" t="s">
        <v>2</v>
      </c>
      <c r="B5" s="51"/>
      <c r="C5" s="5"/>
      <c r="D5" s="52" t="s">
        <v>4</v>
      </c>
      <c r="E5" s="51" t="s">
        <v>33</v>
      </c>
      <c r="F5" s="5"/>
      <c r="G5" s="52" t="s">
        <v>5</v>
      </c>
      <c r="H5" s="53">
        <v>43220.0</v>
      </c>
      <c r="I5" s="5"/>
      <c r="J5" s="1"/>
      <c r="K5" s="1"/>
      <c r="L5" s="1"/>
      <c r="M5" s="1"/>
      <c r="N5" s="1"/>
    </row>
    <row r="6" ht="21.0" customHeight="1">
      <c r="A6" s="38" t="s">
        <v>6</v>
      </c>
      <c r="B6" s="51" t="s">
        <v>34</v>
      </c>
      <c r="C6" s="5"/>
      <c r="D6" s="52" t="s">
        <v>8</v>
      </c>
      <c r="E6" s="51" t="s">
        <v>35</v>
      </c>
      <c r="F6" s="5"/>
      <c r="G6" s="54" t="s">
        <v>9</v>
      </c>
      <c r="H6" s="51">
        <v>3.164728247E9</v>
      </c>
      <c r="I6" s="5"/>
      <c r="J6" s="1"/>
      <c r="K6" s="1"/>
      <c r="L6" s="55"/>
      <c r="M6" s="1"/>
      <c r="N6" s="1"/>
    </row>
    <row r="7" ht="21.0" customHeight="1">
      <c r="A7" s="38" t="s">
        <v>11</v>
      </c>
      <c r="B7" s="51" t="s">
        <v>36</v>
      </c>
      <c r="C7" s="5"/>
      <c r="D7" s="52" t="s">
        <v>13</v>
      </c>
      <c r="E7" s="56" t="s">
        <v>37</v>
      </c>
      <c r="F7" s="5"/>
      <c r="G7" s="54" t="s">
        <v>14</v>
      </c>
      <c r="H7" s="56">
        <v>2362022.0</v>
      </c>
      <c r="I7" s="5"/>
      <c r="J7" s="1"/>
      <c r="L7" s="1"/>
      <c r="M7" s="1"/>
      <c r="N7" s="1"/>
    </row>
    <row r="8" ht="3.75" customHeight="1">
      <c r="A8" s="1"/>
      <c r="B8" s="1"/>
      <c r="C8" s="22"/>
      <c r="D8" s="22"/>
      <c r="E8" s="22"/>
      <c r="F8" s="1"/>
      <c r="G8" s="1"/>
      <c r="H8" s="1"/>
      <c r="I8" s="1"/>
      <c r="J8" s="1"/>
      <c r="K8" s="1"/>
      <c r="L8" s="1"/>
      <c r="M8" s="1"/>
      <c r="N8" s="1"/>
    </row>
    <row r="9" ht="18.75" customHeight="1">
      <c r="A9" s="57" t="s">
        <v>15</v>
      </c>
      <c r="B9" s="4"/>
      <c r="C9" s="4"/>
      <c r="D9" s="4"/>
      <c r="E9" s="4"/>
      <c r="F9" s="4"/>
      <c r="G9" s="4"/>
      <c r="H9" s="4"/>
      <c r="I9" s="5"/>
      <c r="J9" s="1"/>
      <c r="K9" s="1"/>
      <c r="L9" s="1"/>
      <c r="M9" s="1"/>
      <c r="N9" s="1"/>
    </row>
    <row r="10" ht="119.25" customHeight="1">
      <c r="A10" s="58" t="s">
        <v>38</v>
      </c>
      <c r="B10" s="4"/>
      <c r="C10" s="4"/>
      <c r="D10" s="4"/>
      <c r="E10" s="4"/>
      <c r="F10" s="4"/>
      <c r="G10" s="4"/>
      <c r="H10" s="4"/>
      <c r="I10" s="5"/>
      <c r="J10" s="1"/>
      <c r="K10" s="1"/>
      <c r="L10" s="1"/>
      <c r="M10" s="1"/>
      <c r="N10" s="1"/>
    </row>
    <row r="11" ht="17.25" customHeight="1">
      <c r="A11" s="59" t="s">
        <v>39</v>
      </c>
      <c r="B11" s="60"/>
      <c r="C11" s="60"/>
      <c r="D11" s="60"/>
      <c r="E11" s="60"/>
      <c r="F11" s="60"/>
      <c r="G11" s="60"/>
      <c r="H11" s="60"/>
      <c r="I11" s="61"/>
      <c r="J11" s="1"/>
      <c r="K11" s="1"/>
      <c r="L11" s="1"/>
      <c r="M11" s="1"/>
      <c r="N11" s="1"/>
    </row>
    <row r="12" ht="15.0" customHeight="1">
      <c r="A12" s="62" t="s">
        <v>40</v>
      </c>
      <c r="B12" s="60"/>
      <c r="C12" s="60"/>
      <c r="D12" s="60"/>
      <c r="E12" s="60"/>
      <c r="F12" s="60"/>
      <c r="G12" s="60"/>
      <c r="H12" s="60"/>
      <c r="I12" s="61"/>
      <c r="J12" s="1"/>
      <c r="K12" s="1"/>
      <c r="L12" s="1"/>
      <c r="M12" s="1"/>
      <c r="N12" s="1"/>
    </row>
    <row r="13" ht="24.75" customHeight="1">
      <c r="A13" s="63" t="s">
        <v>41</v>
      </c>
      <c r="B13" s="64"/>
      <c r="C13" s="64"/>
      <c r="D13" s="64"/>
      <c r="E13" s="64"/>
      <c r="F13" s="64"/>
      <c r="G13" s="64"/>
      <c r="H13" s="64"/>
      <c r="I13" s="65"/>
      <c r="J13" s="1"/>
      <c r="K13" s="1"/>
      <c r="L13" s="1"/>
      <c r="M13" s="1"/>
      <c r="N13" s="1"/>
    </row>
    <row r="14" ht="3.75" customHeight="1">
      <c r="A14" s="22"/>
      <c r="B14" s="22"/>
      <c r="C14" s="22"/>
      <c r="D14" s="22"/>
      <c r="E14" s="22"/>
      <c r="F14" s="22"/>
      <c r="G14" s="22"/>
      <c r="H14" s="1"/>
      <c r="I14" s="1"/>
      <c r="J14" s="1"/>
      <c r="K14" s="1"/>
      <c r="L14" s="1"/>
      <c r="M14" s="1"/>
      <c r="N14" s="1"/>
    </row>
    <row r="15" ht="17.25" customHeight="1">
      <c r="A15" s="23" t="s">
        <v>17</v>
      </c>
      <c r="B15" s="5"/>
      <c r="C15" s="26" t="s">
        <v>42</v>
      </c>
      <c r="D15" s="22"/>
      <c r="E15" s="22"/>
      <c r="F15" s="22"/>
      <c r="G15" s="22"/>
      <c r="H15" s="1"/>
      <c r="I15" s="1"/>
      <c r="J15" s="1"/>
      <c r="K15" s="1"/>
      <c r="L15" s="1"/>
      <c r="M15" s="1"/>
      <c r="N15" s="1"/>
    </row>
    <row r="16" ht="3.75" customHeight="1">
      <c r="A16" s="1"/>
      <c r="B16" s="66"/>
      <c r="F16" s="1"/>
      <c r="G16" s="1"/>
      <c r="H16" s="1"/>
      <c r="I16" s="1"/>
      <c r="J16" s="1"/>
      <c r="K16" s="1"/>
      <c r="L16" s="1"/>
      <c r="M16" s="1"/>
      <c r="N16" s="1"/>
    </row>
    <row r="17" ht="63.0" customHeight="1">
      <c r="A17" s="67" t="s">
        <v>43</v>
      </c>
      <c r="B17" s="68" t="s">
        <v>44</v>
      </c>
      <c r="C17" s="69" t="s">
        <v>45</v>
      </c>
      <c r="D17" s="68" t="s">
        <v>46</v>
      </c>
      <c r="E17" s="68" t="s">
        <v>22</v>
      </c>
      <c r="F17" s="68" t="s">
        <v>47</v>
      </c>
      <c r="G17" s="68" t="s">
        <v>23</v>
      </c>
      <c r="H17" s="68" t="s">
        <v>48</v>
      </c>
      <c r="I17" s="70" t="s">
        <v>49</v>
      </c>
      <c r="J17" s="71"/>
      <c r="K17" s="71"/>
      <c r="L17" s="55"/>
      <c r="M17" s="1"/>
      <c r="N17" s="1"/>
    </row>
    <row r="18" ht="37.5" customHeight="1">
      <c r="A18" s="72" t="s">
        <v>50</v>
      </c>
      <c r="B18" s="73">
        <v>6.0</v>
      </c>
      <c r="C18" s="74" t="s">
        <v>51</v>
      </c>
      <c r="D18" s="75">
        <v>0.0</v>
      </c>
      <c r="E18" s="76">
        <v>0.19</v>
      </c>
      <c r="F18" s="77">
        <v>6150000.0</v>
      </c>
      <c r="G18" s="78" t="str">
        <f t="shared" ref="G18:G35" si="2">IFERROR(IF(OR(AND(E18="",F18=""),AND(E18="No cotiza",F18="No cotiza")),"No cotiza",IF(OR(E18="",E18="No cotiza"),"Especifique la tarifa IVA",IF(OR(F18="",F18="No cotiza"),"Especifique el precio unitario antes de IVA",ROUND(F18*(1+E18),0)))),"Imposible calcular")</f>
        <v>$ 7,318,500</v>
      </c>
      <c r="H18" s="79" t="str">
        <f t="shared" ref="H18:H35" si="3">IFERROR(IF(OR(AND(E18="",F18=""),AND(E18="No cotiza",F18="No cotiza")),"No cotiza",IF(OR(E18="",E18="No cotiza"),"Especifique la tarifa IVA",IF(OR(F18="",F18="No cotiza"),"Especifique el precio unitario antes de IVA",ROUND(G18*D18,0)))),"Imposible calcular")</f>
        <v>$ 0</v>
      </c>
      <c r="I18" s="80"/>
      <c r="J18" s="71"/>
      <c r="K18" s="71"/>
      <c r="L18" s="1" t="str">
        <f t="shared" ref="L18:M18" si="1">E18&lt;&gt;""</f>
        <v>TRUE</v>
      </c>
      <c r="M18" s="1" t="str">
        <f t="shared" si="1"/>
        <v>TRUE</v>
      </c>
      <c r="N18" s="1" t="str">
        <f t="shared" ref="N18:N35" si="5">+E18=19%</f>
        <v>TRUE</v>
      </c>
    </row>
    <row r="19" ht="37.5" customHeight="1">
      <c r="A19" s="81" t="s">
        <v>50</v>
      </c>
      <c r="B19" s="82">
        <v>6.0</v>
      </c>
      <c r="C19" s="34" t="s">
        <v>52</v>
      </c>
      <c r="D19" s="83">
        <v>1.0</v>
      </c>
      <c r="E19" s="84">
        <v>0.19</v>
      </c>
      <c r="F19" s="85">
        <v>6750000.0</v>
      </c>
      <c r="G19" s="86" t="str">
        <f t="shared" si="2"/>
        <v>$ 8,032,500</v>
      </c>
      <c r="H19" s="87" t="str">
        <f t="shared" si="3"/>
        <v>$ 8,032,500</v>
      </c>
      <c r="I19" s="88" t="str">
        <f>IF(AND(COUNT(F18,F19)=2,F19&lt;=F18),"Favor revisar precios, se espera que el precio aumente con la dificultad de acceso","")</f>
        <v/>
      </c>
      <c r="J19" s="71"/>
      <c r="K19" s="71"/>
      <c r="L19" s="1" t="str">
        <f t="shared" ref="L19:M19" si="4">E19&lt;&gt;""</f>
        <v>TRUE</v>
      </c>
      <c r="M19" s="1" t="str">
        <f t="shared" si="4"/>
        <v>TRUE</v>
      </c>
      <c r="N19" s="1" t="str">
        <f t="shared" si="5"/>
        <v>TRUE</v>
      </c>
    </row>
    <row r="20" ht="37.5" customHeight="1">
      <c r="A20" s="89" t="s">
        <v>50</v>
      </c>
      <c r="B20" s="90">
        <v>6.0</v>
      </c>
      <c r="C20" s="91" t="s">
        <v>53</v>
      </c>
      <c r="D20" s="92">
        <v>1.0</v>
      </c>
      <c r="E20" s="93">
        <v>0.19</v>
      </c>
      <c r="F20" s="94">
        <v>7100000.0</v>
      </c>
      <c r="G20" s="35" t="str">
        <f t="shared" si="2"/>
        <v>$ 8,449,000</v>
      </c>
      <c r="H20" s="95" t="str">
        <f t="shared" si="3"/>
        <v>$ 8,449,000</v>
      </c>
      <c r="I20" s="96" t="str">
        <f>IF(AND(COUNT(F19,F20,F18)=3,MAX(F18,F19)&gt;=F20),"Favor revisar precios, se espera que el precio aumente con la dificultad de acceso","")</f>
        <v/>
      </c>
      <c r="J20" s="71"/>
      <c r="K20" s="71"/>
      <c r="L20" s="1" t="str">
        <f t="shared" ref="L20:M20" si="6">E20&lt;&gt;""</f>
        <v>TRUE</v>
      </c>
      <c r="M20" s="1" t="str">
        <f t="shared" si="6"/>
        <v>TRUE</v>
      </c>
      <c r="N20" s="1" t="str">
        <f t="shared" si="5"/>
        <v>TRUE</v>
      </c>
    </row>
    <row r="21" ht="37.5" customHeight="1">
      <c r="A21" s="97" t="s">
        <v>50</v>
      </c>
      <c r="B21" s="98">
        <v>10.0</v>
      </c>
      <c r="C21" s="99" t="s">
        <v>51</v>
      </c>
      <c r="D21" s="99">
        <v>3.0</v>
      </c>
      <c r="E21" s="100">
        <v>0.19</v>
      </c>
      <c r="F21" s="101">
        <v>7700000.0</v>
      </c>
      <c r="G21" s="102" t="str">
        <f t="shared" si="2"/>
        <v>$ 9,163,000</v>
      </c>
      <c r="H21" s="103" t="str">
        <f t="shared" si="3"/>
        <v>$ 27,489,000</v>
      </c>
      <c r="I21" s="104"/>
      <c r="J21" s="71"/>
      <c r="K21" s="71"/>
      <c r="L21" s="1" t="str">
        <f t="shared" ref="L21:M21" si="7">E21&lt;&gt;""</f>
        <v>TRUE</v>
      </c>
      <c r="M21" s="1" t="str">
        <f t="shared" si="7"/>
        <v>TRUE</v>
      </c>
      <c r="N21" s="1" t="str">
        <f t="shared" si="5"/>
        <v>TRUE</v>
      </c>
    </row>
    <row r="22" ht="37.5" customHeight="1">
      <c r="A22" s="81" t="s">
        <v>50</v>
      </c>
      <c r="B22" s="105">
        <v>10.0</v>
      </c>
      <c r="C22" s="34" t="s">
        <v>52</v>
      </c>
      <c r="D22" s="34">
        <v>17.0</v>
      </c>
      <c r="E22" s="84">
        <v>0.19</v>
      </c>
      <c r="F22" s="85">
        <v>8650000.0</v>
      </c>
      <c r="G22" s="86" t="str">
        <f t="shared" si="2"/>
        <v>$ 10,293,500</v>
      </c>
      <c r="H22" s="87" t="str">
        <f t="shared" si="3"/>
        <v>$ 174,989,500</v>
      </c>
      <c r="I22" s="106" t="str">
        <f>IF(AND(COUNT(F21,F22)=2,F22&lt;=F21),"Favor revisar precios, se espera que el precio aumente con la dificultad de acceso","")</f>
        <v/>
      </c>
      <c r="J22" s="71"/>
      <c r="K22" s="71"/>
      <c r="L22" s="1" t="str">
        <f t="shared" ref="L22:M22" si="8">E22&lt;&gt;""</f>
        <v>TRUE</v>
      </c>
      <c r="M22" s="1" t="str">
        <f t="shared" si="8"/>
        <v>TRUE</v>
      </c>
      <c r="N22" s="1" t="str">
        <f t="shared" si="5"/>
        <v>TRUE</v>
      </c>
    </row>
    <row r="23" ht="37.5" customHeight="1">
      <c r="A23" s="81" t="s">
        <v>50</v>
      </c>
      <c r="B23" s="105">
        <v>10.0</v>
      </c>
      <c r="C23" s="107" t="s">
        <v>53</v>
      </c>
      <c r="D23" s="107">
        <v>1.0</v>
      </c>
      <c r="E23" s="108">
        <v>0.19</v>
      </c>
      <c r="F23" s="109">
        <v>9250000.0</v>
      </c>
      <c r="G23" s="35" t="str">
        <f t="shared" si="2"/>
        <v>$ 11,007,500</v>
      </c>
      <c r="H23" s="95" t="str">
        <f t="shared" si="3"/>
        <v>$ 11,007,500</v>
      </c>
      <c r="I23" s="110" t="str">
        <f>IF(AND(COUNT(F22,F23,F21)=3,MAX(F21,F22)&gt;=F23),"Favor revisar precios, se espera que el precio aumente con la dificultad de acceso","")</f>
        <v/>
      </c>
      <c r="J23" s="71"/>
      <c r="K23" s="71"/>
      <c r="L23" s="1" t="str">
        <f t="shared" ref="L23:M23" si="9">E23&lt;&gt;""</f>
        <v>TRUE</v>
      </c>
      <c r="M23" s="1" t="str">
        <f t="shared" si="9"/>
        <v>TRUE</v>
      </c>
      <c r="N23" s="1" t="str">
        <f t="shared" si="5"/>
        <v>TRUE</v>
      </c>
    </row>
    <row r="24" ht="37.5" customHeight="1">
      <c r="A24" s="97" t="s">
        <v>50</v>
      </c>
      <c r="B24" s="98">
        <v>15.0</v>
      </c>
      <c r="C24" s="99" t="s">
        <v>51</v>
      </c>
      <c r="D24" s="99">
        <v>10.0</v>
      </c>
      <c r="E24" s="100">
        <v>0.19</v>
      </c>
      <c r="F24" s="101">
        <v>1.822E7</v>
      </c>
      <c r="G24" s="102" t="str">
        <f t="shared" si="2"/>
        <v>$ 21,681,800</v>
      </c>
      <c r="H24" s="103" t="str">
        <f t="shared" si="3"/>
        <v>$ 216,818,000</v>
      </c>
      <c r="I24" s="104" t="str">
        <f>IF(AND(COUNT(F21,F24)=2,F21&gt;=F24),"Favor revisar precios, se espera que el precio aumente con los Kva de la UPS","")</f>
        <v/>
      </c>
      <c r="J24" s="71"/>
      <c r="K24" s="71"/>
      <c r="L24" s="1" t="str">
        <f t="shared" ref="L24:M24" si="10">E24&lt;&gt;""</f>
        <v>TRUE</v>
      </c>
      <c r="M24" s="1" t="str">
        <f t="shared" si="10"/>
        <v>TRUE</v>
      </c>
      <c r="N24" s="1" t="str">
        <f t="shared" si="5"/>
        <v>TRUE</v>
      </c>
    </row>
    <row r="25" ht="37.5" customHeight="1">
      <c r="A25" s="81" t="s">
        <v>50</v>
      </c>
      <c r="B25" s="105">
        <v>15.0</v>
      </c>
      <c r="C25" s="34" t="s">
        <v>52</v>
      </c>
      <c r="D25" s="34">
        <v>5.0</v>
      </c>
      <c r="E25" s="84">
        <v>0.19</v>
      </c>
      <c r="F25" s="85">
        <v>2.007E7</v>
      </c>
      <c r="G25" s="86" t="str">
        <f t="shared" si="2"/>
        <v>$ 23,883,300</v>
      </c>
      <c r="H25" s="87" t="str">
        <f t="shared" si="3"/>
        <v>$ 119,416,500</v>
      </c>
      <c r="I25" s="106" t="str">
        <f>IF(AND(COUNT(F22,F25)=2,F22&gt;=F25),"Favor revisar precios, se espera que el precio aumente con los Kva de la UPS",IF(AND(COUNT(F24,F25)=2,F25&lt;=F24),"Favor revisar precios, se espera que el precio aumente con la dificultad de acceso",""))</f>
        <v/>
      </c>
      <c r="J25" s="71"/>
      <c r="K25" s="71"/>
      <c r="L25" s="1" t="str">
        <f t="shared" ref="L25:M25" si="11">E25&lt;&gt;""</f>
        <v>TRUE</v>
      </c>
      <c r="M25" s="1" t="str">
        <f t="shared" si="11"/>
        <v>TRUE</v>
      </c>
      <c r="N25" s="1" t="str">
        <f t="shared" si="5"/>
        <v>TRUE</v>
      </c>
    </row>
    <row r="26" ht="37.5" customHeight="1">
      <c r="A26" s="81" t="s">
        <v>50</v>
      </c>
      <c r="B26" s="105">
        <v>15.0</v>
      </c>
      <c r="C26" s="107" t="s">
        <v>53</v>
      </c>
      <c r="D26" s="107">
        <v>0.0</v>
      </c>
      <c r="E26" s="108">
        <v>0.19</v>
      </c>
      <c r="F26" s="109">
        <v>2.075E7</v>
      </c>
      <c r="G26" s="35" t="str">
        <f t="shared" si="2"/>
        <v>$ 24,692,500</v>
      </c>
      <c r="H26" s="95" t="str">
        <f t="shared" si="3"/>
        <v>$ 0</v>
      </c>
      <c r="I26" s="110" t="str">
        <f>IF(AND(COUNT(F23,F26)=2,F23&gt;=F26),"Favor revisar precios, se espera que el precio aumente con los Kva de la UPS",IF(AND(COUNT(F25,F26,F24)=3,MAX(F24,F25)&gt;=F26),"Favor revisar precios, se espera que el precio aumente con la dificultad de acceso",""))</f>
        <v/>
      </c>
      <c r="J26" s="71"/>
      <c r="K26" s="71"/>
      <c r="L26" s="1" t="str">
        <f t="shared" ref="L26:M26" si="12">E26&lt;&gt;""</f>
        <v>TRUE</v>
      </c>
      <c r="M26" s="1" t="str">
        <f t="shared" si="12"/>
        <v>TRUE</v>
      </c>
      <c r="N26" s="1" t="str">
        <f t="shared" si="5"/>
        <v>TRUE</v>
      </c>
    </row>
    <row r="27" ht="37.5" customHeight="1">
      <c r="A27" s="97" t="s">
        <v>54</v>
      </c>
      <c r="B27" s="98">
        <v>30.0</v>
      </c>
      <c r="C27" s="99" t="s">
        <v>51</v>
      </c>
      <c r="D27" s="99">
        <v>1.0</v>
      </c>
      <c r="E27" s="100">
        <v>0.19</v>
      </c>
      <c r="F27" s="101">
        <v>3.024E7</v>
      </c>
      <c r="G27" s="102" t="str">
        <f t="shared" si="2"/>
        <v>$ 35,985,600</v>
      </c>
      <c r="H27" s="103" t="str">
        <f t="shared" si="3"/>
        <v>$ 35,985,600</v>
      </c>
      <c r="I27" s="104" t="str">
        <f>IF(AND(COUNT(F24,F27)=2,F24&gt;=F27),"Favor revisar precios, se espera que el precio aumente con los Kva de la UPS","")</f>
        <v/>
      </c>
      <c r="J27" s="71"/>
      <c r="K27" s="71"/>
      <c r="L27" s="1" t="str">
        <f t="shared" ref="L27:M27" si="13">E27&lt;&gt;""</f>
        <v>TRUE</v>
      </c>
      <c r="M27" s="1" t="str">
        <f t="shared" si="13"/>
        <v>TRUE</v>
      </c>
      <c r="N27" s="1" t="str">
        <f t="shared" si="5"/>
        <v>TRUE</v>
      </c>
    </row>
    <row r="28" ht="37.5" customHeight="1">
      <c r="A28" s="81" t="s">
        <v>54</v>
      </c>
      <c r="B28" s="105">
        <v>30.0</v>
      </c>
      <c r="C28" s="34" t="s">
        <v>52</v>
      </c>
      <c r="D28" s="34">
        <v>0.0</v>
      </c>
      <c r="E28" s="84">
        <v>0.19</v>
      </c>
      <c r="F28" s="85">
        <v>3.299E7</v>
      </c>
      <c r="G28" s="86" t="str">
        <f t="shared" si="2"/>
        <v>$ 39,258,100</v>
      </c>
      <c r="H28" s="87" t="str">
        <f t="shared" si="3"/>
        <v>$ 0</v>
      </c>
      <c r="I28" s="106" t="str">
        <f>IF(AND(COUNT(F25,F28)=2,F25&gt;=F28),"Favor revisar precios, se espera que el precio aumente con los Kva de la UPS",IF(AND(COUNT(F27,F28)=2,F28&lt;=F27),"Favor revisar precios, se espera que el precio aumente con la dificultad de acceso",""))</f>
        <v/>
      </c>
      <c r="J28" s="71"/>
      <c r="K28" s="71"/>
      <c r="L28" s="1" t="str">
        <f t="shared" ref="L28:M28" si="14">E28&lt;&gt;""</f>
        <v>TRUE</v>
      </c>
      <c r="M28" s="1" t="str">
        <f t="shared" si="14"/>
        <v>TRUE</v>
      </c>
      <c r="N28" s="1" t="str">
        <f t="shared" si="5"/>
        <v>TRUE</v>
      </c>
    </row>
    <row r="29" ht="37.5" customHeight="1">
      <c r="A29" s="81" t="s">
        <v>54</v>
      </c>
      <c r="B29" s="105">
        <v>30.0</v>
      </c>
      <c r="C29" s="107" t="s">
        <v>53</v>
      </c>
      <c r="D29" s="107">
        <v>2.0</v>
      </c>
      <c r="E29" s="108">
        <v>0.19</v>
      </c>
      <c r="F29" s="109">
        <v>3.522E7</v>
      </c>
      <c r="G29" s="35" t="str">
        <f t="shared" si="2"/>
        <v>$ 41,911,800</v>
      </c>
      <c r="H29" s="95" t="str">
        <f t="shared" si="3"/>
        <v>$ 83,823,600</v>
      </c>
      <c r="I29" s="110" t="str">
        <f>IF(AND(COUNT(F26,F29)=2,F26&gt;=F29),"Favor revisar precios, se espera que el precio aumente con los Kva de la UPS",IF(AND(COUNT(F28,F29,F27)=3,MAX(F27,F28)&gt;=F29),"Favor revisar precios, se espera que el precio aumente con la dificultad de acceso",""))</f>
        <v/>
      </c>
      <c r="J29" s="71"/>
      <c r="K29" s="71"/>
      <c r="L29" s="1" t="str">
        <f t="shared" ref="L29:M29" si="15">E29&lt;&gt;""</f>
        <v>TRUE</v>
      </c>
      <c r="M29" s="1" t="str">
        <f t="shared" si="15"/>
        <v>TRUE</v>
      </c>
      <c r="N29" s="1" t="str">
        <f t="shared" si="5"/>
        <v>TRUE</v>
      </c>
    </row>
    <row r="30" ht="37.5" customHeight="1">
      <c r="A30" s="97" t="s">
        <v>54</v>
      </c>
      <c r="B30" s="98">
        <v>40.0</v>
      </c>
      <c r="C30" s="99" t="s">
        <v>51</v>
      </c>
      <c r="D30" s="99">
        <v>1.0</v>
      </c>
      <c r="E30" s="100">
        <v>0.19</v>
      </c>
      <c r="F30" s="101">
        <v>3.255E7</v>
      </c>
      <c r="G30" s="102" t="str">
        <f t="shared" si="2"/>
        <v>$ 38,734,500</v>
      </c>
      <c r="H30" s="103" t="str">
        <f t="shared" si="3"/>
        <v>$ 38,734,500</v>
      </c>
      <c r="I30" s="104"/>
      <c r="J30" s="71"/>
      <c r="K30" s="71"/>
      <c r="L30" s="1" t="str">
        <f t="shared" ref="L30:M30" si="16">E30&lt;&gt;""</f>
        <v>TRUE</v>
      </c>
      <c r="M30" s="1" t="str">
        <f t="shared" si="16"/>
        <v>TRUE</v>
      </c>
      <c r="N30" s="1" t="str">
        <f t="shared" si="5"/>
        <v>TRUE</v>
      </c>
    </row>
    <row r="31" ht="37.5" customHeight="1">
      <c r="A31" s="81" t="s">
        <v>54</v>
      </c>
      <c r="B31" s="105">
        <v>40.0</v>
      </c>
      <c r="C31" s="34" t="s">
        <v>52</v>
      </c>
      <c r="D31" s="34">
        <v>0.0</v>
      </c>
      <c r="E31" s="84">
        <v>0.19</v>
      </c>
      <c r="F31" s="85">
        <v>3.601E7</v>
      </c>
      <c r="G31" s="86" t="str">
        <f t="shared" si="2"/>
        <v>$ 42,851,900</v>
      </c>
      <c r="H31" s="87" t="str">
        <f t="shared" si="3"/>
        <v>$ 0</v>
      </c>
      <c r="I31" s="106" t="str">
        <f>IF(AND(COUNT(F30,F31)=2,F31&lt;=F30),"Favor revisar precios, se espera que el precio aumente con la dificultad de acceso","")</f>
        <v/>
      </c>
      <c r="J31" s="71"/>
      <c r="K31" s="71"/>
      <c r="L31" s="1" t="str">
        <f t="shared" ref="L31:M31" si="17">E31&lt;&gt;""</f>
        <v>TRUE</v>
      </c>
      <c r="M31" s="1" t="str">
        <f t="shared" si="17"/>
        <v>TRUE</v>
      </c>
      <c r="N31" s="1" t="str">
        <f t="shared" si="5"/>
        <v>TRUE</v>
      </c>
    </row>
    <row r="32" ht="37.5" customHeight="1">
      <c r="A32" s="89" t="s">
        <v>54</v>
      </c>
      <c r="B32" s="111">
        <v>40.0</v>
      </c>
      <c r="C32" s="91" t="s">
        <v>53</v>
      </c>
      <c r="D32" s="91">
        <v>0.0</v>
      </c>
      <c r="E32" s="108">
        <v>0.19</v>
      </c>
      <c r="F32" s="94">
        <v>3.895E7</v>
      </c>
      <c r="G32" s="112" t="str">
        <f t="shared" si="2"/>
        <v>$ 46,350,500</v>
      </c>
      <c r="H32" s="113" t="str">
        <f t="shared" si="3"/>
        <v>$ 0</v>
      </c>
      <c r="I32" s="114" t="str">
        <f>IF(AND(COUNT(F31,F32,F30)=3,MAX(F30,F31)&gt;=F32),"Favor revisar precios, se espera que el precio aumente con la dificultad de acceso","")</f>
        <v/>
      </c>
      <c r="J32" s="71"/>
      <c r="K32" s="71"/>
      <c r="L32" s="1" t="str">
        <f t="shared" ref="L32:M32" si="18">E32&lt;&gt;""</f>
        <v>TRUE</v>
      </c>
      <c r="M32" s="1" t="str">
        <f t="shared" si="18"/>
        <v>TRUE</v>
      </c>
      <c r="N32" s="1" t="str">
        <f t="shared" si="5"/>
        <v>TRUE</v>
      </c>
    </row>
    <row r="33" ht="37.5" customHeight="1">
      <c r="A33" s="72" t="s">
        <v>54</v>
      </c>
      <c r="B33" s="115">
        <v>80.0</v>
      </c>
      <c r="C33" s="74" t="s">
        <v>51</v>
      </c>
      <c r="D33" s="74">
        <v>1.0</v>
      </c>
      <c r="E33" s="100">
        <v>0.19</v>
      </c>
      <c r="F33" s="77">
        <v>5.97E7</v>
      </c>
      <c r="G33" s="78" t="str">
        <f t="shared" si="2"/>
        <v>$ 71,043,000</v>
      </c>
      <c r="H33" s="79" t="str">
        <f t="shared" si="3"/>
        <v>$ 71,043,000</v>
      </c>
      <c r="I33" s="80" t="str">
        <f>IF(AND(COUNT(F30,F33)=2,F30&gt;=F33),"Favor revisar precios, se espera que el precio aumente con los Kva de la UPS","")</f>
        <v/>
      </c>
      <c r="J33" s="71"/>
      <c r="K33" s="71"/>
      <c r="L33" s="1" t="str">
        <f t="shared" ref="L33:M33" si="19">E33&lt;&gt;""</f>
        <v>TRUE</v>
      </c>
      <c r="M33" s="1" t="str">
        <f t="shared" si="19"/>
        <v>TRUE</v>
      </c>
      <c r="N33" s="1" t="str">
        <f t="shared" si="5"/>
        <v>TRUE</v>
      </c>
    </row>
    <row r="34" ht="37.5" customHeight="1">
      <c r="A34" s="81" t="s">
        <v>54</v>
      </c>
      <c r="B34" s="105">
        <v>80.0</v>
      </c>
      <c r="C34" s="34" t="s">
        <v>52</v>
      </c>
      <c r="D34" s="34">
        <v>0.0</v>
      </c>
      <c r="E34" s="84">
        <v>0.19</v>
      </c>
      <c r="F34" s="85">
        <v>6.34E7</v>
      </c>
      <c r="G34" s="86" t="str">
        <f t="shared" si="2"/>
        <v>$ 75,446,000</v>
      </c>
      <c r="H34" s="87" t="str">
        <f t="shared" si="3"/>
        <v>$ 0</v>
      </c>
      <c r="I34" s="106" t="str">
        <f>IF(AND(COUNT(F31,F34)=2,F31&gt;=F34),"Favor revisar precios, se espera que el precio aumente con los Kva de la UPS",IF(AND(COUNT(F33,F34)=2,F34&lt;=F33),"Favor revisar precios, se espera que el precio aumente con la dificultad de acceso",""))</f>
        <v/>
      </c>
      <c r="J34" s="71"/>
      <c r="K34" s="71"/>
      <c r="L34" s="1" t="str">
        <f t="shared" ref="L34:M34" si="20">E34&lt;&gt;""</f>
        <v>TRUE</v>
      </c>
      <c r="M34" s="1" t="str">
        <f t="shared" si="20"/>
        <v>TRUE</v>
      </c>
      <c r="N34" s="1" t="str">
        <f t="shared" si="5"/>
        <v>TRUE</v>
      </c>
    </row>
    <row r="35" ht="37.5" customHeight="1">
      <c r="A35" s="33" t="s">
        <v>54</v>
      </c>
      <c r="B35" s="116">
        <v>80.0</v>
      </c>
      <c r="C35" s="34" t="s">
        <v>53</v>
      </c>
      <c r="D35" s="34">
        <v>0.0</v>
      </c>
      <c r="E35" s="108">
        <v>0.19</v>
      </c>
      <c r="F35" s="85">
        <v>6.715E7</v>
      </c>
      <c r="G35" s="86" t="str">
        <f t="shared" si="2"/>
        <v>$ 79,908,500</v>
      </c>
      <c r="H35" s="87" t="str">
        <f t="shared" si="3"/>
        <v>$ 0</v>
      </c>
      <c r="I35" s="106" t="str">
        <f>IF(AND(COUNT(F32,F35)=2,F32&gt;=F35),"Favor revisar precios, se espera que el precio aumente con los Kva de la UPS",IF(AND(COUNT(F34,F35,F33)=3,MAX(F33,F34)&gt;=F35),"Favor revisar precios, se espera que el precio aumente con la dificultad de acceso",""))</f>
        <v/>
      </c>
      <c r="J35" s="71"/>
      <c r="K35" s="71"/>
      <c r="L35" s="1" t="str">
        <f t="shared" ref="L35:M35" si="21">E35&lt;&gt;""</f>
        <v>TRUE</v>
      </c>
      <c r="M35" s="1" t="str">
        <f t="shared" si="21"/>
        <v>TRUE</v>
      </c>
      <c r="N35" s="1" t="str">
        <f t="shared" si="5"/>
        <v>TRUE</v>
      </c>
    </row>
    <row r="36" ht="20.25" customHeight="1">
      <c r="A36" s="117" t="s">
        <v>55</v>
      </c>
      <c r="B36" s="64"/>
      <c r="C36" s="65"/>
      <c r="D36" s="118" t="str">
        <f>SUM(D18:D35)</f>
        <v>43</v>
      </c>
      <c r="E36" s="71"/>
      <c r="F36" s="71"/>
      <c r="G36" s="71"/>
      <c r="H36" s="119" t="str">
        <f>IF(SUM(H18:H35)=0,"",SUM(H18:H35))</f>
        <v>$ 795,788,700</v>
      </c>
      <c r="I36" s="120"/>
      <c r="J36" s="71"/>
      <c r="K36" s="39"/>
      <c r="L36" s="1"/>
      <c r="M36" s="1"/>
      <c r="N36" s="1"/>
    </row>
    <row r="37" ht="3.75" customHeight="1">
      <c r="A37" s="71"/>
      <c r="B37" s="121"/>
      <c r="C37" s="122"/>
      <c r="D37" s="122"/>
      <c r="E37" s="71"/>
      <c r="F37" s="71"/>
      <c r="G37" s="71"/>
      <c r="H37" s="71"/>
      <c r="I37" s="71"/>
      <c r="J37" s="71"/>
      <c r="K37" s="71"/>
      <c r="L37" s="1"/>
      <c r="M37" s="1"/>
      <c r="N37" s="1"/>
    </row>
    <row r="38" ht="15.0" customHeight="1">
      <c r="A38" s="123" t="s">
        <v>56</v>
      </c>
      <c r="B38" s="4"/>
      <c r="C38" s="4"/>
      <c r="D38" s="4"/>
      <c r="E38" s="4"/>
      <c r="F38" s="4"/>
      <c r="G38" s="4"/>
      <c r="H38" s="4"/>
      <c r="I38" s="5"/>
      <c r="J38" s="1"/>
      <c r="K38" s="1"/>
      <c r="L38" s="1"/>
      <c r="M38" s="1"/>
      <c r="N38" s="1"/>
    </row>
    <row r="39" ht="57.75" customHeight="1">
      <c r="A39" s="48" t="s">
        <v>57</v>
      </c>
      <c r="B39" s="4"/>
      <c r="C39" s="4"/>
      <c r="D39" s="4"/>
      <c r="E39" s="4"/>
      <c r="F39" s="4"/>
      <c r="G39" s="4"/>
      <c r="H39" s="4"/>
      <c r="I39" s="5"/>
      <c r="J39" s="1"/>
      <c r="K39" s="1"/>
      <c r="L39" s="1"/>
      <c r="M39" s="1"/>
      <c r="N39" s="1"/>
    </row>
    <row r="40" ht="19.5" customHeight="1">
      <c r="A40" s="124" t="s">
        <v>58</v>
      </c>
      <c r="B40" s="4"/>
      <c r="C40" s="4"/>
      <c r="D40" s="4"/>
      <c r="E40" s="4"/>
      <c r="F40" s="4"/>
      <c r="G40" s="4"/>
      <c r="H40" s="4"/>
      <c r="I40" s="5"/>
      <c r="J40" s="1"/>
      <c r="K40" s="71"/>
      <c r="L40" s="1"/>
      <c r="M40" s="1"/>
      <c r="N40" s="1"/>
    </row>
    <row r="41" ht="15.75" customHeight="1">
      <c r="A41" s="71"/>
      <c r="B41" s="71"/>
      <c r="C41" s="122"/>
      <c r="D41" s="122"/>
      <c r="E41" s="71"/>
      <c r="F41" s="71"/>
      <c r="G41" s="71"/>
      <c r="H41" s="71"/>
      <c r="I41" s="71"/>
      <c r="J41" s="1"/>
      <c r="K41" s="71"/>
      <c r="L41" s="1"/>
      <c r="M41" s="1"/>
      <c r="N41" s="1"/>
    </row>
    <row r="42" ht="15.0" customHeight="1">
      <c r="A42" s="71"/>
      <c r="B42" s="71"/>
      <c r="C42" s="122"/>
      <c r="D42" s="122"/>
      <c r="E42" s="71"/>
      <c r="F42" s="71"/>
      <c r="G42" s="71"/>
      <c r="H42" s="71"/>
      <c r="I42" s="71"/>
      <c r="J42" s="71"/>
      <c r="K42" s="71"/>
      <c r="L42" s="1"/>
      <c r="M42" s="1"/>
      <c r="N42" s="1"/>
    </row>
    <row r="43" ht="15.75" customHeight="1">
      <c r="A43" s="71"/>
      <c r="B43" s="71"/>
      <c r="C43" s="122"/>
      <c r="D43" s="122"/>
      <c r="E43" s="71"/>
      <c r="F43" s="71"/>
      <c r="G43" s="71"/>
      <c r="H43" s="71"/>
      <c r="I43" s="71"/>
      <c r="J43" s="71"/>
      <c r="K43" s="71"/>
      <c r="L43" s="1"/>
      <c r="M43" s="1"/>
      <c r="N43" s="1"/>
    </row>
    <row r="44" ht="15.75" customHeight="1">
      <c r="A44" s="71"/>
      <c r="B44" s="71"/>
      <c r="C44" s="122"/>
      <c r="D44" s="122"/>
      <c r="E44" s="71"/>
      <c r="F44" s="71"/>
      <c r="G44" s="71"/>
      <c r="H44" s="71"/>
      <c r="I44" s="71"/>
      <c r="J44" s="71"/>
      <c r="K44" s="71"/>
      <c r="L44" s="1"/>
      <c r="M44" s="1"/>
      <c r="N44" s="1"/>
    </row>
    <row r="45" ht="15.75" customHeight="1">
      <c r="A45" s="71"/>
      <c r="B45" s="71"/>
      <c r="C45" s="122"/>
      <c r="D45" s="122"/>
      <c r="E45" s="71"/>
      <c r="F45" s="71"/>
      <c r="G45" s="71"/>
      <c r="H45" s="71"/>
      <c r="I45" s="71"/>
      <c r="J45" s="71"/>
      <c r="K45" s="71"/>
      <c r="L45" s="1"/>
      <c r="M45" s="1"/>
      <c r="N45" s="1"/>
    </row>
    <row r="46" ht="15.75" customHeight="1">
      <c r="A46" s="71"/>
      <c r="B46" s="71"/>
      <c r="C46" s="122"/>
      <c r="D46" s="122"/>
      <c r="E46" s="71"/>
      <c r="F46" s="71"/>
      <c r="G46" s="71"/>
      <c r="H46" s="71"/>
      <c r="I46" s="71"/>
      <c r="J46" s="71"/>
      <c r="K46" s="71"/>
      <c r="L46" s="1"/>
      <c r="M46" s="1"/>
      <c r="N46" s="1"/>
    </row>
    <row r="47" ht="15.75" customHeight="1">
      <c r="A47" s="71"/>
      <c r="B47" s="71"/>
      <c r="C47" s="122"/>
      <c r="D47" s="122"/>
      <c r="E47" s="71"/>
      <c r="F47" s="71"/>
      <c r="G47" s="71"/>
      <c r="H47" s="71"/>
      <c r="I47" s="71"/>
      <c r="J47" s="71"/>
      <c r="K47" s="71"/>
      <c r="L47" s="1"/>
      <c r="M47" s="1"/>
      <c r="N47" s="1"/>
    </row>
    <row r="48" ht="15.75" customHeight="1">
      <c r="A48" s="71"/>
      <c r="B48" s="71"/>
      <c r="C48" s="122"/>
      <c r="D48" s="122"/>
      <c r="E48" s="71"/>
      <c r="F48" s="71"/>
      <c r="G48" s="71"/>
      <c r="H48" s="71"/>
      <c r="I48" s="71"/>
      <c r="J48" s="71"/>
      <c r="K48" s="71"/>
      <c r="L48" s="1"/>
      <c r="M48" s="1"/>
      <c r="N48" s="1"/>
    </row>
    <row r="49" ht="15.75" customHeight="1">
      <c r="A49" s="71"/>
      <c r="B49" s="71"/>
      <c r="C49" s="122"/>
      <c r="D49" s="122"/>
      <c r="E49" s="71"/>
      <c r="F49" s="71"/>
      <c r="G49" s="71"/>
      <c r="H49" s="71"/>
      <c r="I49" s="71"/>
      <c r="J49" s="71"/>
      <c r="K49" s="71"/>
      <c r="L49" s="1"/>
      <c r="M49" s="1"/>
      <c r="N49" s="1"/>
    </row>
    <row r="50" ht="15.75" customHeight="1">
      <c r="A50" s="71"/>
      <c r="B50" s="71"/>
      <c r="C50" s="122"/>
      <c r="D50" s="122"/>
      <c r="E50" s="71"/>
      <c r="F50" s="71"/>
      <c r="G50" s="71"/>
      <c r="H50" s="71"/>
      <c r="I50" s="71"/>
      <c r="J50" s="71"/>
      <c r="K50" s="71"/>
      <c r="L50" s="1"/>
      <c r="M50" s="1"/>
      <c r="N50" s="1"/>
    </row>
    <row r="51" ht="15.75" customHeight="1">
      <c r="A51" s="71"/>
      <c r="B51" s="71"/>
      <c r="C51" s="122"/>
      <c r="D51" s="122"/>
      <c r="E51" s="71"/>
      <c r="F51" s="71"/>
      <c r="G51" s="71"/>
      <c r="H51" s="71"/>
      <c r="I51" s="71"/>
      <c r="J51" s="71"/>
      <c r="K51" s="71"/>
      <c r="L51" s="1"/>
      <c r="M51" s="1"/>
      <c r="N51" s="1"/>
    </row>
    <row r="52" ht="15.75" customHeight="1">
      <c r="A52" s="71"/>
      <c r="B52" s="71"/>
      <c r="C52" s="122"/>
      <c r="D52" s="122"/>
      <c r="E52" s="71"/>
      <c r="F52" s="71"/>
      <c r="G52" s="71"/>
      <c r="H52" s="71"/>
      <c r="I52" s="71"/>
      <c r="J52" s="71"/>
      <c r="K52" s="71"/>
      <c r="L52" s="1"/>
      <c r="M52" s="1"/>
      <c r="N52" s="1"/>
    </row>
    <row r="53" ht="15.75" customHeight="1">
      <c r="A53" s="71"/>
      <c r="B53" s="71"/>
      <c r="C53" s="122"/>
      <c r="D53" s="122"/>
      <c r="E53" s="71"/>
      <c r="F53" s="71"/>
      <c r="G53" s="71"/>
      <c r="H53" s="71"/>
      <c r="I53" s="71"/>
      <c r="J53" s="71"/>
      <c r="K53" s="71"/>
      <c r="L53" s="1"/>
      <c r="M53" s="1"/>
      <c r="N53" s="1"/>
    </row>
    <row r="54" ht="15.75" customHeight="1">
      <c r="A54" s="71"/>
      <c r="B54" s="71"/>
      <c r="C54" s="122"/>
      <c r="D54" s="122"/>
      <c r="E54" s="71"/>
      <c r="F54" s="71"/>
      <c r="G54" s="71"/>
      <c r="H54" s="71"/>
      <c r="I54" s="71"/>
      <c r="J54" s="71"/>
      <c r="K54" s="71"/>
      <c r="L54" s="1"/>
      <c r="M54" s="1"/>
      <c r="N54" s="1"/>
    </row>
    <row r="55" ht="15.75" customHeight="1">
      <c r="A55" s="71"/>
      <c r="B55" s="71"/>
      <c r="C55" s="122"/>
      <c r="D55" s="122"/>
      <c r="E55" s="71"/>
      <c r="F55" s="71"/>
      <c r="G55" s="71"/>
      <c r="H55" s="71"/>
      <c r="I55" s="71"/>
      <c r="J55" s="71"/>
      <c r="K55" s="71"/>
      <c r="L55" s="1"/>
      <c r="M55" s="1"/>
      <c r="N55" s="1"/>
    </row>
    <row r="56" ht="15.75" customHeight="1">
      <c r="A56" s="71"/>
      <c r="B56" s="71"/>
      <c r="C56" s="122"/>
      <c r="D56" s="122"/>
      <c r="E56" s="71"/>
      <c r="F56" s="71"/>
      <c r="G56" s="71"/>
      <c r="H56" s="71"/>
      <c r="I56" s="71"/>
      <c r="J56" s="71"/>
      <c r="K56" s="71"/>
      <c r="L56" s="1"/>
      <c r="M56" s="1"/>
      <c r="N56" s="1"/>
    </row>
    <row r="57" ht="15.75" customHeight="1">
      <c r="A57" s="71"/>
      <c r="B57" s="71"/>
      <c r="C57" s="122"/>
      <c r="D57" s="122"/>
      <c r="E57" s="71"/>
      <c r="F57" s="71"/>
      <c r="G57" s="71"/>
      <c r="H57" s="71"/>
      <c r="I57" s="71"/>
      <c r="J57" s="71"/>
      <c r="K57" s="71"/>
      <c r="L57" s="1"/>
      <c r="M57" s="1"/>
      <c r="N57" s="1"/>
    </row>
    <row r="58" ht="15.75" customHeight="1">
      <c r="A58" s="71"/>
      <c r="B58" s="71"/>
      <c r="C58" s="122"/>
      <c r="D58" s="122"/>
      <c r="E58" s="71"/>
      <c r="F58" s="71"/>
      <c r="G58" s="71"/>
      <c r="H58" s="71"/>
      <c r="I58" s="71"/>
      <c r="J58" s="71"/>
      <c r="K58" s="71"/>
      <c r="L58" s="1"/>
      <c r="M58" s="1"/>
      <c r="N58" s="1"/>
    </row>
    <row r="59" ht="15.75" customHeight="1">
      <c r="A59" s="71"/>
      <c r="B59" s="71"/>
      <c r="C59" s="122"/>
      <c r="D59" s="122"/>
      <c r="E59" s="71"/>
      <c r="F59" s="71"/>
      <c r="G59" s="71"/>
      <c r="H59" s="71"/>
      <c r="I59" s="71"/>
      <c r="J59" s="71"/>
      <c r="K59" s="71"/>
      <c r="L59" s="1"/>
      <c r="M59" s="1"/>
      <c r="N59" s="1"/>
    </row>
    <row r="60" ht="15.75" customHeight="1">
      <c r="A60" s="71"/>
      <c r="B60" s="71"/>
      <c r="C60" s="122"/>
      <c r="D60" s="122"/>
      <c r="E60" s="71"/>
      <c r="F60" s="71"/>
      <c r="G60" s="71"/>
      <c r="H60" s="71"/>
      <c r="I60" s="71"/>
      <c r="J60" s="71"/>
      <c r="K60" s="71"/>
      <c r="L60" s="1"/>
      <c r="M60" s="1"/>
      <c r="N60" s="1"/>
    </row>
    <row r="61" ht="15.75" customHeight="1">
      <c r="A61" s="71"/>
      <c r="B61" s="71"/>
      <c r="C61" s="122"/>
      <c r="D61" s="122"/>
      <c r="E61" s="71"/>
      <c r="F61" s="71"/>
      <c r="G61" s="71"/>
      <c r="H61" s="71"/>
      <c r="I61" s="71"/>
      <c r="J61" s="71"/>
      <c r="K61" s="71"/>
      <c r="L61" s="1"/>
      <c r="M61" s="1"/>
      <c r="N61" s="1"/>
    </row>
    <row r="62" ht="15.75" customHeight="1">
      <c r="A62" s="71"/>
      <c r="B62" s="71"/>
      <c r="C62" s="122"/>
      <c r="D62" s="122"/>
      <c r="E62" s="71"/>
      <c r="F62" s="71"/>
      <c r="G62" s="71"/>
      <c r="H62" s="71"/>
      <c r="I62" s="71"/>
      <c r="J62" s="71"/>
      <c r="K62" s="71"/>
      <c r="L62" s="1"/>
      <c r="M62" s="1"/>
      <c r="N62" s="1"/>
    </row>
    <row r="63" ht="15.75" customHeight="1">
      <c r="A63" s="71"/>
      <c r="B63" s="71"/>
      <c r="C63" s="122"/>
      <c r="D63" s="122"/>
      <c r="E63" s="71"/>
      <c r="F63" s="71"/>
      <c r="G63" s="71"/>
      <c r="H63" s="71"/>
      <c r="I63" s="71"/>
      <c r="J63" s="71"/>
      <c r="K63" s="71"/>
      <c r="L63" s="1"/>
      <c r="M63" s="1"/>
      <c r="N63" s="1"/>
    </row>
    <row r="64" ht="15.75" customHeight="1">
      <c r="A64" s="71"/>
      <c r="B64" s="71"/>
      <c r="C64" s="122"/>
      <c r="D64" s="122"/>
      <c r="E64" s="71"/>
      <c r="F64" s="71"/>
      <c r="G64" s="71"/>
      <c r="H64" s="71"/>
      <c r="I64" s="71"/>
      <c r="J64" s="71"/>
      <c r="K64" s="71"/>
      <c r="L64" s="1"/>
      <c r="M64" s="1"/>
      <c r="N64" s="1"/>
    </row>
    <row r="65" ht="15.75" customHeight="1">
      <c r="A65" s="71"/>
      <c r="B65" s="71"/>
      <c r="C65" s="122"/>
      <c r="D65" s="122"/>
      <c r="E65" s="71"/>
      <c r="F65" s="71"/>
      <c r="G65" s="71"/>
      <c r="H65" s="71"/>
      <c r="I65" s="71"/>
      <c r="J65" s="71"/>
      <c r="K65" s="71"/>
      <c r="L65" s="1"/>
      <c r="M65" s="1"/>
      <c r="N65" s="1"/>
    </row>
    <row r="66" ht="15.75" customHeight="1">
      <c r="A66" s="71"/>
      <c r="B66" s="71"/>
      <c r="C66" s="122"/>
      <c r="D66" s="122"/>
      <c r="E66" s="71"/>
      <c r="F66" s="71"/>
      <c r="G66" s="71"/>
      <c r="H66" s="71"/>
      <c r="I66" s="71"/>
      <c r="J66" s="71"/>
      <c r="K66" s="71"/>
      <c r="L66" s="1"/>
      <c r="M66" s="1"/>
      <c r="N66" s="1"/>
    </row>
    <row r="67" ht="15.75" customHeight="1">
      <c r="A67" s="71"/>
      <c r="B67" s="71"/>
      <c r="C67" s="122"/>
      <c r="D67" s="122"/>
      <c r="E67" s="71"/>
      <c r="F67" s="71"/>
      <c r="G67" s="71"/>
      <c r="H67" s="71"/>
      <c r="I67" s="71"/>
      <c r="J67" s="71"/>
      <c r="K67" s="71"/>
      <c r="L67" s="1"/>
      <c r="M67" s="1"/>
      <c r="N67" s="1"/>
    </row>
    <row r="68" ht="15.75" customHeight="1">
      <c r="A68" s="71"/>
      <c r="B68" s="71"/>
      <c r="C68" s="122"/>
      <c r="D68" s="122"/>
      <c r="E68" s="71"/>
      <c r="F68" s="71"/>
      <c r="G68" s="71"/>
      <c r="H68" s="71"/>
      <c r="I68" s="71"/>
      <c r="J68" s="71"/>
      <c r="K68" s="71"/>
      <c r="L68" s="1"/>
      <c r="M68" s="1"/>
      <c r="N68" s="1"/>
    </row>
    <row r="69" ht="15.75" customHeight="1">
      <c r="A69" s="71"/>
      <c r="B69" s="71"/>
      <c r="C69" s="122"/>
      <c r="D69" s="122"/>
      <c r="E69" s="71"/>
      <c r="F69" s="71"/>
      <c r="G69" s="71"/>
      <c r="H69" s="71"/>
      <c r="I69" s="71"/>
      <c r="J69" s="71"/>
      <c r="K69" s="71"/>
      <c r="L69" s="1"/>
      <c r="M69" s="1"/>
      <c r="N69" s="1"/>
    </row>
    <row r="70" ht="15.75" customHeight="1">
      <c r="A70" s="71"/>
      <c r="B70" s="71"/>
      <c r="C70" s="122"/>
      <c r="D70" s="122"/>
      <c r="E70" s="71"/>
      <c r="F70" s="71"/>
      <c r="G70" s="71"/>
      <c r="H70" s="71"/>
      <c r="I70" s="71"/>
      <c r="J70" s="71"/>
      <c r="K70" s="71"/>
      <c r="L70" s="1"/>
      <c r="M70" s="1"/>
      <c r="N70" s="1"/>
    </row>
    <row r="71" ht="15.75" customHeight="1">
      <c r="A71" s="71"/>
      <c r="B71" s="71"/>
      <c r="C71" s="122"/>
      <c r="D71" s="122"/>
      <c r="E71" s="71"/>
      <c r="F71" s="71"/>
      <c r="G71" s="71"/>
      <c r="H71" s="71"/>
      <c r="I71" s="71"/>
      <c r="J71" s="71"/>
      <c r="K71" s="71"/>
      <c r="L71" s="1"/>
      <c r="M71" s="1"/>
      <c r="N71" s="1"/>
    </row>
    <row r="72" ht="15.75" customHeight="1">
      <c r="A72" s="71"/>
      <c r="B72" s="71"/>
      <c r="C72" s="122"/>
      <c r="D72" s="122"/>
      <c r="E72" s="71"/>
      <c r="F72" s="71"/>
      <c r="G72" s="71"/>
      <c r="H72" s="71"/>
      <c r="I72" s="71"/>
      <c r="J72" s="71"/>
      <c r="K72" s="71"/>
      <c r="L72" s="1"/>
      <c r="M72" s="1"/>
      <c r="N72" s="1"/>
    </row>
    <row r="73" ht="15.75" customHeight="1">
      <c r="A73" s="71"/>
      <c r="B73" s="71"/>
      <c r="C73" s="122"/>
      <c r="D73" s="122"/>
      <c r="E73" s="71"/>
      <c r="F73" s="71"/>
      <c r="G73" s="71"/>
      <c r="H73" s="71"/>
      <c r="I73" s="71"/>
      <c r="J73" s="71"/>
      <c r="K73" s="71"/>
      <c r="L73" s="1"/>
      <c r="M73" s="1"/>
      <c r="N73" s="1"/>
    </row>
    <row r="74" ht="15.75" customHeight="1">
      <c r="A74" s="71"/>
      <c r="B74" s="71"/>
      <c r="C74" s="122"/>
      <c r="D74" s="122"/>
      <c r="E74" s="71"/>
      <c r="F74" s="71"/>
      <c r="G74" s="71"/>
      <c r="H74" s="71"/>
      <c r="I74" s="71"/>
      <c r="J74" s="71"/>
      <c r="K74" s="71"/>
      <c r="L74" s="1"/>
      <c r="M74" s="1"/>
      <c r="N74" s="1"/>
    </row>
    <row r="75" ht="15.75" customHeight="1">
      <c r="A75" s="71"/>
      <c r="B75" s="71"/>
      <c r="C75" s="122"/>
      <c r="D75" s="122"/>
      <c r="E75" s="71"/>
      <c r="F75" s="71"/>
      <c r="G75" s="71"/>
      <c r="H75" s="71"/>
      <c r="I75" s="71"/>
      <c r="J75" s="71"/>
      <c r="K75" s="71"/>
      <c r="L75" s="1"/>
      <c r="M75" s="1"/>
      <c r="N75" s="1"/>
    </row>
    <row r="76" ht="15.75" customHeight="1">
      <c r="A76" s="71"/>
      <c r="B76" s="71"/>
      <c r="C76" s="122"/>
      <c r="D76" s="122"/>
      <c r="E76" s="71"/>
      <c r="F76" s="71"/>
      <c r="G76" s="71"/>
      <c r="H76" s="71"/>
      <c r="I76" s="71"/>
      <c r="J76" s="71"/>
      <c r="K76" s="71"/>
      <c r="L76" s="1"/>
      <c r="M76" s="1"/>
      <c r="N76" s="1"/>
    </row>
    <row r="77" ht="15.75" customHeight="1">
      <c r="A77" s="71"/>
      <c r="B77" s="71"/>
      <c r="C77" s="122"/>
      <c r="D77" s="122"/>
      <c r="E77" s="71"/>
      <c r="F77" s="71"/>
      <c r="G77" s="71"/>
      <c r="H77" s="71"/>
      <c r="I77" s="71"/>
      <c r="J77" s="71"/>
      <c r="K77" s="71"/>
      <c r="L77" s="1"/>
      <c r="M77" s="1"/>
      <c r="N77" s="1"/>
    </row>
    <row r="78" ht="15.75" customHeight="1">
      <c r="A78" s="71"/>
      <c r="B78" s="71"/>
      <c r="C78" s="122"/>
      <c r="D78" s="122"/>
      <c r="E78" s="71"/>
      <c r="F78" s="71"/>
      <c r="G78" s="71"/>
      <c r="H78" s="71"/>
      <c r="I78" s="71"/>
      <c r="J78" s="71"/>
      <c r="K78" s="71"/>
      <c r="L78" s="1"/>
      <c r="M78" s="1"/>
      <c r="N78" s="1"/>
    </row>
    <row r="79" ht="15.75" customHeight="1">
      <c r="A79" s="71"/>
      <c r="B79" s="71"/>
      <c r="C79" s="122"/>
      <c r="D79" s="122"/>
      <c r="E79" s="71"/>
      <c r="F79" s="71"/>
      <c r="G79" s="71"/>
      <c r="H79" s="71"/>
      <c r="I79" s="71"/>
      <c r="J79" s="71"/>
      <c r="K79" s="71"/>
      <c r="L79" s="1"/>
      <c r="M79" s="1"/>
      <c r="N79" s="1"/>
    </row>
    <row r="80" ht="15.75" customHeight="1">
      <c r="A80" s="71"/>
      <c r="B80" s="71"/>
      <c r="C80" s="122"/>
      <c r="D80" s="122"/>
      <c r="E80" s="71"/>
      <c r="F80" s="71"/>
      <c r="G80" s="71"/>
      <c r="H80" s="71"/>
      <c r="I80" s="71"/>
      <c r="J80" s="71"/>
      <c r="K80" s="71"/>
      <c r="L80" s="1"/>
      <c r="M80" s="1"/>
      <c r="N80" s="1"/>
    </row>
    <row r="81" ht="15.75" customHeight="1">
      <c r="A81" s="71"/>
      <c r="B81" s="71"/>
      <c r="C81" s="122"/>
      <c r="D81" s="122"/>
      <c r="E81" s="71"/>
      <c r="F81" s="71"/>
      <c r="G81" s="71"/>
      <c r="H81" s="71"/>
      <c r="I81" s="71"/>
      <c r="J81" s="71"/>
      <c r="K81" s="71"/>
      <c r="L81" s="1"/>
      <c r="M81" s="1"/>
      <c r="N81" s="1"/>
    </row>
    <row r="82" ht="15.75" customHeight="1">
      <c r="A82" s="71"/>
      <c r="B82" s="71"/>
      <c r="C82" s="122"/>
      <c r="D82" s="122"/>
      <c r="E82" s="71"/>
      <c r="F82" s="71"/>
      <c r="G82" s="71"/>
      <c r="H82" s="71"/>
      <c r="I82" s="71"/>
      <c r="J82" s="71"/>
      <c r="K82" s="71"/>
      <c r="L82" s="1"/>
      <c r="M82" s="1"/>
      <c r="N82" s="1"/>
    </row>
    <row r="83" ht="15.75" customHeight="1">
      <c r="A83" s="71"/>
      <c r="B83" s="71"/>
      <c r="C83" s="122"/>
      <c r="D83" s="122"/>
      <c r="E83" s="71"/>
      <c r="F83" s="71"/>
      <c r="G83" s="71"/>
      <c r="H83" s="71"/>
      <c r="I83" s="71"/>
      <c r="J83" s="71"/>
      <c r="K83" s="71"/>
      <c r="L83" s="1"/>
      <c r="M83" s="1"/>
      <c r="N83" s="1"/>
    </row>
    <row r="84" ht="15.75" customHeight="1">
      <c r="A84" s="71"/>
      <c r="B84" s="71"/>
      <c r="C84" s="122"/>
      <c r="D84" s="122"/>
      <c r="E84" s="71"/>
      <c r="F84" s="71"/>
      <c r="G84" s="71"/>
      <c r="H84" s="71"/>
      <c r="I84" s="71"/>
      <c r="J84" s="71"/>
      <c r="K84" s="71"/>
      <c r="L84" s="1"/>
      <c r="M84" s="1"/>
      <c r="N84" s="1"/>
    </row>
    <row r="85" ht="15.75" customHeight="1">
      <c r="A85" s="71"/>
      <c r="B85" s="71"/>
      <c r="C85" s="122"/>
      <c r="D85" s="122"/>
      <c r="E85" s="71"/>
      <c r="F85" s="71"/>
      <c r="G85" s="71"/>
      <c r="H85" s="71"/>
      <c r="I85" s="71"/>
      <c r="J85" s="71"/>
      <c r="K85" s="71"/>
      <c r="L85" s="1"/>
      <c r="M85" s="1"/>
      <c r="N85" s="1"/>
    </row>
    <row r="86" ht="15.75" customHeight="1">
      <c r="A86" s="71"/>
      <c r="B86" s="71"/>
      <c r="C86" s="122"/>
      <c r="D86" s="122"/>
      <c r="E86" s="71"/>
      <c r="F86" s="71"/>
      <c r="G86" s="71"/>
      <c r="H86" s="71"/>
      <c r="I86" s="71"/>
      <c r="J86" s="71"/>
      <c r="K86" s="71"/>
      <c r="L86" s="1"/>
      <c r="M86" s="1"/>
      <c r="N86" s="1"/>
    </row>
    <row r="87" ht="15.75" customHeight="1">
      <c r="A87" s="71"/>
      <c r="B87" s="71"/>
      <c r="C87" s="122"/>
      <c r="D87" s="122"/>
      <c r="E87" s="71"/>
      <c r="F87" s="71"/>
      <c r="G87" s="71"/>
      <c r="H87" s="71"/>
      <c r="I87" s="71"/>
      <c r="J87" s="71"/>
      <c r="K87" s="71"/>
      <c r="L87" s="1"/>
      <c r="M87" s="1"/>
      <c r="N87" s="1"/>
    </row>
    <row r="88" ht="15.75" customHeight="1">
      <c r="A88" s="71"/>
      <c r="B88" s="71"/>
      <c r="C88" s="122"/>
      <c r="D88" s="122"/>
      <c r="E88" s="71"/>
      <c r="F88" s="71"/>
      <c r="G88" s="71"/>
      <c r="H88" s="71"/>
      <c r="I88" s="71"/>
      <c r="J88" s="71"/>
      <c r="K88" s="71"/>
      <c r="L88" s="1"/>
      <c r="M88" s="1"/>
      <c r="N88" s="1"/>
    </row>
    <row r="89" ht="15.75" customHeight="1">
      <c r="A89" s="71"/>
      <c r="B89" s="71"/>
      <c r="C89" s="122"/>
      <c r="D89" s="122"/>
      <c r="E89" s="71"/>
      <c r="F89" s="71"/>
      <c r="G89" s="71"/>
      <c r="H89" s="71"/>
      <c r="I89" s="71"/>
      <c r="J89" s="71"/>
      <c r="K89" s="71"/>
      <c r="L89" s="1"/>
      <c r="M89" s="1"/>
      <c r="N89" s="1"/>
    </row>
    <row r="90" ht="15.75" customHeight="1">
      <c r="A90" s="71"/>
      <c r="B90" s="71"/>
      <c r="C90" s="122"/>
      <c r="D90" s="122"/>
      <c r="E90" s="71"/>
      <c r="F90" s="71"/>
      <c r="G90" s="71"/>
      <c r="H90" s="71"/>
      <c r="I90" s="71"/>
      <c r="J90" s="71"/>
      <c r="K90" s="71"/>
      <c r="L90" s="1"/>
      <c r="M90" s="1"/>
      <c r="N90" s="1"/>
    </row>
    <row r="91" ht="15.75" customHeight="1">
      <c r="A91" s="71"/>
      <c r="B91" s="71"/>
      <c r="C91" s="122"/>
      <c r="D91" s="122"/>
      <c r="E91" s="71"/>
      <c r="F91" s="71"/>
      <c r="G91" s="71"/>
      <c r="H91" s="71"/>
      <c r="I91" s="71"/>
      <c r="J91" s="71"/>
      <c r="K91" s="71"/>
      <c r="L91" s="1"/>
      <c r="M91" s="1"/>
      <c r="N91" s="1"/>
    </row>
    <row r="92" ht="15.75" customHeight="1">
      <c r="A92" s="71"/>
      <c r="B92" s="71"/>
      <c r="C92" s="122"/>
      <c r="D92" s="122"/>
      <c r="E92" s="71"/>
      <c r="F92" s="71"/>
      <c r="G92" s="71"/>
      <c r="H92" s="71"/>
      <c r="I92" s="71"/>
      <c r="J92" s="71"/>
      <c r="K92" s="71"/>
      <c r="L92" s="1"/>
      <c r="M92" s="1"/>
      <c r="N92" s="1"/>
    </row>
    <row r="93" ht="15.75" customHeight="1">
      <c r="A93" s="71"/>
      <c r="B93" s="71"/>
      <c r="C93" s="122"/>
      <c r="D93" s="122"/>
      <c r="E93" s="71"/>
      <c r="F93" s="71"/>
      <c r="G93" s="71"/>
      <c r="H93" s="71"/>
      <c r="I93" s="71"/>
      <c r="J93" s="71"/>
      <c r="K93" s="71"/>
      <c r="L93" s="1"/>
      <c r="M93" s="1"/>
      <c r="N93" s="1"/>
    </row>
    <row r="94" ht="15.75" customHeight="1">
      <c r="A94" s="71"/>
      <c r="B94" s="71"/>
      <c r="C94" s="122"/>
      <c r="D94" s="122"/>
      <c r="E94" s="71"/>
      <c r="F94" s="71"/>
      <c r="G94" s="71"/>
      <c r="H94" s="71"/>
      <c r="I94" s="71"/>
      <c r="J94" s="71"/>
      <c r="K94" s="71"/>
      <c r="L94" s="1"/>
      <c r="M94" s="1"/>
      <c r="N94" s="1"/>
    </row>
    <row r="95" ht="15.75" customHeight="1">
      <c r="A95" s="71"/>
      <c r="B95" s="71"/>
      <c r="C95" s="122"/>
      <c r="D95" s="122"/>
      <c r="E95" s="71"/>
      <c r="F95" s="71"/>
      <c r="G95" s="71"/>
      <c r="H95" s="71"/>
      <c r="I95" s="71"/>
      <c r="J95" s="71"/>
      <c r="K95" s="71"/>
      <c r="L95" s="1"/>
      <c r="M95" s="1"/>
      <c r="N95" s="1"/>
    </row>
    <row r="96" ht="15.75" customHeight="1">
      <c r="A96" s="71"/>
      <c r="B96" s="71"/>
      <c r="C96" s="122"/>
      <c r="D96" s="122"/>
      <c r="E96" s="71"/>
      <c r="F96" s="71"/>
      <c r="G96" s="71"/>
      <c r="H96" s="71"/>
      <c r="I96" s="71"/>
      <c r="J96" s="71"/>
      <c r="K96" s="71"/>
      <c r="L96" s="1"/>
      <c r="M96" s="1"/>
      <c r="N96" s="1"/>
    </row>
    <row r="97" ht="15.75" customHeight="1">
      <c r="A97" s="71"/>
      <c r="B97" s="71"/>
      <c r="C97" s="122"/>
      <c r="D97" s="122"/>
      <c r="E97" s="71"/>
      <c r="F97" s="71"/>
      <c r="G97" s="71"/>
      <c r="H97" s="71"/>
      <c r="I97" s="71"/>
      <c r="J97" s="71"/>
      <c r="K97" s="71"/>
      <c r="L97" s="1"/>
      <c r="M97" s="1"/>
      <c r="N97" s="1"/>
    </row>
    <row r="98" ht="15.75" customHeight="1">
      <c r="A98" s="71"/>
      <c r="B98" s="71"/>
      <c r="C98" s="122"/>
      <c r="D98" s="122"/>
      <c r="E98" s="71"/>
      <c r="F98" s="71"/>
      <c r="G98" s="71"/>
      <c r="H98" s="71"/>
      <c r="I98" s="71"/>
      <c r="J98" s="71"/>
      <c r="K98" s="71"/>
      <c r="L98" s="1"/>
      <c r="M98" s="1"/>
      <c r="N98" s="1"/>
    </row>
    <row r="99" ht="15.75" customHeight="1">
      <c r="A99" s="71"/>
      <c r="B99" s="71"/>
      <c r="C99" s="122"/>
      <c r="D99" s="122"/>
      <c r="E99" s="71"/>
      <c r="F99" s="71"/>
      <c r="G99" s="71"/>
      <c r="H99" s="71"/>
      <c r="I99" s="71"/>
      <c r="J99" s="71"/>
      <c r="K99" s="71"/>
      <c r="L99" s="1"/>
      <c r="M99" s="1"/>
      <c r="N99" s="1"/>
    </row>
    <row r="100" ht="15.75" customHeight="1">
      <c r="A100" s="71"/>
      <c r="B100" s="71"/>
      <c r="C100" s="122"/>
      <c r="D100" s="122"/>
      <c r="E100" s="71"/>
      <c r="F100" s="71"/>
      <c r="G100" s="71"/>
      <c r="H100" s="71"/>
      <c r="I100" s="71"/>
      <c r="J100" s="71"/>
      <c r="K100" s="71"/>
      <c r="L100" s="1"/>
      <c r="M100" s="1"/>
      <c r="N100" s="1"/>
    </row>
  </sheetData>
  <mergeCells count="21">
    <mergeCell ref="A39:I39"/>
    <mergeCell ref="A36:C36"/>
    <mergeCell ref="A38:I38"/>
    <mergeCell ref="A12:I12"/>
    <mergeCell ref="A13:I13"/>
    <mergeCell ref="A15:B15"/>
    <mergeCell ref="B16:E16"/>
    <mergeCell ref="H6:I6"/>
    <mergeCell ref="A3:I3"/>
    <mergeCell ref="B5:C5"/>
    <mergeCell ref="E5:F5"/>
    <mergeCell ref="H5:I5"/>
    <mergeCell ref="E6:F6"/>
    <mergeCell ref="B6:C6"/>
    <mergeCell ref="B7:C7"/>
    <mergeCell ref="H7:I7"/>
    <mergeCell ref="A9:I9"/>
    <mergeCell ref="A10:I10"/>
    <mergeCell ref="A40:I40"/>
    <mergeCell ref="A11:I11"/>
    <mergeCell ref="E7:F7"/>
  </mergeCells>
  <conditionalFormatting sqref="G18:H35">
    <cfRule type="containsText" dxfId="0" priority="1" operator="containsText" text="No cotiza">
      <formula>NOT(ISERROR(SEARCH(("No cotiza"),(G18))))</formula>
    </cfRule>
  </conditionalFormatting>
  <conditionalFormatting sqref="I18:I35">
    <cfRule type="containsText" dxfId="1" priority="2" operator="containsText" text="Favor revisar precios">
      <formula>NOT(ISERROR(SEARCH(("Favor revisar precios"),(I18))))</formula>
    </cfRule>
  </conditionalFormatting>
  <dataValidations>
    <dataValidation type="decimal" allowBlank="1" showInputMessage="1" showErrorMessage="1" prompt="Difícil Acceso - Se espera que este precio sea superior a Fácil e Intermedio" sqref="F20">
      <formula1>0.0</formula1>
      <formula2>9.99999999999999E39</formula2>
    </dataValidation>
    <dataValidation type="decimal" allowBlank="1" showInputMessage="1" showErrorMessage="1" prompt="Acceso Intermedio - Se espera que este precio sea superior a Fácil acceso e inferior a difícil acceso" sqref="F19">
      <formula1>0.0</formula1>
      <formula2>9.99999999999999E39</formula2>
    </dataValidation>
    <dataValidation type="custom" allowBlank="1" showInputMessage="1" showErrorMessage="1" prompt="Email - Por favor indique su email" sqref="B7 E7 H7">
      <formula1>ISNUMBER(MATCH("*@*.*",$B$7,0))</formula1>
    </dataValidation>
    <dataValidation type="decimal" allowBlank="1" showInputMessage="1" showErrorMessage="1" prompt="Precio Unitario antes de IVA - Debe ser un valor entero mayor que cero" sqref="F21:F35">
      <formula1>0.0</formula1>
      <formula2>9.99999999999999E39</formula2>
    </dataValidation>
    <dataValidation type="decimal" allowBlank="1" showInputMessage="1" showErrorMessage="1" prompt="Tarifa IVA - Si es diferente a 19%, favor adjuntar justificación" sqref="E18:E35">
      <formula1>0.0</formula1>
      <formula2>1.0</formula2>
    </dataValidation>
    <dataValidation type="decimal" allowBlank="1" showInputMessage="1" showErrorMessage="1" prompt="Acceso Fácil  - Se espera que este precio sea inferior al precio de intermedio y de difícil acceso_x000a_" sqref="F18">
      <formula1>0.0</formula1>
      <formula2>9.99999999999999E39</formula2>
    </dataValidation>
  </dataValidations>
  <printOptions horizontalCentered="1"/>
  <pageMargins bottom="0.3937007874015748" footer="0.0" header="0.0" left="0.3937007874015748" right="0.3937007874015748" top="0.3937007874015748"/>
  <pageSetup orientation="portrait"/>
  <drawing r:id="rId1"/>
</worksheet>
</file>

<file path=docProps/app.xml><?xml version="1.0" encoding="utf-8"?>
<Properties xmlns="http://schemas.openxmlformats.org/officeDocument/2006/extended-properties" xmlns:vt="http://schemas.openxmlformats.org/officeDocument/2006/docPropsVTypes">
  <ScaleCrop>false</ScaleCrop>
  <HeadingPairs>
    <vt:vector baseType="variant" size="4">
      <vt:variant>
        <vt:lpstr>Hojas de cálculo</vt:lpstr>
      </vt:variant>
      <vt:variant>
        <vt:i4>2</vt:i4>
      </vt:variant>
      <vt:variant>
        <vt:lpstr>Rangos con nombre</vt:lpstr>
      </vt:variant>
      <vt:variant>
        <vt:i4>1</vt:i4>
      </vt:variant>
    </vt:vector>
  </HeadingPairs>
  <TitlesOfParts>
    <vt:vector baseType="lpstr" size="3">
      <vt:lpstr>Hoja1</vt:lpstr>
      <vt:lpstr>Cotización (2)</vt:lpstr>
      <vt:lpstr>'Cotización (2)'!Área_de_impresión</vt:lpstr>
    </vt:vector>
  </TitlesOfParts>
  <LinksUpToDate>false</LinksUpToDate>
  <SharedDoc>false</SharedDoc>
  <HyperlinksChanged>false</HyperlinksChanged>
  <Application>Microsoft Excel</Application>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2018-12-17T00:47:47Z</dcterms:created>
  <dc:creator>maria VELEZ</dc:creator>
  <cp:lastModifiedBy>Sosy</cp:lastModifiedBy>
  <cp:lastPrinted>2021-03-04T21:34:48Z</cp:lastPrinted>
  <dcterms:modified xsi:type="dcterms:W3CDTF">2021-04-08T03:55:27Z</dcterms:modified>
</cp:coreProperties>
</file>