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mar\Documents\INVIAS\PROCESOS\IP-DT-MAG-003-2021 MEZCLA ASFALTICA\PRESUPUESTO\SEGUNDA ENTREGA\"/>
    </mc:Choice>
  </mc:AlternateContent>
  <bookViews>
    <workbookView xWindow="0" yWindow="0" windowWidth="20490" windowHeight="7350" tabRatio="906"/>
  </bookViews>
  <sheets>
    <sheet name="PRESUPUESTO OFICIAL" sheetId="265" r:id="rId1"/>
    <sheet name="Hoja1" sheetId="266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OFICIAL'!$I$11:$I$15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OFICIAL'!$A$1:$M$39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OFICIAL'!$K$17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OFICIAL'!$K$34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OFICIAL'!$K$34</definedName>
    <definedName name="solver_pre" localSheetId="0" hidden="1">0.000001</definedName>
    <definedName name="solver_rel1" localSheetId="0" hidden="1">2</definedName>
    <definedName name="solver_rhs1" localSheetId="0" hidden="1">'PRESUPUESTO OFICIAL'!$K$35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265" l="1"/>
  <c r="K22" i="265" l="1"/>
  <c r="K23" i="265" s="1"/>
  <c r="K14" i="265" l="1"/>
  <c r="K24" i="266" l="1"/>
  <c r="K23" i="266"/>
  <c r="K22" i="266"/>
  <c r="K14" i="266"/>
  <c r="K15" i="266" s="1"/>
  <c r="K17" i="266" s="1"/>
  <c r="K19" i="266" l="1"/>
  <c r="K26" i="266"/>
  <c r="K28" i="266" s="1"/>
  <c r="K18" i="266"/>
  <c r="K27" i="266" s="1"/>
  <c r="K15" i="265" l="1"/>
  <c r="K17" i="265" s="1"/>
  <c r="K18" i="265" s="1"/>
  <c r="K28" i="265" l="1"/>
  <c r="K19" i="265"/>
</calcChain>
</file>

<file path=xl/comments1.xml><?xml version="1.0" encoding="utf-8"?>
<comments xmlns="http://schemas.openxmlformats.org/spreadsheetml/2006/main">
  <authors>
    <author>arnoldo gil arrieta ortiz</author>
  </authors>
  <commentList>
    <comment ref="E6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corregir. No es seelección abreviada sino INVITACION PUBLICA DE MINIMA CUANTIA IP-DT-MAG-003-2021</t>
        </r>
      </text>
    </comment>
    <comment ref="E7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centrar y justificar de forma que se vea todo el texto del objeto
</t>
        </r>
      </text>
    </comment>
    <comment ref="I14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Daría aprox. 87 M3</t>
        </r>
      </text>
    </comment>
    <comment ref="J14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Usar el Vr Unitario: $1.023.091 tomado del la evaluación realizada por la Administración Vial para el suministro del año pasado.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arnoldo gil arrieta ortiz:</t>
        </r>
        <r>
          <rPr>
            <sz val="9"/>
            <color indexed="81"/>
            <rFont val="Tahoma"/>
            <family val="2"/>
          </rPr>
          <t xml:space="preserve">
IVA=19%  de la utilidad. Favor corregir
</t>
        </r>
      </text>
    </comment>
    <comment ref="K21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$748.410 </t>
        </r>
      </text>
    </comment>
    <comment ref="K22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$20.640</t>
        </r>
      </text>
    </comment>
    <comment ref="K23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$3.921</t>
        </r>
      </text>
    </comment>
    <comment ref="K24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$772.971
</t>
        </r>
      </text>
    </comment>
    <comment ref="K28" authorId="0" shapeId="0">
      <text>
        <r>
          <rPr>
            <b/>
            <sz val="9"/>
            <color indexed="81"/>
            <rFont val="Tahoma"/>
            <charset val="1"/>
          </rPr>
          <t>arnoldo gil arrieta ortiz:</t>
        </r>
        <r>
          <rPr>
            <sz val="9"/>
            <color indexed="81"/>
            <rFont val="Tahoma"/>
            <charset val="1"/>
          </rPr>
          <t xml:space="preserve">
$90.000.000
ajústalo al Vr del CDP</t>
        </r>
      </text>
    </comment>
  </commentList>
</comments>
</file>

<file path=xl/sharedStrings.xml><?xml version="1.0" encoding="utf-8"?>
<sst xmlns="http://schemas.openxmlformats.org/spreadsheetml/2006/main" count="105" uniqueCount="58">
  <si>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</si>
  <si>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</si>
  <si>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</si>
  <si>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</si>
  <si>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</si>
  <si>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</si>
  <si>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</si>
  <si>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</si>
  <si>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</si>
  <si>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</si>
  <si>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</si>
  <si>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PORCENTAJE</t>
  </si>
  <si>
    <t>ADMINISTRACION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</si>
  <si>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</si>
  <si>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</si>
  <si>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</si>
  <si>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</si>
  <si>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</si>
  <si>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</si>
  <si>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</si>
  <si>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M3</t>
  </si>
  <si>
    <t>COSTO BASICO</t>
  </si>
  <si>
    <t>INSTITUTO NACIONAL DE VIAS</t>
  </si>
  <si>
    <t>SUBDIRECCION DE LA RED NACIONAL DE CARRETERAS</t>
  </si>
  <si>
    <t>DIRECCION TERRITORIAL MAGDALENA</t>
  </si>
  <si>
    <t xml:space="preserve">NOTA 1:  Se debe tener en cuenta que el PRECIO UNITARIO incluye el valor de A.I.U. </t>
  </si>
  <si>
    <t xml:space="preserve">NOTA 2: Cuando la fracción decimal del peso sea  igual o superior a 5 se aproximara por exceso al número entero siguiente del peso y cuando la fracción decimal del peso sea inferior a 5 se aproximará por defecto al número entero del peso. </t>
  </si>
  <si>
    <t xml:space="preserve">NOTA 3: El A.I.U y su discriminación deben estar en porcentaje (%). </t>
  </si>
  <si>
    <t>NOTA 5:El control temporal del tráfico durante la ejecución de los trabajos, para prevenir la ocurrencia de situaciones de riesgo en los usuarios de la vía, también corre por cuenta del contratista, a su costa.</t>
  </si>
  <si>
    <t>FORMULARIO N°1</t>
  </si>
  <si>
    <t>SUB TOTAL No.1</t>
  </si>
  <si>
    <t xml:space="preserve"> IVA(19% del COSTO BASICO DEL SUMINISTRO)</t>
  </si>
  <si>
    <t>SUB TOTAL No.2</t>
  </si>
  <si>
    <t>1+3+4</t>
  </si>
  <si>
    <t>2+5</t>
  </si>
  <si>
    <t>TOTAL No.1_VALOR BÁSICO TOTAL</t>
  </si>
  <si>
    <t>TOTAL No.2_TOTAL IVA (IVA del costo básico del suministro+ IVA de la admin del protocolo)</t>
  </si>
  <si>
    <t>IVA (19% DE LOS GASTOS DE ADMINISTRACION DEL PROTOCOLO DE BIOSEGURIDAD)</t>
  </si>
  <si>
    <t>GASTOS REEMBOLSABLES PROTOCOLO DE BIOSEGURIDAD (Especificación particular 102.1P -  unidad: Global) -     NO MODIFICAR</t>
  </si>
  <si>
    <t>ADMINISTRACION SOBRE GASTOS REEMBOLSABLES DEL PROTOCOLO DE BIOSEGURIDAD</t>
  </si>
  <si>
    <t>VALOR TOTAL (TOTAL No.1 + TOTAL No.2)</t>
  </si>
  <si>
    <t>SELECCIÓN ABREVIADA DE MENOR CUANTIA SA-MC-DT-MAG-004-2020</t>
  </si>
  <si>
    <t>450.10P</t>
  </si>
  <si>
    <t>450.13</t>
  </si>
  <si>
    <t>OBJETO: Suministro de mezcla asfáltica para la vía 4313 El Banco-San José, a cargo de la Dirección Territorial Magdalena INVIAS</t>
  </si>
  <si>
    <r>
      <t xml:space="preserve">NOTA 4: todos los dispositivos de señalización necesarios para garantizar la seguridad en la vía durante el suministro de la mezcla asfáltica, deben ser instalados por el contratista a su costa, previo al inicio del suministro, mantenidos en buen estado durante su ejecución y hasta la terminación del suministro. Los cuales deben corresponder en un todo con lo establecido en el </t>
    </r>
    <r>
      <rPr>
        <b/>
        <sz val="12"/>
        <rFont val="Arial Narrow"/>
        <family val="2"/>
      </rPr>
      <t>Manual de Señalización Vial-Dispositivos Uniformes para la Regulación del Tránsito en Calles, Carreteras y Ciclorutas de Colombia, adoptado mediante Resolución No. 001885 del 17 de junio de 2015 del Ministerio de Transporte</t>
    </r>
    <r>
      <rPr>
        <sz val="12"/>
        <rFont val="Arial Narrow"/>
        <family val="2"/>
      </rPr>
      <t>. Una vez terminado el suministro y recibido a entera satisfacción del INVIAS, el contratista procederá al desmonte total de la señalización mencionada.</t>
    </r>
  </si>
  <si>
    <t>NOTA 6:  La implementación del protocolo de bioseguridad será de obligatorio cumplimiento en el desarrollo de los trabajos, conforme lo establecido por el Ministerio de Salud y toda la reglamentación referente del Gobierno Nacional, para la prevención del contagio por COVID-19. LOS VALORES REFERENTES A LA IMPLEMENTACIÓN DEL PROTOCOLO DE BIOSEGURIDAD, SON INMODIFICABLES.</t>
  </si>
  <si>
    <t>SUMINISTRO DE MEZCLA DENSA EN CALIENTE MDC-25 (suelta).Iincluye: cemento asfaltico, transporte de mezcla, riego de liga, suministro de equipos de compactación, retiro de sobrantes, no incluye mano de obra</t>
  </si>
  <si>
    <t>IVA</t>
  </si>
  <si>
    <t>19% de A</t>
  </si>
  <si>
    <t>INVITACION PUBLICA DE MINIMA CUANTIA  IP-DT-MAG-003-2021</t>
  </si>
  <si>
    <t>OBJETO: SUMINISTRO DE MEZCLA ASFALTICA PARA LA VIA 4313 El BANCO-SAN JOSE, A CARGO DE LA DIRECCION TERRITORAL MAGDALENA INVIAS</t>
  </si>
  <si>
    <t>FORMULARIO N°2</t>
  </si>
  <si>
    <t>PROPUESTA ECONOMICA</t>
  </si>
  <si>
    <r>
      <t xml:space="preserve">GASTOS REEMBOLSABLES PROTOCOLO DE BIOSEGURIDAD (Especificación particular 102.1P -  unidad: Global) -    </t>
    </r>
    <r>
      <rPr>
        <b/>
        <sz val="12"/>
        <color rgb="FFFF0000"/>
        <rFont val="Arial Narrow"/>
        <family val="2"/>
      </rPr>
      <t xml:space="preserve"> NO MODIFICAR</t>
    </r>
  </si>
  <si>
    <r>
      <t xml:space="preserve">ADMINISTRACION SOBRE GASTOS REEMBOLSABLES DEL PROTOCOLO DE  BIOSEGURIDAD - </t>
    </r>
    <r>
      <rPr>
        <b/>
        <sz val="12"/>
        <color rgb="FFFF0000"/>
        <rFont val="Arial Narrow"/>
        <family val="2"/>
      </rPr>
      <t>NO MODIFICAR</t>
    </r>
  </si>
  <si>
    <r>
      <t xml:space="preserve">IVA (19% DE LOS GASTOS DE ADMINISTRACION DEL PROTOCOLO DE BIOSEGURIDAD) </t>
    </r>
    <r>
      <rPr>
        <b/>
        <sz val="12"/>
        <color rgb="FFFF0000"/>
        <rFont val="Arial Narrow"/>
        <family val="2"/>
      </rPr>
      <t>NO MODIFICAR</t>
    </r>
  </si>
  <si>
    <t>NO MODIFICAR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</si>
</sst>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1">
    <numFmt numFmtId="41" formatCode="_-* #,##0_-;\-* #,##0_-;_-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_-[$$-240A]* #,##0_-;\-[$$-240A]* #,##0_-;_-[$$-240A]* &quot;-&quot;??_-;_-@_-"/>
    <numFmt numFmtId="201" formatCode="&quot;$&quot;\ #,##0_);\(&quot;$&quot;\ #,##0\)"/>
    <numFmt numFmtId="202" formatCode="0.0%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4"/>
      <name val="Arial Narrow"/>
      <family val="2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Arial Narrow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8">
      <alignment horizontal="right"/>
    </xf>
    <xf numFmtId="184" fontId="6" fillId="0" borderId="38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8">
      <alignment horizontal="right"/>
    </xf>
    <xf numFmtId="187" fontId="4" fillId="0" borderId="0">
      <protection locked="0"/>
    </xf>
    <xf numFmtId="3" fontId="34" fillId="0" borderId="0" applyFont="0" applyFill="0" applyBorder="0" applyAlignment="0" applyProtection="0"/>
    <xf numFmtId="188" fontId="4" fillId="0" borderId="0">
      <protection locked="0"/>
    </xf>
    <xf numFmtId="189" fontId="34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5" fillId="0" borderId="0">
      <protection locked="0"/>
    </xf>
    <xf numFmtId="191" fontId="35" fillId="0" borderId="0">
      <protection locked="0"/>
    </xf>
    <xf numFmtId="191" fontId="35" fillId="0" borderId="0">
      <protection locked="0"/>
    </xf>
    <xf numFmtId="191" fontId="35" fillId="0" borderId="0">
      <protection locked="0"/>
    </xf>
    <xf numFmtId="191" fontId="35" fillId="0" borderId="0">
      <protection locked="0"/>
    </xf>
    <xf numFmtId="191" fontId="35" fillId="0" borderId="0">
      <protection locked="0"/>
    </xf>
    <xf numFmtId="191" fontId="35" fillId="0" borderId="0">
      <protection locked="0"/>
    </xf>
    <xf numFmtId="192" fontId="4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9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8" fillId="0" borderId="0"/>
    <xf numFmtId="0" fontId="1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41">
      <protection locked="0"/>
    </xf>
    <xf numFmtId="41" fontId="45" fillId="0" borderId="0" applyFont="0" applyFill="0" applyBorder="0" applyAlignment="0" applyProtection="0"/>
  </cellStyleXfs>
  <cellXfs count="124">
    <xf numFmtId="0" fontId="0" fillId="0" borderId="0" xfId="0"/>
    <xf numFmtId="0" fontId="30" fillId="0" borderId="14" xfId="126" applyFont="1" applyBorder="1" applyAlignment="1">
      <alignment horizontal="center" vertical="center" wrapText="1"/>
    </xf>
    <xf numFmtId="0" fontId="30" fillId="24" borderId="32" xfId="73" applyFont="1" applyFill="1" applyBorder="1" applyAlignment="1">
      <alignment vertical="center"/>
    </xf>
    <xf numFmtId="0" fontId="30" fillId="24" borderId="34" xfId="73" applyFont="1" applyFill="1" applyBorder="1" applyAlignment="1">
      <alignment vertical="center"/>
    </xf>
    <xf numFmtId="0" fontId="30" fillId="24" borderId="35" xfId="73" applyFont="1" applyFill="1" applyBorder="1" applyAlignment="1">
      <alignment vertical="center"/>
    </xf>
    <xf numFmtId="0" fontId="33" fillId="0" borderId="39" xfId="73" applyFont="1" applyBorder="1" applyAlignment="1">
      <alignment horizontal="center" vertical="center"/>
    </xf>
    <xf numFmtId="0" fontId="33" fillId="0" borderId="13" xfId="74" applyFont="1" applyBorder="1" applyAlignment="1">
      <alignment horizontal="center" vertical="center"/>
    </xf>
    <xf numFmtId="0" fontId="30" fillId="0" borderId="27" xfId="79" applyFont="1" applyBorder="1" applyAlignment="1">
      <alignment vertical="center"/>
    </xf>
    <xf numFmtId="49" fontId="30" fillId="0" borderId="0" xfId="131" applyNumberFormat="1" applyFont="1" applyBorder="1" applyAlignment="1">
      <alignment horizontal="right" vertical="center"/>
    </xf>
    <xf numFmtId="0" fontId="33" fillId="0" borderId="0" xfId="126" applyFont="1" applyBorder="1" applyAlignment="1">
      <alignment horizontal="center" vertical="center"/>
    </xf>
    <xf numFmtId="39" fontId="30" fillId="0" borderId="0" xfId="129" applyNumberFormat="1" applyFont="1" applyBorder="1" applyAlignment="1">
      <alignment vertical="center"/>
    </xf>
    <xf numFmtId="179" fontId="30" fillId="0" borderId="23" xfId="129" applyNumberFormat="1" applyFont="1" applyBorder="1" applyAlignment="1">
      <alignment vertical="center"/>
    </xf>
    <xf numFmtId="200" fontId="30" fillId="24" borderId="35" xfId="73" applyNumberFormat="1" applyFont="1" applyFill="1" applyBorder="1" applyAlignment="1">
      <alignment vertical="center"/>
    </xf>
    <xf numFmtId="201" fontId="33" fillId="0" borderId="36" xfId="62" applyNumberFormat="1" applyFont="1" applyBorder="1" applyAlignment="1">
      <alignment horizontal="right" vertical="center" wrapText="1"/>
    </xf>
    <xf numFmtId="201" fontId="30" fillId="24" borderId="35" xfId="73" applyNumberFormat="1" applyFont="1" applyFill="1" applyBorder="1" applyAlignment="1">
      <alignment vertical="center"/>
    </xf>
    <xf numFmtId="201" fontId="30" fillId="0" borderId="0" xfId="131" applyNumberFormat="1" applyFont="1" applyBorder="1" applyAlignment="1">
      <alignment vertical="center"/>
    </xf>
    <xf numFmtId="0" fontId="33" fillId="0" borderId="0" xfId="89" applyFont="1" applyAlignment="1">
      <alignment vertical="center"/>
    </xf>
    <xf numFmtId="0" fontId="42" fillId="0" borderId="0" xfId="0" applyFont="1" applyBorder="1" applyAlignment="1">
      <alignment horizontal="left" vertical="center"/>
    </xf>
    <xf numFmtId="0" fontId="43" fillId="0" borderId="0" xfId="0" applyFont="1" applyBorder="1" applyAlignment="1">
      <alignment horizontal="left" vertical="center"/>
    </xf>
    <xf numFmtId="0" fontId="29" fillId="0" borderId="0" xfId="89" applyFont="1" applyAlignment="1">
      <alignment vertical="center"/>
    </xf>
    <xf numFmtId="0" fontId="33" fillId="0" borderId="31" xfId="89" applyFont="1" applyBorder="1" applyAlignment="1">
      <alignment vertical="center"/>
    </xf>
    <xf numFmtId="0" fontId="42" fillId="0" borderId="43" xfId="0" applyFont="1" applyBorder="1" applyAlignment="1">
      <alignment horizontal="left" vertical="center"/>
    </xf>
    <xf numFmtId="0" fontId="43" fillId="0" borderId="43" xfId="0" applyFont="1" applyBorder="1" applyAlignment="1">
      <alignment horizontal="left" vertical="center"/>
    </xf>
    <xf numFmtId="0" fontId="33" fillId="0" borderId="43" xfId="89" applyFont="1" applyBorder="1" applyAlignment="1">
      <alignment vertical="center"/>
    </xf>
    <xf numFmtId="0" fontId="33" fillId="0" borderId="44" xfId="89" applyFont="1" applyBorder="1" applyAlignment="1">
      <alignment vertical="center"/>
    </xf>
    <xf numFmtId="0" fontId="33" fillId="0" borderId="29" xfId="89" applyFont="1" applyBorder="1" applyAlignment="1">
      <alignment vertical="center"/>
    </xf>
    <xf numFmtId="0" fontId="30" fillId="0" borderId="0" xfId="130" applyFont="1" applyBorder="1" applyAlignment="1">
      <alignment vertical="center"/>
    </xf>
    <xf numFmtId="0" fontId="33" fillId="0" borderId="30" xfId="89" applyFont="1" applyBorder="1" applyAlignment="1">
      <alignment vertical="center"/>
    </xf>
    <xf numFmtId="0" fontId="33" fillId="0" borderId="0" xfId="90" applyFont="1" applyAlignment="1">
      <alignment vertical="center"/>
    </xf>
    <xf numFmtId="0" fontId="33" fillId="0" borderId="29" xfId="90" applyFont="1" applyBorder="1" applyAlignment="1">
      <alignment vertical="center"/>
    </xf>
    <xf numFmtId="0" fontId="33" fillId="0" borderId="30" xfId="90" applyFont="1" applyBorder="1" applyAlignment="1">
      <alignment vertical="center"/>
    </xf>
    <xf numFmtId="0" fontId="32" fillId="0" borderId="0" xfId="90" applyFont="1" applyAlignment="1">
      <alignment vertical="center"/>
    </xf>
    <xf numFmtId="0" fontId="33" fillId="0" borderId="0" xfId="128" applyFont="1" applyBorder="1" applyAlignment="1">
      <alignment vertical="center"/>
    </xf>
    <xf numFmtId="0" fontId="33" fillId="0" borderId="0" xfId="128" applyFont="1" applyBorder="1" applyAlignment="1">
      <alignment horizontal="center" vertical="center"/>
    </xf>
    <xf numFmtId="2" fontId="33" fillId="0" borderId="0" xfId="128" applyNumberFormat="1" applyFont="1" applyBorder="1" applyAlignment="1">
      <alignment vertical="center"/>
    </xf>
    <xf numFmtId="178" fontId="33" fillId="0" borderId="0" xfId="129" applyNumberFormat="1" applyFont="1" applyBorder="1" applyAlignment="1">
      <alignment vertical="center"/>
    </xf>
    <xf numFmtId="179" fontId="33" fillId="0" borderId="30" xfId="90" applyNumberFormat="1" applyFont="1" applyBorder="1" applyAlignment="1">
      <alignment vertical="center"/>
    </xf>
    <xf numFmtId="181" fontId="33" fillId="0" borderId="30" xfId="90" applyNumberFormat="1" applyFont="1" applyBorder="1" applyAlignment="1">
      <alignment vertical="center"/>
    </xf>
    <xf numFmtId="0" fontId="31" fillId="0" borderId="0" xfId="90" applyFont="1" applyAlignment="1">
      <alignment vertical="center"/>
    </xf>
    <xf numFmtId="0" fontId="33" fillId="0" borderId="45" xfId="90" applyFont="1" applyBorder="1" applyAlignment="1">
      <alignment vertical="center"/>
    </xf>
    <xf numFmtId="0" fontId="33" fillId="0" borderId="46" xfId="89" applyFont="1" applyBorder="1" applyAlignment="1">
      <alignment vertical="center"/>
    </xf>
    <xf numFmtId="0" fontId="33" fillId="0" borderId="46" xfId="89" applyFont="1" applyBorder="1" applyAlignment="1">
      <alignment horizontal="center" vertical="center"/>
    </xf>
    <xf numFmtId="182" fontId="33" fillId="0" borderId="46" xfId="34" applyNumberFormat="1" applyFont="1" applyBorder="1" applyAlignment="1">
      <alignment vertical="center"/>
    </xf>
    <xf numFmtId="0" fontId="33" fillId="0" borderId="47" xfId="89" applyFont="1" applyBorder="1" applyAlignment="1">
      <alignment vertical="center"/>
    </xf>
    <xf numFmtId="0" fontId="33" fillId="0" borderId="0" xfId="89" applyFont="1" applyAlignment="1">
      <alignment horizontal="center" vertical="center"/>
    </xf>
    <xf numFmtId="0" fontId="29" fillId="0" borderId="0" xfId="89" applyFont="1" applyAlignment="1">
      <alignment horizontal="center" vertical="center"/>
    </xf>
    <xf numFmtId="183" fontId="30" fillId="0" borderId="36" xfId="60" applyNumberFormat="1" applyFont="1" applyFill="1" applyBorder="1" applyAlignment="1">
      <alignment horizontal="center" vertical="center"/>
    </xf>
    <xf numFmtId="183" fontId="30" fillId="0" borderId="13" xfId="60" applyNumberFormat="1" applyFont="1" applyFill="1" applyBorder="1" applyAlignment="1">
      <alignment horizontal="center" vertical="center"/>
    </xf>
    <xf numFmtId="9" fontId="30" fillId="0" borderId="23" xfId="95" applyFont="1" applyFill="1" applyBorder="1" applyAlignment="1">
      <alignment horizontal="center" vertical="center"/>
    </xf>
    <xf numFmtId="201" fontId="30" fillId="0" borderId="28" xfId="129" applyNumberFormat="1" applyFont="1" applyBorder="1" applyAlignment="1">
      <alignment vertical="center"/>
    </xf>
    <xf numFmtId="201" fontId="30" fillId="0" borderId="13" xfId="62" applyNumberFormat="1" applyFont="1" applyBorder="1" applyAlignment="1">
      <alignment horizontal="right" vertical="center" wrapText="1"/>
    </xf>
    <xf numFmtId="200" fontId="30" fillId="26" borderId="35" xfId="73" applyNumberFormat="1" applyFont="1" applyFill="1" applyBorder="1" applyAlignment="1">
      <alignment vertical="center"/>
    </xf>
    <xf numFmtId="0" fontId="30" fillId="0" borderId="49" xfId="74" applyFont="1" applyBorder="1" applyAlignment="1">
      <alignment horizontal="left" vertical="center" wrapText="1"/>
    </xf>
    <xf numFmtId="0" fontId="30" fillId="0" borderId="50" xfId="74" applyFont="1" applyBorder="1" applyAlignment="1">
      <alignment horizontal="left" vertical="center" wrapText="1"/>
    </xf>
    <xf numFmtId="0" fontId="30" fillId="0" borderId="13" xfId="74" applyFont="1" applyBorder="1" applyAlignment="1">
      <alignment horizontal="center" vertical="center" wrapText="1"/>
    </xf>
    <xf numFmtId="202" fontId="30" fillId="0" borderId="13" xfId="74" applyNumberFormat="1" applyFont="1" applyBorder="1" applyAlignment="1">
      <alignment horizontal="center" vertical="center" wrapText="1"/>
    </xf>
    <xf numFmtId="201" fontId="30" fillId="0" borderId="49" xfId="62" applyNumberFormat="1" applyFont="1" applyBorder="1" applyAlignment="1">
      <alignment horizontal="right" vertical="center" wrapText="1"/>
    </xf>
    <xf numFmtId="41" fontId="33" fillId="0" borderId="0" xfId="255" applyFont="1" applyAlignment="1">
      <alignment vertical="center"/>
    </xf>
    <xf numFmtId="0" fontId="30" fillId="0" borderId="13" xfId="128" applyFont="1" applyBorder="1" applyAlignment="1">
      <alignment horizontal="center" vertical="center"/>
    </xf>
    <xf numFmtId="0" fontId="30" fillId="0" borderId="13" xfId="126" applyFont="1" applyBorder="1" applyAlignment="1">
      <alignment horizontal="center" vertical="center"/>
    </xf>
    <xf numFmtId="0" fontId="30" fillId="0" borderId="0" xfId="128" applyFont="1" applyBorder="1" applyAlignment="1">
      <alignment horizontal="center" vertical="center"/>
    </xf>
    <xf numFmtId="0" fontId="30" fillId="0" borderId="50" xfId="128" applyFont="1" applyBorder="1" applyAlignment="1">
      <alignment horizontal="center" vertical="center"/>
    </xf>
    <xf numFmtId="166" fontId="32" fillId="0" borderId="0" xfId="90" applyNumberFormat="1" applyFont="1" applyAlignment="1">
      <alignment vertical="center"/>
    </xf>
    <xf numFmtId="4" fontId="33" fillId="0" borderId="13" xfId="39" applyNumberFormat="1" applyFont="1" applyBorder="1" applyAlignment="1">
      <alignment vertical="center" wrapText="1"/>
    </xf>
    <xf numFmtId="201" fontId="33" fillId="0" borderId="13" xfId="62" applyNumberFormat="1" applyFont="1" applyBorder="1" applyAlignment="1">
      <alignment horizontal="right" vertical="center" wrapText="1"/>
    </xf>
    <xf numFmtId="0" fontId="33" fillId="0" borderId="13" xfId="74" applyFont="1" applyFill="1" applyBorder="1" applyAlignment="1">
      <alignment horizontal="left" vertical="center" wrapText="1"/>
    </xf>
    <xf numFmtId="0" fontId="32" fillId="0" borderId="0" xfId="90" applyFont="1" applyAlignment="1">
      <alignment horizontal="left" vertical="center"/>
    </xf>
    <xf numFmtId="166" fontId="32" fillId="0" borderId="0" xfId="90" applyNumberFormat="1" applyFont="1" applyAlignment="1">
      <alignment horizontal="left" vertical="center"/>
    </xf>
    <xf numFmtId="41" fontId="33" fillId="0" borderId="0" xfId="255" applyFont="1" applyAlignment="1">
      <alignment horizontal="left" vertical="center"/>
    </xf>
    <xf numFmtId="0" fontId="30" fillId="0" borderId="0" xfId="90" applyFont="1" applyAlignment="1">
      <alignment horizontal="left" vertical="center"/>
    </xf>
    <xf numFmtId="0" fontId="30" fillId="0" borderId="51" xfId="74" applyFont="1" applyBorder="1" applyAlignment="1">
      <alignment vertical="center" wrapText="1"/>
    </xf>
    <xf numFmtId="0" fontId="30" fillId="0" borderId="17" xfId="74" applyFont="1" applyBorder="1" applyAlignment="1">
      <alignment vertical="center" wrapText="1"/>
    </xf>
    <xf numFmtId="201" fontId="32" fillId="0" borderId="0" xfId="90" applyNumberFormat="1" applyFont="1" applyAlignment="1">
      <alignment horizontal="left" vertical="center"/>
    </xf>
    <xf numFmtId="0" fontId="30" fillId="0" borderId="51" xfId="74" applyFont="1" applyBorder="1" applyAlignment="1">
      <alignment horizontal="left" vertical="center" wrapText="1"/>
    </xf>
    <xf numFmtId="0" fontId="30" fillId="0" borderId="16" xfId="74" applyFont="1" applyBorder="1" applyAlignment="1">
      <alignment horizontal="left" vertical="center" wrapText="1"/>
    </xf>
    <xf numFmtId="0" fontId="33" fillId="0" borderId="26" xfId="0" applyFont="1" applyFill="1" applyBorder="1" applyAlignment="1">
      <alignment vertical="center" wrapText="1"/>
    </xf>
    <xf numFmtId="0" fontId="33" fillId="0" borderId="13" xfId="0" applyFont="1" applyFill="1" applyBorder="1" applyAlignment="1">
      <alignment vertical="center" wrapText="1"/>
    </xf>
    <xf numFmtId="3" fontId="30" fillId="0" borderId="13" xfId="130" applyNumberFormat="1" applyFont="1" applyFill="1" applyBorder="1" applyAlignment="1">
      <alignment horizontal="center" vertical="center" wrapText="1"/>
    </xf>
    <xf numFmtId="3" fontId="30" fillId="0" borderId="13" xfId="130" applyNumberFormat="1" applyFont="1" applyFill="1" applyBorder="1" applyAlignment="1">
      <alignment horizontal="center" vertical="center"/>
    </xf>
    <xf numFmtId="0" fontId="33" fillId="0" borderId="26" xfId="130" applyFont="1" applyFill="1" applyBorder="1" applyAlignment="1">
      <alignment vertical="center" wrapText="1"/>
    </xf>
    <xf numFmtId="0" fontId="33" fillId="0" borderId="13" xfId="130" applyFont="1" applyFill="1" applyBorder="1" applyAlignment="1">
      <alignment vertical="center" wrapText="1"/>
    </xf>
    <xf numFmtId="0" fontId="30" fillId="0" borderId="13" xfId="130" applyFont="1" applyFill="1" applyBorder="1" applyAlignment="1">
      <alignment horizontal="center" vertical="center" wrapText="1"/>
    </xf>
    <xf numFmtId="0" fontId="30" fillId="0" borderId="13" xfId="130" applyFont="1" applyFill="1" applyBorder="1" applyAlignment="1">
      <alignment horizontal="center" vertical="center"/>
    </xf>
    <xf numFmtId="0" fontId="30" fillId="0" borderId="20" xfId="128" applyFont="1" applyBorder="1" applyAlignment="1">
      <alignment horizontal="left" vertical="center"/>
    </xf>
    <xf numFmtId="0" fontId="30" fillId="0" borderId="24" xfId="128" applyFont="1" applyBorder="1" applyAlignment="1">
      <alignment horizontal="left" vertical="center"/>
    </xf>
    <xf numFmtId="0" fontId="30" fillId="0" borderId="21" xfId="128" applyFont="1" applyBorder="1" applyAlignment="1">
      <alignment horizontal="left" vertical="center"/>
    </xf>
    <xf numFmtId="0" fontId="30" fillId="0" borderId="42" xfId="128" applyFont="1" applyBorder="1" applyAlignment="1">
      <alignment horizontal="right" vertical="center"/>
    </xf>
    <xf numFmtId="0" fontId="30" fillId="0" borderId="17" xfId="74" applyFont="1" applyBorder="1" applyAlignment="1">
      <alignment horizontal="left" vertical="center" wrapText="1"/>
    </xf>
    <xf numFmtId="0" fontId="30" fillId="25" borderId="22" xfId="73" applyFont="1" applyFill="1" applyBorder="1" applyAlignment="1">
      <alignment horizontal="center" vertical="center" wrapText="1"/>
    </xf>
    <xf numFmtId="0" fontId="30" fillId="25" borderId="14" xfId="73" applyFont="1" applyFill="1" applyBorder="1" applyAlignment="1">
      <alignment horizontal="center" vertical="center" wrapText="1"/>
    </xf>
    <xf numFmtId="0" fontId="30" fillId="25" borderId="25" xfId="73" applyFont="1" applyFill="1" applyBorder="1" applyAlignment="1">
      <alignment horizontal="center" vertical="center" wrapText="1"/>
    </xf>
    <xf numFmtId="0" fontId="30" fillId="25" borderId="37" xfId="73" applyFont="1" applyFill="1" applyBorder="1" applyAlignment="1">
      <alignment horizontal="center" vertical="center" wrapText="1"/>
    </xf>
    <xf numFmtId="0" fontId="30" fillId="0" borderId="22" xfId="126" applyFont="1" applyBorder="1" applyAlignment="1">
      <alignment horizontal="center" vertical="center" wrapText="1"/>
    </xf>
    <xf numFmtId="0" fontId="30" fillId="0" borderId="13" xfId="74" applyFont="1" applyBorder="1" applyAlignment="1">
      <alignment horizontal="left" vertical="center" wrapText="1"/>
    </xf>
    <xf numFmtId="0" fontId="30" fillId="0" borderId="16" xfId="128" applyFont="1" applyBorder="1" applyAlignment="1">
      <alignment horizontal="left" vertical="center"/>
    </xf>
    <xf numFmtId="0" fontId="30" fillId="0" borderId="17" xfId="128" applyFont="1" applyBorder="1" applyAlignment="1">
      <alignment horizontal="left" vertical="center"/>
    </xf>
    <xf numFmtId="0" fontId="30" fillId="0" borderId="0" xfId="130" applyFont="1" applyBorder="1" applyAlignment="1">
      <alignment horizontal="center" vertical="center"/>
    </xf>
    <xf numFmtId="0" fontId="30" fillId="0" borderId="0" xfId="130" applyFont="1" applyBorder="1" applyAlignment="1">
      <alignment horizontal="center" vertical="center" wrapText="1"/>
    </xf>
    <xf numFmtId="200" fontId="33" fillId="0" borderId="0" xfId="90" applyNumberFormat="1" applyFont="1" applyAlignment="1">
      <alignment horizontal="left" vertical="center"/>
    </xf>
    <xf numFmtId="0" fontId="33" fillId="0" borderId="0" xfId="90" applyFont="1" applyAlignment="1">
      <alignment horizontal="left" vertical="center"/>
    </xf>
    <xf numFmtId="0" fontId="30" fillId="0" borderId="0" xfId="90" applyFont="1" applyAlignment="1">
      <alignment horizontal="left" vertical="center"/>
    </xf>
    <xf numFmtId="0" fontId="33" fillId="0" borderId="15" xfId="130" applyFont="1" applyFill="1" applyBorder="1" applyAlignment="1">
      <alignment horizontal="left" vertical="center" wrapText="1"/>
    </xf>
    <xf numFmtId="0" fontId="33" fillId="0" borderId="16" xfId="130" applyFont="1" applyFill="1" applyBorder="1" applyAlignment="1">
      <alignment horizontal="left" vertical="center" wrapText="1"/>
    </xf>
    <xf numFmtId="0" fontId="33" fillId="0" borderId="48" xfId="130" applyFont="1" applyFill="1" applyBorder="1" applyAlignment="1">
      <alignment horizontal="left" vertical="center" wrapText="1"/>
    </xf>
    <xf numFmtId="0" fontId="44" fillId="0" borderId="0" xfId="130" applyFont="1" applyBorder="1" applyAlignment="1">
      <alignment horizontal="center" vertical="center"/>
    </xf>
    <xf numFmtId="0" fontId="30" fillId="24" borderId="32" xfId="73" applyFont="1" applyFill="1" applyBorder="1" applyAlignment="1">
      <alignment horizontal="left" vertical="center"/>
    </xf>
    <xf numFmtId="0" fontId="30" fillId="24" borderId="34" xfId="73" applyFont="1" applyFill="1" applyBorder="1" applyAlignment="1">
      <alignment horizontal="left" vertical="center"/>
    </xf>
    <xf numFmtId="0" fontId="30" fillId="24" borderId="35" xfId="73" applyFont="1" applyFill="1" applyBorder="1" applyAlignment="1">
      <alignment horizontal="left" vertical="center"/>
    </xf>
    <xf numFmtId="0" fontId="30" fillId="24" borderId="32" xfId="73" applyFont="1" applyFill="1" applyBorder="1" applyAlignment="1">
      <alignment horizontal="right" vertical="center"/>
    </xf>
    <xf numFmtId="0" fontId="30" fillId="24" borderId="34" xfId="73" applyFont="1" applyFill="1" applyBorder="1" applyAlignment="1">
      <alignment horizontal="right" vertical="center"/>
    </xf>
    <xf numFmtId="0" fontId="30" fillId="24" borderId="40" xfId="73" applyFont="1" applyFill="1" applyBorder="1" applyAlignment="1">
      <alignment horizontal="right" vertical="center"/>
    </xf>
    <xf numFmtId="3" fontId="30" fillId="0" borderId="18" xfId="130" applyNumberFormat="1" applyFont="1" applyFill="1" applyBorder="1" applyAlignment="1">
      <alignment horizontal="center" vertical="center" wrapText="1"/>
    </xf>
    <xf numFmtId="0" fontId="33" fillId="0" borderId="11" xfId="79" applyFont="1" applyBorder="1" applyAlignment="1">
      <alignment horizontal="center" vertical="center"/>
    </xf>
    <xf numFmtId="0" fontId="33" fillId="0" borderId="19" xfId="79" applyFont="1" applyBorder="1" applyAlignment="1">
      <alignment horizontal="center" vertical="center"/>
    </xf>
    <xf numFmtId="0" fontId="30" fillId="0" borderId="11" xfId="128" applyFont="1" applyBorder="1" applyAlignment="1">
      <alignment horizontal="left" vertical="center"/>
    </xf>
    <xf numFmtId="0" fontId="30" fillId="0" borderId="12" xfId="128" applyFont="1" applyBorder="1" applyAlignment="1">
      <alignment horizontal="left" vertical="center"/>
    </xf>
    <xf numFmtId="4" fontId="30" fillId="25" borderId="22" xfId="73" applyNumberFormat="1" applyFont="1" applyFill="1" applyBorder="1" applyAlignment="1">
      <alignment horizontal="center" vertical="center" wrapText="1"/>
    </xf>
    <xf numFmtId="4" fontId="30" fillId="25" borderId="14" xfId="73" applyNumberFormat="1" applyFont="1" applyFill="1" applyBorder="1" applyAlignment="1">
      <alignment horizontal="center" vertical="center" wrapText="1"/>
    </xf>
    <xf numFmtId="4" fontId="30" fillId="25" borderId="28" xfId="73" applyNumberFormat="1" applyFont="1" applyFill="1" applyBorder="1" applyAlignment="1">
      <alignment horizontal="center" vertical="center" wrapText="1"/>
    </xf>
    <xf numFmtId="4" fontId="30" fillId="25" borderId="33" xfId="73" applyNumberFormat="1" applyFont="1" applyFill="1" applyBorder="1" applyAlignment="1">
      <alignment horizontal="center" vertical="center" wrapText="1"/>
    </xf>
    <xf numFmtId="0" fontId="33" fillId="0" borderId="0" xfId="90" applyFont="1" applyAlignment="1">
      <alignment horizontal="center" vertical="center"/>
    </xf>
    <xf numFmtId="200" fontId="33" fillId="0" borderId="0" xfId="90" applyNumberFormat="1" applyFont="1" applyAlignment="1">
      <alignment horizontal="center" vertical="center"/>
    </xf>
    <xf numFmtId="201" fontId="50" fillId="0" borderId="13" xfId="62" applyNumberFormat="1" applyFont="1" applyBorder="1" applyAlignment="1">
      <alignment horizontal="right" vertical="center" wrapText="1"/>
    </xf>
    <xf numFmtId="0" fontId="50" fillId="0" borderId="50" xfId="74" applyFont="1" applyBorder="1" applyAlignment="1">
      <alignment horizontal="center" vertical="center" wrapText="1"/>
    </xf>
  </cellXfs>
  <cellStyles count="256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0]" xfId="255" builtinId="6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59871</xdr:colOff>
      <xdr:row>1</xdr:row>
      <xdr:rowOff>152400</xdr:rowOff>
    </xdr:from>
    <xdr:to>
      <xdr:col>3</xdr:col>
      <xdr:colOff>622300</xdr:colOff>
      <xdr:row>7</xdr:row>
      <xdr:rowOff>175986</xdr:rowOff>
    </xdr:to>
    <xdr:pic>
      <xdr:nvPicPr>
        <xdr:cNvPr id="2" name="Picture 1" descr="Invia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271" y="368300"/>
          <a:ext cx="1387929" cy="1776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402772</xdr:colOff>
      <xdr:row>1</xdr:row>
      <xdr:rowOff>195942</xdr:rowOff>
    </xdr:from>
    <xdr:to>
      <xdr:col>10</xdr:col>
      <xdr:colOff>1557201</xdr:colOff>
      <xdr:row>7</xdr:row>
      <xdr:rowOff>152400</xdr:rowOff>
    </xdr:to>
    <xdr:pic>
      <xdr:nvPicPr>
        <xdr:cNvPr id="3" name="Imagen 1" descr="http://www.presidencia.gov.co/prensa_new/historia/escud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15601" y="402771"/>
          <a:ext cx="1154429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174171</xdr:colOff>
      <xdr:row>2</xdr:row>
      <xdr:rowOff>0</xdr:rowOff>
    </xdr:from>
    <xdr:to>
      <xdr:col>3</xdr:col>
      <xdr:colOff>533400</xdr:colOff>
      <xdr:row>7</xdr:row>
      <xdr:rowOff>239486</xdr:rowOff>
    </xdr:to>
    <xdr:pic>
      <xdr:nvPicPr>
        <xdr:cNvPr id="2" name="Picture 1" descr="Invias">
          <a:extLst>
            <a:ext uri="{FF2B5EF4-FFF2-40B4-BE49-F238E27FC236}">
              <a16:creationId xmlns:a16="http://schemas.microsoft.com/office/drawing/2014/main" id="{400867EB-C119-4B6C-A28F-C70E04CEB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191" y="411480"/>
          <a:ext cx="1212669" cy="1230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402772</xdr:colOff>
      <xdr:row>1</xdr:row>
      <xdr:rowOff>195942</xdr:rowOff>
    </xdr:from>
    <xdr:to>
      <xdr:col>10</xdr:col>
      <xdr:colOff>1557201</xdr:colOff>
      <xdr:row>7</xdr:row>
      <xdr:rowOff>152400</xdr:rowOff>
    </xdr:to>
    <xdr:pic>
      <xdr:nvPicPr>
        <xdr:cNvPr id="3" name="Imagen 1" descr="http://www.presidencia.gov.co/prensa_new/historia/escudo.jpg">
          <a:extLst>
            <a:ext uri="{FF2B5EF4-FFF2-40B4-BE49-F238E27FC236}">
              <a16:creationId xmlns:a16="http://schemas.microsoft.com/office/drawing/2014/main" id="{289D4343-DDB1-4231-BDC0-DBC736962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651672" y="401682"/>
          <a:ext cx="1154429" cy="11527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A. P. U."/>
      <sheetName val="2103mar "/>
      <sheetName val="Insumos"/>
      <sheetName val="TRAYECTO 1"/>
      <sheetName val="PR_1"/>
      <sheetName val="Itemes Renovación"/>
      <sheetName val="FECHAS DE CORTE"/>
      <sheetName val="Informacion General"/>
      <sheetName val="ELECTRICO"/>
      <sheetName val="Vuelta"/>
      <sheetName val="Equipo"/>
      <sheetName val="materiales"/>
      <sheetName val="otros"/>
      <sheetName val="FIBRA ÓPTICA"/>
      <sheetName val="TARIFAS"/>
      <sheetName val="Personalizar"/>
      <sheetName val="Análisis de precios"/>
      <sheetName val="2103mar%20.xls"/>
      <sheetName val="Formulas"/>
      <sheetName val="INDICE"/>
      <sheetName val="DISTANCIA"/>
      <sheetName val="PERSONAL"/>
      <sheetName val="Hoja1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Equipo"/>
      <sheetName val="PUNITARIOS%20PARA%20241201%202S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CLASIFICACIO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O39"/>
  <sheetViews>
    <sheetView showGridLines="0" tabSelected="1" view="pageBreakPreview" zoomScale="75" zoomScaleNormal="55" zoomScaleSheetLayoutView="75" zoomScalePageLayoutView="75" workbookViewId="0">
      <selection activeCell="K33" sqref="K33:K36"/>
    </sheetView>
  </sheetViews>
  <sheetFormatPr baseColWidth="10" defaultColWidth="11.42578125" defaultRowHeight="16.5" x14ac:dyDescent="0.2"/>
  <cols>
    <col min="1" max="1" width="2.28515625" style="19" customWidth="1"/>
    <col min="2" max="2" width="4.42578125" style="19" customWidth="1"/>
    <col min="3" max="3" width="8" style="19" customWidth="1"/>
    <col min="4" max="4" width="9.7109375" style="19" customWidth="1"/>
    <col min="5" max="5" width="12.140625" style="45" customWidth="1"/>
    <col min="6" max="6" width="14.7109375" style="19" customWidth="1"/>
    <col min="7" max="7" width="55.7109375" style="19" customWidth="1"/>
    <col min="8" max="8" width="8.7109375" style="19" customWidth="1"/>
    <col min="9" max="9" width="13.42578125" style="19" customWidth="1"/>
    <col min="10" max="10" width="20.42578125" style="19" customWidth="1"/>
    <col min="11" max="11" width="23.7109375" style="19" customWidth="1"/>
    <col min="12" max="13" width="4.42578125" style="19" customWidth="1"/>
    <col min="14" max="16384" width="11.42578125" style="19"/>
  </cols>
  <sheetData>
    <row r="1" spans="1:13" ht="17.25" thickBot="1" x14ac:dyDescent="0.25">
      <c r="A1" s="16"/>
      <c r="B1" s="17"/>
      <c r="C1" s="18"/>
      <c r="D1" s="17"/>
      <c r="E1" s="18"/>
      <c r="F1" s="16"/>
      <c r="G1" s="16"/>
      <c r="H1" s="16"/>
      <c r="I1" s="16"/>
      <c r="J1" s="16"/>
      <c r="K1" s="16"/>
      <c r="L1" s="16"/>
      <c r="M1" s="16"/>
    </row>
    <row r="2" spans="1:13" ht="17.25" thickTop="1" x14ac:dyDescent="0.2">
      <c r="A2" s="16"/>
      <c r="B2" s="20"/>
      <c r="C2" s="21"/>
      <c r="D2" s="22"/>
      <c r="E2" s="21"/>
      <c r="F2" s="22"/>
      <c r="G2" s="23"/>
      <c r="H2" s="23"/>
      <c r="I2" s="23"/>
      <c r="J2" s="23"/>
      <c r="K2" s="23"/>
      <c r="L2" s="24"/>
      <c r="M2" s="16"/>
    </row>
    <row r="3" spans="1:13" x14ac:dyDescent="0.2">
      <c r="A3" s="16"/>
      <c r="B3" s="25"/>
      <c r="C3" s="26"/>
      <c r="D3" s="26"/>
      <c r="E3" s="96" t="s">
        <v>22</v>
      </c>
      <c r="F3" s="96"/>
      <c r="G3" s="96"/>
      <c r="H3" s="96"/>
      <c r="I3" s="96"/>
      <c r="J3" s="96"/>
      <c r="K3" s="26"/>
      <c r="L3" s="27"/>
      <c r="M3" s="16"/>
    </row>
    <row r="4" spans="1:13" x14ac:dyDescent="0.2">
      <c r="A4" s="16"/>
      <c r="B4" s="25"/>
      <c r="D4" s="26"/>
      <c r="E4" s="96" t="s">
        <v>23</v>
      </c>
      <c r="F4" s="96"/>
      <c r="G4" s="96"/>
      <c r="H4" s="96"/>
      <c r="I4" s="96"/>
      <c r="J4" s="96"/>
      <c r="K4" s="26"/>
      <c r="L4" s="27"/>
      <c r="M4" s="16"/>
    </row>
    <row r="5" spans="1:13" x14ac:dyDescent="0.2">
      <c r="A5" s="16"/>
      <c r="B5" s="25"/>
      <c r="C5" s="26"/>
      <c r="D5" s="26"/>
      <c r="E5" s="96" t="s">
        <v>24</v>
      </c>
      <c r="F5" s="96"/>
      <c r="G5" s="96"/>
      <c r="H5" s="96"/>
      <c r="I5" s="96"/>
      <c r="J5" s="96"/>
      <c r="K5" s="26"/>
      <c r="L5" s="27"/>
      <c r="M5" s="16"/>
    </row>
    <row r="6" spans="1:13" x14ac:dyDescent="0.2">
      <c r="A6" s="16"/>
      <c r="B6" s="25"/>
      <c r="C6" s="26"/>
      <c r="D6" s="26"/>
      <c r="E6" s="96" t="s">
        <v>50</v>
      </c>
      <c r="F6" s="96"/>
      <c r="G6" s="96"/>
      <c r="H6" s="96"/>
      <c r="I6" s="96"/>
      <c r="J6" s="96"/>
      <c r="K6" s="26"/>
      <c r="L6" s="27"/>
      <c r="M6" s="16"/>
    </row>
    <row r="7" spans="1:13" ht="52.5" customHeight="1" x14ac:dyDescent="0.2">
      <c r="A7" s="16"/>
      <c r="B7" s="25"/>
      <c r="C7" s="26"/>
      <c r="D7" s="26"/>
      <c r="E7" s="97" t="s">
        <v>51</v>
      </c>
      <c r="F7" s="97"/>
      <c r="G7" s="97"/>
      <c r="H7" s="97"/>
      <c r="I7" s="97"/>
      <c r="J7" s="97"/>
      <c r="K7" s="26"/>
      <c r="L7" s="27"/>
      <c r="M7" s="16"/>
    </row>
    <row r="8" spans="1:13" ht="31.5" customHeight="1" x14ac:dyDescent="0.2">
      <c r="A8" s="16"/>
      <c r="B8" s="25"/>
      <c r="D8" s="26"/>
      <c r="E8" s="26"/>
      <c r="F8" s="96" t="s">
        <v>52</v>
      </c>
      <c r="G8" s="96"/>
      <c r="H8" s="96"/>
      <c r="I8" s="96"/>
      <c r="J8" s="96"/>
      <c r="K8" s="26"/>
      <c r="L8" s="27"/>
      <c r="M8" s="16"/>
    </row>
    <row r="9" spans="1:13" ht="27.6" customHeight="1" thickBot="1" x14ac:dyDescent="0.25">
      <c r="A9" s="16"/>
      <c r="B9" s="25"/>
      <c r="D9" s="26"/>
      <c r="E9" s="26"/>
      <c r="F9" s="104" t="s">
        <v>53</v>
      </c>
      <c r="G9" s="104"/>
      <c r="H9" s="104"/>
      <c r="I9" s="104"/>
      <c r="J9" s="104"/>
      <c r="K9" s="26"/>
      <c r="L9" s="27"/>
      <c r="M9" s="16"/>
    </row>
    <row r="10" spans="1:13" ht="30" customHeight="1" thickBot="1" x14ac:dyDescent="0.25">
      <c r="A10" s="16"/>
      <c r="B10" s="25"/>
      <c r="C10" s="105"/>
      <c r="D10" s="106"/>
      <c r="E10" s="106"/>
      <c r="F10" s="106"/>
      <c r="G10" s="106"/>
      <c r="H10" s="106"/>
      <c r="I10" s="106"/>
      <c r="J10" s="106"/>
      <c r="K10" s="107"/>
      <c r="L10" s="27"/>
      <c r="M10" s="16"/>
    </row>
    <row r="11" spans="1:13" ht="30" customHeight="1" x14ac:dyDescent="0.2">
      <c r="A11" s="16"/>
      <c r="B11" s="25"/>
      <c r="C11" s="90" t="s">
        <v>1</v>
      </c>
      <c r="D11" s="88" t="s">
        <v>2</v>
      </c>
      <c r="E11" s="92" t="s">
        <v>3</v>
      </c>
      <c r="F11" s="92"/>
      <c r="G11" s="90" t="s">
        <v>4</v>
      </c>
      <c r="H11" s="88" t="s">
        <v>5</v>
      </c>
      <c r="I11" s="88" t="s">
        <v>6</v>
      </c>
      <c r="J11" s="116" t="s">
        <v>7</v>
      </c>
      <c r="K11" s="118" t="s">
        <v>8</v>
      </c>
      <c r="L11" s="27"/>
      <c r="M11" s="16"/>
    </row>
    <row r="12" spans="1:13" ht="30" customHeight="1" thickBot="1" x14ac:dyDescent="0.25">
      <c r="A12" s="16"/>
      <c r="B12" s="25"/>
      <c r="C12" s="91"/>
      <c r="D12" s="89"/>
      <c r="E12" s="1" t="s">
        <v>9</v>
      </c>
      <c r="F12" s="1" t="s">
        <v>10</v>
      </c>
      <c r="G12" s="91"/>
      <c r="H12" s="89"/>
      <c r="I12" s="89"/>
      <c r="J12" s="117"/>
      <c r="K12" s="119"/>
      <c r="L12" s="27"/>
      <c r="M12" s="16"/>
    </row>
    <row r="13" spans="1:13" ht="30" customHeight="1" thickBot="1" x14ac:dyDescent="0.25">
      <c r="A13" s="16"/>
      <c r="B13" s="25"/>
      <c r="C13" s="2"/>
      <c r="D13" s="3"/>
      <c r="E13" s="3"/>
      <c r="F13" s="3"/>
      <c r="G13" s="3"/>
      <c r="H13" s="3"/>
      <c r="I13" s="3"/>
      <c r="J13" s="3"/>
      <c r="K13" s="4"/>
      <c r="L13" s="27"/>
      <c r="M13" s="16"/>
    </row>
    <row r="14" spans="1:13" ht="88.15" customHeight="1" thickBot="1" x14ac:dyDescent="0.25">
      <c r="A14" s="16"/>
      <c r="B14" s="25"/>
      <c r="C14" s="5">
        <v>1</v>
      </c>
      <c r="D14" s="6" t="s">
        <v>42</v>
      </c>
      <c r="E14" s="6" t="s">
        <v>43</v>
      </c>
      <c r="F14" s="6" t="s">
        <v>42</v>
      </c>
      <c r="G14" s="65" t="s">
        <v>47</v>
      </c>
      <c r="H14" s="6" t="s">
        <v>20</v>
      </c>
      <c r="I14" s="63">
        <v>64.34</v>
      </c>
      <c r="J14" s="64"/>
      <c r="K14" s="13">
        <f>+I14*J14</f>
        <v>0</v>
      </c>
      <c r="L14" s="27"/>
      <c r="M14" s="16"/>
    </row>
    <row r="15" spans="1:13" s="31" customFormat="1" ht="30" customHeight="1" thickBot="1" x14ac:dyDescent="0.25">
      <c r="A15" s="28"/>
      <c r="B15" s="29"/>
      <c r="C15" s="108">
        <v>1</v>
      </c>
      <c r="D15" s="109"/>
      <c r="E15" s="109"/>
      <c r="F15" s="109"/>
      <c r="G15" s="109"/>
      <c r="H15" s="109"/>
      <c r="I15" s="109"/>
      <c r="J15" s="110"/>
      <c r="K15" s="14">
        <f>K14</f>
        <v>0</v>
      </c>
      <c r="L15" s="30"/>
      <c r="M15" s="28"/>
    </row>
    <row r="16" spans="1:13" s="31" customFormat="1" thickBot="1" x14ac:dyDescent="0.25">
      <c r="A16" s="28"/>
      <c r="B16" s="29"/>
      <c r="C16" s="8"/>
      <c r="D16" s="8"/>
      <c r="E16" s="8"/>
      <c r="F16" s="8"/>
      <c r="G16" s="8"/>
      <c r="H16" s="8"/>
      <c r="I16" s="8"/>
      <c r="J16" s="8"/>
      <c r="K16" s="15"/>
      <c r="L16" s="30"/>
      <c r="M16" s="28"/>
    </row>
    <row r="17" spans="1:15" s="31" customFormat="1" ht="30" customHeight="1" x14ac:dyDescent="0.2">
      <c r="A17" s="28"/>
      <c r="B17" s="29"/>
      <c r="C17" s="32"/>
      <c r="D17" s="33"/>
      <c r="E17" s="32"/>
      <c r="F17" s="58">
        <v>1</v>
      </c>
      <c r="G17" s="114" t="s">
        <v>21</v>
      </c>
      <c r="H17" s="114"/>
      <c r="I17" s="114"/>
      <c r="J17" s="115"/>
      <c r="K17" s="49">
        <f>K15</f>
        <v>0</v>
      </c>
      <c r="L17" s="30"/>
      <c r="M17" s="28"/>
      <c r="N17" s="100"/>
      <c r="O17" s="100"/>
    </row>
    <row r="18" spans="1:15" s="31" customFormat="1" ht="30" customHeight="1" thickBot="1" x14ac:dyDescent="0.25">
      <c r="A18" s="28"/>
      <c r="B18" s="29"/>
      <c r="C18" s="32"/>
      <c r="D18" s="9"/>
      <c r="E18" s="9"/>
      <c r="F18" s="59">
        <v>2</v>
      </c>
      <c r="G18" s="94" t="s">
        <v>31</v>
      </c>
      <c r="H18" s="94"/>
      <c r="I18" s="94"/>
      <c r="J18" s="95"/>
      <c r="K18" s="11">
        <f>0.19*K17</f>
        <v>0</v>
      </c>
      <c r="L18" s="30"/>
      <c r="M18" s="28"/>
      <c r="N18" s="69"/>
      <c r="O18" s="66"/>
    </row>
    <row r="19" spans="1:15" s="31" customFormat="1" ht="30" customHeight="1" thickBot="1" x14ac:dyDescent="0.25">
      <c r="A19" s="28"/>
      <c r="B19" s="29"/>
      <c r="C19" s="32"/>
      <c r="D19" s="33"/>
      <c r="E19" s="32"/>
      <c r="F19" s="60"/>
      <c r="G19" s="83" t="s">
        <v>30</v>
      </c>
      <c r="H19" s="84"/>
      <c r="I19" s="84"/>
      <c r="J19" s="85"/>
      <c r="K19" s="12">
        <f>+K17+K18</f>
        <v>0</v>
      </c>
      <c r="L19" s="30"/>
      <c r="M19" s="28"/>
      <c r="N19" s="98"/>
      <c r="O19" s="99"/>
    </row>
    <row r="20" spans="1:15" s="31" customFormat="1" ht="15.75" x14ac:dyDescent="0.2">
      <c r="A20" s="28"/>
      <c r="B20" s="29"/>
      <c r="C20" s="32"/>
      <c r="D20" s="33"/>
      <c r="E20" s="33"/>
      <c r="F20" s="60"/>
      <c r="G20" s="86"/>
      <c r="H20" s="86"/>
      <c r="I20" s="86"/>
      <c r="J20" s="86"/>
      <c r="K20" s="86"/>
      <c r="L20" s="30"/>
      <c r="M20" s="28"/>
      <c r="N20" s="67"/>
      <c r="O20" s="66"/>
    </row>
    <row r="21" spans="1:15" s="31" customFormat="1" ht="31.15" customHeight="1" x14ac:dyDescent="0.2">
      <c r="A21" s="28"/>
      <c r="B21" s="29"/>
      <c r="C21" s="32"/>
      <c r="D21" s="33"/>
      <c r="E21" s="33"/>
      <c r="F21" s="58">
        <v>3</v>
      </c>
      <c r="G21" s="87" t="s">
        <v>54</v>
      </c>
      <c r="H21" s="93"/>
      <c r="I21" s="93"/>
      <c r="J21" s="93"/>
      <c r="K21" s="122">
        <v>729917</v>
      </c>
      <c r="L21" s="30"/>
      <c r="M21" s="28"/>
      <c r="N21" s="66"/>
      <c r="O21" s="68"/>
    </row>
    <row r="22" spans="1:15" s="31" customFormat="1" ht="31.15" customHeight="1" x14ac:dyDescent="0.2">
      <c r="A22" s="28"/>
      <c r="B22" s="29"/>
      <c r="C22" s="32"/>
      <c r="D22" s="33"/>
      <c r="E22" s="33"/>
      <c r="F22" s="58">
        <v>4</v>
      </c>
      <c r="G22" s="70" t="s">
        <v>55</v>
      </c>
      <c r="H22" s="71"/>
      <c r="I22" s="54" t="s">
        <v>13</v>
      </c>
      <c r="J22" s="55">
        <v>2.5000000000000001E-2</v>
      </c>
      <c r="K22" s="122">
        <f>ROUND(K21*0.025,0)</f>
        <v>18248</v>
      </c>
      <c r="L22" s="30"/>
      <c r="M22" s="28"/>
      <c r="N22" s="66"/>
      <c r="O22" s="66"/>
    </row>
    <row r="23" spans="1:15" s="31" customFormat="1" ht="31.15" customHeight="1" x14ac:dyDescent="0.2">
      <c r="A23" s="28"/>
      <c r="B23" s="29"/>
      <c r="C23" s="32"/>
      <c r="D23" s="33"/>
      <c r="E23" s="33"/>
      <c r="F23" s="58">
        <v>5</v>
      </c>
      <c r="G23" s="73" t="s">
        <v>56</v>
      </c>
      <c r="H23" s="74"/>
      <c r="I23" s="54" t="s">
        <v>48</v>
      </c>
      <c r="J23" s="54" t="s">
        <v>49</v>
      </c>
      <c r="K23" s="122">
        <f>0.19*K22</f>
        <v>3467.12</v>
      </c>
      <c r="L23" s="30"/>
      <c r="M23" s="28"/>
      <c r="N23" s="66"/>
      <c r="O23" s="66"/>
    </row>
    <row r="24" spans="1:15" s="31" customFormat="1" ht="31.15" customHeight="1" x14ac:dyDescent="0.2">
      <c r="A24" s="28"/>
      <c r="B24" s="29"/>
      <c r="C24" s="32"/>
      <c r="D24" s="33"/>
      <c r="E24" s="33"/>
      <c r="F24" s="61"/>
      <c r="G24" s="52" t="s">
        <v>32</v>
      </c>
      <c r="H24" s="52"/>
      <c r="I24" s="52"/>
      <c r="J24" s="123" t="s">
        <v>57</v>
      </c>
      <c r="K24" s="122">
        <f>SUM(K21:K23)</f>
        <v>751632.12</v>
      </c>
      <c r="L24" s="30"/>
      <c r="M24" s="28"/>
      <c r="N24" s="66"/>
      <c r="O24" s="66"/>
    </row>
    <row r="25" spans="1:15" s="31" customFormat="1" ht="17.45" customHeight="1" x14ac:dyDescent="0.2">
      <c r="A25" s="28"/>
      <c r="B25" s="29"/>
      <c r="C25" s="32"/>
      <c r="D25" s="33"/>
      <c r="E25" s="33"/>
      <c r="F25" s="60"/>
      <c r="G25" s="52"/>
      <c r="H25" s="52"/>
      <c r="I25" s="52"/>
      <c r="J25" s="52"/>
      <c r="K25" s="56"/>
      <c r="L25" s="30"/>
      <c r="M25" s="28"/>
      <c r="N25" s="66"/>
      <c r="O25" s="66"/>
    </row>
    <row r="26" spans="1:15" s="31" customFormat="1" ht="31.15" customHeight="1" x14ac:dyDescent="0.2">
      <c r="A26" s="28"/>
      <c r="B26" s="29"/>
      <c r="C26" s="32"/>
      <c r="D26" s="33"/>
      <c r="E26" s="33"/>
      <c r="F26" s="58" t="s">
        <v>33</v>
      </c>
      <c r="G26" s="73" t="s">
        <v>35</v>
      </c>
      <c r="H26" s="74"/>
      <c r="I26" s="74"/>
      <c r="J26" s="87"/>
      <c r="K26" s="50"/>
      <c r="L26" s="30"/>
      <c r="M26" s="28"/>
      <c r="N26" s="72"/>
      <c r="O26" s="66"/>
    </row>
    <row r="27" spans="1:15" s="31" customFormat="1" ht="31.15" customHeight="1" thickBot="1" x14ac:dyDescent="0.25">
      <c r="A27" s="28"/>
      <c r="B27" s="29"/>
      <c r="C27" s="32"/>
      <c r="D27" s="33"/>
      <c r="E27" s="33"/>
      <c r="F27" s="58" t="s">
        <v>34</v>
      </c>
      <c r="G27" s="73" t="s">
        <v>36</v>
      </c>
      <c r="H27" s="74"/>
      <c r="I27" s="74"/>
      <c r="J27" s="87"/>
      <c r="K27" s="50"/>
      <c r="L27" s="30"/>
      <c r="M27" s="28"/>
      <c r="N27" s="66"/>
      <c r="O27" s="66"/>
    </row>
    <row r="28" spans="1:15" s="31" customFormat="1" ht="24.6" customHeight="1" thickBot="1" x14ac:dyDescent="0.25">
      <c r="A28" s="28"/>
      <c r="B28" s="29"/>
      <c r="C28" s="32"/>
      <c r="D28" s="33"/>
      <c r="E28" s="33"/>
      <c r="F28" s="33"/>
      <c r="G28" s="83" t="s">
        <v>40</v>
      </c>
      <c r="H28" s="84"/>
      <c r="I28" s="84"/>
      <c r="J28" s="85"/>
      <c r="K28" s="51">
        <f>ROUND(+K26+K27,0)</f>
        <v>0</v>
      </c>
      <c r="L28" s="30"/>
      <c r="M28" s="28"/>
      <c r="N28" s="66"/>
      <c r="O28" s="66"/>
    </row>
    <row r="29" spans="1:15" s="31" customFormat="1" ht="15.75" x14ac:dyDescent="0.2">
      <c r="A29" s="28"/>
      <c r="B29" s="29"/>
      <c r="C29" s="32"/>
      <c r="D29" s="33"/>
      <c r="E29" s="33"/>
      <c r="F29" s="33"/>
      <c r="G29" s="86"/>
      <c r="H29" s="86"/>
      <c r="I29" s="86"/>
      <c r="J29" s="86"/>
      <c r="K29" s="86"/>
      <c r="L29" s="30"/>
      <c r="M29" s="28"/>
    </row>
    <row r="30" spans="1:15" s="31" customFormat="1" thickBot="1" x14ac:dyDescent="0.25">
      <c r="A30" s="28"/>
      <c r="B30" s="29"/>
      <c r="C30" s="32"/>
      <c r="D30" s="33"/>
      <c r="E30" s="33"/>
      <c r="F30" s="33"/>
      <c r="G30" s="32"/>
      <c r="H30" s="32"/>
      <c r="I30" s="34"/>
      <c r="J30" s="35"/>
      <c r="K30" s="10"/>
      <c r="L30" s="30"/>
      <c r="M30" s="28"/>
    </row>
    <row r="31" spans="1:15" s="31" customFormat="1" ht="15.75" x14ac:dyDescent="0.2">
      <c r="A31" s="28"/>
      <c r="B31" s="29"/>
      <c r="C31" s="7"/>
      <c r="D31" s="112"/>
      <c r="E31" s="112"/>
      <c r="F31" s="112"/>
      <c r="G31" s="112"/>
      <c r="H31" s="112"/>
      <c r="I31" s="112"/>
      <c r="J31" s="112"/>
      <c r="K31" s="113"/>
      <c r="L31" s="36"/>
      <c r="M31" s="28"/>
    </row>
    <row r="32" spans="1:15" s="31" customFormat="1" ht="29.45" customHeight="1" x14ac:dyDescent="0.2">
      <c r="A32" s="28"/>
      <c r="B32" s="29"/>
      <c r="C32" s="79" t="s">
        <v>25</v>
      </c>
      <c r="D32" s="80"/>
      <c r="E32" s="80"/>
      <c r="F32" s="80"/>
      <c r="G32" s="80"/>
      <c r="H32" s="111" t="s">
        <v>4</v>
      </c>
      <c r="I32" s="111"/>
      <c r="J32" s="111"/>
      <c r="K32" s="46" t="s">
        <v>11</v>
      </c>
      <c r="L32" s="37"/>
      <c r="M32" s="28"/>
    </row>
    <row r="33" spans="1:13" s="31" customFormat="1" ht="60.6" customHeight="1" x14ac:dyDescent="0.2">
      <c r="A33" s="28"/>
      <c r="B33" s="29"/>
      <c r="C33" s="79" t="s">
        <v>26</v>
      </c>
      <c r="D33" s="80"/>
      <c r="E33" s="80"/>
      <c r="F33" s="80"/>
      <c r="G33" s="80"/>
      <c r="H33" s="78" t="s">
        <v>12</v>
      </c>
      <c r="I33" s="78"/>
      <c r="J33" s="47" t="s">
        <v>13</v>
      </c>
      <c r="K33" s="48"/>
      <c r="L33" s="37"/>
      <c r="M33" s="28"/>
    </row>
    <row r="34" spans="1:13" s="31" customFormat="1" ht="30" customHeight="1" x14ac:dyDescent="0.2">
      <c r="A34" s="28"/>
      <c r="B34" s="29"/>
      <c r="C34" s="79" t="s">
        <v>27</v>
      </c>
      <c r="D34" s="80"/>
      <c r="E34" s="80"/>
      <c r="F34" s="80"/>
      <c r="G34" s="80"/>
      <c r="H34" s="81" t="s">
        <v>14</v>
      </c>
      <c r="I34" s="82"/>
      <c r="J34" s="47" t="s">
        <v>15</v>
      </c>
      <c r="K34" s="48"/>
      <c r="L34" s="37"/>
      <c r="M34" s="28"/>
    </row>
    <row r="35" spans="1:13" s="38" customFormat="1" ht="115.15" customHeight="1" x14ac:dyDescent="0.2">
      <c r="A35" s="28"/>
      <c r="B35" s="29"/>
      <c r="C35" s="75" t="s">
        <v>45</v>
      </c>
      <c r="D35" s="76"/>
      <c r="E35" s="76"/>
      <c r="F35" s="76"/>
      <c r="G35" s="76"/>
      <c r="H35" s="77" t="s">
        <v>16</v>
      </c>
      <c r="I35" s="78"/>
      <c r="J35" s="47" t="s">
        <v>17</v>
      </c>
      <c r="K35" s="48"/>
      <c r="L35" s="30"/>
      <c r="M35" s="28"/>
    </row>
    <row r="36" spans="1:13" ht="39" customHeight="1" x14ac:dyDescent="0.2">
      <c r="A36" s="16"/>
      <c r="B36" s="25"/>
      <c r="C36" s="79" t="s">
        <v>28</v>
      </c>
      <c r="D36" s="80"/>
      <c r="E36" s="80"/>
      <c r="F36" s="80"/>
      <c r="G36" s="80"/>
      <c r="H36" s="78" t="s">
        <v>18</v>
      </c>
      <c r="I36" s="78"/>
      <c r="J36" s="47" t="s">
        <v>19</v>
      </c>
      <c r="K36" s="48"/>
      <c r="L36" s="27"/>
      <c r="M36" s="16"/>
    </row>
    <row r="37" spans="1:13" ht="60" customHeight="1" x14ac:dyDescent="0.2">
      <c r="A37" s="16"/>
      <c r="B37" s="25"/>
      <c r="C37" s="101" t="s">
        <v>46</v>
      </c>
      <c r="D37" s="102"/>
      <c r="E37" s="102"/>
      <c r="F37" s="102"/>
      <c r="G37" s="102"/>
      <c r="H37" s="102"/>
      <c r="I37" s="102"/>
      <c r="J37" s="102"/>
      <c r="K37" s="103"/>
      <c r="L37" s="27"/>
      <c r="M37" s="16"/>
    </row>
    <row r="38" spans="1:13" ht="17.25" thickBot="1" x14ac:dyDescent="0.25">
      <c r="A38" s="16"/>
      <c r="B38" s="39"/>
      <c r="C38" s="40"/>
      <c r="D38" s="40"/>
      <c r="E38" s="41"/>
      <c r="F38" s="40"/>
      <c r="G38" s="42"/>
      <c r="H38" s="40"/>
      <c r="I38" s="40"/>
      <c r="J38" s="40"/>
      <c r="K38" s="40"/>
      <c r="L38" s="43"/>
      <c r="M38" s="16"/>
    </row>
    <row r="39" spans="1:13" ht="17.25" thickTop="1" x14ac:dyDescent="0.2">
      <c r="A39" s="16"/>
      <c r="B39" s="16"/>
      <c r="C39" s="16"/>
      <c r="D39" s="16"/>
      <c r="E39" s="44"/>
      <c r="F39" s="16"/>
      <c r="G39" s="16"/>
      <c r="H39" s="16"/>
      <c r="I39" s="16"/>
      <c r="J39" s="16"/>
      <c r="K39" s="16"/>
      <c r="L39" s="16"/>
      <c r="M39" s="16"/>
    </row>
  </sheetData>
  <mergeCells count="41">
    <mergeCell ref="N19:O19"/>
    <mergeCell ref="N17:O17"/>
    <mergeCell ref="C37:K37"/>
    <mergeCell ref="F8:J8"/>
    <mergeCell ref="F9:J9"/>
    <mergeCell ref="C10:K10"/>
    <mergeCell ref="C15:J15"/>
    <mergeCell ref="C32:G32"/>
    <mergeCell ref="H32:J32"/>
    <mergeCell ref="H33:I33"/>
    <mergeCell ref="D31:K31"/>
    <mergeCell ref="G17:J17"/>
    <mergeCell ref="I11:I12"/>
    <mergeCell ref="J11:J12"/>
    <mergeCell ref="K11:K12"/>
    <mergeCell ref="C11:C12"/>
    <mergeCell ref="E3:J3"/>
    <mergeCell ref="E4:J4"/>
    <mergeCell ref="E5:J5"/>
    <mergeCell ref="E6:J6"/>
    <mergeCell ref="E7:J7"/>
    <mergeCell ref="D11:D12"/>
    <mergeCell ref="G11:G12"/>
    <mergeCell ref="H11:H12"/>
    <mergeCell ref="E11:F11"/>
    <mergeCell ref="G21:J21"/>
    <mergeCell ref="G20:K20"/>
    <mergeCell ref="G18:J18"/>
    <mergeCell ref="G19:J19"/>
    <mergeCell ref="G23:H23"/>
    <mergeCell ref="C35:G35"/>
    <mergeCell ref="H35:I35"/>
    <mergeCell ref="C36:G36"/>
    <mergeCell ref="H36:I36"/>
    <mergeCell ref="C34:G34"/>
    <mergeCell ref="H34:I34"/>
    <mergeCell ref="C33:G33"/>
    <mergeCell ref="G28:J28"/>
    <mergeCell ref="G29:K29"/>
    <mergeCell ref="G26:J26"/>
    <mergeCell ref="G27:J27"/>
  </mergeCells>
  <printOptions horizontalCentered="1"/>
  <pageMargins left="0.9055118110236221" right="0.9055118110236221" top="0.94488188976377963" bottom="0.94488188976377963" header="0.31496062992125984" footer="0.31496062992125984"/>
  <pageSetup scale="47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9"/>
  <sheetViews>
    <sheetView topLeftCell="C11" workbookViewId="0">
      <selection sqref="A1:XFD1048576"/>
    </sheetView>
  </sheetViews>
  <sheetFormatPr baseColWidth="10" defaultColWidth="11.42578125" defaultRowHeight="16.5" x14ac:dyDescent="0.2"/>
  <cols>
    <col min="1" max="1" width="2.28515625" style="19" customWidth="1"/>
    <col min="2" max="2" width="4.42578125" style="19" customWidth="1"/>
    <col min="3" max="3" width="8" style="19" customWidth="1"/>
    <col min="4" max="4" width="9.7109375" style="19" customWidth="1"/>
    <col min="5" max="5" width="12.140625" style="45" customWidth="1"/>
    <col min="6" max="6" width="14.7109375" style="19" customWidth="1"/>
    <col min="7" max="7" width="55.7109375" style="19" customWidth="1"/>
    <col min="8" max="8" width="8.7109375" style="19" customWidth="1"/>
    <col min="9" max="9" width="13.42578125" style="19" customWidth="1"/>
    <col min="10" max="10" width="20.42578125" style="19" customWidth="1"/>
    <col min="11" max="11" width="23.7109375" style="19" customWidth="1"/>
    <col min="12" max="13" width="4.42578125" style="19" customWidth="1"/>
    <col min="14" max="16384" width="11.42578125" style="19"/>
  </cols>
  <sheetData>
    <row r="1" spans="1:13" ht="17.25" thickBot="1" x14ac:dyDescent="0.25">
      <c r="A1" s="16"/>
      <c r="B1" s="17"/>
      <c r="C1" s="18"/>
      <c r="D1" s="17"/>
      <c r="E1" s="18"/>
      <c r="F1" s="16"/>
      <c r="G1" s="16"/>
      <c r="H1" s="16"/>
      <c r="I1" s="16"/>
      <c r="J1" s="16"/>
      <c r="K1" s="16"/>
      <c r="L1" s="16"/>
      <c r="M1" s="16"/>
    </row>
    <row r="2" spans="1:13" ht="17.25" thickTop="1" x14ac:dyDescent="0.2">
      <c r="A2" s="16"/>
      <c r="B2" s="20"/>
      <c r="C2" s="21"/>
      <c r="D2" s="22"/>
      <c r="E2" s="21"/>
      <c r="F2" s="22"/>
      <c r="G2" s="23"/>
      <c r="H2" s="23"/>
      <c r="I2" s="23"/>
      <c r="J2" s="23"/>
      <c r="K2" s="23"/>
      <c r="L2" s="24"/>
      <c r="M2" s="16"/>
    </row>
    <row r="3" spans="1:13" x14ac:dyDescent="0.2">
      <c r="A3" s="16"/>
      <c r="B3" s="25"/>
      <c r="C3" s="26"/>
      <c r="D3" s="26"/>
      <c r="E3" s="96" t="s">
        <v>22</v>
      </c>
      <c r="F3" s="96"/>
      <c r="G3" s="96"/>
      <c r="H3" s="96"/>
      <c r="I3" s="96"/>
      <c r="J3" s="96"/>
      <c r="K3" s="26"/>
      <c r="L3" s="27"/>
      <c r="M3" s="16"/>
    </row>
    <row r="4" spans="1:13" x14ac:dyDescent="0.2">
      <c r="A4" s="16"/>
      <c r="B4" s="25"/>
      <c r="D4" s="26"/>
      <c r="E4" s="96" t="s">
        <v>23</v>
      </c>
      <c r="F4" s="96"/>
      <c r="G4" s="96"/>
      <c r="H4" s="96"/>
      <c r="I4" s="96"/>
      <c r="J4" s="96"/>
      <c r="K4" s="26"/>
      <c r="L4" s="27"/>
      <c r="M4" s="16"/>
    </row>
    <row r="5" spans="1:13" x14ac:dyDescent="0.2">
      <c r="A5" s="16"/>
      <c r="B5" s="25"/>
      <c r="C5" s="26"/>
      <c r="D5" s="26"/>
      <c r="E5" s="96" t="s">
        <v>24</v>
      </c>
      <c r="F5" s="96"/>
      <c r="G5" s="96"/>
      <c r="H5" s="96"/>
      <c r="I5" s="96"/>
      <c r="J5" s="96"/>
      <c r="K5" s="26"/>
      <c r="L5" s="27"/>
      <c r="M5" s="16"/>
    </row>
    <row r="6" spans="1:13" x14ac:dyDescent="0.2">
      <c r="A6" s="16"/>
      <c r="B6" s="25"/>
      <c r="C6" s="26"/>
      <c r="D6" s="26"/>
      <c r="E6" s="96" t="s">
        <v>41</v>
      </c>
      <c r="F6" s="96"/>
      <c r="G6" s="96"/>
      <c r="H6" s="96"/>
      <c r="I6" s="96"/>
      <c r="J6" s="96"/>
      <c r="K6" s="26"/>
      <c r="L6" s="27"/>
      <c r="M6" s="16"/>
    </row>
    <row r="7" spans="1:13" x14ac:dyDescent="0.2">
      <c r="A7" s="16"/>
      <c r="B7" s="25"/>
      <c r="C7" s="26"/>
      <c r="D7" s="26"/>
      <c r="E7" s="96" t="s">
        <v>44</v>
      </c>
      <c r="F7" s="96"/>
      <c r="G7" s="96"/>
      <c r="H7" s="96"/>
      <c r="I7" s="96"/>
      <c r="J7" s="96"/>
      <c r="K7" s="26"/>
      <c r="L7" s="27"/>
      <c r="M7" s="16"/>
    </row>
    <row r="8" spans="1:13" ht="31.5" customHeight="1" x14ac:dyDescent="0.2">
      <c r="A8" s="16"/>
      <c r="B8" s="25"/>
      <c r="D8" s="26"/>
      <c r="E8" s="26"/>
      <c r="F8" s="96" t="s">
        <v>29</v>
      </c>
      <c r="G8" s="96"/>
      <c r="H8" s="96"/>
      <c r="I8" s="96"/>
      <c r="J8" s="96"/>
      <c r="K8" s="26"/>
      <c r="L8" s="27"/>
      <c r="M8" s="16"/>
    </row>
    <row r="9" spans="1:13" ht="27.6" customHeight="1" thickBot="1" x14ac:dyDescent="0.25">
      <c r="A9" s="16"/>
      <c r="B9" s="25"/>
      <c r="D9" s="26"/>
      <c r="E9" s="26"/>
      <c r="F9" s="104" t="s">
        <v>0</v>
      </c>
      <c r="G9" s="104"/>
      <c r="H9" s="104"/>
      <c r="I9" s="104"/>
      <c r="J9" s="104"/>
      <c r="K9" s="26"/>
      <c r="L9" s="27"/>
      <c r="M9" s="16"/>
    </row>
    <row r="10" spans="1:13" ht="30" customHeight="1" thickBot="1" x14ac:dyDescent="0.25">
      <c r="A10" s="16"/>
      <c r="B10" s="25"/>
      <c r="C10" s="105"/>
      <c r="D10" s="106"/>
      <c r="E10" s="106"/>
      <c r="F10" s="106"/>
      <c r="G10" s="106"/>
      <c r="H10" s="106"/>
      <c r="I10" s="106"/>
      <c r="J10" s="106"/>
      <c r="K10" s="107"/>
      <c r="L10" s="27"/>
      <c r="M10" s="16"/>
    </row>
    <row r="11" spans="1:13" ht="30" customHeight="1" x14ac:dyDescent="0.2">
      <c r="A11" s="16"/>
      <c r="B11" s="25"/>
      <c r="C11" s="90" t="s">
        <v>1</v>
      </c>
      <c r="D11" s="88" t="s">
        <v>2</v>
      </c>
      <c r="E11" s="92" t="s">
        <v>3</v>
      </c>
      <c r="F11" s="92"/>
      <c r="G11" s="90" t="s">
        <v>4</v>
      </c>
      <c r="H11" s="88" t="s">
        <v>5</v>
      </c>
      <c r="I11" s="88" t="s">
        <v>6</v>
      </c>
      <c r="J11" s="116" t="s">
        <v>7</v>
      </c>
      <c r="K11" s="118" t="s">
        <v>8</v>
      </c>
      <c r="L11" s="27"/>
      <c r="M11" s="16"/>
    </row>
    <row r="12" spans="1:13" ht="30" customHeight="1" thickBot="1" x14ac:dyDescent="0.25">
      <c r="A12" s="16"/>
      <c r="B12" s="25"/>
      <c r="C12" s="91"/>
      <c r="D12" s="89"/>
      <c r="E12" s="1" t="s">
        <v>9</v>
      </c>
      <c r="F12" s="1" t="s">
        <v>10</v>
      </c>
      <c r="G12" s="91"/>
      <c r="H12" s="89"/>
      <c r="I12" s="89"/>
      <c r="J12" s="117"/>
      <c r="K12" s="119"/>
      <c r="L12" s="27"/>
      <c r="M12" s="16"/>
    </row>
    <row r="13" spans="1:13" ht="30" customHeight="1" thickBot="1" x14ac:dyDescent="0.25">
      <c r="A13" s="16"/>
      <c r="B13" s="25"/>
      <c r="C13" s="2"/>
      <c r="D13" s="3"/>
      <c r="E13" s="3"/>
      <c r="F13" s="3"/>
      <c r="G13" s="3"/>
      <c r="H13" s="3"/>
      <c r="I13" s="3"/>
      <c r="J13" s="3"/>
      <c r="K13" s="4"/>
      <c r="L13" s="27"/>
      <c r="M13" s="16"/>
    </row>
    <row r="14" spans="1:13" ht="88.15" customHeight="1" thickBot="1" x14ac:dyDescent="0.25">
      <c r="A14" s="16"/>
      <c r="B14" s="25"/>
      <c r="C14" s="5">
        <v>1</v>
      </c>
      <c r="D14" s="6" t="s">
        <v>42</v>
      </c>
      <c r="E14" s="6" t="s">
        <v>43</v>
      </c>
      <c r="F14" s="6" t="s">
        <v>42</v>
      </c>
      <c r="G14" s="65" t="s">
        <v>47</v>
      </c>
      <c r="H14" s="6" t="s">
        <v>20</v>
      </c>
      <c r="I14" s="63">
        <v>167.32</v>
      </c>
      <c r="J14" s="64">
        <v>450612.01</v>
      </c>
      <c r="K14" s="13">
        <f>+I14*J14</f>
        <v>75396401.5132</v>
      </c>
      <c r="L14" s="27"/>
      <c r="M14" s="16"/>
    </row>
    <row r="15" spans="1:13" s="31" customFormat="1" ht="30" customHeight="1" thickBot="1" x14ac:dyDescent="0.25">
      <c r="A15" s="28"/>
      <c r="B15" s="29"/>
      <c r="C15" s="108">
        <v>1</v>
      </c>
      <c r="D15" s="109"/>
      <c r="E15" s="109"/>
      <c r="F15" s="109"/>
      <c r="G15" s="109"/>
      <c r="H15" s="109"/>
      <c r="I15" s="109"/>
      <c r="J15" s="110"/>
      <c r="K15" s="14">
        <f>K14</f>
        <v>75396401.5132</v>
      </c>
      <c r="L15" s="30"/>
      <c r="M15" s="28"/>
    </row>
    <row r="16" spans="1:13" s="31" customFormat="1" thickBot="1" x14ac:dyDescent="0.25">
      <c r="A16" s="28"/>
      <c r="B16" s="29"/>
      <c r="C16" s="8"/>
      <c r="D16" s="8"/>
      <c r="E16" s="8"/>
      <c r="F16" s="8"/>
      <c r="G16" s="8"/>
      <c r="H16" s="8"/>
      <c r="I16" s="8"/>
      <c r="J16" s="8"/>
      <c r="K16" s="15"/>
      <c r="L16" s="30"/>
      <c r="M16" s="28"/>
    </row>
    <row r="17" spans="1:15" s="31" customFormat="1" ht="30" customHeight="1" x14ac:dyDescent="0.2">
      <c r="A17" s="28"/>
      <c r="B17" s="29"/>
      <c r="C17" s="32"/>
      <c r="D17" s="33"/>
      <c r="E17" s="32"/>
      <c r="F17" s="58">
        <v>1</v>
      </c>
      <c r="G17" s="114" t="s">
        <v>21</v>
      </c>
      <c r="H17" s="114"/>
      <c r="I17" s="114"/>
      <c r="J17" s="115"/>
      <c r="K17" s="49">
        <f>K15</f>
        <v>75396401.5132</v>
      </c>
      <c r="L17" s="30"/>
      <c r="M17" s="28"/>
      <c r="N17" s="120"/>
      <c r="O17" s="120"/>
    </row>
    <row r="18" spans="1:15" s="31" customFormat="1" ht="30" customHeight="1" thickBot="1" x14ac:dyDescent="0.25">
      <c r="A18" s="28"/>
      <c r="B18" s="29"/>
      <c r="C18" s="32"/>
      <c r="D18" s="9"/>
      <c r="E18" s="9"/>
      <c r="F18" s="59">
        <v>2</v>
      </c>
      <c r="G18" s="94" t="s">
        <v>31</v>
      </c>
      <c r="H18" s="94"/>
      <c r="I18" s="94"/>
      <c r="J18" s="95"/>
      <c r="K18" s="11">
        <f>0.19*K17</f>
        <v>14325316.287508</v>
      </c>
      <c r="L18" s="30"/>
      <c r="M18" s="28"/>
    </row>
    <row r="19" spans="1:15" s="31" customFormat="1" ht="30" customHeight="1" thickBot="1" x14ac:dyDescent="0.25">
      <c r="A19" s="28"/>
      <c r="B19" s="29"/>
      <c r="C19" s="32"/>
      <c r="D19" s="33"/>
      <c r="E19" s="32"/>
      <c r="F19" s="60"/>
      <c r="G19" s="83" t="s">
        <v>30</v>
      </c>
      <c r="H19" s="84"/>
      <c r="I19" s="84"/>
      <c r="J19" s="85"/>
      <c r="K19" s="12">
        <f>+K17+K18</f>
        <v>89721717.800707996</v>
      </c>
      <c r="L19" s="30"/>
      <c r="M19" s="28"/>
      <c r="N19" s="121"/>
      <c r="O19" s="120"/>
    </row>
    <row r="20" spans="1:15" s="31" customFormat="1" ht="15.75" x14ac:dyDescent="0.2">
      <c r="A20" s="28"/>
      <c r="B20" s="29"/>
      <c r="C20" s="32"/>
      <c r="D20" s="33"/>
      <c r="E20" s="33"/>
      <c r="F20" s="60"/>
      <c r="G20" s="86"/>
      <c r="H20" s="86"/>
      <c r="I20" s="86"/>
      <c r="J20" s="86"/>
      <c r="K20" s="86"/>
      <c r="L20" s="30"/>
      <c r="M20" s="28"/>
      <c r="N20" s="62"/>
    </row>
    <row r="21" spans="1:15" s="31" customFormat="1" ht="31.15" customHeight="1" x14ac:dyDescent="0.2">
      <c r="A21" s="28"/>
      <c r="B21" s="29"/>
      <c r="C21" s="32"/>
      <c r="D21" s="33"/>
      <c r="E21" s="33"/>
      <c r="F21" s="58">
        <v>3</v>
      </c>
      <c r="G21" s="87" t="s">
        <v>38</v>
      </c>
      <c r="H21" s="93"/>
      <c r="I21" s="93"/>
      <c r="J21" s="93"/>
      <c r="K21" s="50">
        <v>270000</v>
      </c>
      <c r="L21" s="30"/>
      <c r="M21" s="28"/>
      <c r="O21" s="57"/>
    </row>
    <row r="22" spans="1:15" s="31" customFormat="1" ht="31.15" customHeight="1" x14ac:dyDescent="0.2">
      <c r="A22" s="28"/>
      <c r="B22" s="29"/>
      <c r="C22" s="32"/>
      <c r="D22" s="33"/>
      <c r="E22" s="33"/>
      <c r="F22" s="58">
        <v>4</v>
      </c>
      <c r="G22" s="73" t="s">
        <v>39</v>
      </c>
      <c r="H22" s="87"/>
      <c r="I22" s="54" t="s">
        <v>13</v>
      </c>
      <c r="J22" s="55">
        <v>2.5000000000000001E-2</v>
      </c>
      <c r="K22" s="50">
        <f>+J22*K21</f>
        <v>6750</v>
      </c>
      <c r="L22" s="30"/>
      <c r="M22" s="28"/>
    </row>
    <row r="23" spans="1:15" s="31" customFormat="1" ht="31.15" customHeight="1" x14ac:dyDescent="0.2">
      <c r="A23" s="28"/>
      <c r="B23" s="29"/>
      <c r="C23" s="32"/>
      <c r="D23" s="33"/>
      <c r="E23" s="33"/>
      <c r="F23" s="58">
        <v>5</v>
      </c>
      <c r="G23" s="73" t="s">
        <v>37</v>
      </c>
      <c r="H23" s="74"/>
      <c r="I23" s="74"/>
      <c r="J23" s="87"/>
      <c r="K23" s="50">
        <f>0.19*K22</f>
        <v>1282.5</v>
      </c>
      <c r="L23" s="30"/>
      <c r="M23" s="28"/>
    </row>
    <row r="24" spans="1:15" s="31" customFormat="1" ht="31.15" customHeight="1" x14ac:dyDescent="0.2">
      <c r="A24" s="28"/>
      <c r="B24" s="29"/>
      <c r="C24" s="32"/>
      <c r="D24" s="33"/>
      <c r="E24" s="33"/>
      <c r="F24" s="61"/>
      <c r="G24" s="52" t="s">
        <v>32</v>
      </c>
      <c r="H24" s="52"/>
      <c r="I24" s="52"/>
      <c r="J24" s="53"/>
      <c r="K24" s="50">
        <f>SUM(K21:K23)</f>
        <v>278032.5</v>
      </c>
      <c r="L24" s="30"/>
      <c r="M24" s="28"/>
    </row>
    <row r="25" spans="1:15" s="31" customFormat="1" ht="17.45" customHeight="1" x14ac:dyDescent="0.2">
      <c r="A25" s="28"/>
      <c r="B25" s="29"/>
      <c r="C25" s="32"/>
      <c r="D25" s="33"/>
      <c r="E25" s="33"/>
      <c r="F25" s="60"/>
      <c r="G25" s="52"/>
      <c r="H25" s="52"/>
      <c r="I25" s="52"/>
      <c r="J25" s="52"/>
      <c r="K25" s="56"/>
      <c r="L25" s="30"/>
      <c r="M25" s="28"/>
    </row>
    <row r="26" spans="1:15" s="31" customFormat="1" ht="31.15" customHeight="1" x14ac:dyDescent="0.2">
      <c r="A26" s="28"/>
      <c r="B26" s="29"/>
      <c r="C26" s="32"/>
      <c r="D26" s="33"/>
      <c r="E26" s="33"/>
      <c r="F26" s="58" t="s">
        <v>33</v>
      </c>
      <c r="G26" s="73" t="s">
        <v>35</v>
      </c>
      <c r="H26" s="74"/>
      <c r="I26" s="74"/>
      <c r="J26" s="87"/>
      <c r="K26" s="50">
        <f>+K17+K21+K22</f>
        <v>75673151.5132</v>
      </c>
      <c r="L26" s="30"/>
      <c r="M26" s="28"/>
    </row>
    <row r="27" spans="1:15" s="31" customFormat="1" ht="31.15" customHeight="1" thickBot="1" x14ac:dyDescent="0.25">
      <c r="A27" s="28"/>
      <c r="B27" s="29"/>
      <c r="C27" s="32"/>
      <c r="D27" s="33"/>
      <c r="E27" s="33"/>
      <c r="F27" s="58" t="s">
        <v>34</v>
      </c>
      <c r="G27" s="73" t="s">
        <v>36</v>
      </c>
      <c r="H27" s="74"/>
      <c r="I27" s="74"/>
      <c r="J27" s="87"/>
      <c r="K27" s="50">
        <f>+K18+K23</f>
        <v>14326598.787508</v>
      </c>
      <c r="L27" s="30"/>
      <c r="M27" s="28"/>
    </row>
    <row r="28" spans="1:15" s="31" customFormat="1" ht="24.6" customHeight="1" thickBot="1" x14ac:dyDescent="0.25">
      <c r="A28" s="28"/>
      <c r="B28" s="29"/>
      <c r="C28" s="32"/>
      <c r="D28" s="33"/>
      <c r="E28" s="33"/>
      <c r="F28" s="33"/>
      <c r="G28" s="83" t="s">
        <v>40</v>
      </c>
      <c r="H28" s="84"/>
      <c r="I28" s="84"/>
      <c r="J28" s="85"/>
      <c r="K28" s="51">
        <f>SUM(K26:K27)</f>
        <v>89999750.300707996</v>
      </c>
      <c r="L28" s="30"/>
      <c r="M28" s="28"/>
    </row>
    <row r="29" spans="1:15" s="31" customFormat="1" ht="15.75" x14ac:dyDescent="0.2">
      <c r="A29" s="28"/>
      <c r="B29" s="29"/>
      <c r="C29" s="32"/>
      <c r="D29" s="33"/>
      <c r="E29" s="33"/>
      <c r="F29" s="33"/>
      <c r="G29" s="86"/>
      <c r="H29" s="86"/>
      <c r="I29" s="86"/>
      <c r="J29" s="86"/>
      <c r="K29" s="86"/>
      <c r="L29" s="30"/>
      <c r="M29" s="28"/>
    </row>
    <row r="30" spans="1:15" s="31" customFormat="1" thickBot="1" x14ac:dyDescent="0.25">
      <c r="A30" s="28"/>
      <c r="B30" s="29"/>
      <c r="C30" s="32"/>
      <c r="D30" s="33"/>
      <c r="E30" s="33"/>
      <c r="F30" s="33"/>
      <c r="G30" s="32"/>
      <c r="H30" s="32"/>
      <c r="I30" s="34"/>
      <c r="J30" s="35"/>
      <c r="K30" s="10"/>
      <c r="L30" s="30"/>
      <c r="M30" s="28"/>
    </row>
    <row r="31" spans="1:15" s="31" customFormat="1" ht="15.75" x14ac:dyDescent="0.2">
      <c r="A31" s="28"/>
      <c r="B31" s="29"/>
      <c r="C31" s="7"/>
      <c r="D31" s="112"/>
      <c r="E31" s="112"/>
      <c r="F31" s="112"/>
      <c r="G31" s="112"/>
      <c r="H31" s="112"/>
      <c r="I31" s="112"/>
      <c r="J31" s="112"/>
      <c r="K31" s="113"/>
      <c r="L31" s="36"/>
      <c r="M31" s="28"/>
    </row>
    <row r="32" spans="1:15" s="31" customFormat="1" ht="29.45" customHeight="1" x14ac:dyDescent="0.2">
      <c r="A32" s="28"/>
      <c r="B32" s="29"/>
      <c r="C32" s="79" t="s">
        <v>25</v>
      </c>
      <c r="D32" s="80"/>
      <c r="E32" s="80"/>
      <c r="F32" s="80"/>
      <c r="G32" s="80"/>
      <c r="H32" s="111" t="s">
        <v>4</v>
      </c>
      <c r="I32" s="111"/>
      <c r="J32" s="111"/>
      <c r="K32" s="46" t="s">
        <v>11</v>
      </c>
      <c r="L32" s="37"/>
      <c r="M32" s="28"/>
    </row>
    <row r="33" spans="1:13" s="31" customFormat="1" ht="60.6" customHeight="1" x14ac:dyDescent="0.2">
      <c r="A33" s="28"/>
      <c r="B33" s="29"/>
      <c r="C33" s="79" t="s">
        <v>26</v>
      </c>
      <c r="D33" s="80"/>
      <c r="E33" s="80"/>
      <c r="F33" s="80"/>
      <c r="G33" s="80"/>
      <c r="H33" s="78" t="s">
        <v>12</v>
      </c>
      <c r="I33" s="78"/>
      <c r="J33" s="47" t="s">
        <v>13</v>
      </c>
      <c r="K33" s="48">
        <v>0.2</v>
      </c>
      <c r="L33" s="37"/>
      <c r="M33" s="28"/>
    </row>
    <row r="34" spans="1:13" s="31" customFormat="1" ht="30" customHeight="1" x14ac:dyDescent="0.2">
      <c r="A34" s="28"/>
      <c r="B34" s="29"/>
      <c r="C34" s="79" t="s">
        <v>27</v>
      </c>
      <c r="D34" s="80"/>
      <c r="E34" s="80"/>
      <c r="F34" s="80"/>
      <c r="G34" s="80"/>
      <c r="H34" s="81" t="s">
        <v>14</v>
      </c>
      <c r="I34" s="82"/>
      <c r="J34" s="47" t="s">
        <v>15</v>
      </c>
      <c r="K34" s="48">
        <v>0.05</v>
      </c>
      <c r="L34" s="37"/>
      <c r="M34" s="28"/>
    </row>
    <row r="35" spans="1:13" s="38" customFormat="1" ht="115.15" customHeight="1" x14ac:dyDescent="0.2">
      <c r="A35" s="28"/>
      <c r="B35" s="29"/>
      <c r="C35" s="75" t="s">
        <v>45</v>
      </c>
      <c r="D35" s="76"/>
      <c r="E35" s="76"/>
      <c r="F35" s="76"/>
      <c r="G35" s="76"/>
      <c r="H35" s="77" t="s">
        <v>16</v>
      </c>
      <c r="I35" s="78"/>
      <c r="J35" s="47" t="s">
        <v>17</v>
      </c>
      <c r="K35" s="48">
        <v>0.05</v>
      </c>
      <c r="L35" s="30"/>
      <c r="M35" s="28"/>
    </row>
    <row r="36" spans="1:13" ht="39" customHeight="1" x14ac:dyDescent="0.2">
      <c r="A36" s="16"/>
      <c r="B36" s="25"/>
      <c r="C36" s="79" t="s">
        <v>28</v>
      </c>
      <c r="D36" s="80"/>
      <c r="E36" s="80"/>
      <c r="F36" s="80"/>
      <c r="G36" s="80"/>
      <c r="H36" s="78" t="s">
        <v>18</v>
      </c>
      <c r="I36" s="78"/>
      <c r="J36" s="47" t="s">
        <v>19</v>
      </c>
      <c r="K36" s="48">
        <v>0.3</v>
      </c>
      <c r="L36" s="27"/>
      <c r="M36" s="16"/>
    </row>
    <row r="37" spans="1:13" ht="60" customHeight="1" x14ac:dyDescent="0.2">
      <c r="A37" s="16"/>
      <c r="B37" s="25"/>
      <c r="C37" s="101" t="s">
        <v>46</v>
      </c>
      <c r="D37" s="102"/>
      <c r="E37" s="102"/>
      <c r="F37" s="102"/>
      <c r="G37" s="102"/>
      <c r="H37" s="102"/>
      <c r="I37" s="102"/>
      <c r="J37" s="102"/>
      <c r="K37" s="103"/>
      <c r="L37" s="27"/>
      <c r="M37" s="16"/>
    </row>
    <row r="38" spans="1:13" ht="17.25" thickBot="1" x14ac:dyDescent="0.25">
      <c r="A38" s="16"/>
      <c r="B38" s="39"/>
      <c r="C38" s="40"/>
      <c r="D38" s="40"/>
      <c r="E38" s="41"/>
      <c r="F38" s="40"/>
      <c r="G38" s="42"/>
      <c r="H38" s="40"/>
      <c r="I38" s="40"/>
      <c r="J38" s="40"/>
      <c r="K38" s="40"/>
      <c r="L38" s="43"/>
      <c r="M38" s="16"/>
    </row>
    <row r="39" spans="1:13" ht="17.25" thickTop="1" x14ac:dyDescent="0.2">
      <c r="A39" s="16"/>
      <c r="B39" s="16"/>
      <c r="C39" s="16"/>
      <c r="D39" s="16"/>
      <c r="E39" s="44"/>
      <c r="F39" s="16"/>
      <c r="G39" s="16"/>
      <c r="H39" s="16"/>
      <c r="I39" s="16"/>
      <c r="J39" s="16"/>
      <c r="K39" s="16"/>
      <c r="L39" s="16"/>
      <c r="M39" s="16"/>
    </row>
  </sheetData>
  <mergeCells count="42">
    <mergeCell ref="C37:K37"/>
    <mergeCell ref="C34:G34"/>
    <mergeCell ref="H34:I34"/>
    <mergeCell ref="C35:G35"/>
    <mergeCell ref="H35:I35"/>
    <mergeCell ref="C36:G36"/>
    <mergeCell ref="H36:I36"/>
    <mergeCell ref="C33:G33"/>
    <mergeCell ref="H33:I33"/>
    <mergeCell ref="G20:K20"/>
    <mergeCell ref="G21:J21"/>
    <mergeCell ref="G22:H22"/>
    <mergeCell ref="G23:J23"/>
    <mergeCell ref="G26:J26"/>
    <mergeCell ref="G27:J27"/>
    <mergeCell ref="G28:J28"/>
    <mergeCell ref="G29:K29"/>
    <mergeCell ref="D31:K31"/>
    <mergeCell ref="C32:G32"/>
    <mergeCell ref="H32:J32"/>
    <mergeCell ref="C15:J15"/>
    <mergeCell ref="G17:J17"/>
    <mergeCell ref="N17:O17"/>
    <mergeCell ref="G18:J18"/>
    <mergeCell ref="G19:J19"/>
    <mergeCell ref="N19:O19"/>
    <mergeCell ref="F9:J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F8:J8"/>
    <mergeCell ref="E3:J3"/>
    <mergeCell ref="E4:J4"/>
    <mergeCell ref="E5:J5"/>
    <mergeCell ref="E6:J6"/>
    <mergeCell ref="E7:J7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9d85dbaf-23eb-4e57-a637-93dcacc8b1a1"/>
    <ds:schemaRef ds:uri="http://schemas.microsoft.com/office/2006/metadata/properties"/>
    <ds:schemaRef ds:uri="a6cb9e4b-f1d1-4245-83ec-6cad768d538a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A835395-C58A-4D59-BF22-E3513E8A55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</vt:lpstr>
      <vt:lpstr>Hoja1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Maria Jose Camargo Jimenez</cp:lastModifiedBy>
  <cp:revision/>
  <cp:lastPrinted>2020-06-25T23:39:51Z</cp:lastPrinted>
  <dcterms:created xsi:type="dcterms:W3CDTF">2006-06-27T16:47:25Z</dcterms:created>
  <dcterms:modified xsi:type="dcterms:W3CDTF">2021-05-31T17:01:06Z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