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545"/>
  </bookViews>
  <sheets>
    <sheet name="PPTO OFICIAL ALCALDIA 2405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P" localSheetId="0">#REF!</definedName>
    <definedName name="\P">#REF!</definedName>
    <definedName name="_1__123Graph_Aｸﾞﾗﾌ_7" localSheetId="0" hidden="1">#REF!</definedName>
    <definedName name="_1__123Graph_Aｸﾞﾗﾌ_7" hidden="1">#REF!</definedName>
    <definedName name="_112233" localSheetId="0" hidden="1">#REF!</definedName>
    <definedName name="_112233" hidden="1">#REF!</definedName>
    <definedName name="_112277" localSheetId="0" hidden="1">#REF!</definedName>
    <definedName name="_112277" hidden="1">#REF!</definedName>
    <definedName name="_12__123Graph_BCHART_5" localSheetId="0" hidden="1">[1]MEX95IB!#REF!</definedName>
    <definedName name="_12__123Graph_BCHART_5" hidden="1">[1]MEX95IB!#REF!</definedName>
    <definedName name="_1222" localSheetId="0" hidden="1">#REF!</definedName>
    <definedName name="_1222" hidden="1">#REF!</definedName>
    <definedName name="_13__123Graph_Bｸﾞﾗﾌ_7" localSheetId="0" hidden="1">#REF!</definedName>
    <definedName name="_13__123Graph_Bｸﾞﾗﾌ_7" hidden="1">#REF!</definedName>
    <definedName name="_14__123Graph_Cｸﾞﾗﾌ_7" localSheetId="0" hidden="1">#REF!</definedName>
    <definedName name="_14__123Graph_Cｸﾞﾗﾌ_7" hidden="1">#REF!</definedName>
    <definedName name="_15__123Graph_Dｸﾞﾗﾌ_7" localSheetId="0" hidden="1">#REF!</definedName>
    <definedName name="_15__123Graph_Dｸﾞﾗﾌ_7" hidden="1">#REF!</definedName>
    <definedName name="_16__123Graph_Eｸﾞﾗﾌ_7" localSheetId="0" hidden="1">#REF!</definedName>
    <definedName name="_16__123Graph_Eｸﾞﾗﾌ_7" hidden="1">#REF!</definedName>
    <definedName name="_17__123Graph_Fｸﾞﾗﾌ_7" localSheetId="0" hidden="1">#REF!</definedName>
    <definedName name="_17__123Graph_Fｸﾞﾗﾌ_7" hidden="1">#REF!</definedName>
    <definedName name="_21" localSheetId="0" hidden="1">#REF!</definedName>
    <definedName name="_21" hidden="1">#REF!</definedName>
    <definedName name="_25" localSheetId="0" hidden="1">#REF!</definedName>
    <definedName name="_25" hidden="1">#REF!</definedName>
    <definedName name="_29" localSheetId="0" hidden="1">#REF!</definedName>
    <definedName name="_29" hidden="1">#REF!</definedName>
    <definedName name="_38LINE" localSheetId="0">#REF!</definedName>
    <definedName name="_38LINE">#REF!</definedName>
    <definedName name="_456" localSheetId="0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94BPRICE" localSheetId="0">#REF!</definedName>
    <definedName name="_94BPRICE">#REF!</definedName>
    <definedName name="_Fill" localSheetId="0" hidden="1">#REF!</definedName>
    <definedName name="_Fill" hidden="1">#REF!</definedName>
    <definedName name="_xlnm._FilterDatabase" localSheetId="0" hidden="1">'PPTO OFICIAL ALCALDIA 240518'!$A$14:$F$108</definedName>
    <definedName name="_xlnm._FilterDatabase" hidden="1">#REF!</definedName>
    <definedName name="_Key1" localSheetId="0" hidden="1">#REF!</definedName>
    <definedName name="_Key1" hidden="1">#REF!</definedName>
    <definedName name="_NDC1" localSheetId="0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_Sort" localSheetId="0" hidden="1">#REF!</definedName>
    <definedName name="_Sort" hidden="1">#REF!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localSheetId="0" hidden="1">#REF!</definedName>
    <definedName name="aaaa" hidden="1">#REF!</definedName>
    <definedName name="ABF" localSheetId="0" hidden="1">#REF!</definedName>
    <definedName name="ABF" hidden="1">#REF!</definedName>
    <definedName name="AccessDatabase" hidden="1">"C:\My Documents\New MMR\INPUT.mdb"</definedName>
    <definedName name="ACCV" localSheetId="0" hidden="1">#REF!</definedName>
    <definedName name="ACCV" hidden="1">#REF!</definedName>
    <definedName name="ADSF" localSheetId="0" hidden="1">#REF!</definedName>
    <definedName name="ADSF" hidden="1">#REF!</definedName>
    <definedName name="afdgbva" localSheetId="0" hidden="1">{#N/A,#N/A,TRUE,"Report"}</definedName>
    <definedName name="afdgbva" hidden="1">{#N/A,#N/A,TRUE,"Report"}</definedName>
    <definedName name="aga" localSheetId="0" hidden="1">{#N/A,#N/A,TRUE,"Report"}</definedName>
    <definedName name="aga" hidden="1">{#N/A,#N/A,TRUE,"Report"}</definedName>
    <definedName name="AGHFD" localSheetId="0" hidden="1">#REF!</definedName>
    <definedName name="AGHFD" hidden="1">#REF!</definedName>
    <definedName name="ALMUERZO">'[3]Resumen Preparaciones'!$C$52:$C$113</definedName>
    <definedName name="almuerzocena">'[3]Resumen Preparaciones'!$C$52:$C$141</definedName>
    <definedName name="ANNUAL_CAPACITY" localSheetId="0">#REF!</definedName>
    <definedName name="ANNUAL_CAPACITY">#REF!</definedName>
    <definedName name="año1">[2]CONFIGURACIÓN!$F$9</definedName>
    <definedName name="ASSETCAP" localSheetId="0">#REF!</definedName>
    <definedName name="ASSETCAP">#REF!</definedName>
    <definedName name="ATGHH" localSheetId="0" hidden="1">#REF!</definedName>
    <definedName name="ATGHH" hidden="1">#REF!</definedName>
    <definedName name="AVBC" localSheetId="0" hidden="1">#REF!</definedName>
    <definedName name="AVBC" hidden="1">#REF!</definedName>
    <definedName name="AXCC" localSheetId="0" hidden="1">#REF!</definedName>
    <definedName name="AXCC" hidden="1">#REF!</definedName>
    <definedName name="AXX" localSheetId="0" hidden="1">#REF!</definedName>
    <definedName name="AXX" hidden="1">#REF!</definedName>
    <definedName name="Aグラフ" localSheetId="0" hidden="1">#REF!</definedName>
    <definedName name="Aグラフ" hidden="1">#REF!</definedName>
    <definedName name="bad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LANCE_SHEET" localSheetId="0">#REF!</definedName>
    <definedName name="BALANCE_SHEET">#REF!</definedName>
    <definedName name="BALASSUME" localSheetId="0">#REF!</definedName>
    <definedName name="BALASSUME">#REF!</definedName>
    <definedName name="bn" localSheetId="0" hidden="1">{"'内訳表'!$B$2:$N$64"}</definedName>
    <definedName name="bn" hidden="1">{"'内訳表'!$B$2:$N$64"}</definedName>
    <definedName name="bom">'[4]BOM Blow'!$A$4:$AS$19</definedName>
    <definedName name="Ｂグラフ" localSheetId="0" hidden="1">#REF!</definedName>
    <definedName name="Ｂグラフ" hidden="1">#REF!</definedName>
    <definedName name="CALENDARIO">[2]CALENDARIO!$B$6:$H$161</definedName>
    <definedName name="Calidad">[5]PERSONAL!$P$58</definedName>
    <definedName name="Campamento">[5]PERSONAL!$P$122</definedName>
    <definedName name="CAP_SUMMARY" localSheetId="0">#REF!</definedName>
    <definedName name="CAP_SUMMARY">#REF!</definedName>
    <definedName name="capacity" localSheetId="0">#REF!</definedName>
    <definedName name="capacity">#REF!</definedName>
    <definedName name="CAPITAL" localSheetId="0">#REF!</definedName>
    <definedName name="CAPITAL">#REF!</definedName>
    <definedName name="COVER_SHEET" localSheetId="0">#REF!</definedName>
    <definedName name="COVER_SHEET">#REF!</definedName>
    <definedName name="Ｃグラフ" localSheetId="0" hidden="1">#REF!</definedName>
    <definedName name="Ｃグラフ" hidden="1">#REF!</definedName>
    <definedName name="dasd" localSheetId="0" hidden="1">#REF!</definedName>
    <definedName name="dasd" hidden="1">#REF!</definedName>
    <definedName name="Decision">[6]lista!$A$6:$A$7</definedName>
    <definedName name="DEPR" localSheetId="0">#REF!</definedName>
    <definedName name="DEPR">#REF!</definedName>
    <definedName name="DEPR1" localSheetId="0">#REF!</definedName>
    <definedName name="DEPR1">#REF!</definedName>
    <definedName name="desayuno">'[3]Resumen Preparaciones'!$C$5:$C$50</definedName>
    <definedName name="DESAYUNOS">'[3]Resumen Preparaciones'!$C$5:$C$33</definedName>
    <definedName name="DFG" localSheetId="0" hidden="1">#REF!</definedName>
    <definedName name="DFG" hidden="1">#REF!</definedName>
    <definedName name="dfgd56" localSheetId="0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localSheetId="0" hidden="1">#REF!</definedName>
    <definedName name="DFGH" hidden="1">#REF!</definedName>
    <definedName name="DFSG" localSheetId="0" hidden="1">#REF!</definedName>
    <definedName name="DFSG" hidden="1">#REF!</definedName>
    <definedName name="dgb" localSheetId="0" hidden="1">{"'内訳表'!$B$2:$N$64"}</definedName>
    <definedName name="dgb" hidden="1">{"'内訳表'!$B$2:$N$64"}</definedName>
    <definedName name="dhb" localSheetId="0" hidden="1">{"'内訳表'!$B$2:$N$64"}</definedName>
    <definedName name="dhb" hidden="1">{"'内訳表'!$B$2:$N$64"}</definedName>
    <definedName name="dszgr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localSheetId="0" hidden="1">#REF!</definedName>
    <definedName name="Ｄグラフ" hidden="1">#REF!</definedName>
    <definedName name="eagrbve" localSheetId="0" hidden="1">{"'内訳表'!$B$2:$N$64"}</definedName>
    <definedName name="eagrbve" hidden="1">{"'内訳表'!$B$2:$N$64"}</definedName>
    <definedName name="eargbwrg" localSheetId="0" hidden="1">{"'内訳表'!$B$2:$N$64"}</definedName>
    <definedName name="eargbwrg" hidden="1">{"'内訳表'!$B$2:$N$64"}</definedName>
    <definedName name="E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[5]PERSONAL!$P$100</definedName>
    <definedName name="Estrategia">[7]Tablas!$F$2:$F$34</definedName>
    <definedName name="ET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localSheetId="0" hidden="1">#REF!</definedName>
    <definedName name="Ｅグラフ" hidden="1">#REF!</definedName>
    <definedName name="fbvdv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localSheetId="0" hidden="1">#REF!</definedName>
    <definedName name="FDG" hidden="1">#REF!</definedName>
    <definedName name="fecha_fin_servicio">[2]CONFIGURACIÓN!$C$10</definedName>
    <definedName name="fecha_inicio_servicio">[2]CONFIGURACIÓN!$C$9</definedName>
    <definedName name="ff" localSheetId="0" hidden="1">{#N/A,#N/A,TRUE,"Report"}</definedName>
    <definedName name="ff" hidden="1">{#N/A,#N/A,TRUE,"Report"}</definedName>
    <definedName name="FF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0" hidden="1">{"'内訳表'!$B$2:$N$64"}</definedName>
    <definedName name="fgsznzfd" hidden="1">{"'内訳表'!$B$2:$N$64"}</definedName>
    <definedName name="fgxnb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0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[7]Tablas!$D$2:$D$10</definedName>
    <definedName name="Ｆグラフ" localSheetId="0" hidden="1">#REF!</definedName>
    <definedName name="Ｆグラフ" hidden="1">#REF!</definedName>
    <definedName name="gbvREDSA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localSheetId="0" hidden="1">#REF!</definedName>
    <definedName name="GFH" hidden="1">#REF!</definedName>
    <definedName name="hhjn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0" hidden="1">{#N/A,#N/A,TRUE,"Report"}</definedName>
    <definedName name="hmstj" hidden="1">{#N/A,#N/A,TRUE,"Report"}</definedName>
    <definedName name="hnfg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localSheetId="0" hidden="1">{"'内訳表'!$B$2:$N$64"}</definedName>
    <definedName name="hsf" hidden="1">{"'内訳表'!$B$2:$N$64"}</definedName>
    <definedName name="HTML_CodePage" hidden="1">1252</definedName>
    <definedName name="HTML_Control" localSheetId="0" hidden="1">{"'Planner Cell based'!$A$1:$H$142"}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ii" localSheetId="0" hidden="1">{"'内訳表'!$B$2:$N$64"}</definedName>
    <definedName name="ii" hidden="1">{"'内訳表'!$B$2:$N$64"}</definedName>
    <definedName name="Info_Prazo_do_contrato">[8]Seletor!$C$13</definedName>
    <definedName name="IVASobreUtilidad">[5]IMPUESTOS!$E$16</definedName>
    <definedName name="JGJ" localSheetId="0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QUIDATION" localSheetId="0">#REF!</definedName>
    <definedName name="LIQUIDATION">#REF!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CRO" localSheetId="0">#REF!</definedName>
    <definedName name="MACRO">#REF!</definedName>
    <definedName name="MANNING" localSheetId="0">#REF!</definedName>
    <definedName name="MANNING">#REF!</definedName>
    <definedName name="margen">'[2]Cash Flow (COP)'!$O$68</definedName>
    <definedName name="markup_infra">[2]DASHBOARD!$D$20</definedName>
    <definedName name="material" localSheetId="0">#REF!</definedName>
    <definedName name="material">#REF!</definedName>
    <definedName name="mdgh" localSheetId="0" hidden="1">{"'内訳表'!$B$2:$N$64"}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'[9]Cons Cotizac - Examenes médicos'!$M$12:$R$12</definedName>
    <definedName name="ndc" localSheetId="0" hidden="1">{"'内訳表'!$B$2:$N$64"}</definedName>
    <definedName name="ndc" hidden="1">{"'内訳表'!$B$2:$N$64"}</definedName>
    <definedName name="NoFacturable">[5]PERSONAL!$P$46</definedName>
    <definedName name="NON_LABOR_SAVINGS" localSheetId="0">#REF!</definedName>
    <definedName name="NON_LABOR_SAVINGS">#REF!</definedName>
    <definedName name="normal" localSheetId="0" hidden="1">#REF!</definedName>
    <definedName name="normal" hidden="1">#REF!</definedName>
    <definedName name="normal2" localSheetId="0" hidden="1">#REF!</definedName>
    <definedName name="normal2" hidden="1">#REF!</definedName>
    <definedName name="normal3" localSheetId="0" hidden="1">#REF!</definedName>
    <definedName name="normal3" hidden="1">#REF!</definedName>
    <definedName name="normal4" localSheetId="0" hidden="1">#REF!</definedName>
    <definedName name="normal4" hidden="1">#REF!</definedName>
    <definedName name="normal5" localSheetId="0" hidden="1">#REF!</definedName>
    <definedName name="normal5" hidden="1">#REF!</definedName>
    <definedName name="normal6" localSheetId="0" hidden="1">#REF!</definedName>
    <definedName name="normal6" hidden="1">#REF!</definedName>
    <definedName name="O" localSheetId="0" hidden="1">#REF!</definedName>
    <definedName name="O" hidden="1">#REF!</definedName>
    <definedName name="Objetivos">[7]Tablas!$E$2:$E$17</definedName>
    <definedName name="Oficina">[5]PERSONAL!$P$69</definedName>
    <definedName name="oo" localSheetId="0" hidden="1">{"'内訳表'!$B$2:$N$64"}</definedName>
    <definedName name="oo" hidden="1">{"'内訳表'!$B$2:$N$64"}</definedName>
    <definedName name="PARTICIPACION">[6]lista!$A$15:$A$17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erfil">'[10]SALARIO DE REFERENCIA'!$B$7:$B$121</definedName>
    <definedName name="perfiles">'[11]SALARIO DE REFERENCIA'!$B$7:$B$121</definedName>
    <definedName name="pilares">[7]Tablas!$G$2:$G$6</definedName>
    <definedName name="Procedencia">[6]lista!$A$2:$A$3</definedName>
    <definedName name="productosdef">'[3]Precios Alimentos'!$A$5031:$A$5730</definedName>
    <definedName name="Profesional">[5]PERSONAL!$P$12</definedName>
    <definedName name="reahgbaerg" localSheetId="0" hidden="1">{"'内訳表'!$B$2:$N$64"}</definedName>
    <definedName name="reahgbaerg" hidden="1">{"'内訳表'!$B$2:$N$64"}</definedName>
    <definedName name="re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 localSheetId="0">#REF!</definedName>
    <definedName name="RESPUESTAS">#REF!</definedName>
    <definedName name="rggvs" localSheetId="0" hidden="1">{"'内訳表'!$B$2:$N$64"}</definedName>
    <definedName name="rggvs" hidden="1">{"'内訳表'!$B$2:$N$64"}</definedName>
    <definedName name="rnrsy" localSheetId="0" hidden="1">{#N/A,#N/A,TRUE,"Report"}</definedName>
    <definedName name="rnrsy" hidden="1">{#N/A,#N/A,TRUE,"Report"}</definedName>
    <definedName name="rownumber" localSheetId="0">#REF!</definedName>
    <definedName name="rownumber">#REF!</definedName>
    <definedName name="rrr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'[12]Salarios de Referencia'!$B$7:$B$120</definedName>
    <definedName name="salestax" localSheetId="0">#REF!</definedName>
    <definedName name="salestax">#REF!</definedName>
    <definedName name="sdf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localSheetId="0" hidden="1">[1]MEX95IB!#REF!</definedName>
    <definedName name="SDFGFH" hidden="1">[1]MEX95IB!#REF!</definedName>
    <definedName name="sencount" hidden="1">2</definedName>
    <definedName name="sfgm" localSheetId="0" hidden="1">{#N/A,#N/A,TRUE,"Report"}</definedName>
    <definedName name="sfgm" hidden="1">{#N/A,#N/A,TRUE,"Report"}</definedName>
    <definedName name="SPOILAGE" localSheetId="0">#REF!</definedName>
    <definedName name="SPOILAGE">#REF!</definedName>
    <definedName name="STARTUP" localSheetId="0">#REF!</definedName>
    <definedName name="STARTUP">#REF!</definedName>
    <definedName name="su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0" hidden="1">{"'内訳表'!$B$2:$N$64"}</definedName>
    <definedName name="sugiura" hidden="1">{"'内訳表'!$B$2:$N$64"}</definedName>
    <definedName name="Tecnico">[5]PERSONAL!$P$34</definedName>
    <definedName name="tipo">[6]lista!$A$11:$A$13</definedName>
    <definedName name="tipodeanalisis">'[3]Analisis microbiologico'!$A$110:$A$182</definedName>
    <definedName name="total_savings" localSheetId="0">#REF!</definedName>
    <definedName name="total_savings">#REF!</definedName>
    <definedName name="TotalImpuestosObra">[5]IMPUESTOS!$F$10</definedName>
    <definedName name="Tramite">[5]PERSONAL!$P$88</definedName>
    <definedName name="tta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UTILITY___REPAIR" localSheetId="0">#REF!</definedName>
    <definedName name="UTILITY___REPAIR">#REF!</definedName>
    <definedName name="v" localSheetId="0" hidden="1">#REF!</definedName>
    <definedName name="v" hidden="1">#REF!</definedName>
    <definedName name="venc">'[2]Cash Flow (COP)'!$D$10</definedName>
    <definedName name="Viajes">[5]PERSONAL!$P$93</definedName>
    <definedName name="VLOOKUP_RANGE" localSheetId="0">#REF!</definedName>
    <definedName name="VLOOKUP_RANGE">#REF!</definedName>
    <definedName name="whrt" localSheetId="0" hidden="1">{"'内訳表'!$B$2:$N$64"}</definedName>
    <definedName name="whrt" hidden="1">{"'内訳表'!$B$2:$N$64"}</definedName>
    <definedName name="WITH" localSheetId="0">#REF!</definedName>
    <definedName name="WITH">#REF!</definedName>
    <definedName name="WITHOUT" localSheetId="0">#REF!</definedName>
    <definedName name="WITHOUT">#REF!</definedName>
    <definedName name="wrn.100." localSheetId="0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0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0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0" hidden="1">{#N/A,#N/A,TRUE,"Report"}</definedName>
    <definedName name="wrn.Capacity._.Calculations._.for._.FM3." hidden="1">{#N/A,#N/A,TRUE,"Report"}</definedName>
    <definedName name="wrn.GGP1." localSheetId="0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0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0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0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0" hidden="1">{#N/A,#N/A,TRUE,"TOT-GGRAL"}</definedName>
    <definedName name="wrn.GGP5." hidden="1">{#N/A,#N/A,TRUE,"TOT-GGRAL"}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0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0" hidden="1">{#N/A,#N/A,TRUE,"Report"}</definedName>
    <definedName name="ww" hidden="1">{#N/A,#N/A,TRUE,"Report"}</definedName>
    <definedName name="x">[13]lista!$A$11:$A$13</definedName>
    <definedName name="xxxx" localSheetId="0" hidden="1">{"'内訳表'!$B$2:$N$64"}</definedName>
    <definedName name="xxxx" hidden="1">{"'内訳表'!$B$2:$N$64"}</definedName>
    <definedName name="z" localSheetId="0" hidden="1">#REF!</definedName>
    <definedName name="z" hidden="1">#REF!</definedName>
    <definedName name="Z_ABCCF9B4_4F75_4F3B_AAD2_54E1C063315C_.wvu.Cols" localSheetId="0" hidden="1">#REF!</definedName>
    <definedName name="Z_ABCCF9B4_4F75_4F3B_AAD2_54E1C063315C_.wvu.Cols" hidden="1">#REF!</definedName>
    <definedName name="Z_ABCCF9B4_4F75_4F3B_AAD2_54E1C063315C_.wvu.FilterData" localSheetId="0" hidden="1">#REF!</definedName>
    <definedName name="Z_ABCCF9B4_4F75_4F3B_AAD2_54E1C063315C_.wvu.FilterData" hidden="1">#REF!</definedName>
    <definedName name="Z_ABCCF9B4_4F75_4F3B_AAD2_54E1C063315C_.wvu.PrintArea" localSheetId="0" hidden="1">#REF!</definedName>
    <definedName name="Z_ABCCF9B4_4F75_4F3B_AAD2_54E1C063315C_.wvu.PrintArea" hidden="1">#REF!</definedName>
    <definedName name="zzz">[14]Listas!$B$2:$B$34</definedName>
  </definedNames>
  <calcPr calcId="144525"/>
</workbook>
</file>

<file path=xl/calcChain.xml><?xml version="1.0" encoding="utf-8"?>
<calcChain xmlns="http://schemas.openxmlformats.org/spreadsheetml/2006/main">
  <c r="G99" i="1" l="1"/>
  <c r="G98" i="1"/>
  <c r="G97" i="1"/>
  <c r="G96" i="1"/>
  <c r="G95" i="1"/>
  <c r="G94" i="1"/>
  <c r="G93" i="1"/>
  <c r="G91" i="1"/>
  <c r="G90" i="1"/>
  <c r="G89" i="1"/>
  <c r="G88" i="1"/>
  <c r="G86" i="1"/>
  <c r="G85" i="1"/>
  <c r="G84" i="1"/>
  <c r="G83" i="1"/>
  <c r="G82" i="1"/>
  <c r="G81" i="1"/>
  <c r="G80" i="1"/>
  <c r="G78" i="1"/>
  <c r="G77" i="1"/>
  <c r="G76" i="1"/>
  <c r="G75" i="1"/>
  <c r="G74" i="1"/>
  <c r="G73" i="1"/>
  <c r="G72" i="1"/>
  <c r="G71" i="1"/>
  <c r="G70" i="1"/>
  <c r="G68" i="1"/>
  <c r="G67" i="1"/>
  <c r="G66" i="1"/>
  <c r="G65" i="1"/>
  <c r="G64" i="1"/>
  <c r="G63" i="1"/>
  <c r="G61" i="1"/>
  <c r="G60" i="1"/>
  <c r="G59" i="1"/>
  <c r="G58" i="1"/>
  <c r="G57" i="1"/>
  <c r="G56" i="1"/>
  <c r="G54" i="1"/>
  <c r="G53" i="1"/>
  <c r="G52" i="1"/>
  <c r="G51" i="1"/>
  <c r="G50" i="1"/>
  <c r="G48" i="1"/>
  <c r="G47" i="1"/>
  <c r="G46" i="1"/>
  <c r="G45" i="1"/>
  <c r="G44" i="1"/>
  <c r="G43" i="1"/>
  <c r="G41" i="1"/>
  <c r="G40" i="1"/>
  <c r="G39" i="1"/>
  <c r="G38" i="1"/>
  <c r="G34" i="1"/>
  <c r="E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19" i="1"/>
  <c r="G18" i="1"/>
  <c r="G17" i="1"/>
  <c r="G16" i="1"/>
  <c r="E12" i="1"/>
  <c r="F15" i="1" l="1"/>
  <c r="F37" i="1"/>
  <c r="F87" i="1"/>
  <c r="F49" i="1"/>
  <c r="F55" i="1"/>
  <c r="F20" i="1"/>
  <c r="F62" i="1"/>
  <c r="F69" i="1"/>
  <c r="F79" i="1"/>
  <c r="F100" i="1"/>
  <c r="F92" i="1" s="1"/>
  <c r="F42" i="1"/>
</calcChain>
</file>

<file path=xl/sharedStrings.xml><?xml version="1.0" encoding="utf-8"?>
<sst xmlns="http://schemas.openxmlformats.org/spreadsheetml/2006/main" count="182" uniqueCount="114">
  <si>
    <t xml:space="preserve">R E S U M E N       P P T O  </t>
  </si>
  <si>
    <t>DETALLE</t>
  </si>
  <si>
    <t>Valor Total
con Iva</t>
  </si>
  <si>
    <t>1. Componente Insumos</t>
  </si>
  <si>
    <t>2. Componente Social</t>
  </si>
  <si>
    <t>3. Componente Técnico</t>
  </si>
  <si>
    <t>4. Componente Arquitectónico</t>
  </si>
  <si>
    <t>5. Componente Artistico</t>
  </si>
  <si>
    <t>6. Componente Comunicaciones</t>
  </si>
  <si>
    <t>7. Componente Logistico</t>
  </si>
  <si>
    <t>8. Gastos operativos y de funcionamiento</t>
  </si>
  <si>
    <t>TOTAL COMPONENTES</t>
  </si>
  <si>
    <t>Unidad de Medida</t>
  </si>
  <si>
    <t>Cantidad</t>
  </si>
  <si>
    <t>Valor Unitario 
(iva incluido)</t>
  </si>
  <si>
    <t>Valot Total
(iva incluido)</t>
  </si>
  <si>
    <t>TOTAL POR COMPONENTES 
(iva incluido)</t>
  </si>
  <si>
    <t>1. Componente Insumos (PINTURA PARA FACHADAS,CULATAS Y LATERALES)</t>
  </si>
  <si>
    <t>Por Cantidad</t>
  </si>
  <si>
    <t xml:space="preserve">Vinillo para exteriores de alta resistencia </t>
  </si>
  <si>
    <t>galon</t>
  </si>
  <si>
    <t xml:space="preserve">Sellamnte de superficie </t>
  </si>
  <si>
    <t xml:space="preserve">Esmalte </t>
  </si>
  <si>
    <t>cuarto</t>
  </si>
  <si>
    <t xml:space="preserve">Kit  de accesorios para pintar </t>
  </si>
  <si>
    <t>Unidad</t>
  </si>
  <si>
    <t>Coordinador Metodologica Social</t>
  </si>
  <si>
    <t>mes</t>
  </si>
  <si>
    <t>Coordinador Social Operativo de Campo</t>
  </si>
  <si>
    <t>Historiador</t>
  </si>
  <si>
    <t>Trabajador Social (2 personas)</t>
  </si>
  <si>
    <t>Gestores sociales de campo (5 personas)</t>
  </si>
  <si>
    <t>Asistente Administrativo</t>
  </si>
  <si>
    <t>Docente especialista formador</t>
  </si>
  <si>
    <t>Logistica para talleres</t>
  </si>
  <si>
    <t>und</t>
  </si>
  <si>
    <t>Refrigerios e hidratación</t>
  </si>
  <si>
    <t>Documentación (Sistematización)</t>
  </si>
  <si>
    <t>Global</t>
  </si>
  <si>
    <t>Material Fungible (papeleria, marcadores, lapiceros, cintas, pegantes, anilinas, telas, etc.)</t>
  </si>
  <si>
    <t>Visitas Guiadas y  Recorridos Pedagógicos</t>
  </si>
  <si>
    <t>Transporte y/o movilización equipo social</t>
  </si>
  <si>
    <t>Alquiler de espacios fisicos</t>
  </si>
  <si>
    <t>Cada una de las actividades incluye: 
• Equipo especializado en caso de requerirse (brazo elevador, andamio, escaleras, equipos airles, cuerdas  
• Personal afiliado a la seguridad social (AFP, ARL, Salud, Parafiscales), con exámenes médicos vigentes y certificado para trabajos seguro en altura vigente (Inf. a un año).
• El personal incluye los elementos de protección personal (EPP) y elementos para trabajo seguro en alturas (ETA)
 verificar, acompañar, vigilar y gestionar los permisos para trabajo seguro en alturas. con dedicación del 100% al proyecto
 coordinar personal, frentes de trabajo, control técnico, avance y rendimiento
• Productos y equipos de seguridad certificados por proveedores y según normas vigentes en los casos que aplica
• Administradora de Riesgos Laborales SURA
• Herramienta adecuada, requerida y/o especializada para realizar cada actividad</t>
  </si>
  <si>
    <t>MANO DE OBRA PINTURA y/o HIDROF. DE MUROS</t>
  </si>
  <si>
    <t>Fachada 
Sellante(1 mano)  Ver ficha técnica de aplicación #4</t>
  </si>
  <si>
    <t>M2</t>
  </si>
  <si>
    <t>Fachada 
vinilo exterior  (2 manos)Ver ficha técnica de aplicación #1</t>
  </si>
  <si>
    <t>Laterales y Culatas 
Sellante(1 mano) Ver ficha técnica de aplicación #4</t>
  </si>
  <si>
    <t xml:space="preserve">Laterales y Culatas
vinilo para exterior (2 manos) Ver ficha técnica de aplicación #1 </t>
  </si>
  <si>
    <t>MANO DE OBRA PINTURA CARP. METALICA o MADERA</t>
  </si>
  <si>
    <t xml:space="preserve">Ventanas (incluye marco completo y 1 cara exterior del ala, dim hasta a:1,0xh:1,2) Ver ficha tecnicva de aplicación # 2 y 3 </t>
  </si>
  <si>
    <t xml:space="preserve">Puertas (incluye marco completo y 1 cara exterior del ala, dim hasta a:1,2xh:2,1) Ver ficha técnica de aplicación  # 2 y 3  </t>
  </si>
  <si>
    <t xml:space="preserve">Pasamanos (doble cara) Ver ficha técnica de aplicación # 2 </t>
  </si>
  <si>
    <t>ML</t>
  </si>
  <si>
    <t>Rejas (1 cara) Ver ficha técnica de aplicación</t>
  </si>
  <si>
    <t>Aleros (ancho max 1,0m)</t>
  </si>
  <si>
    <t xml:space="preserve">Mantenimiento, pintura de canoa o bajante (no incluye cambio) # 2 </t>
  </si>
  <si>
    <t>SUMINISTRO E INSTALACION ORNAMENTOS</t>
  </si>
  <si>
    <t>Porta bandera</t>
  </si>
  <si>
    <t>UND</t>
  </si>
  <si>
    <t>Señalética (40x50)</t>
  </si>
  <si>
    <t xml:space="preserve">Cambio de puertas (replica, dim hasta a:1,5xh:2,1) </t>
  </si>
  <si>
    <t xml:space="preserve">Cambio de ventanas (replica, dim hasta a:1,2xh:1,5) </t>
  </si>
  <si>
    <t>Suministro e instalación aviso comercial (bronce, dim máx. 1,50x 0,50)</t>
  </si>
  <si>
    <t xml:space="preserve"> MANO DE OBRA REPARACIONES MENORES Y COMPLEMENTOS</t>
  </si>
  <si>
    <t>Revoque tradicional</t>
  </si>
  <si>
    <t>Masilla acrílica</t>
  </si>
  <si>
    <t>Cambio de chapas</t>
  </si>
  <si>
    <t>Aplicación de texturas</t>
  </si>
  <si>
    <t>Lavada de superficie</t>
  </si>
  <si>
    <t>Carpas removibles (desmonte y reinstalación, dim hasta a:2,0xh:1,0)</t>
  </si>
  <si>
    <t>Arquitecto Director (Tiempo parcial)</t>
  </si>
  <si>
    <t xml:space="preserve">Arquitectos FASE I (2 personas) </t>
  </si>
  <si>
    <t>Arquitectos FASE II (2 personas)</t>
  </si>
  <si>
    <t>Arquitectos FASE III</t>
  </si>
  <si>
    <t>Arquitecto de apoyo (2 personas)</t>
  </si>
  <si>
    <t xml:space="preserve">Asesor Arquitecto </t>
  </si>
  <si>
    <t>Viniltex colores surtidos</t>
  </si>
  <si>
    <t xml:space="preserve">Koraza </t>
  </si>
  <si>
    <t>Aerosoles</t>
  </si>
  <si>
    <t>un</t>
  </si>
  <si>
    <t>Aerosoles marcas especiales</t>
  </si>
  <si>
    <t>Kits y complementos para pintar- Artistas</t>
  </si>
  <si>
    <t>Director general de arte  (tiempo parcial)</t>
  </si>
  <si>
    <t>Asesor de historia del arte  (tiempo parcial)</t>
  </si>
  <si>
    <t xml:space="preserve">Coordinador logístico </t>
  </si>
  <si>
    <t>Artistas muralistas  (10 personas)</t>
  </si>
  <si>
    <t xml:space="preserve">Diseño y producción de material POP ( pendones, vallas,  señalización, volantes, identificación)  </t>
  </si>
  <si>
    <t xml:space="preserve">Global </t>
  </si>
  <si>
    <t>Publicación de la experiencia; material que documenta la transformación social y territorial del Centro Historico de Rionegro (Libro de mesa, tapadura)</t>
  </si>
  <si>
    <t>Coordinador de comunicaciones</t>
  </si>
  <si>
    <t>Eventos especiales  ( se realizarán 2 eventos masivos  con los públicos de interés:  En  un  evento de apertura  se presentará la estrategia de transformación y revitalización del centro histórico a través del color y apropiación ciudadana y  en el evento de cierre se  rendirá cuenta de la gestión, los  logros, retos y desafíos del proyecto.  Para la ejecución de estos eventos se requerirá de un operador logístico que incluya, tarima, sonido, carpas, sillas, refrigerios, pantalla led entre otros).</t>
  </si>
  <si>
    <t>Agencia de comunicaciones (Fee Mensual)</t>
  </si>
  <si>
    <t>Agencia de redes sociales  (Fee Mensual)</t>
  </si>
  <si>
    <t>Empresa de fotografía  y vídeo (servicios)</t>
  </si>
  <si>
    <t>Acompañamiento logistico de la intervención: *Bodega y Oficina dotada</t>
  </si>
  <si>
    <t xml:space="preserve">Transporte materiales </t>
  </si>
  <si>
    <t>Transporte equipo coordinación y técnico</t>
  </si>
  <si>
    <t>unidad</t>
  </si>
  <si>
    <t>Alimentación equipo Coordinación y técnico</t>
  </si>
  <si>
    <t>Direccion general (tiempo parcial)</t>
  </si>
  <si>
    <t>mes*</t>
  </si>
  <si>
    <t>Coordinador Proyecto</t>
  </si>
  <si>
    <t>Sistematización información,  documentación del proceso.</t>
  </si>
  <si>
    <t>Planeación general y apoyo metodológico transformación con Color</t>
  </si>
  <si>
    <t>Dotación ( Chalecos, camisetas, oberoles, cascos)</t>
  </si>
  <si>
    <t>Equipos de computo y comunicación</t>
  </si>
  <si>
    <t>Polizas</t>
  </si>
  <si>
    <t>SUB - TOTAL ADMINISTRATIVO SIN IMPUESTOS Y ESTAMPILLAS</t>
  </si>
  <si>
    <t>global</t>
  </si>
  <si>
    <t>Gastos Financieros</t>
  </si>
  <si>
    <t>SUB - TOTAL RETENCIONES DEL CONTRATO</t>
  </si>
  <si>
    <t>Impuestos, tasas, contribuciones y gravamenes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</si>
</sst>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_-;_-@_-"/>
    <numFmt numFmtId="168" formatCode="_(&quot;$&quot;\ * #,##0.000_);_(&quot;$&quot;\ * \(#,##0.000\);_(&quot;$&quot;\ * &quot;-&quot;??_);_(@_)"/>
    <numFmt numFmtId="169" formatCode="_(* #,##0_);_(* \(#,##0\);_(* &quot;-&quot;??_);_(@_)"/>
    <numFmt numFmtId="170" formatCode="_(* #,##0.000_);_(* \(#,##0.000\);_(* &quot;-&quot;??_);_(@_)"/>
    <numFmt numFmtId="171" formatCode="_-* #,##0.00_-;\-* #,##0.00_-;_-* &quot;-&quot;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1"/>
      <color theme="0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20"/>
      <name val="Century Gothic"/>
      <family val="2"/>
    </font>
    <font>
      <b/>
      <sz val="11"/>
      <color rgb="FF7030A0"/>
      <name val="Century Gothic"/>
      <family val="2"/>
    </font>
    <font>
      <b/>
      <sz val="14"/>
      <color theme="0"/>
      <name val="Century Gothic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9" fillId="0" borderId="0"/>
    <xf numFmtId="0" fontId="1" fillId="0" borderId="0"/>
    <xf numFmtId="9" fontId="9" fillId="0" borderId="0" applyFont="0" applyFill="0" applyBorder="0" applyAlignment="0" applyProtection="0"/>
  </cellStyleXfs>
  <cellXfs count="9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8" fontId="4" fillId="0" borderId="1" xfId="0" applyNumberFormat="1" applyFont="1" applyFill="1" applyBorder="1" applyAlignment="1">
      <alignment horizontal="center" vertical="center"/>
    </xf>
    <xf numFmtId="18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66" fontId="5" fillId="0" borderId="0" xfId="5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66" fontId="5" fillId="4" borderId="4" xfId="3" applyNumberFormat="1" applyFont="1" applyFill="1" applyBorder="1" applyAlignment="1">
      <alignment horizontal="center" vertical="center" wrapText="1"/>
    </xf>
    <xf numFmtId="166" fontId="5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4" xfId="0" applyFont="1" applyFill="1" applyBorder="1" applyAlignment="1">
      <alignment horizontal="left" vertical="center"/>
    </xf>
    <xf numFmtId="166" fontId="5" fillId="2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7" fontId="4" fillId="0" borderId="0" xfId="0" applyNumberFormat="1" applyFont="1" applyFill="1" applyBorder="1" applyAlignment="1">
      <alignment vertical="center"/>
    </xf>
    <xf numFmtId="166" fontId="4" fillId="0" borderId="0" xfId="0" applyNumberFormat="1" applyFont="1" applyFill="1" applyBorder="1" applyAlignment="1">
      <alignment vertical="center"/>
    </xf>
    <xf numFmtId="0" fontId="5" fillId="5" borderId="4" xfId="0" applyFont="1" applyFill="1" applyBorder="1" applyAlignment="1">
      <alignment horizontal="left" vertical="center"/>
    </xf>
    <xf numFmtId="166" fontId="5" fillId="5" borderId="4" xfId="0" applyNumberFormat="1" applyFont="1" applyFill="1" applyBorder="1" applyAlignment="1">
      <alignment horizontal="left" vertical="center"/>
    </xf>
    <xf numFmtId="166" fontId="7" fillId="0" borderId="0" xfId="0" applyNumberFormat="1" applyFont="1" applyFill="1" applyBorder="1" applyAlignment="1">
      <alignment horizontal="left" vertical="center"/>
    </xf>
    <xf numFmtId="166" fontId="4" fillId="0" borderId="0" xfId="0" applyNumberFormat="1" applyFont="1" applyBorder="1" applyAlignment="1">
      <alignment vertical="center"/>
    </xf>
    <xf numFmtId="167" fontId="3" fillId="0" borderId="0" xfId="4" applyFont="1" applyFill="1" applyAlignment="1">
      <alignment vertical="center"/>
    </xf>
    <xf numFmtId="168" fontId="4" fillId="0" borderId="0" xfId="0" applyNumberFormat="1" applyFont="1" applyFill="1" applyBorder="1" applyAlignment="1">
      <alignment vertical="center"/>
    </xf>
    <xf numFmtId="166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166" fontId="5" fillId="5" borderId="4" xfId="3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166" fontId="2" fillId="2" borderId="5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169" fontId="4" fillId="0" borderId="4" xfId="1" applyNumberFormat="1" applyFont="1" applyFill="1" applyBorder="1" applyAlignment="1">
      <alignment horizontal="center" vertical="center"/>
    </xf>
    <xf numFmtId="166" fontId="4" fillId="0" borderId="4" xfId="3" applyNumberFormat="1" applyFont="1" applyFill="1" applyBorder="1" applyAlignment="1">
      <alignment vertical="center"/>
    </xf>
    <xf numFmtId="167" fontId="4" fillId="0" borderId="0" xfId="0" applyNumberFormat="1" applyFont="1" applyFill="1" applyAlignment="1">
      <alignment vertical="center"/>
    </xf>
    <xf numFmtId="167" fontId="4" fillId="0" borderId="0" xfId="4" applyFont="1" applyFill="1" applyAlignment="1">
      <alignment vertical="center"/>
    </xf>
    <xf numFmtId="170" fontId="3" fillId="0" borderId="0" xfId="0" applyNumberFormat="1" applyFont="1" applyFill="1" applyAlignment="1">
      <alignment vertical="center"/>
    </xf>
    <xf numFmtId="0" fontId="4" fillId="0" borderId="4" xfId="0" applyFont="1" applyFill="1" applyBorder="1" applyAlignment="1">
      <alignment vertical="center"/>
    </xf>
    <xf numFmtId="166" fontId="2" fillId="6" borderId="3" xfId="0" applyNumberFormat="1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164" fontId="4" fillId="0" borderId="4" xfId="2" applyFont="1" applyFill="1" applyBorder="1" applyAlignment="1">
      <alignment horizontal="center" vertical="center"/>
    </xf>
    <xf numFmtId="164" fontId="3" fillId="0" borderId="0" xfId="0" applyNumberFormat="1" applyFont="1" applyFill="1" applyAlignment="1">
      <alignment vertical="center"/>
    </xf>
    <xf numFmtId="0" fontId="4" fillId="0" borderId="4" xfId="0" applyNumberFormat="1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left" vertical="center"/>
    </xf>
    <xf numFmtId="0" fontId="5" fillId="8" borderId="3" xfId="0" applyFont="1" applyFill="1" applyBorder="1" applyAlignment="1">
      <alignment horizontal="center" vertical="center"/>
    </xf>
    <xf numFmtId="43" fontId="5" fillId="8" borderId="3" xfId="1" applyFont="1" applyFill="1" applyBorder="1" applyAlignment="1">
      <alignment horizontal="center" vertical="center"/>
    </xf>
    <xf numFmtId="166" fontId="5" fillId="8" borderId="3" xfId="3" applyNumberFormat="1" applyFont="1" applyFill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0" fontId="4" fillId="0" borderId="4" xfId="0" applyFont="1" applyBorder="1" applyAlignment="1">
      <alignment vertical="center"/>
    </xf>
    <xf numFmtId="165" fontId="3" fillId="9" borderId="0" xfId="0" applyNumberFormat="1" applyFont="1" applyFill="1" applyAlignment="1">
      <alignment vertical="center"/>
    </xf>
    <xf numFmtId="171" fontId="4" fillId="0" borderId="4" xfId="2" applyNumberFormat="1" applyFont="1" applyFill="1" applyBorder="1" applyAlignment="1">
      <alignment horizontal="center" vertical="center"/>
    </xf>
    <xf numFmtId="166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166" fontId="3" fillId="0" borderId="0" xfId="0" applyNumberFormat="1" applyFont="1" applyFill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164" fontId="4" fillId="0" borderId="4" xfId="2" applyNumberFormat="1" applyFont="1" applyFill="1" applyBorder="1" applyAlignment="1">
      <alignment horizontal="center" vertical="center"/>
    </xf>
    <xf numFmtId="166" fontId="4" fillId="0" borderId="4" xfId="2" applyNumberFormat="1" applyFont="1" applyFill="1" applyBorder="1" applyAlignment="1">
      <alignment horizontal="right" vertical="center"/>
    </xf>
    <xf numFmtId="164" fontId="4" fillId="0" borderId="4" xfId="2" applyFont="1" applyFill="1" applyBorder="1" applyAlignment="1">
      <alignment horizontal="right" vertical="center"/>
    </xf>
    <xf numFmtId="164" fontId="3" fillId="9" borderId="0" xfId="0" applyNumberFormat="1" applyFont="1" applyFill="1" applyAlignment="1">
      <alignment vertical="center"/>
    </xf>
    <xf numFmtId="0" fontId="5" fillId="8" borderId="4" xfId="0" applyFont="1" applyFill="1" applyBorder="1" applyAlignment="1">
      <alignment vertical="center"/>
    </xf>
    <xf numFmtId="0" fontId="5" fillId="8" borderId="4" xfId="0" applyFont="1" applyFill="1" applyBorder="1" applyAlignment="1">
      <alignment vertical="center" wrapText="1"/>
    </xf>
    <xf numFmtId="0" fontId="5" fillId="8" borderId="4" xfId="0" applyFont="1" applyFill="1" applyBorder="1" applyAlignment="1">
      <alignment horizontal="center" vertical="center" wrapText="1"/>
    </xf>
    <xf numFmtId="166" fontId="5" fillId="8" borderId="4" xfId="0" applyNumberFormat="1" applyFont="1" applyFill="1" applyBorder="1" applyAlignment="1">
      <alignment vertical="center" wrapText="1"/>
    </xf>
    <xf numFmtId="10" fontId="4" fillId="0" borderId="4" xfId="5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164" fontId="4" fillId="0" borderId="0" xfId="2" applyFont="1" applyAlignment="1">
      <alignment vertical="center"/>
    </xf>
    <xf numFmtId="0" fontId="4" fillId="0" borderId="0" xfId="0" applyFont="1" applyAlignment="1">
      <alignment horizontal="right" vertical="center"/>
    </xf>
    <xf numFmtId="10" fontId="4" fillId="0" borderId="0" xfId="5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164" fontId="4" fillId="7" borderId="4" xfId="2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vertical="center"/>
    </xf>
    <xf numFmtId="166" fontId="4" fillId="7" borderId="4" xfId="3" applyNumberFormat="1" applyFont="1" applyFill="1" applyBorder="1" applyAlignment="1">
      <alignment vertical="center"/>
    </xf>
    <xf numFmtId="3" fontId="4" fillId="7" borderId="4" xfId="0" applyNumberFormat="1" applyFont="1" applyFill="1" applyBorder="1" applyAlignment="1">
      <alignment vertical="center"/>
    </xf>
    <xf numFmtId="166" fontId="4" fillId="7" borderId="4" xfId="2" applyNumberFormat="1" applyFont="1" applyFill="1" applyBorder="1" applyAlignment="1">
      <alignment horizontal="right" vertical="center"/>
    </xf>
    <xf numFmtId="164" fontId="4" fillId="7" borderId="4" xfId="2" applyFont="1" applyFill="1" applyBorder="1" applyAlignment="1">
      <alignment horizontal="right" vertical="center"/>
    </xf>
    <xf numFmtId="0" fontId="4" fillId="7" borderId="4" xfId="0" applyFont="1" applyFill="1" applyBorder="1" applyAlignment="1">
      <alignment vertical="center"/>
    </xf>
    <xf numFmtId="43" fontId="4" fillId="7" borderId="4" xfId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vertical="center"/>
    </xf>
    <xf numFmtId="0" fontId="4" fillId="7" borderId="4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left" vertical="center" wrapText="1"/>
    </xf>
  </cellXfs>
  <cellStyles count="14">
    <cellStyle name="Millares" xfId="1" builtinId="3"/>
    <cellStyle name="Millares [0]" xfId="2" builtinId="6"/>
    <cellStyle name="Millares [0] 2" xfId="6"/>
    <cellStyle name="Millares 2" xfId="7"/>
    <cellStyle name="Millares 2 2" xfId="8"/>
    <cellStyle name="Moneda" xfId="3" builtinId="4"/>
    <cellStyle name="Moneda [0]" xfId="4" builtinId="7"/>
    <cellStyle name="Moneda 2" xfId="9"/>
    <cellStyle name="Normal" xfId="0" builtinId="0"/>
    <cellStyle name="Normal 2" xfId="10"/>
    <cellStyle name="Normal 2 2" xfId="11"/>
    <cellStyle name="Normal 3" xfId="12"/>
    <cellStyle name="Porcentaje" xfId="5" builtinId="5"/>
    <cellStyle name="Porcentual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esarrollo_Negocio/_Ofertas/ICBF/2015_09_GT/Modelo%20de%20Costes/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INPEC/imprimir/Ajustado_Modelo_de_costos_INPEC_10_01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EACI\Planeacion%20Financiera\CER\CER%20Grupo%20Mundial%20V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CION%20TECNICA%20ICBF/Archivos%20FONADE/COSTEO%20DIAGNOSTICO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Lucia.vargas\AppData\Local\Microsoft\Windows\INetCache\Content.Outlook\A3AJ5Y69\EQUIPOS%20DE%20METROLOGIA\EQUIPOS%20METROLOGIA%20-%20SDI%200207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BK_CRM/ICBF/2015/Outsourcing/Oferta/Servicios%20de%20Outsourcing%20ICBF%20v2.0%2007092015%20_%2020%20meses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irecci&#243;n%20de%20Abastecimiento\Equipo%20de%20Estudios%20de%20Sector%20y%20Costos\6.%20ESTUDIOS%20DEFINITIVOS\2014\DIR%20DE%20GESTION%20HUMANA\EXAMENES%20MEDICOS%20OCUPACIONALES\EXAMENES%20MEDICOS-%20140213%20-CC2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na.martinez/Desktop/Copia%20de%20MC_INTERV_HI_PAYASITO%20Y%20COPETIN_Edna_Johana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Lucia.vargas\AppData\Local\Microsoft\Windows\INetCache\Content.Outlook\A3AJ5Y69\DEVUELTOS\EQUIPOS%20DE%20METROLOGIA\SDI\EQUIPOS%20METROLOGIA%20-%20SDI%200207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/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BOM Blow"/>
      <sheetName val="BOM Inject."/>
      <sheetName val="P&amp;L"/>
      <sheetName val="Assumptions"/>
      <sheetName val="Labor"/>
      <sheetName val="Coverpage"/>
      <sheetName val="Cash Flow"/>
      <sheetName val="Opportunity Investment &amp; Refurb"/>
      <sheetName val="Financial Assumptions"/>
    </sheetNames>
    <sheetDataSet>
      <sheetData sheetId="0" refreshError="1"/>
      <sheetData sheetId="1">
        <row r="4">
          <cell r="A4" t="str">
            <v>Item #</v>
          </cell>
          <cell r="B4" t="str">
            <v>Acct #</v>
          </cell>
          <cell r="C4" t="str">
            <v>Qty</v>
          </cell>
          <cell r="D4" t="str">
            <v>Item Description</v>
          </cell>
          <cell r="E4" t="str">
            <v>Book Depr Yrs</v>
          </cell>
          <cell r="F4" t="str">
            <v>Tax Depr Yrs</v>
          </cell>
          <cell r="G4" t="str">
            <v>Commision Date</v>
          </cell>
          <cell r="H4" t="str">
            <v>Location</v>
          </cell>
          <cell r="I4" t="str">
            <v>Injection Capital</v>
          </cell>
          <cell r="J4" t="str">
            <v>Blowing Capital</v>
          </cell>
          <cell r="K4" t="str">
            <v>Taxes / Duties</v>
          </cell>
          <cell r="L4" t="str">
            <v>Total Capital</v>
          </cell>
          <cell r="M4" t="str">
            <v>Expense</v>
          </cell>
          <cell r="N4" t="str">
            <v>PRR - Cash</v>
          </cell>
          <cell r="O4" t="str">
            <v>TOTAL</v>
          </cell>
          <cell r="P4">
            <v>1</v>
          </cell>
          <cell r="Q4">
            <v>2</v>
          </cell>
          <cell r="R4">
            <v>3</v>
          </cell>
          <cell r="S4">
            <v>4</v>
          </cell>
          <cell r="T4">
            <v>5</v>
          </cell>
          <cell r="U4">
            <v>1</v>
          </cell>
          <cell r="V4">
            <v>2</v>
          </cell>
          <cell r="W4">
            <v>3</v>
          </cell>
          <cell r="X4">
            <v>4</v>
          </cell>
          <cell r="Y4">
            <v>5</v>
          </cell>
          <cell r="Z4">
            <v>1</v>
          </cell>
          <cell r="AA4">
            <v>2</v>
          </cell>
          <cell r="AB4">
            <v>3</v>
          </cell>
          <cell r="AC4">
            <v>4</v>
          </cell>
          <cell r="AD4">
            <v>5</v>
          </cell>
          <cell r="AE4">
            <v>1</v>
          </cell>
          <cell r="AF4">
            <v>2</v>
          </cell>
          <cell r="AG4">
            <v>3</v>
          </cell>
          <cell r="AH4">
            <v>4</v>
          </cell>
          <cell r="AI4">
            <v>5</v>
          </cell>
          <cell r="AJ4">
            <v>1</v>
          </cell>
          <cell r="AK4">
            <v>2</v>
          </cell>
          <cell r="AL4">
            <v>3</v>
          </cell>
          <cell r="AM4">
            <v>4</v>
          </cell>
          <cell r="AN4">
            <v>5</v>
          </cell>
          <cell r="AO4">
            <v>1</v>
          </cell>
          <cell r="AP4">
            <v>2</v>
          </cell>
          <cell r="AQ4">
            <v>3</v>
          </cell>
          <cell r="AR4">
            <v>4</v>
          </cell>
          <cell r="AS4">
            <v>5</v>
          </cell>
        </row>
        <row r="5">
          <cell r="A5">
            <v>0</v>
          </cell>
          <cell r="L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  <row r="6">
          <cell r="A6">
            <v>1</v>
          </cell>
          <cell r="B6">
            <v>10105</v>
          </cell>
          <cell r="C6">
            <v>1</v>
          </cell>
          <cell r="D6" t="str">
            <v>SBO 10 HR and Molds</v>
          </cell>
          <cell r="E6">
            <v>15</v>
          </cell>
          <cell r="F6">
            <v>10</v>
          </cell>
          <cell r="H6" t="str">
            <v>Colombia</v>
          </cell>
          <cell r="J6">
            <v>1792</v>
          </cell>
          <cell r="L6">
            <v>1792</v>
          </cell>
          <cell r="O6">
            <v>1792</v>
          </cell>
          <cell r="P6">
            <v>119.46666666666667</v>
          </cell>
          <cell r="Q6">
            <v>119.46666666666667</v>
          </cell>
          <cell r="R6">
            <v>119.46666666666667</v>
          </cell>
          <cell r="S6">
            <v>119.46666666666667</v>
          </cell>
          <cell r="T6">
            <v>119.46666666666667</v>
          </cell>
          <cell r="U6">
            <v>358.40000000000003</v>
          </cell>
          <cell r="V6">
            <v>286.72000000000003</v>
          </cell>
          <cell r="W6">
            <v>229.37600000000003</v>
          </cell>
          <cell r="X6">
            <v>183.50080000000005</v>
          </cell>
          <cell r="Y6">
            <v>146.80064000000007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119.46666666666667</v>
          </cell>
          <cell r="AK6">
            <v>119.46666666666667</v>
          </cell>
          <cell r="AL6">
            <v>119.46666666666667</v>
          </cell>
          <cell r="AM6">
            <v>119.46666666666667</v>
          </cell>
          <cell r="AN6">
            <v>119.46666666666667</v>
          </cell>
          <cell r="AO6">
            <v>358.40000000000003</v>
          </cell>
          <cell r="AP6">
            <v>286.72000000000003</v>
          </cell>
          <cell r="AQ6">
            <v>229.37600000000003</v>
          </cell>
          <cell r="AR6">
            <v>183.50080000000005</v>
          </cell>
          <cell r="AS6">
            <v>146.80064000000007</v>
          </cell>
        </row>
        <row r="7">
          <cell r="A7">
            <v>2</v>
          </cell>
          <cell r="B7">
            <v>10105</v>
          </cell>
          <cell r="C7">
            <v>1</v>
          </cell>
          <cell r="D7" t="str">
            <v>Palletizer</v>
          </cell>
          <cell r="E7">
            <v>15</v>
          </cell>
          <cell r="F7">
            <v>10</v>
          </cell>
          <cell r="H7" t="str">
            <v>Colombia</v>
          </cell>
          <cell r="J7">
            <v>400</v>
          </cell>
          <cell r="L7">
            <v>400</v>
          </cell>
          <cell r="O7">
            <v>400</v>
          </cell>
          <cell r="P7">
            <v>26.666666666666668</v>
          </cell>
          <cell r="Q7">
            <v>26.666666666666668</v>
          </cell>
          <cell r="R7">
            <v>26.666666666666668</v>
          </cell>
          <cell r="S7">
            <v>26.666666666666668</v>
          </cell>
          <cell r="T7">
            <v>26.666666666666668</v>
          </cell>
          <cell r="U7">
            <v>80</v>
          </cell>
          <cell r="V7">
            <v>64</v>
          </cell>
          <cell r="W7">
            <v>51.200000000000017</v>
          </cell>
          <cell r="X7">
            <v>40.960000000000008</v>
          </cell>
          <cell r="Y7">
            <v>32.768000000000022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26.666666666666668</v>
          </cell>
          <cell r="AK7">
            <v>26.666666666666668</v>
          </cell>
          <cell r="AL7">
            <v>26.666666666666668</v>
          </cell>
          <cell r="AM7">
            <v>26.666666666666668</v>
          </cell>
          <cell r="AN7">
            <v>26.666666666666668</v>
          </cell>
          <cell r="AO7">
            <v>80</v>
          </cell>
          <cell r="AP7">
            <v>64</v>
          </cell>
          <cell r="AQ7">
            <v>51.200000000000017</v>
          </cell>
          <cell r="AR7">
            <v>40.960000000000008</v>
          </cell>
          <cell r="AS7">
            <v>32.768000000000022</v>
          </cell>
        </row>
        <row r="8">
          <cell r="A8">
            <v>3</v>
          </cell>
          <cell r="B8">
            <v>10105</v>
          </cell>
          <cell r="C8">
            <v>1</v>
          </cell>
          <cell r="D8" t="str">
            <v>Compressor</v>
          </cell>
          <cell r="E8">
            <v>15</v>
          </cell>
          <cell r="F8">
            <v>10</v>
          </cell>
          <cell r="H8" t="str">
            <v>Colombia</v>
          </cell>
          <cell r="J8">
            <v>400</v>
          </cell>
          <cell r="L8">
            <v>400</v>
          </cell>
          <cell r="O8">
            <v>400</v>
          </cell>
          <cell r="P8">
            <v>26.666666666666668</v>
          </cell>
          <cell r="Q8">
            <v>26.666666666666668</v>
          </cell>
          <cell r="R8">
            <v>26.666666666666668</v>
          </cell>
          <cell r="S8">
            <v>26.666666666666668</v>
          </cell>
          <cell r="T8">
            <v>26.666666666666668</v>
          </cell>
          <cell r="U8">
            <v>80</v>
          </cell>
          <cell r="V8">
            <v>64</v>
          </cell>
          <cell r="W8">
            <v>51.200000000000017</v>
          </cell>
          <cell r="X8">
            <v>40.960000000000008</v>
          </cell>
          <cell r="Y8">
            <v>32.768000000000022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26.666666666666668</v>
          </cell>
          <cell r="AK8">
            <v>26.666666666666668</v>
          </cell>
          <cell r="AL8">
            <v>26.666666666666668</v>
          </cell>
          <cell r="AM8">
            <v>26.666666666666668</v>
          </cell>
          <cell r="AN8">
            <v>26.666666666666668</v>
          </cell>
          <cell r="AO8">
            <v>80</v>
          </cell>
          <cell r="AP8">
            <v>64</v>
          </cell>
          <cell r="AQ8">
            <v>51.200000000000017</v>
          </cell>
          <cell r="AR8">
            <v>40.960000000000008</v>
          </cell>
          <cell r="AS8">
            <v>32.768000000000022</v>
          </cell>
        </row>
        <row r="9">
          <cell r="A9">
            <v>5</v>
          </cell>
          <cell r="B9">
            <v>10105</v>
          </cell>
          <cell r="C9">
            <v>1</v>
          </cell>
          <cell r="D9" t="str">
            <v>ALPS</v>
          </cell>
          <cell r="E9">
            <v>15</v>
          </cell>
          <cell r="F9">
            <v>10</v>
          </cell>
          <cell r="H9" t="str">
            <v>Colombia</v>
          </cell>
          <cell r="J9">
            <v>190</v>
          </cell>
          <cell r="L9">
            <v>190</v>
          </cell>
          <cell r="O9">
            <v>190</v>
          </cell>
          <cell r="P9">
            <v>12.666666666666666</v>
          </cell>
          <cell r="Q9">
            <v>12.666666666666666</v>
          </cell>
          <cell r="R9">
            <v>12.666666666666666</v>
          </cell>
          <cell r="S9">
            <v>12.666666666666666</v>
          </cell>
          <cell r="T9">
            <v>12.666666666666666</v>
          </cell>
          <cell r="U9">
            <v>38</v>
          </cell>
          <cell r="V9">
            <v>30.400000000000002</v>
          </cell>
          <cell r="W9">
            <v>24.320000000000007</v>
          </cell>
          <cell r="X9">
            <v>19.456000000000007</v>
          </cell>
          <cell r="Y9">
            <v>15.564800000000009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12.666666666666666</v>
          </cell>
          <cell r="AK9">
            <v>12.666666666666666</v>
          </cell>
          <cell r="AL9">
            <v>12.666666666666666</v>
          </cell>
          <cell r="AM9">
            <v>12.666666666666666</v>
          </cell>
          <cell r="AN9">
            <v>12.666666666666666</v>
          </cell>
          <cell r="AO9">
            <v>38</v>
          </cell>
          <cell r="AP9">
            <v>30.400000000000002</v>
          </cell>
          <cell r="AQ9">
            <v>24.320000000000007</v>
          </cell>
          <cell r="AR9">
            <v>19.456000000000007</v>
          </cell>
          <cell r="AS9">
            <v>15.564800000000009</v>
          </cell>
        </row>
        <row r="10">
          <cell r="A10">
            <v>6</v>
          </cell>
          <cell r="B10">
            <v>10105</v>
          </cell>
          <cell r="C10">
            <v>1</v>
          </cell>
          <cell r="D10" t="str">
            <v>Transport - SBO 10 / Molds</v>
          </cell>
          <cell r="E10">
            <v>15</v>
          </cell>
          <cell r="F10">
            <v>10</v>
          </cell>
          <cell r="H10" t="str">
            <v>Colombia</v>
          </cell>
          <cell r="J10">
            <v>60</v>
          </cell>
          <cell r="L10">
            <v>60</v>
          </cell>
          <cell r="O10">
            <v>60</v>
          </cell>
          <cell r="P10">
            <v>4</v>
          </cell>
          <cell r="Q10">
            <v>4</v>
          </cell>
          <cell r="R10">
            <v>4</v>
          </cell>
          <cell r="S10">
            <v>4</v>
          </cell>
          <cell r="T10">
            <v>4</v>
          </cell>
          <cell r="U10">
            <v>12</v>
          </cell>
          <cell r="V10">
            <v>9.6000000000000014</v>
          </cell>
          <cell r="W10">
            <v>7.6800000000000015</v>
          </cell>
          <cell r="X10">
            <v>6.1440000000000019</v>
          </cell>
          <cell r="Y10">
            <v>4.9152000000000022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4</v>
          </cell>
          <cell r="AK10">
            <v>4</v>
          </cell>
          <cell r="AL10">
            <v>4</v>
          </cell>
          <cell r="AM10">
            <v>4</v>
          </cell>
          <cell r="AN10">
            <v>4</v>
          </cell>
          <cell r="AO10">
            <v>12</v>
          </cell>
          <cell r="AP10">
            <v>9.6000000000000014</v>
          </cell>
          <cell r="AQ10">
            <v>7.6800000000000015</v>
          </cell>
          <cell r="AR10">
            <v>6.1440000000000019</v>
          </cell>
          <cell r="AS10">
            <v>4.9152000000000022</v>
          </cell>
        </row>
        <row r="11">
          <cell r="A11">
            <v>7</v>
          </cell>
          <cell r="B11">
            <v>10105</v>
          </cell>
          <cell r="C11">
            <v>1</v>
          </cell>
          <cell r="D11" t="str">
            <v>Conveyors</v>
          </cell>
          <cell r="E11">
            <v>15</v>
          </cell>
          <cell r="F11">
            <v>10</v>
          </cell>
          <cell r="H11" t="str">
            <v>Colombia</v>
          </cell>
          <cell r="J11">
            <v>80</v>
          </cell>
          <cell r="L11">
            <v>80</v>
          </cell>
          <cell r="O11">
            <v>80</v>
          </cell>
          <cell r="P11">
            <v>5.333333333333333</v>
          </cell>
          <cell r="Q11">
            <v>5.333333333333333</v>
          </cell>
          <cell r="R11">
            <v>5.333333333333333</v>
          </cell>
          <cell r="S11">
            <v>5.333333333333333</v>
          </cell>
          <cell r="T11">
            <v>5.333333333333333</v>
          </cell>
          <cell r="U11">
            <v>16</v>
          </cell>
          <cell r="V11">
            <v>12.8</v>
          </cell>
          <cell r="W11">
            <v>10.240000000000002</v>
          </cell>
          <cell r="X11">
            <v>8.1920000000000019</v>
          </cell>
          <cell r="Y11">
            <v>6.553600000000003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5.333333333333333</v>
          </cell>
          <cell r="AK11">
            <v>5.333333333333333</v>
          </cell>
          <cell r="AL11">
            <v>5.333333333333333</v>
          </cell>
          <cell r="AM11">
            <v>5.333333333333333</v>
          </cell>
          <cell r="AN11">
            <v>5.333333333333333</v>
          </cell>
          <cell r="AO11">
            <v>16</v>
          </cell>
          <cell r="AP11">
            <v>12.8</v>
          </cell>
          <cell r="AQ11">
            <v>10.240000000000002</v>
          </cell>
          <cell r="AR11">
            <v>8.1920000000000019</v>
          </cell>
          <cell r="AS11">
            <v>6.553600000000003</v>
          </cell>
        </row>
        <row r="12">
          <cell r="A12">
            <v>8</v>
          </cell>
          <cell r="B12">
            <v>10105</v>
          </cell>
          <cell r="C12">
            <v>1</v>
          </cell>
          <cell r="D12" t="str">
            <v>Air conditioning</v>
          </cell>
          <cell r="E12">
            <v>15</v>
          </cell>
          <cell r="F12">
            <v>10</v>
          </cell>
          <cell r="H12" t="str">
            <v>Colombia</v>
          </cell>
          <cell r="J12">
            <v>60</v>
          </cell>
          <cell r="L12">
            <v>60</v>
          </cell>
          <cell r="O12">
            <v>60</v>
          </cell>
          <cell r="P12">
            <v>4</v>
          </cell>
          <cell r="Q12">
            <v>4</v>
          </cell>
          <cell r="R12">
            <v>4</v>
          </cell>
          <cell r="S12">
            <v>4</v>
          </cell>
          <cell r="T12">
            <v>4</v>
          </cell>
          <cell r="U12">
            <v>12</v>
          </cell>
          <cell r="V12">
            <v>9.6000000000000014</v>
          </cell>
          <cell r="W12">
            <v>7.6800000000000015</v>
          </cell>
          <cell r="X12">
            <v>6.1440000000000019</v>
          </cell>
          <cell r="Y12">
            <v>4.9152000000000022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4</v>
          </cell>
          <cell r="AK12">
            <v>4</v>
          </cell>
          <cell r="AL12">
            <v>4</v>
          </cell>
          <cell r="AM12">
            <v>4</v>
          </cell>
          <cell r="AN12">
            <v>4</v>
          </cell>
          <cell r="AO12">
            <v>12</v>
          </cell>
          <cell r="AP12">
            <v>9.6000000000000014</v>
          </cell>
          <cell r="AQ12">
            <v>7.6800000000000015</v>
          </cell>
          <cell r="AR12">
            <v>6.1440000000000019</v>
          </cell>
          <cell r="AS12">
            <v>4.9152000000000022</v>
          </cell>
        </row>
        <row r="13">
          <cell r="A13">
            <v>9</v>
          </cell>
          <cell r="B13">
            <v>10105</v>
          </cell>
          <cell r="C13">
            <v>1</v>
          </cell>
          <cell r="D13" t="str">
            <v>Blowing room</v>
          </cell>
          <cell r="E13">
            <v>15</v>
          </cell>
          <cell r="F13">
            <v>10</v>
          </cell>
          <cell r="H13" t="str">
            <v>Colombia</v>
          </cell>
          <cell r="J13">
            <v>90</v>
          </cell>
          <cell r="L13">
            <v>90</v>
          </cell>
          <cell r="O13">
            <v>90</v>
          </cell>
          <cell r="P13">
            <v>6</v>
          </cell>
          <cell r="Q13">
            <v>6</v>
          </cell>
          <cell r="R13">
            <v>6</v>
          </cell>
          <cell r="S13">
            <v>6</v>
          </cell>
          <cell r="T13">
            <v>6</v>
          </cell>
          <cell r="U13">
            <v>18</v>
          </cell>
          <cell r="V13">
            <v>14.4</v>
          </cell>
          <cell r="W13">
            <v>11.520000000000003</v>
          </cell>
          <cell r="X13">
            <v>9.2160000000000029</v>
          </cell>
          <cell r="Y13">
            <v>7.3728000000000042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6</v>
          </cell>
          <cell r="AK13">
            <v>6</v>
          </cell>
          <cell r="AL13">
            <v>6</v>
          </cell>
          <cell r="AM13">
            <v>6</v>
          </cell>
          <cell r="AN13">
            <v>6</v>
          </cell>
          <cell r="AO13">
            <v>18</v>
          </cell>
          <cell r="AP13">
            <v>14.4</v>
          </cell>
          <cell r="AQ13">
            <v>11.520000000000003</v>
          </cell>
          <cell r="AR13">
            <v>9.2160000000000029</v>
          </cell>
          <cell r="AS13">
            <v>7.3728000000000042</v>
          </cell>
        </row>
        <row r="14">
          <cell r="A14">
            <v>10</v>
          </cell>
          <cell r="B14">
            <v>10210</v>
          </cell>
          <cell r="C14">
            <v>1</v>
          </cell>
          <cell r="D14" t="str">
            <v>Lab equipment</v>
          </cell>
          <cell r="E14">
            <v>5</v>
          </cell>
          <cell r="F14">
            <v>3</v>
          </cell>
          <cell r="H14" t="str">
            <v>Colombia</v>
          </cell>
          <cell r="J14">
            <v>37</v>
          </cell>
          <cell r="L14">
            <v>37</v>
          </cell>
          <cell r="O14">
            <v>37</v>
          </cell>
          <cell r="P14">
            <v>7.4</v>
          </cell>
          <cell r="Q14">
            <v>7.4</v>
          </cell>
          <cell r="R14">
            <v>7.4</v>
          </cell>
          <cell r="S14">
            <v>7.4</v>
          </cell>
          <cell r="T14">
            <v>7.4</v>
          </cell>
          <cell r="U14">
            <v>24.666666666666664</v>
          </cell>
          <cell r="V14">
            <v>8.2222222222222214</v>
          </cell>
          <cell r="W14">
            <v>2.7407407407407409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7.4</v>
          </cell>
          <cell r="AK14">
            <v>7.4</v>
          </cell>
          <cell r="AL14">
            <v>7.4</v>
          </cell>
          <cell r="AM14">
            <v>7.4</v>
          </cell>
          <cell r="AN14">
            <v>7.4</v>
          </cell>
          <cell r="AO14">
            <v>24.666666666666664</v>
          </cell>
          <cell r="AP14">
            <v>8.2222222222222214</v>
          </cell>
          <cell r="AQ14">
            <v>2.7407407407407409</v>
          </cell>
          <cell r="AR14">
            <v>0</v>
          </cell>
          <cell r="AS14">
            <v>0</v>
          </cell>
        </row>
        <row r="15">
          <cell r="A15">
            <v>11</v>
          </cell>
          <cell r="B15">
            <v>10105</v>
          </cell>
          <cell r="C15">
            <v>1</v>
          </cell>
          <cell r="D15" t="str">
            <v>Installation / others</v>
          </cell>
          <cell r="E15">
            <v>15</v>
          </cell>
          <cell r="F15">
            <v>10</v>
          </cell>
          <cell r="H15" t="str">
            <v>Colombia</v>
          </cell>
          <cell r="J15">
            <v>155</v>
          </cell>
          <cell r="L15">
            <v>155</v>
          </cell>
          <cell r="O15">
            <v>155</v>
          </cell>
          <cell r="P15">
            <v>10.333333333333334</v>
          </cell>
          <cell r="Q15">
            <v>10.333333333333334</v>
          </cell>
          <cell r="R15">
            <v>10.333333333333334</v>
          </cell>
          <cell r="S15">
            <v>10.333333333333334</v>
          </cell>
          <cell r="T15">
            <v>10.333333333333334</v>
          </cell>
          <cell r="U15">
            <v>31</v>
          </cell>
          <cell r="V15">
            <v>24.8</v>
          </cell>
          <cell r="W15">
            <v>19.840000000000003</v>
          </cell>
          <cell r="X15">
            <v>15.872000000000003</v>
          </cell>
          <cell r="Y15">
            <v>12.697600000000007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10.333333333333334</v>
          </cell>
          <cell r="AK15">
            <v>10.333333333333334</v>
          </cell>
          <cell r="AL15">
            <v>10.333333333333334</v>
          </cell>
          <cell r="AM15">
            <v>10.333333333333334</v>
          </cell>
          <cell r="AN15">
            <v>10.333333333333334</v>
          </cell>
          <cell r="AO15">
            <v>31</v>
          </cell>
          <cell r="AP15">
            <v>24.8</v>
          </cell>
          <cell r="AQ15">
            <v>19.840000000000003</v>
          </cell>
          <cell r="AR15">
            <v>15.872000000000003</v>
          </cell>
          <cell r="AS15">
            <v>12.697600000000007</v>
          </cell>
        </row>
        <row r="16">
          <cell r="K16">
            <v>0</v>
          </cell>
          <cell r="L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</row>
        <row r="17">
          <cell r="A17">
            <v>0</v>
          </cell>
          <cell r="L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</row>
        <row r="18">
          <cell r="A18">
            <v>0</v>
          </cell>
          <cell r="L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</row>
        <row r="19">
          <cell r="A19">
            <v>0</v>
          </cell>
          <cell r="L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</row>
      </sheetData>
      <sheetData sheetId="2" refreshError="1"/>
      <sheetData sheetId="3">
        <row r="61">
          <cell r="E61">
            <v>862.50571056910508</v>
          </cell>
        </row>
      </sheetData>
      <sheetData sheetId="4" refreshError="1"/>
      <sheetData sheetId="5" refreshError="1"/>
      <sheetData sheetId="6" refreshError="1"/>
      <sheetData sheetId="7">
        <row r="25">
          <cell r="F25">
            <v>-9.9493069428666487</v>
          </cell>
        </row>
      </sheetData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- EST y DISEÑOS GIRON"/>
      <sheetName val="COTIZACIÓN"/>
      <sheetName val="PARAMETROS GENERALES"/>
      <sheetName val="TALENTO HUMANO"/>
      <sheetName val="RESUMEN COSTOS"/>
      <sheetName val="% Adm y Util"/>
      <sheetName val="PROYECCIÓN DE PRECIOS"/>
      <sheetName val="SALARIO DE REFERENCIA"/>
    </sheetNames>
    <sheetDataSet>
      <sheetData sheetId="0"/>
      <sheetData sheetId="1"/>
      <sheetData sheetId="2"/>
      <sheetData sheetId="3"/>
      <sheetData sheetId="4">
        <row r="9">
          <cell r="G9">
            <v>8679911</v>
          </cell>
        </row>
      </sheetData>
      <sheetData sheetId="5"/>
      <sheetData sheetId="6"/>
      <sheetData sheetId="7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showGridLines="0" tabSelected="1" zoomScale="60" zoomScaleNormal="60" workbookViewId="0">
      <selection activeCell="F1" sqref="F1"/>
    </sheetView>
  </sheetViews>
  <sheetFormatPr baseColWidth="10" defaultRowHeight="14.25"/>
  <cols>
    <col min="1" max="1" width="63.140625" style="77" customWidth="1"/>
    <col min="2" max="2" width="26.28515625" style="78" customWidth="1"/>
    <col min="3" max="3" width="23.5703125" style="78" customWidth="1"/>
    <col min="4" max="4" width="21.85546875" style="77" customWidth="1"/>
    <col min="5" max="5" width="20.42578125" style="77" customWidth="1"/>
    <col min="6" max="6" width="26.7109375" style="77" customWidth="1"/>
    <col min="7" max="7" width="16.42578125" style="1" hidden="1" customWidth="1"/>
    <col min="8" max="8" width="15.28515625" style="2" bestFit="1" customWidth="1"/>
    <col min="9" max="10" width="11.42578125" style="2"/>
    <col min="11" max="11" width="14.42578125" style="2" bestFit="1" customWidth="1"/>
    <col min="12" max="16384" width="11.42578125" style="2"/>
  </cols>
  <sheetData>
    <row r="1" spans="1:10" s="7" customFormat="1" ht="16.5">
      <c r="A1" s="3"/>
      <c r="B1" s="3"/>
      <c r="C1" s="4"/>
      <c r="D1" s="5"/>
      <c r="E1" s="4"/>
      <c r="F1" s="5"/>
      <c r="G1" s="6"/>
    </row>
    <row r="2" spans="1:10" ht="31.5" customHeight="1">
      <c r="A2" s="8" t="s">
        <v>0</v>
      </c>
      <c r="B2" s="9"/>
      <c r="C2" s="10"/>
      <c r="D2" s="2"/>
      <c r="E2" s="2"/>
      <c r="F2" s="2"/>
    </row>
    <row r="3" spans="1:10" s="17" customFormat="1" ht="36.75" customHeight="1">
      <c r="A3" s="11" t="s">
        <v>1</v>
      </c>
      <c r="B3" s="12" t="s">
        <v>2</v>
      </c>
      <c r="C3" s="13"/>
      <c r="D3" s="14"/>
      <c r="E3" s="15"/>
      <c r="F3" s="14"/>
      <c r="G3" s="16"/>
    </row>
    <row r="4" spans="1:10" ht="16.5">
      <c r="A4" s="18" t="s">
        <v>3</v>
      </c>
      <c r="B4" s="19"/>
      <c r="C4" s="20"/>
      <c r="D4" s="21"/>
      <c r="E4" s="22"/>
      <c r="F4" s="23"/>
    </row>
    <row r="5" spans="1:10" ht="16.5">
      <c r="A5" s="18" t="s">
        <v>4</v>
      </c>
      <c r="B5" s="19"/>
      <c r="C5" s="10"/>
      <c r="D5" s="21"/>
      <c r="E5" s="22"/>
      <c r="F5" s="23"/>
    </row>
    <row r="6" spans="1:10" ht="15">
      <c r="A6" s="18" t="s">
        <v>5</v>
      </c>
      <c r="B6" s="19"/>
      <c r="C6" s="20"/>
      <c r="D6" s="21"/>
      <c r="E6" s="22"/>
      <c r="F6" s="23"/>
    </row>
    <row r="7" spans="1:10" ht="15">
      <c r="A7" s="18" t="s">
        <v>6</v>
      </c>
      <c r="B7" s="19"/>
      <c r="C7" s="10"/>
      <c r="D7" s="21"/>
      <c r="E7" s="22"/>
      <c r="F7" s="23"/>
    </row>
    <row r="8" spans="1:10" ht="16.5">
      <c r="A8" s="18" t="s">
        <v>7</v>
      </c>
      <c r="B8" s="19"/>
      <c r="C8" s="20"/>
      <c r="D8" s="21"/>
      <c r="E8" s="22"/>
      <c r="F8" s="23"/>
    </row>
    <row r="9" spans="1:10" ht="16.5">
      <c r="A9" s="18" t="s">
        <v>8</v>
      </c>
      <c r="B9" s="19"/>
      <c r="C9" s="20"/>
      <c r="D9" s="21"/>
      <c r="E9" s="22"/>
      <c r="F9" s="23"/>
    </row>
    <row r="10" spans="1:10" ht="16.5">
      <c r="A10" s="18" t="s">
        <v>9</v>
      </c>
      <c r="B10" s="19"/>
      <c r="C10" s="20"/>
      <c r="D10" s="21"/>
      <c r="E10" s="22"/>
      <c r="F10" s="23"/>
    </row>
    <row r="11" spans="1:10" ht="16.5">
      <c r="A11" s="18" t="s">
        <v>10</v>
      </c>
      <c r="B11" s="19"/>
      <c r="C11" s="20"/>
      <c r="D11" s="21"/>
      <c r="E11" s="22"/>
      <c r="F11" s="23"/>
    </row>
    <row r="12" spans="1:10" ht="17.25" customHeight="1">
      <c r="A12" s="24" t="s">
        <v>11</v>
      </c>
      <c r="B12" s="25"/>
      <c r="C12" s="26"/>
      <c r="D12" s="27"/>
      <c r="E12" s="28">
        <f>(799924603.6056/76)*0</f>
        <v>0</v>
      </c>
      <c r="F12" s="29"/>
      <c r="G12" s="28"/>
    </row>
    <row r="13" spans="1:10" s="7" customFormat="1" ht="16.5">
      <c r="A13" s="3"/>
      <c r="B13" s="3"/>
      <c r="C13" s="3"/>
      <c r="D13" s="30"/>
      <c r="E13" s="3"/>
      <c r="F13" s="31"/>
      <c r="G13" s="6"/>
    </row>
    <row r="14" spans="1:10" s="17" customFormat="1" ht="52.5" customHeight="1">
      <c r="A14" s="32" t="s">
        <v>1</v>
      </c>
      <c r="B14" s="33" t="s">
        <v>12</v>
      </c>
      <c r="C14" s="33" t="s">
        <v>13</v>
      </c>
      <c r="D14" s="33" t="s">
        <v>14</v>
      </c>
      <c r="E14" s="34" t="s">
        <v>15</v>
      </c>
      <c r="F14" s="33" t="s">
        <v>16</v>
      </c>
      <c r="G14" s="16">
        <v>10525323.731652632</v>
      </c>
    </row>
    <row r="15" spans="1:10" s="39" customFormat="1" ht="24.75" customHeight="1">
      <c r="A15" s="35" t="s">
        <v>17</v>
      </c>
      <c r="B15" s="36"/>
      <c r="C15" s="36"/>
      <c r="D15" s="37"/>
      <c r="E15" s="36"/>
      <c r="F15" s="37">
        <f>SUM(E16:E19)</f>
        <v>0</v>
      </c>
      <c r="G15" s="38" t="s">
        <v>18</v>
      </c>
    </row>
    <row r="16" spans="1:10" ht="16.5" customHeight="1">
      <c r="A16" s="40" t="s">
        <v>19</v>
      </c>
      <c r="B16" s="41" t="s">
        <v>20</v>
      </c>
      <c r="C16" s="42">
        <v>5100</v>
      </c>
      <c r="D16" s="43"/>
      <c r="E16" s="43"/>
      <c r="F16" s="43"/>
      <c r="G16" s="38">
        <f>+$G$14/C16</f>
        <v>2063.7889669907122</v>
      </c>
      <c r="H16" s="44"/>
      <c r="J16" s="45"/>
    </row>
    <row r="17" spans="1:11" ht="16.5" customHeight="1">
      <c r="A17" s="40" t="s">
        <v>21</v>
      </c>
      <c r="B17" s="41" t="s">
        <v>20</v>
      </c>
      <c r="C17" s="42">
        <v>1611</v>
      </c>
      <c r="D17" s="43"/>
      <c r="E17" s="43"/>
      <c r="F17" s="43"/>
      <c r="G17" s="46">
        <f t="shared" ref="G17:G18" si="0">+$G$14/C17</f>
        <v>6533.410137586985</v>
      </c>
      <c r="K17" s="45"/>
    </row>
    <row r="18" spans="1:11" ht="16.5" customHeight="1">
      <c r="A18" s="40" t="s">
        <v>22</v>
      </c>
      <c r="B18" s="41" t="s">
        <v>23</v>
      </c>
      <c r="C18" s="42">
        <v>5600</v>
      </c>
      <c r="D18" s="43"/>
      <c r="E18" s="43"/>
      <c r="F18" s="43"/>
      <c r="G18" s="46">
        <f t="shared" si="0"/>
        <v>1879.52209493797</v>
      </c>
    </row>
    <row r="19" spans="1:11" ht="16.5" customHeight="1">
      <c r="A19" s="47" t="s">
        <v>24</v>
      </c>
      <c r="B19" s="41" t="s">
        <v>25</v>
      </c>
      <c r="C19" s="42">
        <v>5000</v>
      </c>
      <c r="D19" s="43"/>
      <c r="E19" s="43"/>
      <c r="F19" s="43"/>
      <c r="G19" s="46">
        <f>+$G$14/C19</f>
        <v>2105.0647463305263</v>
      </c>
    </row>
    <row r="20" spans="1:11" s="39" customFormat="1" ht="24.75" customHeight="1">
      <c r="A20" s="35" t="s">
        <v>4</v>
      </c>
      <c r="B20" s="36"/>
      <c r="C20" s="36"/>
      <c r="D20" s="37"/>
      <c r="E20" s="48"/>
      <c r="F20" s="37">
        <f>SUM(E21:E34)</f>
        <v>0</v>
      </c>
      <c r="G20" s="38"/>
    </row>
    <row r="21" spans="1:11" ht="16.5">
      <c r="A21" s="40" t="s">
        <v>26</v>
      </c>
      <c r="B21" s="49" t="s">
        <v>27</v>
      </c>
      <c r="C21" s="50">
        <v>15</v>
      </c>
      <c r="D21" s="43"/>
      <c r="E21" s="43"/>
      <c r="F21" s="40"/>
      <c r="G21" s="51">
        <f>+$G$14/C21</f>
        <v>701688.24877684214</v>
      </c>
    </row>
    <row r="22" spans="1:11" ht="16.5">
      <c r="A22" s="40" t="s">
        <v>28</v>
      </c>
      <c r="B22" s="49" t="s">
        <v>27</v>
      </c>
      <c r="C22" s="50">
        <v>15</v>
      </c>
      <c r="D22" s="43"/>
      <c r="E22" s="43"/>
      <c r="F22" s="40"/>
      <c r="G22" s="51">
        <f t="shared" ref="G22:G34" si="1">+$G$14/C22</f>
        <v>701688.24877684214</v>
      </c>
    </row>
    <row r="23" spans="1:11" ht="16.5">
      <c r="A23" s="40" t="s">
        <v>29</v>
      </c>
      <c r="B23" s="49" t="s">
        <v>27</v>
      </c>
      <c r="C23" s="50">
        <v>15</v>
      </c>
      <c r="D23" s="43"/>
      <c r="E23" s="43"/>
      <c r="F23" s="40"/>
      <c r="G23" s="51">
        <f t="shared" si="1"/>
        <v>701688.24877684214</v>
      </c>
    </row>
    <row r="24" spans="1:11" ht="16.5">
      <c r="A24" s="40" t="s">
        <v>30</v>
      </c>
      <c r="B24" s="49" t="s">
        <v>27</v>
      </c>
      <c r="C24" s="50">
        <v>15</v>
      </c>
      <c r="D24" s="43"/>
      <c r="E24" s="43"/>
      <c r="F24" s="40"/>
      <c r="G24" s="51">
        <f t="shared" si="1"/>
        <v>701688.24877684214</v>
      </c>
    </row>
    <row r="25" spans="1:11" ht="16.5">
      <c r="A25" s="40" t="s">
        <v>31</v>
      </c>
      <c r="B25" s="49" t="s">
        <v>27</v>
      </c>
      <c r="C25" s="50">
        <v>15</v>
      </c>
      <c r="D25" s="43"/>
      <c r="E25" s="43"/>
      <c r="F25" s="40"/>
      <c r="G25" s="51">
        <f t="shared" si="1"/>
        <v>701688.24877684214</v>
      </c>
    </row>
    <row r="26" spans="1:11" ht="16.5" hidden="1">
      <c r="A26" s="40" t="s">
        <v>32</v>
      </c>
      <c r="B26" s="49" t="s">
        <v>27</v>
      </c>
      <c r="C26" s="50">
        <v>15</v>
      </c>
      <c r="D26" s="43"/>
      <c r="E26" s="43"/>
      <c r="F26" s="40"/>
      <c r="G26" s="51">
        <f t="shared" si="1"/>
        <v>701688.24877684214</v>
      </c>
    </row>
    <row r="27" spans="1:11" ht="16.5">
      <c r="A27" s="40" t="s">
        <v>33</v>
      </c>
      <c r="B27" s="49" t="s">
        <v>27</v>
      </c>
      <c r="C27" s="50">
        <v>10</v>
      </c>
      <c r="D27" s="43"/>
      <c r="E27" s="43"/>
      <c r="F27" s="40"/>
      <c r="G27" s="51">
        <f t="shared" si="1"/>
        <v>1052532.3731652633</v>
      </c>
    </row>
    <row r="28" spans="1:11" ht="16.5">
      <c r="A28" s="40" t="s">
        <v>34</v>
      </c>
      <c r="B28" s="49" t="s">
        <v>35</v>
      </c>
      <c r="C28" s="50">
        <v>30</v>
      </c>
      <c r="D28" s="43"/>
      <c r="E28" s="43"/>
      <c r="F28" s="40"/>
      <c r="G28" s="51">
        <f t="shared" si="1"/>
        <v>350844.12438842107</v>
      </c>
    </row>
    <row r="29" spans="1:11">
      <c r="A29" s="40" t="s">
        <v>36</v>
      </c>
      <c r="B29" s="49" t="s">
        <v>35</v>
      </c>
      <c r="C29" s="50">
        <v>3000</v>
      </c>
      <c r="D29" s="43"/>
      <c r="E29" s="43"/>
      <c r="F29" s="40"/>
      <c r="G29" s="51">
        <f t="shared" si="1"/>
        <v>3508.441243884211</v>
      </c>
    </row>
    <row r="30" spans="1:11">
      <c r="A30" s="40" t="s">
        <v>37</v>
      </c>
      <c r="B30" s="49" t="s">
        <v>38</v>
      </c>
      <c r="C30" s="50">
        <v>1</v>
      </c>
      <c r="D30" s="43"/>
      <c r="E30" s="43"/>
      <c r="F30" s="40"/>
      <c r="G30" s="51">
        <f t="shared" si="1"/>
        <v>10525323.731652632</v>
      </c>
    </row>
    <row r="31" spans="1:11" ht="28.5">
      <c r="A31" s="52" t="s">
        <v>39</v>
      </c>
      <c r="B31" s="49" t="s">
        <v>27</v>
      </c>
      <c r="C31" s="50">
        <v>15</v>
      </c>
      <c r="D31" s="43"/>
      <c r="E31" s="43"/>
      <c r="F31" s="40"/>
      <c r="G31" s="51">
        <f t="shared" si="1"/>
        <v>701688.24877684214</v>
      </c>
    </row>
    <row r="32" spans="1:11">
      <c r="A32" s="40" t="s">
        <v>40</v>
      </c>
      <c r="B32" s="49" t="s">
        <v>35</v>
      </c>
      <c r="C32" s="50">
        <v>30</v>
      </c>
      <c r="D32" s="43"/>
      <c r="E32" s="43"/>
      <c r="F32" s="40"/>
      <c r="G32" s="51">
        <f t="shared" si="1"/>
        <v>350844.12438842107</v>
      </c>
    </row>
    <row r="33" spans="1:7">
      <c r="A33" s="40" t="s">
        <v>41</v>
      </c>
      <c r="B33" s="49" t="s">
        <v>27</v>
      </c>
      <c r="C33" s="50">
        <v>15</v>
      </c>
      <c r="D33" s="43"/>
      <c r="E33" s="43"/>
      <c r="F33" s="40"/>
      <c r="G33" s="51">
        <f t="shared" si="1"/>
        <v>701688.24877684214</v>
      </c>
    </row>
    <row r="34" spans="1:7" ht="16.5" hidden="1">
      <c r="A34" s="40" t="s">
        <v>42</v>
      </c>
      <c r="B34" s="49" t="s">
        <v>27</v>
      </c>
      <c r="C34" s="50">
        <v>15</v>
      </c>
      <c r="D34" s="43">
        <v>1500000</v>
      </c>
      <c r="E34" s="43">
        <f>(+C34*D34)*0</f>
        <v>0</v>
      </c>
      <c r="F34" s="40"/>
      <c r="G34" s="51">
        <f t="shared" si="1"/>
        <v>701688.24877684214</v>
      </c>
    </row>
    <row r="35" spans="1:7" s="39" customFormat="1" ht="24.75" customHeight="1">
      <c r="A35" s="35" t="s">
        <v>5</v>
      </c>
      <c r="B35" s="36"/>
      <c r="C35" s="36"/>
      <c r="D35" s="37"/>
      <c r="E35" s="48"/>
      <c r="F35" s="37"/>
      <c r="G35" s="38"/>
    </row>
    <row r="36" spans="1:7" s="39" customFormat="1" ht="177" customHeight="1">
      <c r="A36" s="96" t="s">
        <v>43</v>
      </c>
      <c r="B36" s="96"/>
      <c r="C36" s="96"/>
      <c r="D36" s="96"/>
      <c r="E36" s="96"/>
      <c r="F36" s="96"/>
      <c r="G36" s="38"/>
    </row>
    <row r="37" spans="1:7" ht="15">
      <c r="A37" s="53" t="s">
        <v>44</v>
      </c>
      <c r="B37" s="54"/>
      <c r="C37" s="55"/>
      <c r="D37" s="56"/>
      <c r="E37" s="56"/>
      <c r="F37" s="56">
        <f>SUM(E38:E41)</f>
        <v>0</v>
      </c>
    </row>
    <row r="38" spans="1:7" ht="33" customHeight="1">
      <c r="A38" s="57" t="s">
        <v>45</v>
      </c>
      <c r="B38" s="58" t="s">
        <v>46</v>
      </c>
      <c r="C38" s="59">
        <v>12450</v>
      </c>
      <c r="D38" s="43"/>
      <c r="E38" s="43"/>
      <c r="F38" s="43"/>
      <c r="G38" s="60">
        <f>+$G$14/C38</f>
        <v>845.4075286467978</v>
      </c>
    </row>
    <row r="39" spans="1:7" ht="33" customHeight="1">
      <c r="A39" s="57" t="s">
        <v>47</v>
      </c>
      <c r="B39" s="58" t="s">
        <v>46</v>
      </c>
      <c r="C39" s="59">
        <v>30000</v>
      </c>
      <c r="D39" s="43"/>
      <c r="E39" s="43"/>
      <c r="F39" s="43"/>
      <c r="G39" s="60">
        <f t="shared" ref="G39:G41" si="2">+$G$14/C39</f>
        <v>350.84412438842105</v>
      </c>
    </row>
    <row r="40" spans="1:7" ht="33" customHeight="1">
      <c r="A40" s="57" t="s">
        <v>48</v>
      </c>
      <c r="B40" s="58" t="s">
        <v>46</v>
      </c>
      <c r="C40" s="59">
        <v>9000</v>
      </c>
      <c r="D40" s="43"/>
      <c r="E40" s="43"/>
      <c r="F40" s="43"/>
      <c r="G40" s="60">
        <f t="shared" si="2"/>
        <v>1169.4804146280703</v>
      </c>
    </row>
    <row r="41" spans="1:7" ht="61.5" customHeight="1">
      <c r="A41" s="57" t="s">
        <v>49</v>
      </c>
      <c r="B41" s="58" t="s">
        <v>46</v>
      </c>
      <c r="C41" s="59">
        <v>30000</v>
      </c>
      <c r="D41" s="43"/>
      <c r="E41" s="43"/>
      <c r="F41" s="43"/>
      <c r="G41" s="60">
        <f t="shared" si="2"/>
        <v>350.84412438842105</v>
      </c>
    </row>
    <row r="42" spans="1:7" ht="15.75" customHeight="1">
      <c r="A42" s="53" t="s">
        <v>50</v>
      </c>
      <c r="B42" s="54"/>
      <c r="C42" s="55"/>
      <c r="D42" s="56"/>
      <c r="E42" s="56"/>
      <c r="F42" s="56">
        <f>SUM(E43:E48)</f>
        <v>0</v>
      </c>
    </row>
    <row r="43" spans="1:7" ht="63.75" customHeight="1">
      <c r="A43" s="57" t="s">
        <v>51</v>
      </c>
      <c r="B43" s="58" t="s">
        <v>46</v>
      </c>
      <c r="C43" s="59">
        <v>4115</v>
      </c>
      <c r="D43" s="43"/>
      <c r="E43" s="43"/>
      <c r="F43" s="43"/>
      <c r="G43" s="60">
        <f>+$G$14/C43</f>
        <v>2557.7943454805909</v>
      </c>
    </row>
    <row r="44" spans="1:7" ht="28.5">
      <c r="A44" s="57" t="s">
        <v>52</v>
      </c>
      <c r="B44" s="58" t="s">
        <v>46</v>
      </c>
      <c r="C44" s="59">
        <v>1000</v>
      </c>
      <c r="D44" s="43"/>
      <c r="E44" s="43"/>
      <c r="F44" s="43"/>
      <c r="G44" s="60">
        <f t="shared" ref="G44:G48" si="3">+$G$14/C44</f>
        <v>10525.323731652632</v>
      </c>
    </row>
    <row r="45" spans="1:7" ht="15.75" customHeight="1">
      <c r="A45" s="61" t="s">
        <v>53</v>
      </c>
      <c r="B45" s="58" t="s">
        <v>54</v>
      </c>
      <c r="C45" s="59">
        <v>1500</v>
      </c>
      <c r="D45" s="43"/>
      <c r="E45" s="43"/>
      <c r="F45" s="43"/>
      <c r="G45" s="60">
        <f t="shared" si="3"/>
        <v>7016.8824877684219</v>
      </c>
    </row>
    <row r="46" spans="1:7" ht="24" customHeight="1">
      <c r="A46" s="61" t="s">
        <v>55</v>
      </c>
      <c r="B46" s="58" t="s">
        <v>46</v>
      </c>
      <c r="C46" s="59">
        <v>2395</v>
      </c>
      <c r="D46" s="43"/>
      <c r="E46" s="43"/>
      <c r="F46" s="43"/>
      <c r="G46" s="60">
        <f t="shared" si="3"/>
        <v>4394.7071948445227</v>
      </c>
    </row>
    <row r="47" spans="1:7" ht="15.75" customHeight="1">
      <c r="A47" s="61" t="s">
        <v>56</v>
      </c>
      <c r="B47" s="58" t="s">
        <v>54</v>
      </c>
      <c r="C47" s="59">
        <v>3500</v>
      </c>
      <c r="D47" s="43"/>
      <c r="E47" s="43"/>
      <c r="F47" s="43"/>
      <c r="G47" s="60">
        <f t="shared" si="3"/>
        <v>3007.235351900752</v>
      </c>
    </row>
    <row r="48" spans="1:7" ht="33.75" customHeight="1">
      <c r="A48" s="57" t="s">
        <v>57</v>
      </c>
      <c r="B48" s="58" t="s">
        <v>54</v>
      </c>
      <c r="C48" s="59">
        <v>700</v>
      </c>
      <c r="D48" s="43"/>
      <c r="E48" s="43"/>
      <c r="F48" s="43"/>
      <c r="G48" s="60">
        <f t="shared" si="3"/>
        <v>15036.17675950376</v>
      </c>
    </row>
    <row r="49" spans="1:7" ht="15.75" customHeight="1">
      <c r="A49" s="53" t="s">
        <v>58</v>
      </c>
      <c r="B49" s="54"/>
      <c r="C49" s="55"/>
      <c r="D49" s="56"/>
      <c r="E49" s="56"/>
      <c r="F49" s="56">
        <f>SUM(E50:E54)</f>
        <v>0</v>
      </c>
    </row>
    <row r="50" spans="1:7" ht="15.75" customHeight="1">
      <c r="A50" s="61" t="s">
        <v>59</v>
      </c>
      <c r="B50" s="58" t="s">
        <v>60</v>
      </c>
      <c r="C50" s="59">
        <v>330</v>
      </c>
      <c r="D50" s="43"/>
      <c r="E50" s="43"/>
      <c r="F50" s="43"/>
      <c r="G50" s="60">
        <f>+$G$14/C50</f>
        <v>31894.920398947372</v>
      </c>
    </row>
    <row r="51" spans="1:7" ht="15.75" customHeight="1">
      <c r="A51" s="61" t="s">
        <v>61</v>
      </c>
      <c r="B51" s="58" t="s">
        <v>60</v>
      </c>
      <c r="C51" s="59">
        <v>533</v>
      </c>
      <c r="D51" s="43"/>
      <c r="E51" s="43"/>
      <c r="F51" s="43"/>
      <c r="G51" s="60">
        <f>+$G$14/C51</f>
        <v>19747.324074395183</v>
      </c>
    </row>
    <row r="52" spans="1:7">
      <c r="A52" s="61" t="s">
        <v>62</v>
      </c>
      <c r="B52" s="58" t="s">
        <v>60</v>
      </c>
      <c r="C52" s="59">
        <v>240</v>
      </c>
      <c r="D52" s="43"/>
      <c r="E52" s="43"/>
      <c r="F52" s="43"/>
      <c r="G52" s="60">
        <f>+$G$14/C52</f>
        <v>43855.515548552634</v>
      </c>
    </row>
    <row r="53" spans="1:7">
      <c r="A53" s="61" t="s">
        <v>63</v>
      </c>
      <c r="B53" s="58" t="s">
        <v>60</v>
      </c>
      <c r="C53" s="59">
        <v>155</v>
      </c>
      <c r="D53" s="43"/>
      <c r="E53" s="43"/>
      <c r="F53" s="43"/>
      <c r="G53" s="60">
        <f>+$G$14/C53</f>
        <v>67905.314397758921</v>
      </c>
    </row>
    <row r="54" spans="1:7" ht="28.5">
      <c r="A54" s="57" t="s">
        <v>64</v>
      </c>
      <c r="B54" s="58" t="s">
        <v>60</v>
      </c>
      <c r="C54" s="59">
        <v>500</v>
      </c>
      <c r="D54" s="43"/>
      <c r="E54" s="43"/>
      <c r="F54" s="43"/>
      <c r="G54" s="60">
        <f>+$G$14/C54</f>
        <v>21050.647463305264</v>
      </c>
    </row>
    <row r="55" spans="1:7" ht="15.75" customHeight="1">
      <c r="A55" s="53" t="s">
        <v>65</v>
      </c>
      <c r="B55" s="54"/>
      <c r="C55" s="55"/>
      <c r="D55" s="56"/>
      <c r="E55" s="56"/>
      <c r="F55" s="56">
        <f>SUM(E56:E61)</f>
        <v>0</v>
      </c>
    </row>
    <row r="56" spans="1:7">
      <c r="A56" s="92" t="s">
        <v>66</v>
      </c>
      <c r="B56" s="85" t="s">
        <v>46</v>
      </c>
      <c r="C56" s="93">
        <v>945</v>
      </c>
      <c r="D56" s="87"/>
      <c r="E56" s="88"/>
      <c r="F56" s="94"/>
      <c r="G56" s="62">
        <f>+$G$14/C56</f>
        <v>11137.908710743526</v>
      </c>
    </row>
    <row r="57" spans="1:7" ht="15.75" customHeight="1">
      <c r="A57" s="92" t="s">
        <v>67</v>
      </c>
      <c r="B57" s="85" t="s">
        <v>46</v>
      </c>
      <c r="C57" s="93">
        <v>1500</v>
      </c>
      <c r="D57" s="88"/>
      <c r="E57" s="88"/>
      <c r="F57" s="88"/>
      <c r="G57" s="60">
        <f t="shared" ref="G57:G61" si="4">+$G$14/C57</f>
        <v>7016.8824877684219</v>
      </c>
    </row>
    <row r="58" spans="1:7" ht="16.5" customHeight="1">
      <c r="A58" s="92" t="s">
        <v>68</v>
      </c>
      <c r="B58" s="85" t="s">
        <v>46</v>
      </c>
      <c r="C58" s="93">
        <v>2000</v>
      </c>
      <c r="D58" s="88"/>
      <c r="E58" s="88"/>
      <c r="F58" s="88"/>
      <c r="G58" s="60">
        <f t="shared" si="4"/>
        <v>5262.661865826316</v>
      </c>
    </row>
    <row r="59" spans="1:7" ht="16.5" customHeight="1">
      <c r="A59" s="92" t="s">
        <v>69</v>
      </c>
      <c r="B59" s="85" t="s">
        <v>46</v>
      </c>
      <c r="C59" s="93">
        <v>1000</v>
      </c>
      <c r="D59" s="88"/>
      <c r="E59" s="88"/>
      <c r="F59" s="88"/>
      <c r="G59" s="60">
        <f t="shared" si="4"/>
        <v>10525.323731652632</v>
      </c>
    </row>
    <row r="60" spans="1:7" ht="16.5" customHeight="1">
      <c r="A60" s="92" t="s">
        <v>70</v>
      </c>
      <c r="B60" s="85" t="s">
        <v>46</v>
      </c>
      <c r="C60" s="93">
        <v>5347</v>
      </c>
      <c r="D60" s="88"/>
      <c r="E60" s="88"/>
      <c r="F60" s="88"/>
      <c r="G60" s="62">
        <f t="shared" si="4"/>
        <v>1968.4540362170624</v>
      </c>
    </row>
    <row r="61" spans="1:7" ht="33" customHeight="1">
      <c r="A61" s="95" t="s">
        <v>71</v>
      </c>
      <c r="B61" s="85" t="s">
        <v>60</v>
      </c>
      <c r="C61" s="93">
        <v>200</v>
      </c>
      <c r="D61" s="88"/>
      <c r="E61" s="88"/>
      <c r="F61" s="88"/>
      <c r="G61" s="60">
        <f t="shared" si="4"/>
        <v>52626.618658263164</v>
      </c>
    </row>
    <row r="62" spans="1:7" s="39" customFormat="1" ht="24.75" customHeight="1">
      <c r="A62" s="35" t="s">
        <v>6</v>
      </c>
      <c r="B62" s="36"/>
      <c r="C62" s="36"/>
      <c r="D62" s="37"/>
      <c r="E62" s="48"/>
      <c r="F62" s="37">
        <f>SUM(E63:E68)</f>
        <v>0</v>
      </c>
      <c r="G62" s="38"/>
    </row>
    <row r="63" spans="1:7">
      <c r="A63" s="40" t="s">
        <v>72</v>
      </c>
      <c r="B63" s="49" t="s">
        <v>27</v>
      </c>
      <c r="C63" s="63">
        <v>15</v>
      </c>
      <c r="D63" s="43"/>
      <c r="E63" s="43"/>
      <c r="F63" s="40"/>
      <c r="G63" s="60">
        <f>+$G$14/C63</f>
        <v>701688.24877684214</v>
      </c>
    </row>
    <row r="64" spans="1:7">
      <c r="A64" s="40" t="s">
        <v>73</v>
      </c>
      <c r="B64" s="49" t="s">
        <v>27</v>
      </c>
      <c r="C64" s="63">
        <v>2</v>
      </c>
      <c r="D64" s="43"/>
      <c r="E64" s="43"/>
      <c r="F64" s="40"/>
      <c r="G64" s="60">
        <f t="shared" ref="G64:G68" si="5">+$G$14/C64</f>
        <v>5262661.8658263162</v>
      </c>
    </row>
    <row r="65" spans="1:8">
      <c r="A65" s="40" t="s">
        <v>74</v>
      </c>
      <c r="B65" s="49" t="s">
        <v>27</v>
      </c>
      <c r="C65" s="63">
        <v>2.5</v>
      </c>
      <c r="D65" s="43"/>
      <c r="E65" s="43"/>
      <c r="F65" s="40"/>
      <c r="G65" s="60">
        <f t="shared" si="5"/>
        <v>4210129.4926610533</v>
      </c>
    </row>
    <row r="66" spans="1:8">
      <c r="A66" s="40" t="s">
        <v>75</v>
      </c>
      <c r="B66" s="49" t="s">
        <v>27</v>
      </c>
      <c r="C66" s="63">
        <v>13</v>
      </c>
      <c r="D66" s="43"/>
      <c r="E66" s="43"/>
      <c r="F66" s="40"/>
      <c r="G66" s="60">
        <f t="shared" si="5"/>
        <v>809640.28705020249</v>
      </c>
    </row>
    <row r="67" spans="1:8">
      <c r="A67" s="40" t="s">
        <v>76</v>
      </c>
      <c r="B67" s="49" t="s">
        <v>27</v>
      </c>
      <c r="C67" s="63">
        <v>4.5</v>
      </c>
      <c r="D67" s="43"/>
      <c r="E67" s="43"/>
      <c r="F67" s="40"/>
      <c r="G67" s="60">
        <f t="shared" si="5"/>
        <v>2338960.8292561406</v>
      </c>
    </row>
    <row r="68" spans="1:8">
      <c r="A68" s="40" t="s">
        <v>77</v>
      </c>
      <c r="B68" s="49" t="s">
        <v>27</v>
      </c>
      <c r="C68" s="63">
        <v>4</v>
      </c>
      <c r="D68" s="43"/>
      <c r="E68" s="43"/>
      <c r="F68" s="40"/>
      <c r="G68" s="60">
        <f t="shared" si="5"/>
        <v>2631330.9329131581</v>
      </c>
    </row>
    <row r="69" spans="1:8" s="39" customFormat="1" ht="24.75" customHeight="1">
      <c r="A69" s="35" t="s">
        <v>7</v>
      </c>
      <c r="B69" s="36"/>
      <c r="C69" s="36"/>
      <c r="D69" s="37"/>
      <c r="E69" s="48"/>
      <c r="F69" s="37">
        <f>SUM(E70:E78)</f>
        <v>0</v>
      </c>
      <c r="G69" s="38"/>
    </row>
    <row r="70" spans="1:8" ht="16.5" customHeight="1">
      <c r="A70" s="47" t="s">
        <v>78</v>
      </c>
      <c r="B70" s="41" t="s">
        <v>20</v>
      </c>
      <c r="C70" s="50">
        <v>200</v>
      </c>
      <c r="D70" s="64"/>
      <c r="E70" s="43"/>
      <c r="F70" s="64"/>
      <c r="G70" s="51">
        <f>+$G$14/C70</f>
        <v>52626.618658263164</v>
      </c>
      <c r="H70" s="17"/>
    </row>
    <row r="71" spans="1:8" ht="16.5" customHeight="1">
      <c r="A71" s="47" t="s">
        <v>79</v>
      </c>
      <c r="B71" s="41" t="s">
        <v>20</v>
      </c>
      <c r="C71" s="50">
        <v>100</v>
      </c>
      <c r="D71" s="64"/>
      <c r="E71" s="43"/>
      <c r="F71" s="64"/>
      <c r="G71" s="51">
        <f t="shared" ref="G71:G78" si="6">+$G$14/C71</f>
        <v>105253.23731652633</v>
      </c>
    </row>
    <row r="72" spans="1:8" ht="16.5" customHeight="1">
      <c r="A72" s="47" t="s">
        <v>80</v>
      </c>
      <c r="B72" s="41" t="s">
        <v>81</v>
      </c>
      <c r="C72" s="50">
        <v>200</v>
      </c>
      <c r="D72" s="64"/>
      <c r="E72" s="43"/>
      <c r="F72" s="64"/>
      <c r="G72" s="51">
        <f t="shared" si="6"/>
        <v>52626.618658263164</v>
      </c>
    </row>
    <row r="73" spans="1:8" ht="16.5" customHeight="1">
      <c r="A73" s="47" t="s">
        <v>82</v>
      </c>
      <c r="B73" s="41" t="s">
        <v>81</v>
      </c>
      <c r="C73" s="50">
        <v>300</v>
      </c>
      <c r="D73" s="64"/>
      <c r="E73" s="43"/>
      <c r="F73" s="64"/>
      <c r="G73" s="51">
        <f t="shared" si="6"/>
        <v>35084.412438842111</v>
      </c>
    </row>
    <row r="74" spans="1:8" ht="16.5" customHeight="1">
      <c r="A74" s="47" t="s">
        <v>83</v>
      </c>
      <c r="B74" s="41" t="s">
        <v>25</v>
      </c>
      <c r="C74" s="50">
        <v>3</v>
      </c>
      <c r="D74" s="64"/>
      <c r="E74" s="43"/>
      <c r="F74" s="64"/>
      <c r="G74" s="51">
        <f t="shared" si="6"/>
        <v>3508441.2438842109</v>
      </c>
    </row>
    <row r="75" spans="1:8">
      <c r="A75" s="40" t="s">
        <v>84</v>
      </c>
      <c r="B75" s="49" t="s">
        <v>27</v>
      </c>
      <c r="C75" s="63">
        <v>14</v>
      </c>
      <c r="D75" s="43"/>
      <c r="E75" s="43"/>
      <c r="F75" s="40"/>
      <c r="G75" s="51">
        <f t="shared" si="6"/>
        <v>751808.83797518804</v>
      </c>
    </row>
    <row r="76" spans="1:8">
      <c r="A76" s="40" t="s">
        <v>85</v>
      </c>
      <c r="B76" s="49" t="s">
        <v>27</v>
      </c>
      <c r="C76" s="63">
        <v>3</v>
      </c>
      <c r="D76" s="43"/>
      <c r="E76" s="43"/>
      <c r="F76" s="40"/>
      <c r="G76" s="51">
        <f t="shared" si="6"/>
        <v>3508441.2438842109</v>
      </c>
    </row>
    <row r="77" spans="1:8">
      <c r="A77" s="40" t="s">
        <v>86</v>
      </c>
      <c r="B77" s="49" t="s">
        <v>27</v>
      </c>
      <c r="C77" s="63">
        <v>8</v>
      </c>
      <c r="D77" s="43"/>
      <c r="E77" s="43"/>
      <c r="F77" s="40"/>
      <c r="G77" s="51">
        <f t="shared" si="6"/>
        <v>1315665.466456579</v>
      </c>
    </row>
    <row r="78" spans="1:8">
      <c r="A78" s="40" t="s">
        <v>87</v>
      </c>
      <c r="B78" s="49" t="s">
        <v>27</v>
      </c>
      <c r="C78" s="63">
        <v>8</v>
      </c>
      <c r="D78" s="43"/>
      <c r="E78" s="43"/>
      <c r="F78" s="40"/>
      <c r="G78" s="51">
        <f t="shared" si="6"/>
        <v>1315665.466456579</v>
      </c>
    </row>
    <row r="79" spans="1:8" s="39" customFormat="1" ht="24.75" customHeight="1">
      <c r="A79" s="35" t="s">
        <v>8</v>
      </c>
      <c r="B79" s="36"/>
      <c r="C79" s="36"/>
      <c r="D79" s="37"/>
      <c r="E79" s="48"/>
      <c r="F79" s="37">
        <f>SUM(E80:E86)</f>
        <v>0</v>
      </c>
      <c r="G79" s="38"/>
    </row>
    <row r="80" spans="1:8" ht="28.5">
      <c r="A80" s="65" t="s">
        <v>88</v>
      </c>
      <c r="B80" s="41" t="s">
        <v>89</v>
      </c>
      <c r="C80" s="50">
        <v>1</v>
      </c>
      <c r="D80" s="43"/>
      <c r="E80" s="43"/>
      <c r="F80" s="43"/>
      <c r="G80" s="66">
        <f>+$G$14/C80</f>
        <v>10525323.731652632</v>
      </c>
    </row>
    <row r="81" spans="1:7" ht="42.75">
      <c r="A81" s="65" t="s">
        <v>90</v>
      </c>
      <c r="B81" s="41" t="s">
        <v>25</v>
      </c>
      <c r="C81" s="50">
        <v>1000</v>
      </c>
      <c r="D81" s="64"/>
      <c r="E81" s="43"/>
      <c r="F81" s="64"/>
      <c r="G81" s="66">
        <f t="shared" ref="G81:G86" si="7">+$G$14/C81</f>
        <v>10525.323731652632</v>
      </c>
    </row>
    <row r="82" spans="1:7">
      <c r="A82" s="40" t="s">
        <v>91</v>
      </c>
      <c r="B82" s="49" t="s">
        <v>27</v>
      </c>
      <c r="C82" s="63">
        <v>15</v>
      </c>
      <c r="D82" s="43"/>
      <c r="E82" s="43"/>
      <c r="F82" s="40"/>
      <c r="G82" s="66">
        <f t="shared" si="7"/>
        <v>701688.24877684214</v>
      </c>
    </row>
    <row r="83" spans="1:7" ht="114">
      <c r="A83" s="52" t="s">
        <v>92</v>
      </c>
      <c r="B83" s="49" t="s">
        <v>35</v>
      </c>
      <c r="C83" s="63">
        <v>2</v>
      </c>
      <c r="D83" s="43"/>
      <c r="E83" s="43"/>
      <c r="F83" s="40"/>
      <c r="G83" s="66">
        <f t="shared" si="7"/>
        <v>5262661.8658263162</v>
      </c>
    </row>
    <row r="84" spans="1:7">
      <c r="A84" s="40" t="s">
        <v>93</v>
      </c>
      <c r="B84" s="49" t="s">
        <v>27</v>
      </c>
      <c r="C84" s="63">
        <v>15</v>
      </c>
      <c r="D84" s="43"/>
      <c r="E84" s="43"/>
      <c r="F84" s="40"/>
      <c r="G84" s="66">
        <f t="shared" si="7"/>
        <v>701688.24877684214</v>
      </c>
    </row>
    <row r="85" spans="1:7">
      <c r="A85" s="40" t="s">
        <v>94</v>
      </c>
      <c r="B85" s="49" t="s">
        <v>27</v>
      </c>
      <c r="C85" s="63">
        <v>15</v>
      </c>
      <c r="D85" s="43"/>
      <c r="E85" s="43"/>
      <c r="F85" s="40"/>
      <c r="G85" s="66">
        <f t="shared" si="7"/>
        <v>701688.24877684214</v>
      </c>
    </row>
    <row r="86" spans="1:7">
      <c r="A86" s="40" t="s">
        <v>95</v>
      </c>
      <c r="B86" s="49" t="s">
        <v>25</v>
      </c>
      <c r="C86" s="63">
        <v>10</v>
      </c>
      <c r="D86" s="43"/>
      <c r="E86" s="43"/>
      <c r="F86" s="40"/>
      <c r="G86" s="66">
        <f t="shared" si="7"/>
        <v>1052532.3731652633</v>
      </c>
    </row>
    <row r="87" spans="1:7" s="39" customFormat="1" ht="24.75" customHeight="1">
      <c r="A87" s="35" t="s">
        <v>9</v>
      </c>
      <c r="B87" s="36"/>
      <c r="C87" s="36"/>
      <c r="D87" s="37"/>
      <c r="E87" s="48"/>
      <c r="F87" s="37">
        <f>SUM(E88:E91)</f>
        <v>0</v>
      </c>
      <c r="G87" s="38"/>
    </row>
    <row r="88" spans="1:7" ht="28.5">
      <c r="A88" s="67" t="s">
        <v>96</v>
      </c>
      <c r="B88" s="41" t="s">
        <v>27</v>
      </c>
      <c r="C88" s="68">
        <v>15</v>
      </c>
      <c r="D88" s="69"/>
      <c r="E88" s="43"/>
      <c r="F88" s="70"/>
      <c r="G88" s="51">
        <f>+$G$14/C88</f>
        <v>701688.24877684214</v>
      </c>
    </row>
    <row r="89" spans="1:7" ht="16.5" customHeight="1">
      <c r="A89" s="18" t="s">
        <v>97</v>
      </c>
      <c r="B89" s="41" t="s">
        <v>38</v>
      </c>
      <c r="C89" s="68">
        <v>1</v>
      </c>
      <c r="D89" s="69"/>
      <c r="E89" s="43"/>
      <c r="F89" s="70"/>
      <c r="G89" s="51">
        <f t="shared" ref="G89:G91" si="8">+$G$14/C89</f>
        <v>10525323.731652632</v>
      </c>
    </row>
    <row r="90" spans="1:7" ht="16.5" customHeight="1">
      <c r="A90" s="84" t="s">
        <v>98</v>
      </c>
      <c r="B90" s="85" t="s">
        <v>99</v>
      </c>
      <c r="C90" s="86">
        <v>110</v>
      </c>
      <c r="D90" s="87"/>
      <c r="E90" s="88"/>
      <c r="F90" s="89"/>
      <c r="G90" s="71">
        <f t="shared" si="8"/>
        <v>95684.761196842112</v>
      </c>
    </row>
    <row r="91" spans="1:7" ht="16.5" customHeight="1">
      <c r="A91" s="84" t="s">
        <v>100</v>
      </c>
      <c r="B91" s="85" t="s">
        <v>99</v>
      </c>
      <c r="C91" s="86">
        <v>110</v>
      </c>
      <c r="D91" s="90"/>
      <c r="E91" s="88"/>
      <c r="F91" s="91"/>
      <c r="G91" s="71">
        <f t="shared" si="8"/>
        <v>95684.761196842112</v>
      </c>
    </row>
    <row r="92" spans="1:7" s="39" customFormat="1" ht="24.75" customHeight="1">
      <c r="A92" s="35" t="s">
        <v>10</v>
      </c>
      <c r="B92" s="36"/>
      <c r="C92" s="36"/>
      <c r="D92" s="37"/>
      <c r="E92" s="48"/>
      <c r="F92" s="37">
        <f>SUM(F100+F103)</f>
        <v>0</v>
      </c>
      <c r="G92" s="38"/>
    </row>
    <row r="93" spans="1:7">
      <c r="A93" s="18" t="s">
        <v>101</v>
      </c>
      <c r="B93" s="41" t="s">
        <v>102</v>
      </c>
      <c r="C93" s="68">
        <v>15</v>
      </c>
      <c r="D93" s="69"/>
      <c r="E93" s="43"/>
      <c r="F93" s="70"/>
      <c r="G93" s="51">
        <f>+$G$14/C93</f>
        <v>701688.24877684214</v>
      </c>
    </row>
    <row r="94" spans="1:7">
      <c r="A94" s="18" t="s">
        <v>103</v>
      </c>
      <c r="B94" s="41" t="s">
        <v>27</v>
      </c>
      <c r="C94" s="68">
        <v>15</v>
      </c>
      <c r="D94" s="69"/>
      <c r="E94" s="43"/>
      <c r="F94" s="70"/>
      <c r="G94" s="51">
        <f t="shared" ref="G94:G99" si="9">+$G$14/C94</f>
        <v>701688.24877684214</v>
      </c>
    </row>
    <row r="95" spans="1:7">
      <c r="A95" s="18" t="s">
        <v>104</v>
      </c>
      <c r="B95" s="41" t="s">
        <v>27</v>
      </c>
      <c r="C95" s="68">
        <v>15</v>
      </c>
      <c r="D95" s="69"/>
      <c r="E95" s="43"/>
      <c r="F95" s="70"/>
      <c r="G95" s="51">
        <f t="shared" si="9"/>
        <v>701688.24877684214</v>
      </c>
    </row>
    <row r="96" spans="1:7" ht="28.5">
      <c r="A96" s="67" t="s">
        <v>105</v>
      </c>
      <c r="B96" s="41" t="s">
        <v>27</v>
      </c>
      <c r="C96" s="68">
        <v>15</v>
      </c>
      <c r="D96" s="69"/>
      <c r="E96" s="43"/>
      <c r="F96" s="70"/>
      <c r="G96" s="51">
        <f t="shared" si="9"/>
        <v>701688.24877684214</v>
      </c>
    </row>
    <row r="97" spans="1:11" ht="16.5" customHeight="1">
      <c r="A97" s="18" t="s">
        <v>106</v>
      </c>
      <c r="B97" s="41" t="s">
        <v>27</v>
      </c>
      <c r="C97" s="68">
        <v>15</v>
      </c>
      <c r="D97" s="69"/>
      <c r="E97" s="43"/>
      <c r="F97" s="70"/>
      <c r="G97" s="51">
        <f t="shared" si="9"/>
        <v>701688.24877684214</v>
      </c>
    </row>
    <row r="98" spans="1:11">
      <c r="A98" s="18" t="s">
        <v>107</v>
      </c>
      <c r="B98" s="41" t="s">
        <v>27</v>
      </c>
      <c r="C98" s="68">
        <v>15</v>
      </c>
      <c r="D98" s="69"/>
      <c r="E98" s="43"/>
      <c r="F98" s="70"/>
      <c r="G98" s="51">
        <f t="shared" si="9"/>
        <v>701688.24877684214</v>
      </c>
    </row>
    <row r="99" spans="1:11">
      <c r="A99" s="18" t="s">
        <v>108</v>
      </c>
      <c r="B99" s="41" t="s">
        <v>25</v>
      </c>
      <c r="C99" s="68">
        <v>1</v>
      </c>
      <c r="D99" s="69"/>
      <c r="E99" s="43"/>
      <c r="F99" s="70"/>
      <c r="G99" s="51">
        <f t="shared" si="9"/>
        <v>10525323.731652632</v>
      </c>
    </row>
    <row r="100" spans="1:11" ht="26.25" customHeight="1">
      <c r="A100" s="72" t="s">
        <v>109</v>
      </c>
      <c r="B100" s="73"/>
      <c r="C100" s="74"/>
      <c r="D100" s="75"/>
      <c r="E100" s="75"/>
      <c r="F100" s="75">
        <f>SUM(E93:E99)</f>
        <v>0</v>
      </c>
    </row>
    <row r="101" spans="1:11">
      <c r="A101" s="67" t="s">
        <v>113</v>
      </c>
      <c r="B101" s="41" t="s">
        <v>110</v>
      </c>
      <c r="C101" s="76">
        <v>0.12</v>
      </c>
      <c r="D101" s="43"/>
      <c r="E101" s="43"/>
      <c r="F101" s="70"/>
    </row>
    <row r="102" spans="1:11">
      <c r="A102" s="18" t="s">
        <v>111</v>
      </c>
      <c r="B102" s="41" t="s">
        <v>110</v>
      </c>
      <c r="C102" s="76">
        <v>4.0000000000000001E-3</v>
      </c>
      <c r="D102" s="43"/>
      <c r="E102" s="43"/>
      <c r="F102" s="70"/>
    </row>
    <row r="103" spans="1:11" ht="26.25" customHeight="1">
      <c r="A103" s="72" t="s">
        <v>112</v>
      </c>
      <c r="B103" s="73"/>
      <c r="C103" s="74"/>
      <c r="D103" s="75"/>
      <c r="E103" s="75"/>
      <c r="F103" s="75"/>
    </row>
    <row r="104" spans="1:11">
      <c r="E104" s="79"/>
    </row>
    <row r="105" spans="1:11">
      <c r="D105" s="80"/>
      <c r="E105" s="79"/>
      <c r="F105" s="81"/>
    </row>
    <row r="106" spans="1:11">
      <c r="E106" s="79"/>
      <c r="F106" s="81"/>
    </row>
    <row r="107" spans="1:11">
      <c r="E107" s="79"/>
      <c r="F107" s="81"/>
    </row>
    <row r="108" spans="1:11">
      <c r="E108" s="79"/>
    </row>
    <row r="109" spans="1:11" s="1" customFormat="1">
      <c r="A109" s="77"/>
      <c r="B109" s="78"/>
      <c r="C109" s="78"/>
      <c r="D109" s="77"/>
      <c r="E109" s="79"/>
      <c r="F109" s="77"/>
      <c r="H109" s="2"/>
      <c r="I109" s="2"/>
      <c r="J109" s="2"/>
      <c r="K109" s="2"/>
    </row>
    <row r="110" spans="1:11" s="1" customFormat="1">
      <c r="A110" s="77"/>
      <c r="B110" s="78"/>
      <c r="C110" s="78"/>
      <c r="D110" s="79"/>
      <c r="E110" s="79"/>
      <c r="F110" s="79"/>
      <c r="H110" s="2"/>
      <c r="I110" s="2"/>
      <c r="J110" s="2"/>
      <c r="K110" s="2"/>
    </row>
    <row r="111" spans="1:11" s="1" customFormat="1">
      <c r="A111" s="77"/>
      <c r="B111" s="78"/>
      <c r="C111" s="78"/>
      <c r="D111" s="82"/>
      <c r="E111" s="77"/>
      <c r="F111" s="82"/>
      <c r="H111" s="2"/>
      <c r="I111" s="2"/>
      <c r="J111" s="2"/>
      <c r="K111" s="2"/>
    </row>
    <row r="112" spans="1:11" s="1" customFormat="1">
      <c r="A112" s="77"/>
      <c r="B112" s="78"/>
      <c r="C112" s="78"/>
      <c r="D112" s="79"/>
      <c r="E112" s="77"/>
      <c r="F112" s="77"/>
      <c r="H112" s="2"/>
      <c r="I112" s="2"/>
      <c r="J112" s="2"/>
      <c r="K112" s="2"/>
    </row>
    <row r="113" spans="1:11" s="1" customFormat="1">
      <c r="A113" s="77"/>
      <c r="B113" s="78"/>
      <c r="C113" s="78"/>
      <c r="D113" s="80"/>
      <c r="E113" s="77"/>
      <c r="F113" s="82"/>
      <c r="H113" s="2"/>
      <c r="I113" s="2"/>
      <c r="J113" s="2"/>
      <c r="K113" s="2"/>
    </row>
    <row r="114" spans="1:11" s="1" customFormat="1">
      <c r="A114" s="77"/>
      <c r="B114" s="78"/>
      <c r="C114" s="78"/>
      <c r="D114" s="83"/>
      <c r="E114" s="77"/>
      <c r="F114" s="77"/>
      <c r="H114" s="2"/>
      <c r="I114" s="2"/>
      <c r="J114" s="2"/>
      <c r="K114" s="2"/>
    </row>
    <row r="117" spans="1:11" s="1" customFormat="1">
      <c r="A117" s="77"/>
      <c r="B117" s="78"/>
      <c r="C117" s="78"/>
      <c r="D117" s="79"/>
      <c r="E117" s="77"/>
      <c r="F117" s="77"/>
      <c r="H117" s="2"/>
      <c r="I117" s="2"/>
      <c r="J117" s="2"/>
      <c r="K117" s="2"/>
    </row>
    <row r="118" spans="1:11" s="1" customFormat="1">
      <c r="A118" s="77"/>
      <c r="B118" s="78"/>
      <c r="C118" s="78"/>
      <c r="D118" s="80"/>
      <c r="E118" s="77"/>
      <c r="F118" s="77"/>
      <c r="H118" s="2"/>
      <c r="I118" s="2"/>
      <c r="J118" s="2"/>
      <c r="K118" s="2"/>
    </row>
    <row r="119" spans="1:11" s="1" customFormat="1">
      <c r="A119" s="77"/>
      <c r="B119" s="78"/>
      <c r="C119" s="78"/>
      <c r="D119" s="83"/>
      <c r="E119" s="77"/>
      <c r="F119" s="77"/>
      <c r="H119" s="2"/>
      <c r="I119" s="2"/>
      <c r="J119" s="2"/>
      <c r="K119" s="2"/>
    </row>
  </sheetData>
  <autoFilter ref="A14:F108"/>
  <mergeCells count="1">
    <mergeCell ref="A36:F36"/>
  </mergeCells>
  <printOptions horizontalCentered="1"/>
  <pageMargins left="0.23622047244094491" right="0.23622047244094491" top="0.35433070866141736" bottom="0.35433070866141736" header="0.31496062992125984" footer="0.31496062992125984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OFICIAL ALCALDIA 240518</vt:lpstr>
    </vt:vector>
  </TitlesOfParts>
  <Company>Grupo Orbis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Maritza Guzman Gomez</dc:creator>
  <cp:lastModifiedBy>Luffi</cp:lastModifiedBy>
  <cp:lastPrinted>2018-08-10T18:37:49Z</cp:lastPrinted>
  <dcterms:created xsi:type="dcterms:W3CDTF">2018-06-29T17:21:40Z</dcterms:created>
  <dcterms:modified xsi:type="dcterms:W3CDTF">2018-08-23T08:17:23Z</dcterms:modified>
</cp:coreProperties>
</file>