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9"/>
  <workbookPr defaultThemeVersion="124226"/>
  <mc:AlternateContent xmlns:mc="http://schemas.openxmlformats.org/markup-compatibility/2006">
    <mc:Choice Requires="x15">
      <x15ac:absPath xmlns:x15ac="http://schemas.microsoft.com/office/spreadsheetml/2010/11/ac" url="/Users/sofiagandur/Documents/Ministerio/4. Regalias /2. Procesos/1. Politica de transparencia /7. ADENDA/"/>
    </mc:Choice>
  </mc:AlternateContent>
  <xr:revisionPtr revIDLastSave="0" documentId="13_ncr:1_{D404DEF9-4652-9E4D-B576-530907911C1B}" xr6:coauthVersionLast="47" xr6:coauthVersionMax="47" xr10:uidLastSave="{00000000-0000-0000-0000-000000000000}"/>
  <bookViews>
    <workbookView xWindow="320" yWindow="500" windowWidth="25660" windowHeight="16140" activeTab="3" xr2:uid="{00000000-000D-0000-FFFF-FFFF00000000}"/>
  </bookViews>
  <sheets>
    <sheet name="Generalidades" sheetId="25" r:id="rId1"/>
    <sheet name="1. Director del Proyecto" sheetId="17" r:id="rId2"/>
    <sheet name="2. Experto Senior" sheetId="19" r:id="rId3"/>
    <sheet name="3. Consultor Funcional" sheetId="20" r:id="rId4"/>
    <sheet name="4. Diagramador" sheetId="23" r:id="rId5"/>
    <sheet name="5. Corrector de Estilo" sheetId="24" r:id="rId6"/>
    <sheet name="CONSULTOR ANALÍTICA DE DATOS" sheetId="13" state="hidden" r:id="rId7"/>
    <sheet name="CONSULTOR FUNCIONAL" sheetId="14" state="hidden" r:id="rId8"/>
    <sheet name="CONSULTOR CONTEXTUAL" sheetId="15" state="hidden" r:id="rId9"/>
    <sheet name="INGENIERO DE APLICACIONES" sheetId="16" state="hidden" r:id="rId10"/>
    <sheet name="DIAGRAMADOR" sheetId="10" state="hidden" r:id="rId11"/>
    <sheet name="CORRECTOR DE ESTILO" sheetId="11" state="hidden" r:id="rId12"/>
  </sheets>
  <externalReferences>
    <externalReference r:id="rId13"/>
  </externalReferences>
  <definedNames>
    <definedName name="_xlnm._FilterDatabase" localSheetId="8" hidden="1">'CONSULTOR CONTEXTUAL'!$B$15:$K$24</definedName>
    <definedName name="_xlnm.Print_Area" localSheetId="1">'1. Director del Proyecto'!$A$1:$I$36</definedName>
    <definedName name="_xlnm.Print_Area" localSheetId="2">'2. Experto Senior'!$A$1:$I$32</definedName>
    <definedName name="_xlnm.Print_Area" localSheetId="3">'3. Consultor Funcional'!$A$1:$I$34</definedName>
    <definedName name="_xlnm.Print_Area" localSheetId="4">'4. Diagramador'!$A$1:$I$35</definedName>
    <definedName name="_xlnm.Print_Area" localSheetId="5">'5. Corrector de Estilo'!$A$1:$I$35</definedName>
    <definedName name="tematicas_exp_consultor">'[1]CONTROL DE CONDICIONES DE EVALU'!$O$3:$P$9</definedName>
    <definedName name="_xlnm.Print_Titles" localSheetId="1">'1. Director del Proyecto'!$1:$6</definedName>
    <definedName name="_xlnm.Print_Titles" localSheetId="2">'2. Experto Senior'!$1:$6</definedName>
    <definedName name="_xlnm.Print_Titles" localSheetId="3">'3. Consultor Funcional'!$1:$6</definedName>
    <definedName name="_xlnm.Print_Titles" localSheetId="4">'4. Diagramador'!$1:$6</definedName>
    <definedName name="_xlnm.Print_Titles" localSheetId="5">'5. Corrector de Estilo'!$1:$6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0" i="24" l="1"/>
  <c r="I29" i="24"/>
  <c r="I28" i="24"/>
  <c r="I27" i="24"/>
  <c r="I26" i="24"/>
  <c r="I30" i="23"/>
  <c r="I29" i="23"/>
  <c r="I28" i="23"/>
  <c r="I27" i="23"/>
  <c r="I26" i="23"/>
  <c r="I28" i="20"/>
  <c r="I27" i="20"/>
  <c r="I26" i="20"/>
  <c r="I25" i="20"/>
  <c r="I24" i="20"/>
  <c r="I26" i="19"/>
  <c r="I25" i="19"/>
  <c r="A25" i="19"/>
  <c r="A26" i="19" s="1"/>
  <c r="I24" i="19"/>
  <c r="E31" i="19" s="1"/>
  <c r="E35" i="24" l="1"/>
  <c r="E35" i="23"/>
  <c r="E33" i="20"/>
  <c r="I25" i="17" l="1"/>
  <c r="I26" i="17"/>
  <c r="I27" i="17"/>
  <c r="I28" i="17"/>
  <c r="I29" i="17"/>
  <c r="I30" i="17"/>
  <c r="E35" i="17" l="1"/>
  <c r="I24" i="14" l="1"/>
  <c r="J24" i="14" s="1"/>
  <c r="J16" i="16" l="1"/>
  <c r="K16" i="16" s="1"/>
  <c r="J24" i="16" l="1"/>
  <c r="K24" i="16" s="1"/>
  <c r="J23" i="16"/>
  <c r="K23" i="16" s="1"/>
  <c r="J22" i="16"/>
  <c r="K22" i="16" s="1"/>
  <c r="J21" i="16"/>
  <c r="K21" i="16" s="1"/>
  <c r="J20" i="16"/>
  <c r="K20" i="16" s="1"/>
  <c r="J19" i="16"/>
  <c r="K19" i="16" s="1"/>
  <c r="J18" i="16"/>
  <c r="K18" i="16" s="1"/>
  <c r="J17" i="16"/>
  <c r="K17" i="16" s="1"/>
  <c r="K25" i="16" l="1"/>
  <c r="E11" i="16" s="1"/>
  <c r="J25" i="16"/>
  <c r="J23" i="15" l="1"/>
  <c r="K23" i="15" s="1"/>
  <c r="J22" i="15"/>
  <c r="K22" i="15" s="1"/>
  <c r="J21" i="15"/>
  <c r="K21" i="15" s="1"/>
  <c r="J20" i="15"/>
  <c r="K20" i="15" s="1"/>
  <c r="J19" i="15"/>
  <c r="K19" i="15" s="1"/>
  <c r="J18" i="15"/>
  <c r="K18" i="15" s="1"/>
  <c r="J17" i="15"/>
  <c r="K17" i="15" s="1"/>
  <c r="J16" i="15"/>
  <c r="K16" i="15" s="1"/>
  <c r="I23" i="14"/>
  <c r="J23" i="14" s="1"/>
  <c r="I22" i="14"/>
  <c r="J22" i="14" s="1"/>
  <c r="I21" i="14"/>
  <c r="J21" i="14" s="1"/>
  <c r="I20" i="14"/>
  <c r="J20" i="14" s="1"/>
  <c r="I19" i="14"/>
  <c r="J19" i="14" s="1"/>
  <c r="I18" i="14"/>
  <c r="J18" i="14" s="1"/>
  <c r="I17" i="14"/>
  <c r="J17" i="14" s="1"/>
  <c r="I16" i="14"/>
  <c r="I22" i="13"/>
  <c r="J22" i="13" s="1"/>
  <c r="I21" i="13"/>
  <c r="J21" i="13" s="1"/>
  <c r="I20" i="13"/>
  <c r="J20" i="13" s="1"/>
  <c r="I19" i="13"/>
  <c r="J19" i="13" s="1"/>
  <c r="I18" i="13"/>
  <c r="J18" i="13" s="1"/>
  <c r="I17" i="13"/>
  <c r="J17" i="13" s="1"/>
  <c r="I16" i="13"/>
  <c r="J16" i="13" s="1"/>
  <c r="J16" i="14" l="1"/>
  <c r="J25" i="14" s="1"/>
  <c r="E11" i="14" s="1"/>
  <c r="I25" i="14"/>
  <c r="J24" i="15"/>
  <c r="K24" i="15"/>
  <c r="E11" i="15" s="1"/>
  <c r="I23" i="13"/>
  <c r="J23" i="13"/>
  <c r="E11" i="13" s="1"/>
  <c r="J16" i="11" l="1"/>
  <c r="K16" i="11" s="1"/>
  <c r="J17" i="11"/>
  <c r="K17" i="11" s="1"/>
  <c r="J18" i="11"/>
  <c r="K18" i="11" s="1"/>
  <c r="J19" i="11"/>
  <c r="K19" i="11" s="1"/>
  <c r="J20" i="11"/>
  <c r="K20" i="11" s="1"/>
  <c r="J21" i="11"/>
  <c r="K21" i="11" s="1"/>
  <c r="J16" i="10"/>
  <c r="K16" i="10" s="1"/>
  <c r="J17" i="10"/>
  <c r="K17" i="10" s="1"/>
  <c r="J18" i="10"/>
  <c r="K18" i="10" s="1"/>
  <c r="J19" i="10"/>
  <c r="K19" i="10" s="1"/>
  <c r="J20" i="10"/>
  <c r="K20" i="10" s="1"/>
  <c r="J21" i="10"/>
  <c r="K21" i="10" s="1"/>
  <c r="J22" i="11" l="1"/>
  <c r="K22" i="11"/>
  <c r="E11" i="11" s="1"/>
  <c r="K22" i="10"/>
  <c r="E11" i="10" s="1"/>
  <c r="J22" i="10"/>
</calcChain>
</file>

<file path=xl/sharedStrings.xml><?xml version="1.0" encoding="utf-8"?>
<sst xmlns="http://schemas.openxmlformats.org/spreadsheetml/2006/main" count="733" uniqueCount="275">
  <si>
    <t xml:space="preserve">PROFESIÓN: </t>
  </si>
  <si>
    <t>POSGRADO:</t>
  </si>
  <si>
    <t>NOMBRE DEL PROYECTO</t>
  </si>
  <si>
    <t>ENTIDAD CONTRATANTE O EMPLEADORA</t>
  </si>
  <si>
    <t>CARGO OCUPADO</t>
  </si>
  <si>
    <t>FUNCIONES DESEMPEÑADAS</t>
  </si>
  <si>
    <t>FECHA DE INICIO</t>
  </si>
  <si>
    <t>FECHA DE RETIRO</t>
  </si>
  <si>
    <t>DURACIÓN EN DIAS</t>
  </si>
  <si>
    <t>CARGO EN EL GRUPO DE TRABAJO:</t>
  </si>
  <si>
    <t>TOTALES</t>
  </si>
  <si>
    <t>(1) Por favor diligenciar un formato por cada integrante del equipo de trabajo.</t>
  </si>
  <si>
    <t xml:space="preserve">NOTAS: </t>
  </si>
  <si>
    <t>• En todo caso, la información consignada deberá corresponder con la documentación que acredite la experiencia. De no ser así, se tendrá en cuenta solo la experiencia debidamente certificada.</t>
  </si>
  <si>
    <t>• El documento contiene fórmulas que el oferente debe mantener.</t>
  </si>
  <si>
    <t>FECHA DE EXPEDICION TARJETA PROFESIONAL:</t>
  </si>
  <si>
    <t xml:space="preserve">ANEXO 7 
 PERFIL PROFESIONAL Y EXPERIENCIA DEL EQUIPO DE TRABAJO 
(REQUISITOS TÉCNICOS DE LA OFERTA - MÍNIMO REQUERIDO)
</t>
  </si>
  <si>
    <t>No. TARJETA PROFESIONAL (Si aplica)</t>
  </si>
  <si>
    <t>• Para efecto de contabilizar los años de experiencia que se verificará, se sumarán los intervalos laborados una sola vez, es decir, los tiempos traslapados solo se contarán una vez.</t>
  </si>
  <si>
    <t>DURACIÓN EN AÑOS</t>
  </si>
  <si>
    <t>NOMBRE DEL PROFESIONAL:</t>
  </si>
  <si>
    <t>RELACIÓN EXPERIENCIA PROFESIONAL EN AÑOS:</t>
  </si>
  <si>
    <t>• Lo establecido en este cuadro debe tener en cuenta lo solicitado para el equipo mínimo de trabajo requerido por el MINISTERIO.</t>
  </si>
  <si>
    <t>RELACIÓN EXPERIENCIA PROFESIONAL Y RELACIONADA</t>
  </si>
  <si>
    <t>Yuly Aguilar</t>
  </si>
  <si>
    <t>Consultor Funcional</t>
  </si>
  <si>
    <t>Contadora Pública</t>
  </si>
  <si>
    <t>Especialesta en Gerencia y Administración Tributaria</t>
  </si>
  <si>
    <t>141012-T</t>
  </si>
  <si>
    <t>Senior</t>
  </si>
  <si>
    <t>Auditoría Interna Javeriana 2016-2018</t>
  </si>
  <si>
    <t>Pontificia Universidad Javeriana</t>
  </si>
  <si>
    <t>Auditoría Interna a los procesos de la Pontificia Universidad Javeriana. Responsable de realizar el plan de auditoría, ejecución de pruebas y papeles de trabajo, informes finales, validación de hallazgos y seguimiento a los planes de acción.</t>
  </si>
  <si>
    <t>Auditoría Interna OIM EY Col</t>
  </si>
  <si>
    <t>Organización Internacional para las Migraciones OIM</t>
  </si>
  <si>
    <t>Servicio de Auditoría Interna al Registro Único de Victimas (RUV). Senior encargada de la planeación de la auditoría, coordinación y supervisión de staff a cargo, elaboración de informe, validación de resultados, consecución de planes de acción con los dueños de proceso, control del JOB, y cierre del proyecto.</t>
  </si>
  <si>
    <t>Colombiano Texas Transforma-dora S.A</t>
  </si>
  <si>
    <t>Empresa de Transporte Masivo del Valle de Aburra</t>
  </si>
  <si>
    <t>Staff II</t>
  </si>
  <si>
    <t>Evaluar los controles automáticos de la cadena de ingresos por venta del servicio en toda su extensión, iniciando desde la producción de tiquetes, gestión de inventarios y cargas de la tarjeta Cívica y terminando en el proceso de conciliación y contabilización por concepto de ventas de tiquetes, cargas y usos de la tarjeta Cívica.</t>
  </si>
  <si>
    <t>Evaluación de procesos de Nómina Prosegur</t>
  </si>
  <si>
    <t>Prosegur</t>
  </si>
  <si>
    <t xml:space="preserve">Evaluación del proceso de nómina de Prosegur:              
 -Realización de entendimiento del proceso,           
- Identificación de principales riesgos y controles,    
 - Elaboración de un diagnóstico del diseño actual,  
- Identificación de issues de auditoría relacionados con el cumplimiento de normas legales y políticas internas. Elaboración de informe con los asuntos identificados y recomendaciones para cerrar brechas y oportunidades de mejora identificadas.                  </t>
  </si>
  <si>
    <t xml:space="preserve">CENIT Transporte y Logística de Hidrocarburos </t>
  </si>
  <si>
    <t xml:space="preserve">Ejecución de pruebas documentales de diseño y operatividad de controles SOX (controles internos contables, y estructura y procedimientos de control interno), validación de hallazgos, apoyo en revisión de papeles de trabajo, elaboración de presentaciones de avance y soporte a staffs en reuniones de validación. </t>
  </si>
  <si>
    <t>Auditoría Interna Javeriana</t>
  </si>
  <si>
    <t xml:space="preserve">Auditoría interna especial a la Gestión Administrativa del Centro Pastoral San Francisco Javier, auditoria interna a los procesos de Administración de Recursos Financieros y Relaciones Laborales. Identificación de riesgos y controles, ejecución y documentación de pruebas, elaboración de informes con recomendaciones para el mejoramiento de los procesos. </t>
  </si>
  <si>
    <t>Ecopetrol</t>
  </si>
  <si>
    <t>Realizar acompañamiento al equipo de CTT en la auditoría, verificación y evaluación del proceso de conteo de unidades de inventario localizado en Zona Franca, incluyendo verificaciones de peso y dimensiones especificadas como parte del alcance.
Realizar una verificación documental de los movimientos de inventario de CTT realizados desde el 1 de junio de 2013 hasta el 9 de abril de 2015 para 21 tulas.</t>
  </si>
  <si>
    <t>Acompañamiento al área de Auditoría y control interno en la ejecución y documentación de pruebas de operatividad de controles SOX a Nivel de Entidad con el fin de identificar los riesgos claves de la información financiera en los procesos y valorar su impacto sobre las diferentes áreas de la organización.</t>
  </si>
  <si>
    <t>Nelson Beltrán</t>
  </si>
  <si>
    <t>Consultor Contextual</t>
  </si>
  <si>
    <t>Ingeniero Industrial</t>
  </si>
  <si>
    <t xml:space="preserve">Magister en Administración </t>
  </si>
  <si>
    <t>25228180114CND</t>
  </si>
  <si>
    <t>Ministerio de Minas y Energía</t>
  </si>
  <si>
    <t>Contraloría General de la República</t>
  </si>
  <si>
    <t xml:space="preserve">Estructurar el mapa de ruta para la transición hacia los vehículos de bajas y cero emisiones </t>
  </si>
  <si>
    <t>UPME</t>
  </si>
  <si>
    <t>Estructurar el mapa de ruta para la transición hacia los vehículos de bajas y cero emisiones en Colombia con el fin lograr la materialización de los correspondientes objetivos del plan energético nacional</t>
  </si>
  <si>
    <t>Minería Texas Colombia S.A</t>
  </si>
  <si>
    <t>Gerente</t>
  </si>
  <si>
    <t xml:space="preserve">Monitorear la estabilización de la implementación del Management Information System (MIS JD Edwards) y el fortalecimiento del modelo operativo de los puntos críticos: órdenes de trabajo de transformación de inventarios, inventarios, facturación, órdenes 
de trabajo, y revaluación de  inventarios, facturación de proveedores (proceso de la requisición al pago) y cierre  financiero </t>
  </si>
  <si>
    <t>Evaluación RUNT</t>
  </si>
  <si>
    <t>Ministerio de Transporte</t>
  </si>
  <si>
    <t>Gerencia en el proyecto de apoyo al equipo de Marketing de la compañía, para la preparación e implementación del ERP</t>
  </si>
  <si>
    <t>Rediseño Modelo de Abastecimiento</t>
  </si>
  <si>
    <t>SABMiller</t>
  </si>
  <si>
    <t>Gerencia y gestión del proyecto de rediseño del Modelo de Abastecimiento para la región de Latinoamérica. Definición de los nuevos Procesos, Políticas, Estructura Organizacional, Perfiles, Competencias, Niveles de Servicio y Cuadro de mando Integral para el Area de Abastecimiento.</t>
  </si>
  <si>
    <t>Centro de Servicios Compartidos</t>
  </si>
  <si>
    <t>Gerencia y gestión del proyecto de diseño detallado e implementación de Centro de Servicios Compartidos en las áreas de Abastecimiento y Servicios e Ingeniería, incluyendo la definición de los procesos y los modelos de operación, estructura la adecuada planta de personal/equipo de trabajo , modelo de gobierno, modelo de atención y modelo de gestión y desarrollo entre otros</t>
  </si>
  <si>
    <t>Experto Senior</t>
  </si>
  <si>
    <t>Auditoría Interna</t>
  </si>
  <si>
    <t>Ingeniero de Aplicaciones</t>
  </si>
  <si>
    <t xml:space="preserve">Ingeniero de Sistemas </t>
  </si>
  <si>
    <t>No aplica</t>
  </si>
  <si>
    <t>Juan Pablo Zambrano</t>
  </si>
  <si>
    <t>Diagramador</t>
  </si>
  <si>
    <t xml:space="preserve">Diseñador Gráfico </t>
  </si>
  <si>
    <t>Gestión del Cambio</t>
  </si>
  <si>
    <t>Universidad de los Andes - PWC</t>
  </si>
  <si>
    <t>Consultor Diseño de piezas</t>
  </si>
  <si>
    <t>Conceptualización de la estrategia de gestión del cambio, entre ellos el componente de comunicaciones que comprendió la definición del comité de redacción, diseño de las campañas de comunicación de acuerdo con los hitos y dinámica de los proyectos, con los mensajes y la medición del impacto. Adicioncionalmente, la conceptualización y diseño de piezas de comunicación: piezas impresas, folletos, volantes, tropezones, afiches, habladores, rompetráficos, calendarios, brochure, mailings, flyler, entre otros</t>
  </si>
  <si>
    <t>Proyectos de Gestión del Cambio</t>
  </si>
  <si>
    <t>PricewaterhouseCoopers (PwC)</t>
  </si>
  <si>
    <t>Consultor diseño de comunicaciones</t>
  </si>
  <si>
    <t>Liderar y diseñar estrategias gestión del cambio de los proyectos implementados por la compañía. Esto incluye, planes de comunicación, movilización, capacitación, asimilación, impactos organizacionales, gestión de stakeholders, acompañamiento, entre otros relacionados. Encargado del diseño de las comunicaciones alineadas a la cultura organizacional de cada compañía y actividades de HR digital ftness</t>
  </si>
  <si>
    <t>Función creativa Asertempo</t>
  </si>
  <si>
    <t>Ziel BTL - ASERTEMPO</t>
  </si>
  <si>
    <t>Creativo senior</t>
  </si>
  <si>
    <t>Secretaría de Salud Cali</t>
  </si>
  <si>
    <t>Secretaría de Salud Pública Santiago de Cali</t>
  </si>
  <si>
    <t>Diseñador Gráfico Senior</t>
  </si>
  <si>
    <t>Diseñador gráfico senior encargado de:
- Diseñar indormes, comunicados, diagramas de textos
- Diseño de salas de situación
- Diseño y reproducción de material educativo y comunicativo VSP</t>
  </si>
  <si>
    <t>Diseño y Preprensa Plastic Films</t>
  </si>
  <si>
    <t>Plastic Films Internacional S.A</t>
  </si>
  <si>
    <t>Diseñador, Jefe de Diseño y Pre Prensa</t>
  </si>
  <si>
    <r>
      <t>Liderar el área de Diseño Gráfico y Preprensa para la compañía, maximizando la eficiencia de los recursos físicos y el equipo de 5 diseñadores gráficos, ejecutando de manera efici</t>
    </r>
    <r>
      <rPr>
        <sz val="10"/>
        <color rgb="FF000000"/>
        <rFont val="Arial"/>
        <family val="2"/>
      </rPr>
      <t>ente los requerimientos y nuevos desarrollos del área comercial reflejadas en las necesidades de los clientes. Alimentar la planta de producción con las etiquetas finalizadas para su impresión.</t>
    </r>
  </si>
  <si>
    <t>Convicción Creativa</t>
  </si>
  <si>
    <t>Diseñador gráfico</t>
  </si>
  <si>
    <t>Manejo de Clientes, conceptualización y gestión de proyectos de publicidad ATL y BTL, manejo de Brief asimilando y potencializando las necesidades de las marcas, supervisión y seguimiento a artes. Visita, interacción y presentaciones a clientes</t>
  </si>
  <si>
    <t>Patricia Patiño</t>
  </si>
  <si>
    <t>Consultor Analítica de Datos</t>
  </si>
  <si>
    <t>Especialista en proyectos informáticos</t>
  </si>
  <si>
    <t>25228198740CND</t>
  </si>
  <si>
    <t xml:space="preserve">CAFAM </t>
  </si>
  <si>
    <t>Gerente del proyecto</t>
  </si>
  <si>
    <t>Programa de Transformación Digital</t>
  </si>
  <si>
    <t xml:space="preserve">PMO para la implementación del ERP corporativo </t>
  </si>
  <si>
    <t>FLAR</t>
  </si>
  <si>
    <t>Líder de PMO en la implementación del ERP SAP S/4 HANA en el Fondo Latinoamericano de Reservas – FLAR.</t>
  </si>
  <si>
    <t>Análisis y diseño de la arquitectura empresarial segunda iteración enfocada en los procesos administrativos y financieros</t>
  </si>
  <si>
    <t xml:space="preserve">Arquitecto líder </t>
  </si>
  <si>
    <t>Análisis y diseño de la arquitectura empresarial segunda iteración enfocada en los procesos administrativos y financieros con utilización de la metodología ADM del marco de referencia de TOGAF.</t>
  </si>
  <si>
    <t>Auditoría Técnica Integral Preventiva</t>
  </si>
  <si>
    <t xml:space="preserve">Fondo Adaptación </t>
  </si>
  <si>
    <t>Auditoría técnica a la implementación y evaluación de riesgos, alineado con prácticas COBIT, de la herramienta tecnológica de BPM hasta la puesta en producción.</t>
  </si>
  <si>
    <t>Interventoría y PMO para la implementación de CRM</t>
  </si>
  <si>
    <t>ETB</t>
  </si>
  <si>
    <t xml:space="preserve">Interventoría técnica y PMO </t>
  </si>
  <si>
    <t>Proyecto de implementación del sistema de información y modelo de operación del CRM Corporativo</t>
  </si>
  <si>
    <r>
      <rPr>
        <sz val="10"/>
        <rFont val="Arial"/>
        <family val="2"/>
      </rPr>
      <t>Líder de gobierno de datos en el dia</t>
    </r>
    <r>
      <rPr>
        <sz val="10"/>
        <color rgb="FF000000"/>
        <rFont val="Arial"/>
        <family val="2"/>
      </rPr>
      <t>gnóstico de la situación actual de Arquitectura Empresarial en la entidad, diseño de la situación futura deseada en los dominios de estrategia, gobierno, negocios y datos en la UPME, análisis de brechas entre la situación actual y futura, elaboración del portafolio de proyectos para cerrar las brechas identificadas y apoyo en las etapas de contratación de los proyectos de Arquitectura Empresarial en la UPME.
Requerimientos de información y reporteo (SIMCO), Flujos sectoriales de información y Gobierno de Datos</t>
    </r>
  </si>
  <si>
    <t>Líder de gobierno de datos y reporteo</t>
  </si>
  <si>
    <r>
      <t xml:space="preserve">Experiencia profesional relacionada: </t>
    </r>
    <r>
      <rPr>
        <sz val="10"/>
        <color rgb="FF000000"/>
        <rFont val="Arial 10"/>
      </rPr>
      <t xml:space="preserve">
Inventario de esmeraldas Minería TEXMA Colombi</t>
    </r>
    <r>
      <rPr>
        <b/>
        <sz val="10"/>
        <color rgb="FF000000"/>
        <rFont val="Arial 10"/>
      </rPr>
      <t>a</t>
    </r>
  </si>
  <si>
    <r>
      <rPr>
        <b/>
        <sz val="10"/>
        <color rgb="FF000000"/>
        <rFont val="Arial 10"/>
      </rPr>
      <t xml:space="preserve">Experiencia profesional relacionada: </t>
    </r>
    <r>
      <rPr>
        <sz val="10"/>
        <color rgb="FF000000"/>
        <rFont val="Arial 10"/>
      </rPr>
      <t xml:space="preserve">
Pruebas controles SOX Ecopetrol</t>
    </r>
  </si>
  <si>
    <t>Mary Luz Perdomo</t>
  </si>
  <si>
    <t>25255224677CND</t>
  </si>
  <si>
    <t>Análisis, diseño, desarrollo, instalación, puesta en operación, afinamiento y soporte de la plataforma de inteligencia de negocios de la ANM (Agencia Nacional de Minería), para la incorporación, procesamiento y generación de nuevas capacidades de análisis basadas en los datos obtenidos de nuevas fuentes de los titulares mineros</t>
  </si>
  <si>
    <t>Contraloría</t>
  </si>
  <si>
    <t>Gobierno y calidad de datos</t>
  </si>
  <si>
    <t>ICFES</t>
  </si>
  <si>
    <t>Gerente Especialista en Gobierno y calidad de Datos, encargada del análisis organizacional y planteamiento del modelo de gobierno de datos, análisis de calidad de datos y definción de roadmap de implementación del modelo y de las iniciativas relacionadas con la gestión de información basados en el estádar del DAMA.</t>
  </si>
  <si>
    <t>Implementación Ingeniería operacional</t>
  </si>
  <si>
    <t>Agencia Nacional de hidrocarburos + Omnicon</t>
  </si>
  <si>
    <t>Grupo AVAL</t>
  </si>
  <si>
    <t>Consultor</t>
  </si>
  <si>
    <t>Especialista técnica en Gobierno de Información, Responsable del direccionamiento técnico para la implementación del modelo de gobierno y procesos de calidad de datos del Grupo AVAL sobre la suite IBM Infosphere Information Services para 5 entidades:  Banco de Occidente, Banco de Bogotá, Banco Popular, Banco AvVillas y Porvenir.  Incluye implementación de Business Glossary, Linaje de Datos, Importe de Metadatos, flujos de aprobación y Procesos de validación y remediación de calidad, así como la alineación de los procesos y funciones de Gobierno de Información con las herramientas tecnológicas de la iniciativa.</t>
  </si>
  <si>
    <t>Revisión, análisis y evaluación integral del Registro Único Nacional de Tránsito - RUNT desde los aspectos técnicos y tecnológicos</t>
  </si>
  <si>
    <t>Especialista IT, participando como integradora y coordinadora del equipo de profesionales responsables de  la revisión, análisis y evaluación integral del Registro Único Nacional de Tránsito - RUNT desde los aspectos técnicos y tecnológicos. Encargada de identificar las diferentes alternativas y la arquitectura base para la continuidad del mismo, una vez culmine el contrato de concesión 033 de 2007.</t>
  </si>
  <si>
    <t>Fundación CardioInfantil</t>
  </si>
  <si>
    <t>Active Manager en la de auditoría interna de procesos para la Fundación, encargada del direccionamiento en la ejecución de los planes de auditoría, la emisión de los informes correspondientes y la presentación de los resultados a la alta dirección.</t>
  </si>
  <si>
    <t>Arquitectura empresarial</t>
  </si>
  <si>
    <t>Agencia Nacional de Hidrocarburos (ANH)</t>
  </si>
  <si>
    <t>N/A</t>
  </si>
  <si>
    <t>Palmtree Consulting</t>
  </si>
  <si>
    <t>Arquitecta de Business analytics y BIG Data</t>
  </si>
  <si>
    <t>Líder de proyecto de analítica donde se realizaron las actividades: 
Definición preguntas de negocio
Diseño de la bodega de datos
Diseño de reportes
Socialización a los actores claves del sector.
Capacitación y creación de capacitaciones internas.</t>
  </si>
  <si>
    <t>Diseñador gráfico encargado de coordinar el área creativa de la agencia, desarrollando estrategias, lanzamiento de productos, activaciones comerciales y conceptos comunicacionales enfocados en el posicionamiento y crecimiento de diferentes marcas como Claro, LAN, Epson, Samsung, Colmena, entre otras.</t>
  </si>
  <si>
    <t>Jorge Hernando Aristizabal</t>
  </si>
  <si>
    <t>Corrector de Estilo</t>
  </si>
  <si>
    <t>Comunicador Social - Periodista</t>
  </si>
  <si>
    <t>Magister en Comunicación</t>
  </si>
  <si>
    <t>No apllica</t>
  </si>
  <si>
    <t>Revista Híbrida Poder Regional</t>
  </si>
  <si>
    <t>Revista Poder Regional</t>
  </si>
  <si>
    <t>Editor y corrector de estilo</t>
  </si>
  <si>
    <t>Editor y corrector de estilo de la revista Poder Regional</t>
  </si>
  <si>
    <t>Zoom</t>
  </si>
  <si>
    <t xml:space="preserve">Zoom Canal Universitario Nacional </t>
  </si>
  <si>
    <t>Editor y corrector de estilo en el proyecto de digitalización de contenido abierto de los programas Maestría en Derechos Humanos, Maestría en Administración Pública y especializaciones en Gestión Pública, en Proyectos de Desarrollo, en Finanzas Públicas, en Gestión Ambiental y en Gerencia Social, de la Escuela Superior de Administración Pública (ESAP).</t>
  </si>
  <si>
    <t>Ejercito Nacional</t>
  </si>
  <si>
    <t>Fuerzas Militares de Colombia - Ejercito Nacional</t>
  </si>
  <si>
    <t>Corrector de estilo</t>
  </si>
  <si>
    <t>Asesoría al equipo de trabajo de la dirección de aplicación de normas de transparencia del Ejercito Nacional de Colombia, aplicando su experiencia como corrector de estilo, producción editorial, redacción, ortografía y sintaxis.</t>
  </si>
  <si>
    <t>CCB</t>
  </si>
  <si>
    <t>Camara de Comercio de Bogota</t>
  </si>
  <si>
    <t>Correción de estilo y Texto, Diagramación de los documentos de la Vicepresidencia de Articulación Público - Privada</t>
  </si>
  <si>
    <t>Asesoría al equipo de trabajo de la Dirección de Doctrina del Ejercito Nacional de Colombia, aplicando su experiencia como corrector de estilo, producción editorial, redacción, ortografía y sintaxis.</t>
  </si>
  <si>
    <t>Caro y Cuervo</t>
  </si>
  <si>
    <t>Investigador Titular</t>
  </si>
  <si>
    <t>Implementacón de BI y Gobierno de Datos</t>
  </si>
  <si>
    <t>Líder de proyecto en el Análisis, diseño, implementación y puesta en marcha del sistema de inteligencia de negocios y del observatorio de control y vigilancia del gasto público; así como, la evaluación y definición de políticas de calidad de la información para la Contraloría General de la República</t>
  </si>
  <si>
    <t>Staatsolie 
Maatschappij 
Suriname N.V.</t>
  </si>
  <si>
    <t>Especialista de BI y datos</t>
  </si>
  <si>
    <t>Gerente - Líder Arquitectura de BI y Gobierno de Datos</t>
  </si>
  <si>
    <t>Arquitecto de analítica de datos</t>
  </si>
  <si>
    <r>
      <rPr>
        <b/>
        <sz val="10"/>
        <color rgb="FF000000"/>
        <rFont val="Arial"/>
        <family val="2"/>
      </rPr>
      <t xml:space="preserve">Experiencia profesional relacionada: </t>
    </r>
    <r>
      <rPr>
        <sz val="10"/>
        <color rgb="FF000000"/>
        <rFont val="Arial"/>
        <family val="2"/>
      </rPr>
      <t xml:space="preserve">
Gobierno de datos e implementación del BI para el Observatorio de Control y Vigilancia del Gasto Público </t>
    </r>
  </si>
  <si>
    <t>Arquitecta de Datos, liderando el análisis y diseño del Gobierno y calidad de datos, definición del roadmap de implementación del modelo y de las iniciativas relacionadas con la gestión de información y manejo de datos.
Líder en el diseño desarrollo e implementación del BI para el Observatorio de Control y Vigilancia del Gasto Público sobre el framework de Microsoft. Esto incluyó creación de ETLs, análisis de bases de datos, aplicaciones e infraestructura y soluciones basadas en web.</t>
  </si>
  <si>
    <t>Modelo de de BI para la ANM</t>
  </si>
  <si>
    <t>Apoyo en la especificación la Arquitectura de Datos dentro del proyecto de Arquitectura Empresarial, siendo la responsable de la documentación del To-Be, de la especificación del proyecto propuesto para “Implementación BI” y definción de Iniciativa de “Limpieza y Gobierno de Datos”.</t>
  </si>
  <si>
    <t>PMO del programa de transformación Digital de la Caja.
Seguimiento a iniciativas digitales.
Business Case de iniciativas digitales
Gerente Iniciativa Customer Experience</t>
  </si>
  <si>
    <r>
      <rPr>
        <b/>
        <sz val="10"/>
        <color rgb="FF000000"/>
        <rFont val="Arial"/>
        <family val="2"/>
      </rPr>
      <t xml:space="preserve">Experiencia profesional relacionada: </t>
    </r>
    <r>
      <rPr>
        <sz val="10"/>
        <color rgb="FF000000"/>
        <rFont val="Arial"/>
        <family val="2"/>
      </rPr>
      <t xml:space="preserve">
Desarrollo de la arquitectura empresarial y arquitectura del Sistema de Información y respositorio de datos</t>
    </r>
  </si>
  <si>
    <r>
      <rPr>
        <b/>
        <sz val="10"/>
        <color rgb="FF000000"/>
        <rFont val="Arial"/>
        <family val="2"/>
      </rPr>
      <t>Experiencia profesional relacionada:</t>
    </r>
    <r>
      <rPr>
        <sz val="10"/>
        <color rgb="FF000000"/>
        <rFont val="Arial"/>
        <family val="2"/>
      </rPr>
      <t xml:space="preserve"> 
Implementación de la solución del Business Intelligence y Analytics (Modelo de datos Ambiental y Social del sector minero en Colombia)</t>
    </r>
  </si>
  <si>
    <r>
      <rPr>
        <b/>
        <sz val="10"/>
        <color rgb="FF000000"/>
        <rFont val="Arial 10"/>
      </rPr>
      <t>Experiencia profesional relacionada:</t>
    </r>
    <r>
      <rPr>
        <sz val="10"/>
        <color rgb="FF000000"/>
        <rFont val="Arial 10"/>
      </rPr>
      <t xml:space="preserve">
Cenit Controles SOX </t>
    </r>
  </si>
  <si>
    <t>Gerencia de Proyecto.
Arquitecto Líder.</t>
  </si>
  <si>
    <t>ASTAF Colombia</t>
  </si>
  <si>
    <t>Auditor junior - Asistente de Impuestos</t>
  </si>
  <si>
    <t>Auditor Junior y Asistente de impuesto desarrollando labores como diligenciemiento de anexos de la planeación, revisión de impuestos, realizar visitas de auditoría, realizar informes de auditoría, realizar declaraciones de renta y devoluciones de impuestos</t>
  </si>
  <si>
    <t>Evaluación de Controles</t>
  </si>
  <si>
    <r>
      <rPr>
        <b/>
        <sz val="10"/>
        <rFont val="Arial"/>
        <family val="2"/>
      </rPr>
      <t>Expreiencia profesional relacionada:</t>
    </r>
    <r>
      <rPr>
        <sz val="10"/>
        <rFont val="Arial"/>
        <family val="2"/>
      </rPr>
      <t xml:space="preserve">
Acompañamiento Implementación ERP Fase II</t>
    </r>
  </si>
  <si>
    <r>
      <rPr>
        <b/>
        <sz val="10"/>
        <rFont val="Arial"/>
        <family val="2"/>
      </rPr>
      <t>Expreiencia profesional relacionada:</t>
    </r>
    <r>
      <rPr>
        <sz val="10"/>
        <rFont val="Arial"/>
        <family val="2"/>
      </rPr>
      <t xml:space="preserve">
Soporte a la implementación</t>
    </r>
  </si>
  <si>
    <t>Control de la producción FY20</t>
  </si>
  <si>
    <t>Líder del equipo de análisis de datos para el proyecto de control a la producción a partir de los datos recolectados ubicados en las líneas de transporte de los títulos mineros.</t>
  </si>
  <si>
    <t>Gerente de proyecto para la revisión, análisis y evaluación integral del Registro Único Nacional de Tránsito -  RUNT</t>
  </si>
  <si>
    <t>Encargada de apoyar el diseño y la Implementación de los modelos analíticos que soportan el piloto para el monitoreo de los volúmenes y niveles de tanques de extracción de petróleo de la ANH, usando tecnologías de IoT, y storage y explotación en ambiente cloud.</t>
  </si>
  <si>
    <t>Executive Director</t>
  </si>
  <si>
    <t>PROPONENTE</t>
  </si>
  <si>
    <t>REQUISITO</t>
  </si>
  <si>
    <t>ITEM</t>
  </si>
  <si>
    <t>CANTIDAD</t>
  </si>
  <si>
    <t>CARGO</t>
  </si>
  <si>
    <t>FORMACIÓN ACADÉMICA</t>
  </si>
  <si>
    <t>CÓDIGO CINE</t>
  </si>
  <si>
    <t>TÍTULO</t>
  </si>
  <si>
    <t>EXPERIENCIA ESPECÍFICA MÍNIMA</t>
  </si>
  <si>
    <t>Profesional con postgrado</t>
  </si>
  <si>
    <t>Para profesional: 655, 656, 665, 666
- Para nivel de postgrado: especialización o maestría: 747, 748, 757, 758, 767, 768. - Para nivel de postgrado: Doctorado: 844, 854, y 864.</t>
  </si>
  <si>
    <t>EVALUACIÓN DE CUMPLIMIENTO</t>
  </si>
  <si>
    <t>ACREDITACIÓN REQUISITOS ACADEMICOS</t>
  </si>
  <si>
    <t>NOMBRE</t>
  </si>
  <si>
    <t>CÉDULA DE CIUDADANÍA</t>
  </si>
  <si>
    <t>TITULO PROFESIONAL</t>
  </si>
  <si>
    <t>TARJETA PROFESIONAL</t>
  </si>
  <si>
    <t>FECHA DE EXPEDICIÓN</t>
  </si>
  <si>
    <t>TITULO POSGRADO</t>
  </si>
  <si>
    <t>DOCUMENTOS REQUERIDOS COMO SOPORTE</t>
  </si>
  <si>
    <t>APORTADO</t>
  </si>
  <si>
    <t>ARCHIVO</t>
  </si>
  <si>
    <t>OBSERVACIONES</t>
  </si>
  <si>
    <t>Cédula de ciudadanía</t>
  </si>
  <si>
    <t>SI</t>
  </si>
  <si>
    <t>-</t>
  </si>
  <si>
    <t>Diploma de grado profesional o Acta de grado</t>
  </si>
  <si>
    <t>Diploma especialización</t>
  </si>
  <si>
    <t>Tarjeta profesional</t>
  </si>
  <si>
    <t>Carta de compromiso firmada</t>
  </si>
  <si>
    <t>ANEXO 10. CARTA DE COMPROMISO DEL EQUIPO DE TRABAJO.pdf</t>
  </si>
  <si>
    <t>FORMACIÓN ACADÉMICA ACREDITADA</t>
  </si>
  <si>
    <t>ACREDITACIÓN EXPERIENCIA ESPECÍFICA MÍNIMA</t>
  </si>
  <si>
    <t xml:space="preserve">No. </t>
  </si>
  <si>
    <t>EXPERIENCIA (Años)</t>
  </si>
  <si>
    <t>Certificación laboral</t>
  </si>
  <si>
    <t>AUTOCERTIFICACIÓN</t>
  </si>
  <si>
    <t>Presenta contrato suscrito con la empresa</t>
  </si>
  <si>
    <t xml:space="preserve">Registro en Anexo Técnico </t>
  </si>
  <si>
    <t>ANEXO 7 PERFIL PROFESIONAL Y EXPERIENCIA DEL EQUIPO DE TRABAJO.xls</t>
  </si>
  <si>
    <t>TIEMPO TOTAL DE EXPERIENCIA ACREDITADA (AÑOS)</t>
  </si>
  <si>
    <t>EXPERIENCIA MÍNIMA ACREDITADA</t>
  </si>
  <si>
    <t xml:space="preserve">SI </t>
  </si>
  <si>
    <t>Autocertificación - contrato</t>
  </si>
  <si>
    <t>Registro en Anexo Técnico 7</t>
  </si>
  <si>
    <t xml:space="preserve">EXPERIENCIA ACREDITADA </t>
  </si>
  <si>
    <t>Autocertificación + contrato</t>
  </si>
  <si>
    <t>Consultor Funcional
Dedicación: 100%</t>
  </si>
  <si>
    <t>EXPERIENCIA ESPECÍFICA MÍNIMA NO ACREDITADA</t>
  </si>
  <si>
    <t>FORMACIÓN ACADÉMICA NO ACREDITADA</t>
  </si>
  <si>
    <t xml:space="preserve">Profesional </t>
  </si>
  <si>
    <t>Corrector de estilo 
Dedicación: 20%</t>
  </si>
  <si>
    <t>Director del Proyecto</t>
  </si>
  <si>
    <t xml:space="preserve">A. ACREDITACIÓN DE LA FORMACIÓN ACADÉMICA: </t>
  </si>
  <si>
    <t>Para la acreditación de la formación académica de cada uno de los profesionales propuestos, EL PROPONENTE debe:
• Adjuntar copia del acta de grado, o el diploma de grado, y de la tarjeta profesional o de la matrícula profesional (según aplique). Para extranjeros copia del documento equivalente a la matricula profesional o carta que sustente que no se requiere y copia del pasaporte.
NOTA: En caso de que la tarjeta o matrícula profesional no indique la fecha de expedición, deberá aportar el certificado de vigencia de la tarjeta o matrícula profesional, expedida por el consejo profesional que corresponda. El certificado de vigencia debe estar vigente para la fecha de cierre del presente proceso.
No obstante, EL PROPONENTE que ofrezca personal con títulos académicos otorgados en el exterior, deberá acreditar la convalidación y homologación de estos títulos en Colombia ante el Ministerio de Educación Nacional. Este requisito no se exigirá cuando se trate de profesionales titulados y domiciliados en el exterior que pretendan ejercer temporalmente la profesión en Colombia.
El proponente puede acreditar la formación académica adquirida en el exterior con (i) copia del diploma expedido por el centro educativo y la descripción del programa correspondiente que permita conocer el nivel de los estudios de acuerdo con la Clasificación Internacional Normalizada de Educación – CINE en documento idóneo a efectos de su verificación o, (ii) la convalidación correspondiente.
La entidad verificará los códigos CINE en el siguiente link: https://unesdoc.unesco.org/ark:/48223/pf0000220782”, de conformidad con lo siguiente:
-	Para profesional: 655, 656, 665, 666
-	Para nivel de postgrado: especialización o maestría: 747, 748, 757, 758, 767, 768.
-	Para nivel de postgrado: Doctorado: 844, 854, y 864. 
Nota: Los programas clasificados en el nivel CINE 8 pueden recibir distintas denominaciones, por ejemplo: PhD, DPhil, D.Lit, D.Sc, LL.D, Doctorado y otros términos similares</t>
  </si>
  <si>
    <t>B. ACREDITACIÓN DE LA EXPERIENCIA PROFESIONAL Y PROFESIONAL RELACIONADA</t>
  </si>
  <si>
    <t>Para la acreditación de experiencia profesional relacionada de cada miembro del Equipo Mínimo de Trabajo, el OFERENTE debe:
Adjuntar las certificaciones respectivas, que contengan como mínimo la siguiente información:
•	Nombre de la entidad contratante o empleador 
•	Nombre del contratista o empleado
•	Objeto del contrato y/o proyecto y/o cargo desempeñado  
•	Descripción de las actividades o tareas desarrolladas, en donde se pueda evidenciar que cumple con la experiencia profesional y profesional relacionada exigida por la entidad.
•	Fecha de inicio y terminación del contrato y/o proyecto (dd/mm/aa)
•	Nombre, cargo y firma de quien expide la certificación.
Si la certificación no contiene la totalidad de la información, EL PROPONENTE, adicional a la certificación suscrita, podrá aportar junto con su propuesta, otro tipo de documentos que complementen la información requerida para acreditar la experiencia profesional relacionada, tales como copia del contrato, o copia de las resoluciones de nombramiento y actas de posesión, o actas de liquidación actas de terminación.
Es aceptado como equivalente a la certificación de cumplimiento de los contratos ejecutados, copia de la respectiva acta de liquidación suscrita por las partes siempre que ella contenga la información requerida del presente numeral. Si el acta de liquidación no contiene la totalidad de la información requerida, EL PROPONENTE, adicional al acta suscrita, podrá aportar junto con su propuesta, otro tipo de documentos que complementen la información requerida para acreditar la experiencia profesional relacionada, tales como copia del contrato, o copia de las resoluciones de nombramiento y actas de posesión.</t>
  </si>
  <si>
    <t>C. DISPOSICIONES GENERALES PARA LA ACREDITACIÓN DE LA EXPERIENCIA PROFESIONAL Y RELACIONADA:</t>
  </si>
  <si>
    <t xml:space="preserve">
• El Ministerio de Minas y Energía se reserva la facultad de solicitar documentación adicional para verificar los requisitos de los profesionales.
•  En caso de no diligenciarse o no encontrase en los documentos aportados las fechas de inicio o terminación del contrato y expedición de la certificación con día, mes y año, el Ministerio tomará el último día de cada mes como fecha de inicio y el primer día de cada mes como fecha de terminación, y el último mes del año como mes de inicio y el primer mes del año como mes de finalización, según corresponda.
• Para efectos de facilitar la labor de evaluación del comité técnico, el OFERENTE deberá acompañar a su propuesta el ANEXO PERFIL PROFESIONAL Y EXPERIENCIA DEL EQUIPO DE TRABAJO (HABILITANTE), para cada uno de los integrantes del equipo de trabajo mínimo requerido debidamente diligenciado y sin alterar las fórmulas, junto con los soportes de estudio, fotocopia de la tarjeta o matrícula profesional (cuando la profesión lo requiera), las certificaciones laborales y demás requeridas en cada caso, las cuales deben ser organizadas en orden cronológico y de acuerdo a cada profesional y cargadas a la plataforma Secop II). Se requiere adicionalmente, la relación discriminada en formato Excel editable preferiblemente. 
• La experiencia profesional relacionada se entenderá contenida en la experiencia profesional general, sin embargo, cada una de ellas deberá ser debidamente acreditada.
• En el evento que los certificados presentados por el equipo de trabajo sean expedidos por las mismas personas naturales o jurídicas PROPONENTES o integrante del equipo de trabajo, se deberá declarar bajo la gravedad del juramento, que se entenderá prestada con la presentación de la oferta, la autenticidad de la información contenida en el certificado. Así mismo, deberá adjuntar:
1. Certificación expedida por el proponente donde se relacionen los contratos y/o proyectos en los cuales participó el profesional propuesto, que fueron ejecutados por el Proponente, indicando el cargo, las funciones y/o obligaciones desarrolladas por el profesional en la ejecución de esos contratos. 
2. Copia de la certificación de la Entidad contratante para la cual el proponente prestó sus servicios (En calidad de contratista) cuya experiencia se pretende acreditar para el profesional, y en la cual, se especifique como mínimo:
• Nombre de la entidad contratante
• Nombre del contratista 
• El objeto y/o las obligaciones contractuales, donde se pueda evidenciar que corresponde a la experiencia solicitada al profesional de conformidad con la Tabla 1. 
• Fecha de inicio y terminación del contrato y/o proyecto (dd/mm/aa)
• Firma de quien expide la certificación.
3. Copia del contrato celebrado entre EL OFERENTE y el profesional propuesto, que corresponda con la totalidad del tiempo de vinculación.
• Los costos y gastos asociados a la vinculación, administración y desvinculación del personal que proyecta emplearse para la ejecución del contrato, incluidos salarios, prestaciones sociales, aportes parafiscales y al Sistema General de Seguridad Social, viáticos, seguros, indemnizaciones de cualquier orden, honorarios, bonificaciones y en general, todo emolumento, compensación y concepto asociado, conforme al ordenamiento superior y a los correspondientes contratos, así como eventuales variaciones en los mismos, durante todo el término de vigencia de aquel y hasta su liquidación definitiva, son de su cuenta, cargo y responsabilidad exclusiva del consultor.
• La certificación de experiencia para aquellos proyectos que se extienden más allá de la fecha de cierre del proceso, no será tenida en cuenta.
• El equipo profesional adicional al equipo de trabajo mínimo requerido que la Consultoría desee incorporar para la ejecución del proyecto, será de responsabilidad exclusiva del consultor y no asigna puntaje adicional ni reconocimiento monetario a cargo del MINISTERIO. 
• Para el cómputo de la experiencia se aplicará lo dispuesto en: Decreto 019 de 2012; Circular Única Colombia Compra Eficiente y lo establecido en la reglamentación especial para la respetiva profesión, así: "El Decreto – Ley 019 de 2012, establece que, para el ejercicio de diferentes profesiones acreditadas por el Ministerio de Educación Nacional, la experiencia profesional se computará a partir de la terminación y aprobación del pensum académico de educación superior; exceptuando de esta condición las profesiones relacionadas con el sistema de seguridad social en salud en las cuales la experiencia profesional se computa a partir de la inscripción o registro profesional. Sin perjuicio de lo anterior, en los casos en los que el objeto del contrato requiera el ejercicio de profesiones sujetas a regulación especial en razón a la alta responsabilidad y riesgo social que implica su ejercicio para la sociedad, como es el caso de las profesiones relacionadas con la ingeniería o de alguna de sus profesiones afines o auxiliares, la Entidad Estatal debe remitirse a lo establecido en la regulación específica acerca del cómputo de la experiencia". Lo anterior, sin perjuicio del requisito de la tarjeta, según la exigencia de cada profesión.
• En todos los casos, cualquiera sea el vínculo o título con que se ejerza la profesión, la experiencia profesional en Ingeniería, en Colombia, sólo es válida a partir de la Matrícula Profesional aun si ésta ha sido adquirida antes de la expedición de la Ley 842 de 2003. La experiencia en el caso de los tecnólogos o técnicos profesionales se contará igualmente a partir de la expedición de la respectiva tarjeta, de acuerdo con la Ley 842 de 2003. Adicionalmente se deberá tener en cuenta lo dispuesto en las normas especiales que reglamenten cada profesión.
• Se precisa que los postgrados aplicables para los diferentes perfiles profesionales son TAXATIVOS, razón por la cual, será responsabilidad de cada proponente realizar la respectiva corroboración. No aplican homologaciones ni equivalencias respecto de los perfiles y de la experiencia mínima solicitada en la tabla 1. 
• En virtud del numeral 8 del artículo 30 de la Ley 80 de 1993, y de las normas del Código de Comercio, no se aceptarán cambios en el equipo mínimo de trabajo (salvo casos de fuerza mayor o caso fortuito debidamente documentado); teniendo en cuenta que los mismos son un elemento de la esencia del respectivo contrato y modificarlos implica una modificación o mejora de la oferta. En el evento en que, dentro de la ejecución del contrato, alguno de los integrantes del equipo ofertado, deba ser remplazado, éste deberá cumplir con las mismas condiciones o superiores a las inicialmente ofertadas; en todo caso, esta modificación se efectuará previa aceptación expresa y escrita del Ministerio de Minas y Energía y deberán mediar causas de fuerza mayor o caso fortuito. En ningún caso podrá iniciar labores sin la aprobación por parte del Ministerio de Minas y Energía.
• Para efecto de contabilizar los años de experiencia que se verificará, se sumarán los intervalos laborados una sola vez, es decir, los tiempos traslapados solo se contarán una vez. En relación a la experiencia en proyectos estos han podido realizarse en un mismo periodo.
• Sí se podrán aclarar o explicar los documentos que se estiman indispensables para el cumplimiento del requisito “FORMACIÓN ACADÉMICA Y EXPERIENCIA DEL EQUIPO DE TRABAJO”, siempre que estén debidamente cargados a la propuesta, acrediten circunstancias ocurridas con anterioridad al cierre del proceso y la aclaración requerida no implique una mejora o complementación de la misma.
• En caso en que el oferente o alguno de los miembros del Consorcio o Unión Temporal, sea quien certifique la experiencia profesional relacionada de alguno de los profesionales que presenta en la oferta por haber sido su contratante o empleador, debe adjuntar: Copia del respectivo contrato suscrito entre EL PROPONENTE o alguno de los miembros del Consorcio o Unión Temporal (según sea el caso) y el profesional presentado, que acredite o corresponda la totalidad del tiempo certificado.
• En los casos que las certificaciones presentadas sean objeto de subsanación para la habilitación de la propuesta, no serán tenidas en cuenta para asignación de puntaje o calificación de la misma, toda vez que lo único subsanable son los requisitos habilitantes.
• Ningún profesional presentado como parte del equipo de trabajo de un PROPONENTE, puede ser presentado en dos o más propuestas de este proceso. En caso de suceder será rechazado en todas las postulaciones.
• En caso de que un PROPONENTE presente dos certificaciones para acreditar una misma experiencia, y se presenten inconsistencias en los tiempos laborados u otra situación, se tendrá en cuenta aquella que tenga fecha posterior.
• Las certificaciones de los contratos utilizados para acreditar la experiencia profesional y profesional relacionada del EQUIPO DE TRABAJO como requisito técnico habilitante, no podrán ser utilizados para la asignación de puntaje en los criterios de calificación. En caso de que el PROPONENTE relacione o presente la misma experiencia de un profesional para lo habilitante y para lo calificable, la entidad tomará toda la experiencia como habilitante. Así mismo, en caso de que el PROPONENTE NO SEÑALE cual o cuales certificaciones se deben tener en cuenta por la entidad para lo habilitable y para lo calificable, la entidad tomará la experiencia presentada únicamente como habilitante.</t>
  </si>
  <si>
    <t>ANEXO PERFIL PROFESIONAL Y EXPERIENCIA DEL EQUIPO DE TRABAJO (HABILITANTE)</t>
  </si>
  <si>
    <r>
      <t xml:space="preserve">Que de acuerdo con el pliego de condiciones, en el XX, se establce:  </t>
    </r>
    <r>
      <rPr>
        <b/>
        <sz val="11"/>
        <color theme="1"/>
        <rFont val="Calibri"/>
        <family val="2"/>
        <scheme val="minor"/>
      </rPr>
      <t>el OFERENTE deberá acompañar a su propuesta el ANEXO PERFIL PROFESIONAL Y EXPERIENCIA DEL EQUIPO DE TRABAJO (HABILITANTE), para cada uno de los integrantes del equipo de trabajo mínimo requerido debidamente diligenciado y sin alterar las fórmulas</t>
    </r>
    <r>
      <rPr>
        <sz val="11"/>
        <color theme="1"/>
        <rFont val="Calibri"/>
        <family val="2"/>
        <scheme val="minor"/>
      </rPr>
      <t xml:space="preserve">, junto con los soportes de estudio, fotocopia de la tarjeta o matrícula profesional (cuando la profesión lo requiera), las certificaciones laborales y demás requeridas en cada caso, las cuales deben ser organizadas en orden cronológico y de acuerdo a cada profesional y cargadas a la plataforma Secop II). Se requiere adicionalmente, la relación discriminada en formato Excel editable. Adicional a esto es importante tener en consideración lo demas establecido en los pliegos, así: </t>
    </r>
  </si>
  <si>
    <t>dd/mm/aa</t>
  </si>
  <si>
    <t>MINISTERIO DE MINAS Y ENERGÍA</t>
  </si>
  <si>
    <t>CONCURSO DE MERITOS ABIERTOS</t>
  </si>
  <si>
    <t>VERIFICACIÓN DE REQUISITOS TÉCNICOS HABILITANTES</t>
  </si>
  <si>
    <t>FORMACIÓN ACADÉMICA Y EXPERIENCIA DEL EQUIPO DE TRABAJO (HABILITA/ NO HABILITA)</t>
  </si>
  <si>
    <t>Director Proyecto
Dedicación: 50%</t>
  </si>
  <si>
    <t>Experto Senior
Dedicación: 58%</t>
  </si>
  <si>
    <t>Diagramador
Dedicación: 20%</t>
  </si>
  <si>
    <t xml:space="preserve">Con experiencia en al menos (5) proyectos en: 
Edición y/o corrección de estilo </t>
  </si>
  <si>
    <t>Profesional en: Derecho y/o Ciencias sociales, y/o Ciencia Política, y/o Gobierno y Relaciones Internacionales, y/o Negocios Internacionales y/o Economía, y/o Administración de empresas, y/o Ingeniería financiera, y/o Ingeniería administrativa, y/o Administración financiera y/o Ingeniería Industrial. 
Postgrado en: “Gerencia”, o “Formulación de proyectos”, o “Gestión de Proyectos”, o “Gerencia de Proyectos” o “Gestión Administrativa” o “Administración de empresas”, o “Economía”, o “Ciencias económicas”, o “Derecho Minero-Energético”, o “Derecho Público” o “Gestión Anticorrupción”, o “Políticas Públicas”, o “Transparencia y Acceso a la Información, o “Desarrollo Sostenible”, o “Gestión del Desarrollo", o “Auditoría Informática”, o “Auditoría de Sistemas”, o “Derecho comercial”, o “Derecho penal”, o “Derecho financiero”, o “Derecho corporativo”, o “Derecho de empresa”, o “Derecho administrativo”, o “Gerencia de Empresas”, o “Relaciones Internacionales”, o “Evaluación de Proyectos”, o “Derecho comparado”, o “Derecho Societario y corporativo” o “Gerencia en Negocios Internacionales” o “Análisis De Políticas Públicas o Gobierno y Política Pública” o “Alta Gerencia o “Derecho Público” o “Instituciones Jurídico-Políticas” o “Gestión Pública”, o “Ciencias Sociales”.</t>
  </si>
  <si>
    <t>Dirección y/o gerencia y/o coordinación, y/o asesoría y/o consultoría, de al menos cuatro (4) proyectos y/o procesos de consultoría y/o asesoría en: 
-Proyectos con sector público y/o privado con énfasis en el diseño e implementación de instrumentos de seguimiento y evaluación a políticas públicas y/o análisis del comportamiento del sector minero energético.
y/o
- Desarrollo de políticas y estrategias organizacionales para promover la integridad y la transparencia. 
y/o
- Procesos de sensibilización, formación y capacitación a entidades del gobierno nacional y local, empresarios públicos y privados en temas de gobernanza, transparencia, ética y anticorrupción
y/o 
- Formulación y/o implementación y/o evaluación de impacto y/o generación de lineamientos de políticas públicas; y/o definición de estrategias para la implementación políticas públicas.</t>
  </si>
  <si>
    <t>Profesional en: Derecho y/o Ciencias sociales, y/o Ciencia Política, y/o Gobierno y Relaciones Internacionales, y/o Negocios Internacionales y/o Economía, y/o Administración de empresas, y/o Ingeniería financiera, y/o Ingeniería administrativa, y/o Administración financiera y/o Ingeniería Industrial, y/o Derecho o ciencias políticas.
Postgrado en: “Gerencia”, o “Formulación de proyectos”, o “Formulación y evaluación de proyectos” o “Gestión de Proyectos”, o “Gerencia de Proyectos” o “Gestión, o “Desarrollo o Desarrollo local y regional o Estudios interdisciplinarios sobre desarrollo o estudios políticos.”
Administrativa”
“Administración de empresas”, o “Economía”, o “Ciencias económicas”, o “Derecho Minero-Energético”, o “Derecho Público” o “Gestión Anticorrupción” o “Políticas Públicas ̈ o “Transparencia y Acceso a la Información” o “Desarrollo Sostenible” o “Gestión del Desarrollo" o “Auditoría Informática” o “Auditoría de Sistemas”, o “Derecho comercial”, o “Derecho societario”, o “Derecho penal”, o “Derecho financiero2, o “Derecho de empresa”, “Derecho de negocios”, o “Gestión de Riesgos”, o “Auditoría”, o “Control de Gestión” o “Gerencia en Negocios Internacionales”, o “Finanzas”.</t>
  </si>
  <si>
    <t>Dirección y/o gerencia y/o coordinación y/o consultoría, de dos (2) proyectos y y/o procesos de consultoría y/o asesoría en temas de:
-	Transparencia de la información, rendición de cuentas y anticorrupción. 
y/o
-	Proyectos con sector público y/o privado para el levantamiento de información, recopilación y análisis de datos.
y/o
-	Formulación, o socialización, o implementación, o elaboración de lineamientos en políticas públicas en temas de transparencia y buen gobierno y/o anticorrupción y/o tecnologías de la información
y/o
-	Proyectos con sector público y empresas privadas para el levantamiento de información y/o recopilación y/o análisis de datos.
y/o
-	Formulación o implementación de políticas o proyectos del sector extractivo”.</t>
  </si>
  <si>
    <t>Participación en al menos dos (2) proyectos y/o procesos y/o consultorías y/o asesorías, en empresas públicas o privadas en temas de:
-	Proyectos del sector público y empresas del sector privado en redacción de códigos de Ética, políticas de transparencia y buen gobierno, y/o anticorrupción. 
y/o
-	Proyectos de Compliance o cumplimiento normativo, con el establecimiento de políticas y procedimientos adecuados que garantizan el desarrollo de las actividades de la empresa conforme a la normativa vigente y a las políticas y procedimientos internos. 
y/o
-	Elaboración y/o formulación y/o revisión y/o ajustes y/o implementación de políticas públicas
   y/o 
-	Proyectos de estudios financieros o técnicos o regulatorios del sector extractivo.</t>
  </si>
  <si>
    <t xml:space="preserve">Profesional en: Comunicación social, y/o periodismo, y/o Publicidad, y/o Diseño gráfico y/o publicidad y mercadeo y/o mercadeo, y/o arte </t>
  </si>
  <si>
    <t>Con experiencia en al menos (5) proyectos de Diagramación en diseño de piezas gráficas y/o como coordinador y/o profesional y/o director de artes y/o diseño Gráfico y/o piezas publicitarias y/o Diseño de componentes gráficos.</t>
  </si>
  <si>
    <t xml:space="preserve">Profesional en: Comunicación, y/o comunicación social y periodismo, y/o periodismo, y/o comunicación corporativa, y/o comunicación audiovisual, y/o multimedios, y/o periodismo y opinión pública, y/o comunicación social, y/o Pedagogía, y/o Literatura y/o Estudios literarios, y/o Licenciatura y/o Licenciatura en filosofía y letras y/o Leguas modernas y/o Bibliotecología y/o lingüística.
Posgrado en: “Periodismo investigativo”, o “comunicación y cultura”, o organizacional”, “comunicación desarrollo”, digital”, o investigación”, o “periodismo político y económico”, o “comunicación estratégica”, o “comunicación política”, o “Ciencias de la Educación”, o “Traducción o lingüística” o “Gerencia de la Comunicación Organizacional” o “Comunicación” o “Edición” o “Estudios literarios” o “Literatura” o “Literatura con énfasis </t>
  </si>
  <si>
    <t>Profesional en: Derecho y/o Ciencias sociales, y/o Ciencia Política, y/o Gobierno y Relaciones Internacionales, y/o Negocios Internacionales y/o Economía, y/o Administración de empresas, y/o Ingeniería financiera, y/o Ingeniería administrativa, y/o Administración financiera y/o Ingeniería Industrial
Postgrado en: “Gerencia”, o “Formulación de proyectos”, o “Gestión de Proyectos”, o “Gerencia de Proyectos” o “Gestión Administrativa” o “Administración de empresas”, o “Economía”, o “Ciencias económicas”, o “Derecho Minero-Energético”, o “Derecho Público” o “Gestión Anticorrupción” o “Políticas Públicas ̈ o “Transparencia y Acceso a la Información” o “Desarrollo Sostenible” o “Gestión del Desarrollo" o “Auditoría Informática” o “Auditoría de Sistemas” o “Gerencia en Negocios Internacionales” o "Derecho Penal” o “Políticas públicas” o “Finanzas”o "Derecho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</si>
</sst>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0.000"/>
  </numFmts>
  <fonts count="28">
    <font>
      <sz val="11"/>
      <color theme="1"/>
      <name val="Calibri"/>
      <family val="2"/>
      <scheme val="minor"/>
    </font>
    <font>
      <b/>
      <sz val="10"/>
      <color rgb="FF000000"/>
      <name val="Arial"/>
      <family val="2"/>
    </font>
    <font>
      <b/>
      <sz val="10"/>
      <color theme="1"/>
      <name val="Arial"/>
      <family val="2"/>
    </font>
    <font>
      <sz val="10"/>
      <color theme="1"/>
      <name val="Arial"/>
      <family val="2"/>
    </font>
    <font>
      <b/>
      <sz val="11"/>
      <color theme="1"/>
      <name val="Arial"/>
      <family val="2"/>
    </font>
    <font>
      <sz val="9"/>
      <color theme="1"/>
      <name val="Arial"/>
      <family val="2"/>
    </font>
    <font>
      <b/>
      <sz val="9"/>
      <color theme="1"/>
      <name val="Arial"/>
      <family val="2"/>
    </font>
    <font>
      <sz val="9"/>
      <name val="Arial"/>
      <family val="2"/>
    </font>
    <font>
      <sz val="10"/>
      <name val="Arial"/>
      <family val="2"/>
    </font>
    <font>
      <sz val="10"/>
      <color rgb="FF000000"/>
      <name val="Arial 10"/>
    </font>
    <font>
      <sz val="9"/>
      <name val="Arial 10"/>
    </font>
    <font>
      <b/>
      <sz val="10"/>
      <color rgb="FF000000"/>
      <name val="Arial 10"/>
    </font>
    <font>
      <sz val="10"/>
      <color rgb="FF000000"/>
      <name val="Arial"/>
      <family val="2"/>
    </font>
    <font>
      <b/>
      <sz val="10"/>
      <name val="Arial"/>
      <family val="2"/>
    </font>
    <font>
      <b/>
      <sz val="9"/>
      <color rgb="FF000000"/>
      <name val="Arial"/>
      <family val="2"/>
    </font>
    <font>
      <sz val="9"/>
      <color rgb="FF000000"/>
      <name val="Arial"/>
      <family val="2"/>
    </font>
    <font>
      <sz val="8"/>
      <color rgb="FF000000"/>
      <name val="Arial"/>
      <family val="2"/>
    </font>
    <font>
      <sz val="9"/>
      <color rgb="FFFF0000"/>
      <name val="Arial"/>
      <family val="2"/>
    </font>
    <font>
      <sz val="8"/>
      <color rgb="FFFF0000"/>
      <name val="Arial"/>
      <family val="2"/>
    </font>
    <font>
      <b/>
      <sz val="8"/>
      <color rgb="FF000000"/>
      <name val="Arial"/>
      <family val="2"/>
    </font>
    <font>
      <sz val="7.5"/>
      <color rgb="FFFF0000"/>
      <name val="Arial"/>
      <family val="2"/>
    </font>
    <font>
      <sz val="8"/>
      <name val="Arial"/>
      <family val="2"/>
    </font>
    <font>
      <b/>
      <sz val="8"/>
      <color rgb="FFFF0000"/>
      <name val="Arial"/>
      <family val="2"/>
    </font>
    <font>
      <b/>
      <sz val="8"/>
      <color theme="1"/>
      <name val="Arial"/>
      <family val="2"/>
    </font>
    <font>
      <b/>
      <sz val="9"/>
      <color rgb="FFFF0000"/>
      <name val="Arial"/>
      <family val="2"/>
    </font>
    <font>
      <b/>
      <sz val="9"/>
      <name val="Arial"/>
      <family val="2"/>
    </font>
    <font>
      <b/>
      <sz val="11"/>
      <color theme="1"/>
      <name val="Calibri"/>
      <family val="2"/>
      <scheme val="minor"/>
    </font>
    <font>
      <b/>
      <sz val="14"/>
      <color theme="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1"/>
        <bgColor indexed="64"/>
      </patternFill>
    </fill>
    <fill>
      <patternFill patternType="solid">
        <fgColor theme="6" tint="0.39997558519241921"/>
        <bgColor indexed="64"/>
      </patternFill>
    </fill>
    <fill>
      <patternFill patternType="solid">
        <fgColor rgb="FF0070C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3">
    <xf numFmtId="0" fontId="0" fillId="0" borderId="0"/>
    <xf numFmtId="0" fontId="8" fillId="0" borderId="0"/>
    <xf numFmtId="41" fontId="8" fillId="0" borderId="0" applyFont="0" applyFill="0" applyBorder="0" applyAlignment="0" applyProtection="0"/>
  </cellStyleXfs>
  <cellXfs count="226">
    <xf numFmtId="0" fontId="0" fillId="0" borderId="0" xfId="0"/>
    <xf numFmtId="3" fontId="3" fillId="2" borderId="4" xfId="0" applyNumberFormat="1" applyFont="1" applyFill="1" applyBorder="1" applyAlignment="1">
      <alignment horizontal="center" vertical="center"/>
    </xf>
    <xf numFmtId="3" fontId="4" fillId="2" borderId="4" xfId="0" applyNumberFormat="1" applyFont="1" applyFill="1" applyBorder="1" applyAlignment="1">
      <alignment horizontal="center" vertical="center"/>
    </xf>
    <xf numFmtId="4" fontId="4" fillId="2" borderId="4" xfId="0" applyNumberFormat="1" applyFont="1" applyFill="1" applyBorder="1" applyAlignment="1">
      <alignment horizontal="center" vertical="center"/>
    </xf>
    <xf numFmtId="0" fontId="3" fillId="0" borderId="0" xfId="0" applyFont="1" applyBorder="1"/>
    <xf numFmtId="0" fontId="3" fillId="0" borderId="0" xfId="0" applyFont="1" applyBorder="1" applyAlignment="1">
      <alignment wrapText="1"/>
    </xf>
    <xf numFmtId="3" fontId="3" fillId="0" borderId="0" xfId="0" applyNumberFormat="1" applyFont="1" applyBorder="1"/>
    <xf numFmtId="4" fontId="3" fillId="0" borderId="0" xfId="0" applyNumberFormat="1" applyFont="1" applyBorder="1" applyAlignment="1">
      <alignment horizontal="center" vertical="center"/>
    </xf>
    <xf numFmtId="0" fontId="1" fillId="2" borderId="4"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2" borderId="4" xfId="0" applyFont="1" applyFill="1" applyBorder="1" applyAlignment="1">
      <alignment wrapText="1"/>
    </xf>
    <xf numFmtId="3" fontId="2" fillId="2" borderId="4" xfId="0" applyNumberFormat="1" applyFont="1" applyFill="1" applyBorder="1" applyAlignment="1">
      <alignment horizontal="center" vertical="center" wrapText="1"/>
    </xf>
    <xf numFmtId="4" fontId="2" fillId="2" borderId="4" xfId="0" applyNumberFormat="1" applyFont="1" applyFill="1" applyBorder="1" applyAlignment="1">
      <alignment horizontal="center" vertical="center" wrapText="1"/>
    </xf>
    <xf numFmtId="4" fontId="3" fillId="2" borderId="4" xfId="0" applyNumberFormat="1" applyFont="1" applyFill="1" applyBorder="1" applyAlignment="1">
      <alignment horizontal="center" vertical="center"/>
    </xf>
    <xf numFmtId="0" fontId="5" fillId="0" borderId="0" xfId="0" applyFont="1" applyBorder="1" applyAlignment="1">
      <alignment horizontal="center"/>
    </xf>
    <xf numFmtId="14" fontId="7" fillId="0" borderId="4" xfId="0" applyNumberFormat="1" applyFont="1" applyFill="1" applyBorder="1" applyAlignment="1">
      <alignment horizontal="center" vertical="center" wrapText="1"/>
    </xf>
    <xf numFmtId="0" fontId="6" fillId="0" borderId="4" xfId="0" applyFont="1" applyBorder="1" applyAlignment="1">
      <alignment horizontal="center" vertical="center"/>
    </xf>
    <xf numFmtId="0" fontId="3" fillId="0" borderId="0" xfId="0" applyFont="1" applyBorder="1" applyAlignment="1">
      <alignment horizontal="center"/>
    </xf>
    <xf numFmtId="14" fontId="8" fillId="0" borderId="4" xfId="1" applyNumberFormat="1" applyFont="1" applyFill="1" applyBorder="1" applyAlignment="1">
      <alignment horizontal="center" vertical="center"/>
    </xf>
    <xf numFmtId="14" fontId="8" fillId="3" borderId="4" xfId="1" applyNumberFormat="1" applyFont="1" applyFill="1" applyBorder="1" applyAlignment="1">
      <alignment horizontal="center" vertical="center"/>
    </xf>
    <xf numFmtId="0" fontId="9" fillId="0" borderId="4" xfId="0" applyFont="1" applyBorder="1" applyAlignment="1">
      <alignment vertical="center" wrapText="1"/>
    </xf>
    <xf numFmtId="0" fontId="9" fillId="0" borderId="4" xfId="0" applyFont="1" applyBorder="1" applyAlignment="1">
      <alignment horizontal="left" vertical="center" wrapText="1"/>
    </xf>
    <xf numFmtId="14" fontId="9" fillId="0" borderId="4" xfId="0" applyNumberFormat="1" applyFont="1" applyBorder="1" applyAlignment="1">
      <alignment horizontal="left" vertical="center" wrapText="1"/>
    </xf>
    <xf numFmtId="14" fontId="10" fillId="0" borderId="4" xfId="0" applyNumberFormat="1" applyFont="1" applyFill="1" applyBorder="1" applyAlignment="1">
      <alignment horizontal="center" vertical="center" wrapText="1"/>
    </xf>
    <xf numFmtId="0" fontId="3" fillId="0" borderId="4" xfId="0" applyFont="1" applyBorder="1" applyAlignment="1">
      <alignment vertical="center" wrapText="1"/>
    </xf>
    <xf numFmtId="0" fontId="3" fillId="0" borderId="4" xfId="0" applyFont="1" applyFill="1" applyBorder="1" applyAlignment="1">
      <alignment vertical="center" wrapText="1"/>
    </xf>
    <xf numFmtId="14" fontId="3" fillId="0" borderId="4" xfId="0" applyNumberFormat="1" applyFont="1" applyBorder="1" applyAlignment="1">
      <alignment horizontal="center" vertical="center" wrapText="1"/>
    </xf>
    <xf numFmtId="0" fontId="12" fillId="0" borderId="4" xfId="0" applyFont="1" applyBorder="1" applyAlignment="1">
      <alignment vertical="center" wrapText="1"/>
    </xf>
    <xf numFmtId="14" fontId="12" fillId="0" borderId="4" xfId="0" applyNumberFormat="1" applyFont="1" applyBorder="1" applyAlignment="1">
      <alignment horizontal="center" vertical="center" wrapText="1"/>
    </xf>
    <xf numFmtId="0" fontId="2" fillId="0" borderId="4" xfId="0" applyFont="1" applyBorder="1" applyAlignment="1">
      <alignment horizontal="center" vertical="center"/>
    </xf>
    <xf numFmtId="0" fontId="12" fillId="0" borderId="4" xfId="0" applyFont="1" applyFill="1" applyBorder="1" applyAlignment="1">
      <alignment vertical="center" wrapText="1"/>
    </xf>
    <xf numFmtId="14" fontId="3" fillId="0" borderId="4" xfId="0" applyNumberFormat="1" applyFont="1" applyFill="1" applyBorder="1" applyAlignment="1">
      <alignment horizontal="center" vertical="center" wrapText="1"/>
    </xf>
    <xf numFmtId="14" fontId="12" fillId="0" borderId="4" xfId="0" applyNumberFormat="1" applyFont="1" applyFill="1" applyBorder="1" applyAlignment="1">
      <alignment horizontal="center" vertical="center" wrapText="1"/>
    </xf>
    <xf numFmtId="0" fontId="8" fillId="0" borderId="4" xfId="1" applyFont="1" applyFill="1" applyBorder="1" applyAlignment="1">
      <alignment horizontal="left" vertical="center" wrapText="1"/>
    </xf>
    <xf numFmtId="0" fontId="8" fillId="3" borderId="4" xfId="1" applyFont="1" applyFill="1" applyBorder="1" applyAlignment="1">
      <alignment horizontal="left" vertical="center" wrapText="1"/>
    </xf>
    <xf numFmtId="0" fontId="8" fillId="0" borderId="3" xfId="1" applyFont="1" applyFill="1" applyBorder="1" applyAlignment="1">
      <alignment horizontal="left" vertical="center" wrapText="1"/>
    </xf>
    <xf numFmtId="0" fontId="12" fillId="0" borderId="3" xfId="0" applyFont="1" applyBorder="1" applyAlignment="1">
      <alignment vertical="center" wrapText="1"/>
    </xf>
    <xf numFmtId="0" fontId="12" fillId="0" borderId="4" xfId="0" applyFont="1" applyBorder="1" applyAlignment="1">
      <alignment horizontal="left" vertical="center" wrapText="1"/>
    </xf>
    <xf numFmtId="0" fontId="12" fillId="0" borderId="4" xfId="0" applyFont="1" applyFill="1" applyBorder="1" applyAlignment="1">
      <alignment horizontal="left" vertical="center" wrapText="1"/>
    </xf>
    <xf numFmtId="0" fontId="12" fillId="0" borderId="4" xfId="0" applyFont="1" applyBorder="1" applyAlignment="1">
      <alignment horizontal="left" vertical="top" wrapText="1"/>
    </xf>
    <xf numFmtId="0" fontId="12" fillId="0" borderId="4" xfId="0" applyFont="1" applyFill="1" applyBorder="1" applyAlignment="1">
      <alignment horizontal="left" vertical="top" wrapText="1"/>
    </xf>
    <xf numFmtId="0" fontId="3" fillId="0" borderId="0" xfId="0" applyFont="1" applyBorder="1" applyAlignment="1">
      <alignment horizontal="center"/>
    </xf>
    <xf numFmtId="0" fontId="9" fillId="0" borderId="4" xfId="0" applyFont="1" applyFill="1" applyBorder="1" applyAlignment="1">
      <alignment horizontal="left" vertical="center" wrapText="1"/>
    </xf>
    <xf numFmtId="14" fontId="9" fillId="0" borderId="4" xfId="0" applyNumberFormat="1" applyFont="1" applyFill="1" applyBorder="1" applyAlignment="1">
      <alignment horizontal="left" vertical="center" wrapText="1"/>
    </xf>
    <xf numFmtId="0" fontId="3" fillId="0" borderId="4" xfId="0" applyFont="1" applyFill="1" applyBorder="1" applyAlignment="1">
      <alignment horizontal="left" vertical="center"/>
    </xf>
    <xf numFmtId="0" fontId="3" fillId="0" borderId="4" xfId="0" applyFont="1" applyBorder="1" applyAlignment="1">
      <alignment vertical="center"/>
    </xf>
    <xf numFmtId="0" fontId="12" fillId="0" borderId="4" xfId="0" applyFont="1" applyFill="1" applyBorder="1" applyAlignment="1">
      <alignment vertical="top" wrapText="1"/>
    </xf>
    <xf numFmtId="0" fontId="3" fillId="0" borderId="0" xfId="0" applyFont="1" applyBorder="1" applyAlignment="1">
      <alignment horizontal="center"/>
    </xf>
    <xf numFmtId="0" fontId="9" fillId="0" borderId="4" xfId="0" applyFont="1" applyFill="1" applyBorder="1" applyAlignment="1">
      <alignment vertical="center" wrapText="1"/>
    </xf>
    <xf numFmtId="0" fontId="11" fillId="0" borderId="4" xfId="0" applyFont="1" applyFill="1" applyBorder="1" applyAlignment="1">
      <alignment vertical="center" wrapText="1"/>
    </xf>
    <xf numFmtId="0" fontId="12" fillId="0" borderId="4" xfId="0" applyFont="1" applyBorder="1" applyAlignment="1">
      <alignment vertical="top" wrapText="1"/>
    </xf>
    <xf numFmtId="14" fontId="12" fillId="0" borderId="1" xfId="0" applyNumberFormat="1" applyFont="1" applyBorder="1" applyAlignment="1">
      <alignment horizontal="center" vertical="center" wrapText="1"/>
    </xf>
    <xf numFmtId="0" fontId="6" fillId="0" borderId="0" xfId="0" applyFont="1"/>
    <xf numFmtId="0" fontId="5" fillId="0" borderId="0" xfId="0" applyFont="1"/>
    <xf numFmtId="0" fontId="14" fillId="4" borderId="4" xfId="0" applyFont="1" applyFill="1" applyBorder="1" applyAlignment="1">
      <alignment horizontal="justify" vertical="center"/>
    </xf>
    <xf numFmtId="0" fontId="14" fillId="4" borderId="4" xfId="0" applyFont="1" applyFill="1" applyBorder="1" applyAlignment="1">
      <alignment horizontal="justify" vertical="center" wrapText="1"/>
    </xf>
    <xf numFmtId="0" fontId="14" fillId="4" borderId="4" xfId="0" applyFont="1" applyFill="1" applyBorder="1" applyAlignment="1">
      <alignment vertical="center" wrapText="1"/>
    </xf>
    <xf numFmtId="0" fontId="14" fillId="4" borderId="4" xfId="0" applyFont="1" applyFill="1" applyBorder="1" applyAlignment="1">
      <alignment horizontal="justify" vertical="center" wrapText="1"/>
    </xf>
    <xf numFmtId="0" fontId="5" fillId="0" borderId="0" xfId="0" applyFont="1" applyAlignment="1">
      <alignment vertical="top" wrapText="1"/>
    </xf>
    <xf numFmtId="0" fontId="15" fillId="5" borderId="4" xfId="0" applyFont="1" applyFill="1" applyBorder="1" applyAlignment="1">
      <alignment horizontal="center" vertical="center" wrapText="1"/>
    </xf>
    <xf numFmtId="0" fontId="16" fillId="5" borderId="4" xfId="0" applyFont="1" applyFill="1" applyBorder="1" applyAlignment="1">
      <alignment vertical="top" wrapText="1"/>
    </xf>
    <xf numFmtId="0" fontId="14" fillId="2" borderId="4" xfId="0" applyFont="1" applyFill="1" applyBorder="1" applyAlignment="1">
      <alignment horizontal="right" vertical="center" wrapText="1"/>
    </xf>
    <xf numFmtId="0" fontId="17" fillId="3" borderId="4" xfId="0" applyFont="1" applyFill="1" applyBorder="1" applyAlignment="1">
      <alignment vertical="center" wrapText="1"/>
    </xf>
    <xf numFmtId="0" fontId="14" fillId="2" borderId="4" xfId="0" applyFont="1" applyFill="1" applyBorder="1" applyAlignment="1">
      <alignment vertical="center" wrapText="1"/>
    </xf>
    <xf numFmtId="0" fontId="14" fillId="2" borderId="4" xfId="0" applyFont="1" applyFill="1" applyBorder="1" applyAlignment="1">
      <alignment horizontal="justify" vertical="center" wrapText="1"/>
    </xf>
    <xf numFmtId="0" fontId="14" fillId="2" borderId="4" xfId="0" applyFont="1" applyFill="1" applyBorder="1" applyAlignment="1">
      <alignment horizontal="left" vertical="center" wrapText="1"/>
    </xf>
    <xf numFmtId="0" fontId="17" fillId="3" borderId="4" xfId="0" applyFont="1" applyFill="1" applyBorder="1" applyAlignment="1">
      <alignment horizontal="center" vertical="top" wrapText="1"/>
    </xf>
    <xf numFmtId="0" fontId="16" fillId="3" borderId="4" xfId="0" quotePrefix="1" applyFont="1" applyFill="1" applyBorder="1" applyAlignment="1">
      <alignment vertical="top" wrapText="1"/>
    </xf>
    <xf numFmtId="0" fontId="16" fillId="3" borderId="4" xfId="0" applyFont="1" applyFill="1" applyBorder="1" applyAlignment="1">
      <alignment vertical="top" wrapText="1"/>
    </xf>
    <xf numFmtId="0" fontId="18" fillId="3" borderId="4" xfId="0" applyFont="1" applyFill="1" applyBorder="1" applyAlignment="1">
      <alignment vertical="top" wrapText="1"/>
    </xf>
    <xf numFmtId="0" fontId="15" fillId="3" borderId="4" xfId="0" applyFont="1" applyFill="1" applyBorder="1" applyAlignment="1">
      <alignment horizontal="center" vertical="top" wrapText="1"/>
    </xf>
    <xf numFmtId="0" fontId="21" fillId="3" borderId="4" xfId="0" applyFont="1" applyFill="1" applyBorder="1" applyAlignment="1">
      <alignment horizontal="center" vertical="top" wrapText="1"/>
    </xf>
    <xf numFmtId="0" fontId="14" fillId="2" borderId="4"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23" fillId="2" borderId="4" xfId="0" applyFont="1" applyFill="1" applyBorder="1" applyAlignment="1">
      <alignment horizontal="center" vertical="center" wrapText="1"/>
    </xf>
    <xf numFmtId="0" fontId="15" fillId="3" borderId="4" xfId="0" applyFont="1" applyFill="1" applyBorder="1" applyAlignment="1">
      <alignment horizontal="center" vertical="center" wrapText="1"/>
    </xf>
    <xf numFmtId="1" fontId="17" fillId="0" borderId="4" xfId="0" applyNumberFormat="1" applyFont="1" applyBorder="1" applyAlignment="1">
      <alignment horizontal="center" vertical="center" wrapText="1"/>
    </xf>
    <xf numFmtId="0" fontId="17" fillId="3" borderId="4" xfId="0" quotePrefix="1" applyFont="1" applyFill="1" applyBorder="1" applyAlignment="1">
      <alignment vertical="top" wrapText="1"/>
    </xf>
    <xf numFmtId="0" fontId="5" fillId="7" borderId="0" xfId="0" applyFont="1" applyFill="1" applyAlignment="1">
      <alignment vertical="top" wrapText="1"/>
    </xf>
    <xf numFmtId="0" fontId="5" fillId="7" borderId="0" xfId="0" applyFont="1" applyFill="1"/>
    <xf numFmtId="0" fontId="16" fillId="5" borderId="4" xfId="0" applyFont="1" applyFill="1" applyBorder="1" applyAlignment="1">
      <alignment horizontal="justify" vertical="center" wrapText="1"/>
    </xf>
    <xf numFmtId="0" fontId="15" fillId="3" borderId="4" xfId="0" applyFont="1" applyFill="1" applyBorder="1" applyAlignment="1">
      <alignment horizontal="center" vertical="center" wrapText="1"/>
    </xf>
    <xf numFmtId="0" fontId="15" fillId="3" borderId="4" xfId="0" applyFont="1" applyFill="1" applyBorder="1" applyAlignment="1">
      <alignment vertical="center" wrapText="1"/>
    </xf>
    <xf numFmtId="0" fontId="14" fillId="3" borderId="4"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15" fillId="3" borderId="4" xfId="0" quotePrefix="1" applyFont="1" applyFill="1" applyBorder="1" applyAlignment="1">
      <alignment vertical="top" wrapText="1"/>
    </xf>
    <xf numFmtId="0" fontId="17" fillId="3" borderId="4" xfId="0" quotePrefix="1" applyFont="1" applyFill="1" applyBorder="1" applyAlignment="1">
      <alignment vertical="top" wrapText="1"/>
    </xf>
    <xf numFmtId="0" fontId="16" fillId="3" borderId="13" xfId="0" applyFont="1" applyFill="1" applyBorder="1" applyAlignment="1">
      <alignment vertical="top" wrapText="1"/>
    </xf>
    <xf numFmtId="2" fontId="5" fillId="0" borderId="4" xfId="0" applyNumberFormat="1" applyFont="1" applyBorder="1" applyAlignment="1">
      <alignment horizontal="center"/>
    </xf>
    <xf numFmtId="0" fontId="5" fillId="3" borderId="0" xfId="0" quotePrefix="1" applyFont="1" applyFill="1" applyAlignment="1">
      <alignment vertical="top" wrapText="1"/>
    </xf>
    <xf numFmtId="0" fontId="5" fillId="3" borderId="0" xfId="0" applyFont="1" applyFill="1" applyAlignment="1">
      <alignment vertical="top" wrapText="1"/>
    </xf>
    <xf numFmtId="0" fontId="15" fillId="3" borderId="4" xfId="0" applyFont="1" applyFill="1" applyBorder="1" applyAlignment="1">
      <alignment vertical="top" wrapText="1"/>
    </xf>
    <xf numFmtId="0" fontId="14" fillId="0" borderId="4" xfId="0" applyFont="1" applyBorder="1" applyAlignment="1">
      <alignment horizontal="center" vertical="center" wrapText="1"/>
    </xf>
    <xf numFmtId="164" fontId="5" fillId="0" borderId="4" xfId="0" applyNumberFormat="1" applyFont="1" applyBorder="1" applyAlignment="1">
      <alignment horizontal="center"/>
    </xf>
    <xf numFmtId="0" fontId="16" fillId="5" borderId="4" xfId="0" applyFont="1" applyFill="1" applyBorder="1" applyAlignment="1">
      <alignment vertical="center" wrapText="1"/>
    </xf>
    <xf numFmtId="0" fontId="15" fillId="3" borderId="13" xfId="0" applyFont="1" applyFill="1" applyBorder="1" applyAlignment="1">
      <alignment horizontal="center" vertical="top" wrapText="1"/>
    </xf>
    <xf numFmtId="0" fontId="15" fillId="3" borderId="11" xfId="0" applyFont="1" applyFill="1" applyBorder="1" applyAlignment="1">
      <alignment horizontal="left" vertical="top" wrapText="1"/>
    </xf>
    <xf numFmtId="0" fontId="15" fillId="3" borderId="5" xfId="0" applyFont="1" applyFill="1" applyBorder="1" applyAlignment="1">
      <alignment horizontal="left" vertical="top" wrapText="1"/>
    </xf>
    <xf numFmtId="0" fontId="15" fillId="3" borderId="12" xfId="0" applyFont="1" applyFill="1" applyBorder="1" applyAlignment="1">
      <alignment horizontal="left" vertical="top" wrapText="1"/>
    </xf>
    <xf numFmtId="0" fontId="15" fillId="3" borderId="15" xfId="0" applyFont="1" applyFill="1" applyBorder="1" applyAlignment="1">
      <alignment horizontal="center" vertical="top" wrapText="1"/>
    </xf>
    <xf numFmtId="0" fontId="16" fillId="3" borderId="12" xfId="0" applyFont="1" applyFill="1" applyBorder="1" applyAlignment="1">
      <alignment vertical="top" wrapText="1"/>
    </xf>
    <xf numFmtId="2" fontId="7" fillId="0" borderId="4" xfId="0" applyNumberFormat="1" applyFont="1" applyBorder="1" applyAlignment="1">
      <alignment horizontal="center" vertical="center" wrapText="1"/>
    </xf>
    <xf numFmtId="0" fontId="16" fillId="5" borderId="4" xfId="0" applyFont="1" applyFill="1" applyBorder="1" applyAlignment="1">
      <alignment wrapText="1"/>
    </xf>
    <xf numFmtId="2" fontId="5" fillId="0" borderId="14" xfId="0" applyNumberFormat="1" applyFont="1" applyBorder="1" applyAlignment="1">
      <alignment horizontal="center"/>
    </xf>
    <xf numFmtId="2" fontId="5" fillId="0" borderId="4" xfId="0" applyNumberFormat="1" applyFont="1" applyBorder="1" applyAlignment="1">
      <alignment horizontal="center" vertical="top"/>
    </xf>
    <xf numFmtId="0" fontId="9" fillId="0" borderId="4" xfId="0" applyFont="1" applyBorder="1" applyAlignment="1">
      <alignment horizontal="left" vertical="center" wrapText="1"/>
    </xf>
    <xf numFmtId="2" fontId="6" fillId="0" borderId="4" xfId="0" applyNumberFormat="1" applyFont="1" applyBorder="1" applyAlignment="1">
      <alignment horizontal="center" vertical="center" wrapText="1"/>
    </xf>
    <xf numFmtId="0" fontId="0" fillId="0" borderId="0" xfId="0" applyAlignment="1">
      <alignment vertical="center"/>
    </xf>
    <xf numFmtId="0" fontId="7" fillId="5" borderId="4" xfId="0" applyFont="1" applyFill="1" applyBorder="1" applyAlignment="1">
      <alignment horizontal="center" vertical="center" wrapText="1"/>
    </xf>
    <xf numFmtId="0" fontId="0" fillId="0" borderId="0" xfId="0" applyAlignment="1">
      <alignment horizontal="left" wrapText="1"/>
    </xf>
    <xf numFmtId="0" fontId="0" fillId="0" borderId="0" xfId="0" applyAlignment="1">
      <alignment horizontal="left"/>
    </xf>
    <xf numFmtId="0" fontId="26" fillId="8" borderId="0" xfId="0" applyFont="1" applyFill="1" applyAlignment="1">
      <alignment horizontal="center" wrapText="1"/>
    </xf>
    <xf numFmtId="0" fontId="26" fillId="8" borderId="0" xfId="0" applyFont="1" applyFill="1" applyAlignment="1">
      <alignment horizontal="center"/>
    </xf>
    <xf numFmtId="0" fontId="0" fillId="0" borderId="0" xfId="0" applyAlignment="1">
      <alignment horizontal="left" vertical="center" wrapText="1"/>
    </xf>
    <xf numFmtId="0" fontId="0" fillId="0" borderId="0" xfId="0" applyAlignment="1">
      <alignment horizontal="left" vertical="center"/>
    </xf>
    <xf numFmtId="0" fontId="4" fillId="0" borderId="0" xfId="0" applyFont="1" applyAlignment="1">
      <alignment horizontal="center"/>
    </xf>
    <xf numFmtId="0" fontId="27" fillId="9" borderId="0" xfId="0" applyFont="1" applyFill="1" applyAlignment="1">
      <alignment horizontal="center" vertical="center"/>
    </xf>
    <xf numFmtId="0" fontId="14" fillId="2" borderId="4" xfId="0" applyFont="1" applyFill="1" applyBorder="1" applyAlignment="1">
      <alignment horizontal="center" vertical="center" wrapText="1"/>
    </xf>
    <xf numFmtId="0" fontId="4" fillId="8" borderId="1" xfId="0" applyFont="1" applyFill="1" applyBorder="1" applyAlignment="1">
      <alignment horizontal="center"/>
    </xf>
    <xf numFmtId="0" fontId="4" fillId="8" borderId="2" xfId="0" applyFont="1" applyFill="1" applyBorder="1" applyAlignment="1">
      <alignment horizontal="center"/>
    </xf>
    <xf numFmtId="0" fontId="4" fillId="8" borderId="3" xfId="0" applyFont="1" applyFill="1" applyBorder="1" applyAlignment="1">
      <alignment horizontal="center"/>
    </xf>
    <xf numFmtId="0" fontId="6" fillId="4" borderId="4" xfId="0" applyFont="1" applyFill="1" applyBorder="1" applyAlignment="1">
      <alignment horizontal="center"/>
    </xf>
    <xf numFmtId="0" fontId="14" fillId="4" borderId="4" xfId="0" applyFont="1" applyFill="1" applyBorder="1" applyAlignment="1">
      <alignment horizontal="justify" vertical="center" wrapText="1"/>
    </xf>
    <xf numFmtId="0" fontId="16" fillId="5" borderId="4" xfId="0" applyFont="1" applyFill="1" applyBorder="1" applyAlignment="1">
      <alignment horizontal="justify" vertical="top" wrapText="1"/>
    </xf>
    <xf numFmtId="0" fontId="4" fillId="2" borderId="4" xfId="0" applyFont="1" applyFill="1" applyBorder="1" applyAlignment="1">
      <alignment horizontal="left"/>
    </xf>
    <xf numFmtId="0" fontId="4" fillId="3" borderId="4" xfId="0" applyFont="1" applyFill="1" applyBorder="1"/>
    <xf numFmtId="0" fontId="14" fillId="2" borderId="4" xfId="0" applyFont="1" applyFill="1" applyBorder="1" applyAlignment="1">
      <alignment horizontal="left" vertical="top" wrapText="1"/>
    </xf>
    <xf numFmtId="0" fontId="18" fillId="3" borderId="4" xfId="0" applyFont="1" applyFill="1" applyBorder="1" applyAlignment="1">
      <alignment horizontal="left" vertical="top" wrapText="1"/>
    </xf>
    <xf numFmtId="0" fontId="17" fillId="3" borderId="1" xfId="0" applyFont="1" applyFill="1" applyBorder="1" applyAlignment="1">
      <alignment horizontal="center" vertical="top" wrapText="1"/>
    </xf>
    <xf numFmtId="0" fontId="17" fillId="3" borderId="2" xfId="0" applyFont="1" applyFill="1" applyBorder="1" applyAlignment="1">
      <alignment horizontal="center" vertical="top" wrapText="1"/>
    </xf>
    <xf numFmtId="0" fontId="17" fillId="3" borderId="3" xfId="0" applyFont="1" applyFill="1" applyBorder="1" applyAlignment="1">
      <alignment horizontal="center" vertical="top" wrapText="1"/>
    </xf>
    <xf numFmtId="0" fontId="19" fillId="2" borderId="4" xfId="0" applyFont="1" applyFill="1" applyBorder="1" applyAlignment="1">
      <alignment horizontal="left" vertical="center" wrapText="1"/>
    </xf>
    <xf numFmtId="0" fontId="6" fillId="2" borderId="4" xfId="0" applyFont="1" applyFill="1" applyBorder="1" applyAlignment="1">
      <alignment horizontal="center" vertical="center"/>
    </xf>
    <xf numFmtId="0" fontId="14" fillId="2" borderId="4" xfId="0" applyFont="1" applyFill="1" applyBorder="1" applyAlignment="1">
      <alignment horizontal="left" vertical="center" wrapText="1"/>
    </xf>
    <xf numFmtId="0" fontId="17" fillId="3" borderId="4" xfId="0" applyFont="1" applyFill="1" applyBorder="1" applyAlignment="1">
      <alignment horizontal="left" vertical="center" wrapText="1"/>
    </xf>
    <xf numFmtId="3" fontId="17" fillId="3" borderId="4" xfId="0" applyNumberFormat="1" applyFont="1" applyFill="1" applyBorder="1" applyAlignment="1">
      <alignment horizontal="left" vertical="center" wrapText="1"/>
    </xf>
    <xf numFmtId="14" fontId="15" fillId="3" borderId="4" xfId="0" applyNumberFormat="1" applyFont="1" applyFill="1" applyBorder="1" applyAlignment="1">
      <alignment horizontal="left" vertical="center" wrapText="1"/>
    </xf>
    <xf numFmtId="0" fontId="15" fillId="3" borderId="4" xfId="0" applyFont="1" applyFill="1" applyBorder="1" applyAlignment="1">
      <alignment horizontal="left" vertical="top" wrapText="1"/>
    </xf>
    <xf numFmtId="0" fontId="22" fillId="6" borderId="4"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20" fillId="3" borderId="6" xfId="0" quotePrefix="1" applyFont="1" applyFill="1" applyBorder="1" applyAlignment="1">
      <alignment horizontal="left" vertical="top" wrapText="1"/>
    </xf>
    <xf numFmtId="0" fontId="20" fillId="3" borderId="7" xfId="0" quotePrefix="1" applyFont="1" applyFill="1" applyBorder="1" applyAlignment="1">
      <alignment horizontal="left" vertical="top" wrapText="1"/>
    </xf>
    <xf numFmtId="0" fontId="20" fillId="3" borderId="8" xfId="0" quotePrefix="1" applyFont="1" applyFill="1" applyBorder="1" applyAlignment="1">
      <alignment horizontal="left" vertical="top" wrapText="1"/>
    </xf>
    <xf numFmtId="0" fontId="20" fillId="3" borderId="9" xfId="0" quotePrefix="1" applyFont="1" applyFill="1" applyBorder="1" applyAlignment="1">
      <alignment horizontal="left" vertical="top" wrapText="1"/>
    </xf>
    <xf numFmtId="0" fontId="20" fillId="3" borderId="0" xfId="0" quotePrefix="1" applyFont="1" applyFill="1" applyAlignment="1">
      <alignment horizontal="left" vertical="top" wrapText="1"/>
    </xf>
    <xf numFmtId="0" fontId="20" fillId="3" borderId="10" xfId="0" quotePrefix="1" applyFont="1" applyFill="1" applyBorder="1" applyAlignment="1">
      <alignment horizontal="left" vertical="top" wrapText="1"/>
    </xf>
    <xf numFmtId="0" fontId="20" fillId="3" borderId="11" xfId="0" quotePrefix="1" applyFont="1" applyFill="1" applyBorder="1" applyAlignment="1">
      <alignment horizontal="left" vertical="top" wrapText="1"/>
    </xf>
    <xf numFmtId="0" fontId="20" fillId="3" borderId="5" xfId="0" quotePrefix="1" applyFont="1" applyFill="1" applyBorder="1" applyAlignment="1">
      <alignment horizontal="left" vertical="top" wrapText="1"/>
    </xf>
    <xf numFmtId="0" fontId="20" fillId="3" borderId="12" xfId="0" quotePrefix="1" applyFont="1" applyFill="1" applyBorder="1" applyAlignment="1">
      <alignment horizontal="left" vertical="top" wrapText="1"/>
    </xf>
    <xf numFmtId="0" fontId="6" fillId="2" borderId="4" xfId="0" applyFont="1" applyFill="1" applyBorder="1" applyAlignment="1">
      <alignment horizontal="right" vertical="top"/>
    </xf>
    <xf numFmtId="0" fontId="24" fillId="6" borderId="4" xfId="0" applyFont="1" applyFill="1" applyBorder="1" applyAlignment="1">
      <alignment horizontal="center" vertical="center" wrapText="1"/>
    </xf>
    <xf numFmtId="0" fontId="6" fillId="7" borderId="4" xfId="0" applyFont="1" applyFill="1" applyBorder="1" applyAlignment="1">
      <alignment horizontal="center"/>
    </xf>
    <xf numFmtId="0" fontId="8" fillId="0" borderId="1" xfId="0" applyFont="1" applyFill="1" applyBorder="1" applyAlignment="1">
      <alignment horizontal="left" vertical="center" wrapText="1"/>
    </xf>
    <xf numFmtId="0" fontId="8" fillId="0" borderId="3" xfId="0" applyFont="1" applyFill="1" applyBorder="1" applyAlignment="1">
      <alignment horizontal="left" vertical="center" wrapText="1"/>
    </xf>
    <xf numFmtId="0" fontId="17" fillId="3" borderId="6" xfId="0" quotePrefix="1" applyFont="1" applyFill="1" applyBorder="1" applyAlignment="1">
      <alignment horizontal="center" vertical="top" wrapText="1"/>
    </xf>
    <xf numFmtId="0" fontId="17" fillId="3" borderId="7" xfId="0" quotePrefix="1" applyFont="1" applyFill="1" applyBorder="1" applyAlignment="1">
      <alignment horizontal="center" vertical="top" wrapText="1"/>
    </xf>
    <xf numFmtId="0" fontId="17" fillId="3" borderId="8" xfId="0" quotePrefix="1" applyFont="1" applyFill="1" applyBorder="1" applyAlignment="1">
      <alignment horizontal="center" vertical="top" wrapText="1"/>
    </xf>
    <xf numFmtId="0" fontId="17" fillId="3" borderId="9" xfId="0" quotePrefix="1" applyFont="1" applyFill="1" applyBorder="1" applyAlignment="1">
      <alignment horizontal="center" vertical="top" wrapText="1"/>
    </xf>
    <xf numFmtId="0" fontId="17" fillId="3" borderId="0" xfId="0" quotePrefix="1" applyFont="1" applyFill="1" applyAlignment="1">
      <alignment horizontal="center" vertical="top" wrapText="1"/>
    </xf>
    <xf numFmtId="0" fontId="17" fillId="3" borderId="10" xfId="0" quotePrefix="1" applyFont="1" applyFill="1" applyBorder="1" applyAlignment="1">
      <alignment horizontal="center" vertical="top" wrapText="1"/>
    </xf>
    <xf numFmtId="0" fontId="17" fillId="3" borderId="11" xfId="0" quotePrefix="1" applyFont="1" applyFill="1" applyBorder="1" applyAlignment="1">
      <alignment horizontal="center" vertical="top" wrapText="1"/>
    </xf>
    <xf numFmtId="0" fontId="17" fillId="3" borderId="5" xfId="0" quotePrefix="1" applyFont="1" applyFill="1" applyBorder="1" applyAlignment="1">
      <alignment horizontal="center" vertical="top" wrapText="1"/>
    </xf>
    <xf numFmtId="0" fontId="17" fillId="3" borderId="12" xfId="0" quotePrefix="1" applyFont="1" applyFill="1" applyBorder="1" applyAlignment="1">
      <alignment horizontal="center" vertical="top" wrapText="1"/>
    </xf>
    <xf numFmtId="0" fontId="6" fillId="2" borderId="4" xfId="0" applyFont="1" applyFill="1" applyBorder="1" applyAlignment="1">
      <alignment horizontal="right"/>
    </xf>
    <xf numFmtId="0" fontId="6" fillId="2" borderId="1" xfId="0" applyFont="1" applyFill="1" applyBorder="1" applyAlignment="1">
      <alignment horizontal="right"/>
    </xf>
    <xf numFmtId="0" fontId="25" fillId="6" borderId="3" xfId="0" applyFont="1" applyFill="1" applyBorder="1" applyAlignment="1">
      <alignment horizontal="center" vertical="center" wrapText="1"/>
    </xf>
    <xf numFmtId="0" fontId="25" fillId="6" borderId="4" xfId="0" applyFont="1" applyFill="1" applyBorder="1" applyAlignment="1">
      <alignment horizontal="center" vertical="center" wrapText="1"/>
    </xf>
    <xf numFmtId="0" fontId="6" fillId="7" borderId="15" xfId="0" applyFont="1" applyFill="1" applyBorder="1" applyAlignment="1">
      <alignment horizontal="center"/>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17" fillId="3" borderId="4" xfId="0" quotePrefix="1" applyFont="1" applyFill="1" applyBorder="1" applyAlignment="1">
      <alignment vertical="top" wrapText="1"/>
    </xf>
    <xf numFmtId="0" fontId="17" fillId="3" borderId="4" xfId="0" applyFont="1" applyFill="1" applyBorder="1" applyAlignment="1">
      <alignment vertical="top" wrapText="1"/>
    </xf>
    <xf numFmtId="0" fontId="17" fillId="3" borderId="4" xfId="0" quotePrefix="1" applyFont="1" applyFill="1" applyBorder="1" applyAlignment="1">
      <alignment horizontal="left" vertical="top" wrapText="1"/>
    </xf>
    <xf numFmtId="0" fontId="17" fillId="3" borderId="4" xfId="0" applyFont="1" applyFill="1" applyBorder="1" applyAlignment="1">
      <alignment horizontal="left" vertical="top" wrapText="1"/>
    </xf>
    <xf numFmtId="0" fontId="15" fillId="3" borderId="1"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6" fillId="5" borderId="4" xfId="0" applyFont="1" applyFill="1" applyBorder="1" applyAlignment="1">
      <alignment horizontal="justify" vertical="center" wrapText="1"/>
    </xf>
    <xf numFmtId="0" fontId="15" fillId="3" borderId="4" xfId="0" applyFont="1" applyFill="1" applyBorder="1" applyAlignment="1">
      <alignment horizontal="center" vertical="center" wrapText="1"/>
    </xf>
    <xf numFmtId="3" fontId="15" fillId="3" borderId="4" xfId="0" applyNumberFormat="1" applyFont="1" applyFill="1" applyBorder="1" applyAlignment="1">
      <alignment horizontal="left" vertical="center" wrapText="1"/>
    </xf>
    <xf numFmtId="0" fontId="15" fillId="3" borderId="4" xfId="0" applyFont="1" applyFill="1" applyBorder="1" applyAlignment="1">
      <alignment horizontal="left" vertical="center" wrapText="1"/>
    </xf>
    <xf numFmtId="0" fontId="24" fillId="3" borderId="4"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4" fillId="7" borderId="2" xfId="0" applyFont="1" applyFill="1" applyBorder="1" applyAlignment="1">
      <alignment horizontal="center" vertical="center" wrapText="1"/>
    </xf>
    <xf numFmtId="0" fontId="14" fillId="7" borderId="3" xfId="0" applyFont="1" applyFill="1" applyBorder="1" applyAlignment="1">
      <alignment horizontal="center" vertical="center" wrapText="1"/>
    </xf>
    <xf numFmtId="0" fontId="9" fillId="0" borderId="4" xfId="0" applyFont="1" applyBorder="1" applyAlignment="1">
      <alignment horizontal="left" vertical="center" wrapText="1"/>
    </xf>
    <xf numFmtId="0" fontId="15" fillId="3" borderId="1" xfId="0" applyFont="1" applyFill="1" applyBorder="1" applyAlignment="1">
      <alignment horizontal="center" vertical="top" wrapText="1"/>
    </xf>
    <xf numFmtId="0" fontId="15" fillId="3" borderId="2" xfId="0" applyFont="1" applyFill="1" applyBorder="1" applyAlignment="1">
      <alignment horizontal="center" vertical="top" wrapText="1"/>
    </xf>
    <xf numFmtId="0" fontId="15" fillId="3" borderId="3" xfId="0" applyFont="1" applyFill="1" applyBorder="1" applyAlignment="1">
      <alignment horizontal="center" vertical="top" wrapText="1"/>
    </xf>
    <xf numFmtId="0" fontId="15" fillId="3" borderId="1" xfId="0" applyFont="1" applyFill="1" applyBorder="1" applyAlignment="1">
      <alignment horizontal="left" vertical="top" wrapText="1"/>
    </xf>
    <xf numFmtId="0" fontId="15" fillId="3" borderId="2" xfId="0" applyFont="1" applyFill="1" applyBorder="1" applyAlignment="1">
      <alignment horizontal="left" vertical="top" wrapText="1"/>
    </xf>
    <xf numFmtId="0" fontId="15" fillId="3" borderId="3" xfId="0" applyFont="1" applyFill="1" applyBorder="1" applyAlignment="1">
      <alignment horizontal="left" vertical="top" wrapText="1"/>
    </xf>
    <xf numFmtId="0" fontId="8" fillId="0" borderId="11" xfId="1" applyFont="1" applyFill="1" applyBorder="1" applyAlignment="1">
      <alignment horizontal="left" vertical="center" wrapText="1"/>
    </xf>
    <xf numFmtId="0" fontId="8" fillId="0" borderId="12" xfId="1" applyFont="1" applyFill="1" applyBorder="1" applyAlignment="1">
      <alignment horizontal="left" vertical="center" wrapText="1"/>
    </xf>
    <xf numFmtId="0" fontId="15" fillId="3" borderId="1" xfId="0" applyFont="1" applyFill="1" applyBorder="1" applyAlignment="1">
      <alignment vertical="top" wrapText="1"/>
    </xf>
    <xf numFmtId="0" fontId="15" fillId="3" borderId="2" xfId="0" applyFont="1" applyFill="1" applyBorder="1" applyAlignment="1">
      <alignment vertical="top" wrapText="1"/>
    </xf>
    <xf numFmtId="0" fontId="15" fillId="3" borderId="3" xfId="0" applyFont="1" applyFill="1" applyBorder="1" applyAlignment="1">
      <alignment vertical="top" wrapText="1"/>
    </xf>
    <xf numFmtId="0" fontId="18" fillId="3" borderId="6" xfId="0" quotePrefix="1" applyFont="1" applyFill="1" applyBorder="1" applyAlignment="1">
      <alignment horizontal="left" vertical="top" wrapText="1"/>
    </xf>
    <xf numFmtId="0" fontId="18" fillId="3" borderId="7" xfId="0" quotePrefix="1" applyFont="1" applyFill="1" applyBorder="1" applyAlignment="1">
      <alignment horizontal="left" vertical="top" wrapText="1"/>
    </xf>
    <xf numFmtId="0" fontId="18" fillId="3" borderId="8" xfId="0" quotePrefix="1" applyFont="1" applyFill="1" applyBorder="1" applyAlignment="1">
      <alignment horizontal="left" vertical="top" wrapText="1"/>
    </xf>
    <xf numFmtId="0" fontId="18" fillId="3" borderId="9" xfId="0" quotePrefix="1" applyFont="1" applyFill="1" applyBorder="1" applyAlignment="1">
      <alignment horizontal="left" vertical="top" wrapText="1"/>
    </xf>
    <xf numFmtId="0" fontId="18" fillId="3" borderId="0" xfId="0" quotePrefix="1" applyFont="1" applyFill="1" applyAlignment="1">
      <alignment horizontal="left" vertical="top" wrapText="1"/>
    </xf>
    <xf numFmtId="0" fontId="18" fillId="3" borderId="10" xfId="0" quotePrefix="1" applyFont="1" applyFill="1" applyBorder="1" applyAlignment="1">
      <alignment horizontal="left" vertical="top" wrapText="1"/>
    </xf>
    <xf numFmtId="0" fontId="18" fillId="3" borderId="11" xfId="0" quotePrefix="1" applyFont="1" applyFill="1" applyBorder="1" applyAlignment="1">
      <alignment horizontal="left" vertical="top" wrapText="1"/>
    </xf>
    <xf numFmtId="0" fontId="18" fillId="3" borderId="5" xfId="0" quotePrefix="1" applyFont="1" applyFill="1" applyBorder="1" applyAlignment="1">
      <alignment horizontal="left" vertical="top" wrapText="1"/>
    </xf>
    <xf numFmtId="0" fontId="18" fillId="3" borderId="12" xfId="0" quotePrefix="1" applyFont="1" applyFill="1" applyBorder="1" applyAlignment="1">
      <alignment horizontal="left" vertical="top" wrapText="1"/>
    </xf>
    <xf numFmtId="0" fontId="15" fillId="3" borderId="13" xfId="0" applyFont="1" applyFill="1" applyBorder="1" applyAlignment="1">
      <alignment horizontal="left" vertical="top" wrapText="1"/>
    </xf>
    <xf numFmtId="0" fontId="16" fillId="5" borderId="4" xfId="0" applyFont="1" applyFill="1" applyBorder="1" applyAlignment="1">
      <alignment vertical="center" wrapText="1"/>
    </xf>
    <xf numFmtId="0" fontId="8" fillId="0" borderId="4" xfId="1" applyFont="1" applyFill="1" applyBorder="1" applyAlignment="1">
      <alignment horizontal="center" vertical="center" wrapText="1"/>
    </xf>
    <xf numFmtId="0" fontId="2"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0" xfId="0" applyFont="1" applyBorder="1" applyAlignment="1">
      <alignment horizontal="left" vertical="center"/>
    </xf>
    <xf numFmtId="0" fontId="3" fillId="0" borderId="0" xfId="0" applyFont="1" applyBorder="1" applyAlignment="1">
      <alignment horizontal="left" vertical="top" wrapText="1"/>
    </xf>
    <xf numFmtId="0" fontId="3" fillId="0" borderId="0" xfId="0" applyFont="1" applyBorder="1" applyAlignment="1">
      <alignment horizontal="left" vertical="top"/>
    </xf>
    <xf numFmtId="0" fontId="1" fillId="0" borderId="0" xfId="0" applyFont="1" applyBorder="1" applyAlignment="1">
      <alignment horizontal="left" vertical="center"/>
    </xf>
    <xf numFmtId="0" fontId="1" fillId="0" borderId="2" xfId="0" applyFont="1" applyBorder="1" applyAlignment="1">
      <alignment horizontal="left" vertical="center"/>
    </xf>
    <xf numFmtId="14" fontId="1" fillId="0" borderId="2" xfId="0" applyNumberFormat="1" applyFont="1" applyBorder="1" applyAlignment="1">
      <alignment horizontal="left" vertical="center"/>
    </xf>
    <xf numFmtId="4" fontId="1" fillId="0" borderId="2" xfId="0" applyNumberFormat="1" applyFont="1" applyBorder="1" applyAlignment="1">
      <alignment horizontal="left" vertical="center"/>
    </xf>
    <xf numFmtId="0" fontId="2" fillId="0" borderId="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3" fillId="0" borderId="0" xfId="0" applyFont="1" applyBorder="1" applyAlignment="1">
      <alignment horizontal="center"/>
    </xf>
    <xf numFmtId="0" fontId="1" fillId="0" borderId="2" xfId="0" applyFont="1" applyBorder="1" applyAlignment="1">
      <alignment vertical="center"/>
    </xf>
    <xf numFmtId="0" fontId="2" fillId="0" borderId="0" xfId="0" applyFont="1" applyBorder="1" applyAlignment="1">
      <alignment horizontal="center" wrapText="1"/>
    </xf>
    <xf numFmtId="0" fontId="1" fillId="0" borderId="5" xfId="0" applyFont="1" applyBorder="1" applyAlignment="1">
      <alignment horizontal="left" vertical="center"/>
    </xf>
  </cellXfs>
  <cellStyles count="3">
    <cellStyle name="Comma [0] 2" xfId="2" xr:uid="{F7F17E0C-E33A-4096-97A6-DC550F615ECC}"/>
    <cellStyle name="Normal" xfId="0" builtinId="0"/>
    <cellStyle name="Normal 2" xfId="1" xr:uid="{05F8FEA2-E27B-4702-AA9D-260803F6CEE1}"/>
  </cellStyles>
  <dxfs count="14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esktop/MME/CONTRATACIONES%20PROYECTO%20SGDEA/LINEAMIENTOS%20SGDEA/EVALUACI&#211;N%20T&#201;CNICA%20CM%2004%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EVALUACION TECNICA"/>
      <sheetName val="EXPERIENCIA ESPECIFICA CONSULTO"/>
      <sheetName val="EXPERIENCIA GENERAL CONSULT"/>
      <sheetName val="CONTROL DE CONDICIONES DE EVALU"/>
      <sheetName val="EVALUACION EQUIPO DE TRABAJO"/>
      <sheetName val="CARACT TECNICAS "/>
      <sheetName val="FACT. EVALUACION Y PONDERACION"/>
    </sheetNames>
    <sheetDataSet>
      <sheetData sheetId="0"/>
      <sheetData sheetId="1"/>
      <sheetData sheetId="2"/>
      <sheetData sheetId="3"/>
      <sheetData sheetId="4">
        <row r="3">
          <cell r="O3" t="str">
            <v>a</v>
          </cell>
          <cell r="P3" t="str">
            <v>Implementación de una solución en tecnología de información y las comunicaciones (software o infraestructura de hardware).</v>
          </cell>
        </row>
        <row r="4">
          <cell r="O4" t="str">
            <v>b</v>
          </cell>
          <cell r="P4" t="str">
            <v>Implementación de sistemas de información de Gestión de Documentos Electrónicos de Archivo.</v>
          </cell>
        </row>
        <row r="5">
          <cell r="O5" t="str">
            <v>c</v>
          </cell>
          <cell r="P5" t="str">
            <v>Determinación de requisitos técnicos, archivísticos o normativos para implementación de sistemas de gestión documentales.</v>
          </cell>
        </row>
        <row r="6">
          <cell r="O6" t="str">
            <v>d</v>
          </cell>
          <cell r="P6" t="str">
            <v>Análisis, diseño, implementación, o parametrización de sistemas de información documentales.</v>
          </cell>
        </row>
        <row r="7">
          <cell r="O7" t="str">
            <v>e</v>
          </cell>
          <cell r="P7" t="str">
            <v>Formulación o implementación de instrumentos documentales, modelo de requisitos para gestión de documentos electrónicos, tablas de control de acceso – TCA o programa de documentos electrónicos.</v>
          </cell>
        </row>
        <row r="8">
          <cell r="O8" t="str">
            <v>f</v>
          </cell>
          <cell r="P8" t="str">
            <v>Diseño, formulación o implementación de modelos de sistemas de gestión de documentos electrónicos de archivo</v>
          </cell>
        </row>
        <row r="9">
          <cell r="O9" t="str">
            <v>g</v>
          </cell>
          <cell r="P9" t="str">
            <v>Formulación de instrumentos técnicos documentales bajo la NTC-ISO 15489 (Partes I o II)</v>
          </cell>
        </row>
      </sheetData>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2C4FE-AF92-452D-911B-AF21A0C268B9}">
  <dimension ref="B1:O16"/>
  <sheetViews>
    <sheetView topLeftCell="A16" zoomScale="80" zoomScaleNormal="80" workbookViewId="0">
      <selection activeCell="B10" sqref="B10:O10"/>
    </sheetView>
  </sheetViews>
  <sheetFormatPr baseColWidth="10" defaultRowHeight="15"/>
  <cols>
    <col min="1" max="1" width="7.33203125" customWidth="1"/>
    <col min="2" max="2" width="47.1640625" style="107" customWidth="1"/>
    <col min="3" max="3" width="31.6640625" customWidth="1"/>
    <col min="4" max="4" width="28.5" customWidth="1"/>
    <col min="5" max="5" width="26" customWidth="1"/>
    <col min="6" max="6" width="25.1640625" customWidth="1"/>
    <col min="7" max="8" width="26.83203125" customWidth="1"/>
    <col min="9" max="9" width="27.6640625" customWidth="1"/>
    <col min="10" max="10" width="20.5" customWidth="1"/>
    <col min="11" max="11" width="18" customWidth="1"/>
    <col min="12" max="12" width="19.1640625" customWidth="1"/>
    <col min="13" max="13" width="29.6640625" customWidth="1"/>
    <col min="14" max="14" width="19.6640625" customWidth="1"/>
    <col min="15" max="15" width="22.83203125" customWidth="1"/>
  </cols>
  <sheetData>
    <row r="1" spans="2:15">
      <c r="B1" s="115" t="s">
        <v>258</v>
      </c>
      <c r="C1" s="115"/>
      <c r="D1" s="115"/>
      <c r="E1" s="115"/>
      <c r="F1" s="115"/>
      <c r="G1" s="115"/>
      <c r="H1" s="115"/>
      <c r="I1" s="115"/>
      <c r="J1" s="115"/>
    </row>
    <row r="2" spans="2:15">
      <c r="B2" s="115" t="s">
        <v>259</v>
      </c>
      <c r="C2" s="115"/>
      <c r="D2" s="115"/>
      <c r="E2" s="115"/>
      <c r="F2" s="115"/>
      <c r="G2" s="115"/>
      <c r="H2" s="115"/>
      <c r="I2" s="115"/>
      <c r="J2" s="115"/>
    </row>
    <row r="3" spans="2:15">
      <c r="B3" s="115" t="s">
        <v>260</v>
      </c>
      <c r="C3" s="115"/>
      <c r="D3" s="115"/>
      <c r="E3" s="115"/>
      <c r="F3" s="115"/>
      <c r="G3" s="115"/>
      <c r="H3" s="115"/>
      <c r="I3" s="115"/>
      <c r="J3" s="115"/>
    </row>
    <row r="4" spans="2:15">
      <c r="B4" s="115" t="s">
        <v>261</v>
      </c>
      <c r="C4" s="115"/>
      <c r="D4" s="115"/>
      <c r="E4" s="115"/>
      <c r="F4" s="115"/>
      <c r="G4" s="115"/>
      <c r="H4" s="115"/>
      <c r="I4" s="115"/>
      <c r="J4" s="115"/>
    </row>
    <row r="5" spans="2:15" ht="19">
      <c r="B5" s="116" t="s">
        <v>255</v>
      </c>
      <c r="C5" s="116"/>
      <c r="D5" s="116"/>
      <c r="E5" s="116"/>
      <c r="F5" s="116"/>
      <c r="G5" s="116"/>
      <c r="H5" s="116"/>
      <c r="I5" s="116"/>
      <c r="J5" s="116"/>
      <c r="K5" s="116"/>
      <c r="L5" s="116"/>
      <c r="M5" s="116"/>
      <c r="N5" s="116"/>
      <c r="O5" s="116"/>
    </row>
    <row r="6" spans="2:15" ht="16.5" customHeight="1"/>
    <row r="7" spans="2:15" ht="48" customHeight="1">
      <c r="B7" s="113" t="s">
        <v>256</v>
      </c>
      <c r="C7" s="113"/>
      <c r="D7" s="113"/>
      <c r="E7" s="113"/>
      <c r="F7" s="113"/>
      <c r="G7" s="113"/>
      <c r="H7" s="113"/>
      <c r="I7" s="113"/>
      <c r="J7" s="113"/>
      <c r="K7" s="113"/>
      <c r="L7" s="113"/>
      <c r="M7" s="113"/>
      <c r="N7" s="113"/>
      <c r="O7" s="113"/>
    </row>
    <row r="9" spans="2:15">
      <c r="B9" s="112" t="s">
        <v>249</v>
      </c>
      <c r="C9" s="112"/>
      <c r="D9" s="112"/>
      <c r="E9" s="112"/>
      <c r="F9" s="112"/>
      <c r="G9" s="112"/>
      <c r="H9" s="112"/>
      <c r="I9" s="112"/>
      <c r="J9" s="112"/>
      <c r="K9" s="112"/>
      <c r="L9" s="112"/>
      <c r="M9" s="112"/>
      <c r="N9" s="112"/>
      <c r="O9" s="112"/>
    </row>
    <row r="10" spans="2:15" ht="222" customHeight="1">
      <c r="B10" s="109" t="s">
        <v>250</v>
      </c>
      <c r="C10" s="109"/>
      <c r="D10" s="109"/>
      <c r="E10" s="109"/>
      <c r="F10" s="109"/>
      <c r="G10" s="109"/>
      <c r="H10" s="109"/>
      <c r="I10" s="109"/>
      <c r="J10" s="109"/>
      <c r="K10" s="109"/>
      <c r="L10" s="109"/>
      <c r="M10" s="109"/>
      <c r="N10" s="109"/>
      <c r="O10" s="109"/>
    </row>
    <row r="12" spans="2:15">
      <c r="B12" s="111" t="s">
        <v>251</v>
      </c>
      <c r="C12" s="111"/>
      <c r="D12" s="111"/>
      <c r="E12" s="111"/>
      <c r="F12" s="111"/>
      <c r="G12" s="111"/>
      <c r="H12" s="111"/>
      <c r="I12" s="111"/>
      <c r="J12" s="111"/>
      <c r="K12" s="111"/>
      <c r="L12" s="111"/>
      <c r="M12" s="111"/>
      <c r="N12" s="111"/>
      <c r="O12" s="111"/>
    </row>
    <row r="13" spans="2:15" ht="250.5" customHeight="1">
      <c r="B13" s="109" t="s">
        <v>252</v>
      </c>
      <c r="C13" s="110"/>
      <c r="D13" s="110"/>
      <c r="E13" s="110"/>
      <c r="F13" s="110"/>
      <c r="G13" s="110"/>
      <c r="H13" s="110"/>
      <c r="I13" s="110"/>
      <c r="J13" s="110"/>
      <c r="K13" s="110"/>
      <c r="L13" s="110"/>
      <c r="M13" s="110"/>
      <c r="N13" s="110"/>
      <c r="O13" s="110"/>
    </row>
    <row r="15" spans="2:15">
      <c r="B15" s="111" t="s">
        <v>253</v>
      </c>
      <c r="C15" s="112"/>
      <c r="D15" s="112"/>
      <c r="E15" s="112"/>
      <c r="F15" s="112"/>
      <c r="G15" s="112"/>
      <c r="H15" s="112"/>
      <c r="I15" s="112"/>
      <c r="J15" s="112"/>
      <c r="K15" s="112"/>
      <c r="L15" s="112"/>
      <c r="M15" s="112"/>
      <c r="N15" s="112"/>
      <c r="O15" s="112"/>
    </row>
    <row r="16" spans="2:15" ht="409.5" customHeight="1">
      <c r="B16" s="113" t="s">
        <v>254</v>
      </c>
      <c r="C16" s="114"/>
      <c r="D16" s="114"/>
      <c r="E16" s="114"/>
      <c r="F16" s="114"/>
      <c r="G16" s="114"/>
      <c r="H16" s="114"/>
      <c r="I16" s="114"/>
      <c r="J16" s="114"/>
      <c r="K16" s="114"/>
      <c r="L16" s="114"/>
      <c r="M16" s="114"/>
      <c r="N16" s="114"/>
      <c r="O16" s="114"/>
    </row>
  </sheetData>
  <mergeCells count="12">
    <mergeCell ref="B13:O13"/>
    <mergeCell ref="B15:O15"/>
    <mergeCell ref="B16:O16"/>
    <mergeCell ref="B1:J1"/>
    <mergeCell ref="B2:J2"/>
    <mergeCell ref="B3:J3"/>
    <mergeCell ref="B4:J4"/>
    <mergeCell ref="B5:O5"/>
    <mergeCell ref="B7:O7"/>
    <mergeCell ref="B10:O10"/>
    <mergeCell ref="B9:O9"/>
    <mergeCell ref="B12:O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4D902-0883-46C9-815E-9C75E5BFA731}">
  <dimension ref="A1:S36"/>
  <sheetViews>
    <sheetView view="pageBreakPreview" zoomScaleNormal="100" zoomScaleSheetLayoutView="100" workbookViewId="0">
      <selection activeCell="F10" sqref="F10"/>
    </sheetView>
  </sheetViews>
  <sheetFormatPr baseColWidth="10" defaultColWidth="11.5" defaultRowHeight="12"/>
  <cols>
    <col min="1" max="1" width="5.33203125" style="53" customWidth="1"/>
    <col min="2" max="2" width="28.5" style="53" customWidth="1"/>
    <col min="3" max="3" width="25.6640625" style="53" customWidth="1"/>
    <col min="4" max="4" width="18" style="53" customWidth="1"/>
    <col min="5" max="5" width="17.5" style="53" customWidth="1"/>
    <col min="6" max="6" width="30.6640625" style="53" customWidth="1"/>
    <col min="7" max="7" width="11" style="53" customWidth="1"/>
    <col min="8" max="8" width="12.83203125" style="53" customWidth="1"/>
    <col min="9" max="9" width="12.6640625" style="53" customWidth="1"/>
    <col min="10" max="11" width="11.5" style="53"/>
    <col min="12" max="12" width="20.33203125" style="53" customWidth="1"/>
    <col min="13" max="16384" width="11.5" style="53"/>
  </cols>
  <sheetData>
    <row r="1" spans="1:19" ht="14">
      <c r="A1" s="115" t="s">
        <v>258</v>
      </c>
      <c r="B1" s="115"/>
      <c r="C1" s="115"/>
      <c r="D1" s="115"/>
      <c r="E1" s="115"/>
      <c r="F1" s="115"/>
      <c r="G1" s="115"/>
      <c r="H1" s="115"/>
      <c r="I1" s="115"/>
      <c r="J1" s="52"/>
      <c r="K1" s="52"/>
      <c r="L1" s="52"/>
      <c r="M1" s="52"/>
      <c r="N1" s="52"/>
      <c r="O1" s="52"/>
      <c r="P1" s="52"/>
      <c r="Q1" s="52"/>
      <c r="R1" s="52"/>
      <c r="S1" s="52"/>
    </row>
    <row r="2" spans="1:19" ht="12" customHeight="1">
      <c r="A2" s="115" t="s">
        <v>259</v>
      </c>
      <c r="B2" s="115"/>
      <c r="C2" s="115"/>
      <c r="D2" s="115"/>
      <c r="E2" s="115"/>
      <c r="F2" s="115"/>
      <c r="G2" s="115"/>
      <c r="H2" s="115"/>
      <c r="I2" s="115"/>
      <c r="J2" s="52"/>
      <c r="K2" s="52"/>
      <c r="L2" s="52"/>
      <c r="M2" s="52"/>
      <c r="N2" s="52"/>
      <c r="O2" s="52"/>
      <c r="P2" s="52"/>
      <c r="Q2" s="52"/>
      <c r="R2" s="52"/>
      <c r="S2" s="52"/>
    </row>
    <row r="3" spans="1:19" ht="13.5" customHeight="1">
      <c r="A3" s="115" t="s">
        <v>260</v>
      </c>
      <c r="B3" s="115"/>
      <c r="C3" s="115"/>
      <c r="D3" s="115"/>
      <c r="E3" s="115"/>
      <c r="F3" s="115"/>
      <c r="G3" s="115"/>
      <c r="H3" s="115"/>
      <c r="I3" s="115"/>
      <c r="J3" s="52"/>
      <c r="K3" s="52"/>
      <c r="L3" s="52"/>
      <c r="M3" s="52"/>
      <c r="N3" s="52"/>
      <c r="O3" s="52"/>
      <c r="P3" s="52"/>
      <c r="Q3" s="52"/>
      <c r="R3" s="52"/>
      <c r="S3" s="52"/>
    </row>
    <row r="4" spans="1:19" ht="13.5" customHeight="1">
      <c r="A4" s="115" t="s">
        <v>261</v>
      </c>
      <c r="B4" s="115"/>
      <c r="C4" s="115"/>
      <c r="D4" s="115"/>
      <c r="E4" s="115"/>
      <c r="F4" s="115"/>
      <c r="G4" s="115"/>
      <c r="H4" s="115"/>
      <c r="I4" s="115"/>
      <c r="J4" s="52"/>
      <c r="K4" s="52"/>
      <c r="L4" s="52"/>
      <c r="M4" s="52"/>
      <c r="N4" s="52"/>
      <c r="O4" s="52"/>
      <c r="P4" s="52"/>
      <c r="Q4" s="52"/>
      <c r="R4" s="52"/>
      <c r="S4" s="52"/>
    </row>
    <row r="5" spans="1:19">
      <c r="A5" s="52"/>
      <c r="B5" s="52"/>
      <c r="C5" s="52"/>
      <c r="D5" s="52"/>
      <c r="E5" s="52"/>
      <c r="F5" s="52"/>
      <c r="G5" s="52"/>
      <c r="H5" s="52"/>
      <c r="I5" s="52"/>
      <c r="J5" s="52"/>
      <c r="K5" s="52"/>
      <c r="L5" s="52"/>
      <c r="M5" s="52"/>
      <c r="N5" s="52"/>
      <c r="O5" s="52"/>
      <c r="P5" s="52"/>
      <c r="Q5" s="52"/>
      <c r="R5" s="52"/>
      <c r="S5" s="52"/>
    </row>
    <row r="6" spans="1:19" ht="14">
      <c r="A6" s="124" t="s">
        <v>196</v>
      </c>
      <c r="B6" s="124"/>
      <c r="C6" s="124"/>
      <c r="D6" s="125"/>
      <c r="E6" s="125"/>
      <c r="F6" s="125"/>
      <c r="G6" s="125"/>
      <c r="H6" s="125"/>
      <c r="I6" s="125"/>
    </row>
    <row r="7" spans="1:19" ht="14">
      <c r="A7" s="118" t="s">
        <v>248</v>
      </c>
      <c r="B7" s="119"/>
      <c r="C7" s="119"/>
      <c r="D7" s="119"/>
      <c r="E7" s="119"/>
      <c r="F7" s="119"/>
      <c r="G7" s="119"/>
      <c r="H7" s="119"/>
      <c r="I7" s="120"/>
    </row>
    <row r="8" spans="1:19">
      <c r="A8" s="121" t="s">
        <v>197</v>
      </c>
      <c r="B8" s="121"/>
      <c r="C8" s="121"/>
      <c r="D8" s="121"/>
      <c r="E8" s="121"/>
      <c r="F8" s="121"/>
      <c r="G8" s="121"/>
      <c r="H8" s="121"/>
      <c r="I8" s="121"/>
    </row>
    <row r="9" spans="1:19" ht="25.5" customHeight="1">
      <c r="A9" s="54" t="s">
        <v>198</v>
      </c>
      <c r="B9" s="55" t="s">
        <v>199</v>
      </c>
      <c r="C9" s="55" t="s">
        <v>200</v>
      </c>
      <c r="D9" s="55" t="s">
        <v>201</v>
      </c>
      <c r="E9" s="55" t="s">
        <v>202</v>
      </c>
      <c r="F9" s="56" t="s">
        <v>203</v>
      </c>
      <c r="G9" s="122" t="s">
        <v>204</v>
      </c>
      <c r="H9" s="122"/>
      <c r="I9" s="122"/>
      <c r="J9" s="58"/>
      <c r="K9" s="58"/>
    </row>
    <row r="10" spans="1:19" ht="164.25" customHeight="1">
      <c r="A10" s="59">
        <v>1</v>
      </c>
      <c r="B10" s="59">
        <v>1</v>
      </c>
      <c r="C10" s="59" t="s">
        <v>262</v>
      </c>
      <c r="D10" s="59" t="s">
        <v>205</v>
      </c>
      <c r="E10" s="108" t="s">
        <v>206</v>
      </c>
      <c r="F10" s="60" t="s">
        <v>266</v>
      </c>
      <c r="G10" s="123" t="s">
        <v>267</v>
      </c>
      <c r="H10" s="123"/>
      <c r="I10" s="123"/>
      <c r="J10" s="58"/>
      <c r="K10" s="58"/>
    </row>
    <row r="11" spans="1:19">
      <c r="A11" s="117" t="s">
        <v>207</v>
      </c>
      <c r="B11" s="117"/>
      <c r="C11" s="117"/>
      <c r="D11" s="117"/>
      <c r="E11" s="117"/>
      <c r="F11" s="117"/>
      <c r="G11" s="117"/>
      <c r="H11" s="117"/>
      <c r="I11" s="117"/>
      <c r="J11" s="58"/>
      <c r="K11" s="58"/>
    </row>
    <row r="12" spans="1:19">
      <c r="A12" s="117" t="s">
        <v>208</v>
      </c>
      <c r="B12" s="117"/>
      <c r="C12" s="117"/>
      <c r="D12" s="117"/>
      <c r="E12" s="117"/>
      <c r="F12" s="117"/>
      <c r="G12" s="117"/>
      <c r="H12" s="117"/>
      <c r="I12" s="117"/>
      <c r="J12" s="58"/>
      <c r="K12" s="58"/>
    </row>
    <row r="13" spans="1:19" ht="13.5" customHeight="1">
      <c r="A13" s="133" t="s">
        <v>209</v>
      </c>
      <c r="B13" s="133"/>
      <c r="C13" s="134"/>
      <c r="D13" s="134"/>
      <c r="E13" s="134"/>
      <c r="F13" s="61" t="s">
        <v>210</v>
      </c>
      <c r="G13" s="135"/>
      <c r="H13" s="134"/>
      <c r="I13" s="134"/>
      <c r="J13" s="58"/>
      <c r="K13" s="58"/>
    </row>
    <row r="14" spans="1:19" ht="26">
      <c r="A14" s="133" t="s">
        <v>211</v>
      </c>
      <c r="B14" s="133"/>
      <c r="C14" s="62"/>
      <c r="D14" s="63" t="s">
        <v>212</v>
      </c>
      <c r="E14" s="62"/>
      <c r="F14" s="61" t="s">
        <v>213</v>
      </c>
      <c r="G14" s="136"/>
      <c r="H14" s="136"/>
      <c r="I14" s="136"/>
      <c r="J14" s="58"/>
      <c r="K14" s="58"/>
    </row>
    <row r="15" spans="1:19" ht="26.25" customHeight="1">
      <c r="A15" s="126" t="s">
        <v>214</v>
      </c>
      <c r="B15" s="126"/>
      <c r="C15" s="127"/>
      <c r="D15" s="127"/>
      <c r="E15" s="64" t="s">
        <v>202</v>
      </c>
      <c r="F15" s="128"/>
      <c r="G15" s="129"/>
      <c r="H15" s="129"/>
      <c r="I15" s="130"/>
      <c r="J15" s="58"/>
      <c r="K15" s="58"/>
    </row>
    <row r="16" spans="1:19" ht="11.25" customHeight="1">
      <c r="A16" s="131" t="s">
        <v>215</v>
      </c>
      <c r="B16" s="131"/>
      <c r="C16" s="131"/>
      <c r="D16" s="63" t="s">
        <v>216</v>
      </c>
      <c r="E16" s="65" t="s">
        <v>217</v>
      </c>
      <c r="F16" s="132" t="s">
        <v>218</v>
      </c>
      <c r="G16" s="132"/>
      <c r="H16" s="132"/>
      <c r="I16" s="132"/>
      <c r="J16" s="58"/>
      <c r="K16" s="58"/>
    </row>
    <row r="17" spans="1:11" ht="12" customHeight="1">
      <c r="A17" s="137" t="s">
        <v>219</v>
      </c>
      <c r="B17" s="137"/>
      <c r="C17" s="137"/>
      <c r="D17" s="66"/>
      <c r="E17" s="67" t="s">
        <v>221</v>
      </c>
      <c r="F17" s="140"/>
      <c r="G17" s="141"/>
      <c r="H17" s="141"/>
      <c r="I17" s="142"/>
      <c r="J17" s="58"/>
      <c r="K17" s="58"/>
    </row>
    <row r="18" spans="1:11">
      <c r="A18" s="137" t="s">
        <v>222</v>
      </c>
      <c r="B18" s="137"/>
      <c r="C18" s="137"/>
      <c r="D18" s="66"/>
      <c r="E18" s="68"/>
      <c r="F18" s="143"/>
      <c r="G18" s="144"/>
      <c r="H18" s="144"/>
      <c r="I18" s="145"/>
      <c r="J18" s="58"/>
      <c r="K18" s="58"/>
    </row>
    <row r="19" spans="1:11">
      <c r="A19" s="137" t="s">
        <v>223</v>
      </c>
      <c r="B19" s="137"/>
      <c r="C19" s="137"/>
      <c r="D19" s="66"/>
      <c r="E19" s="67" t="s">
        <v>221</v>
      </c>
      <c r="F19" s="143"/>
      <c r="G19" s="144"/>
      <c r="H19" s="144"/>
      <c r="I19" s="145"/>
      <c r="J19" s="58"/>
      <c r="K19" s="58"/>
    </row>
    <row r="20" spans="1:11" ht="13.5" customHeight="1">
      <c r="A20" s="137" t="s">
        <v>224</v>
      </c>
      <c r="B20" s="137"/>
      <c r="C20" s="137"/>
      <c r="D20" s="66"/>
      <c r="E20" s="67" t="s">
        <v>221</v>
      </c>
      <c r="F20" s="143"/>
      <c r="G20" s="144"/>
      <c r="H20" s="144"/>
      <c r="I20" s="145"/>
      <c r="J20" s="58"/>
      <c r="K20" s="58"/>
    </row>
    <row r="21" spans="1:11" ht="31.5" customHeight="1">
      <c r="A21" s="137" t="s">
        <v>225</v>
      </c>
      <c r="B21" s="137"/>
      <c r="C21" s="137"/>
      <c r="D21" s="66" t="s">
        <v>220</v>
      </c>
      <c r="E21" s="69" t="s">
        <v>226</v>
      </c>
      <c r="F21" s="146"/>
      <c r="G21" s="147"/>
      <c r="H21" s="147"/>
      <c r="I21" s="148"/>
      <c r="J21" s="58"/>
      <c r="K21" s="58"/>
    </row>
    <row r="22" spans="1:11" ht="12.75" customHeight="1">
      <c r="A22" s="137"/>
      <c r="B22" s="137"/>
      <c r="C22" s="137"/>
      <c r="D22" s="70"/>
      <c r="E22" s="71"/>
      <c r="F22" s="138" t="s">
        <v>227</v>
      </c>
      <c r="G22" s="138"/>
      <c r="H22" s="138"/>
      <c r="I22" s="138"/>
      <c r="J22" s="58"/>
      <c r="K22" s="58"/>
    </row>
    <row r="23" spans="1:11">
      <c r="A23" s="117" t="s">
        <v>228</v>
      </c>
      <c r="B23" s="117"/>
      <c r="C23" s="117"/>
      <c r="D23" s="117"/>
      <c r="E23" s="117"/>
      <c r="F23" s="117"/>
      <c r="G23" s="117"/>
      <c r="H23" s="117"/>
      <c r="I23" s="117"/>
      <c r="J23" s="58"/>
      <c r="K23" s="58"/>
    </row>
    <row r="24" spans="1:11" ht="26">
      <c r="A24" s="72" t="s">
        <v>229</v>
      </c>
      <c r="B24" s="72" t="s">
        <v>2</v>
      </c>
      <c r="C24" s="72" t="s">
        <v>3</v>
      </c>
      <c r="D24" s="72" t="s">
        <v>4</v>
      </c>
      <c r="E24" s="139" t="s">
        <v>5</v>
      </c>
      <c r="F24" s="139"/>
      <c r="G24" s="73" t="s">
        <v>6</v>
      </c>
      <c r="H24" s="73" t="s">
        <v>7</v>
      </c>
      <c r="I24" s="74" t="s">
        <v>230</v>
      </c>
      <c r="J24" s="58"/>
      <c r="K24" s="58"/>
    </row>
    <row r="25" spans="1:11" ht="69.75" customHeight="1">
      <c r="A25" s="75">
        <v>1</v>
      </c>
      <c r="B25" s="30"/>
      <c r="C25" s="30"/>
      <c r="D25" s="30"/>
      <c r="E25" s="152"/>
      <c r="F25" s="153"/>
      <c r="G25" s="31" t="s">
        <v>257</v>
      </c>
      <c r="H25" s="32" t="s">
        <v>257</v>
      </c>
      <c r="I25" s="76" t="e">
        <f t="shared" ref="I25:I30" si="0">(H25-G25)/365</f>
        <v>#VALUE!</v>
      </c>
      <c r="J25" s="58"/>
      <c r="K25" s="58"/>
    </row>
    <row r="26" spans="1:11" ht="69.75" customHeight="1">
      <c r="A26" s="75">
        <v>2</v>
      </c>
      <c r="B26" s="33"/>
      <c r="C26" s="33"/>
      <c r="D26" s="33"/>
      <c r="E26" s="152"/>
      <c r="F26" s="153">
        <v>43217</v>
      </c>
      <c r="G26" s="31" t="s">
        <v>257</v>
      </c>
      <c r="H26" s="32" t="s">
        <v>257</v>
      </c>
      <c r="I26" s="76" t="e">
        <f t="shared" si="0"/>
        <v>#VALUE!</v>
      </c>
      <c r="J26" s="58"/>
      <c r="K26" s="58"/>
    </row>
    <row r="27" spans="1:11" ht="69.75" customHeight="1">
      <c r="A27" s="75">
        <v>3</v>
      </c>
      <c r="B27" s="25"/>
      <c r="C27" s="33"/>
      <c r="D27" s="30"/>
      <c r="E27" s="152"/>
      <c r="F27" s="153">
        <v>42513</v>
      </c>
      <c r="G27" s="31" t="s">
        <v>257</v>
      </c>
      <c r="H27" s="32" t="s">
        <v>257</v>
      </c>
      <c r="I27" s="76" t="e">
        <f t="shared" si="0"/>
        <v>#VALUE!</v>
      </c>
      <c r="J27" s="58"/>
      <c r="K27" s="58"/>
    </row>
    <row r="28" spans="1:11" ht="69.75" customHeight="1">
      <c r="A28" s="75">
        <v>4</v>
      </c>
      <c r="B28" s="30"/>
      <c r="C28" s="30"/>
      <c r="D28" s="30"/>
      <c r="E28" s="152"/>
      <c r="F28" s="153">
        <v>42506</v>
      </c>
      <c r="G28" s="31" t="s">
        <v>257</v>
      </c>
      <c r="H28" s="32" t="s">
        <v>257</v>
      </c>
      <c r="I28" s="76" t="e">
        <f t="shared" si="0"/>
        <v>#VALUE!</v>
      </c>
      <c r="J28" s="58"/>
      <c r="K28" s="58"/>
    </row>
    <row r="29" spans="1:11" ht="69.75" customHeight="1">
      <c r="A29" s="75">
        <v>5</v>
      </c>
      <c r="B29" s="25"/>
      <c r="C29" s="25"/>
      <c r="D29" s="25"/>
      <c r="E29" s="152"/>
      <c r="F29" s="153">
        <v>42415</v>
      </c>
      <c r="G29" s="31" t="s">
        <v>257</v>
      </c>
      <c r="H29" s="32" t="s">
        <v>257</v>
      </c>
      <c r="I29" s="76" t="e">
        <f t="shared" si="0"/>
        <v>#VALUE!</v>
      </c>
      <c r="J29" s="58"/>
      <c r="K29" s="58"/>
    </row>
    <row r="30" spans="1:11" ht="69.75" customHeight="1">
      <c r="A30" s="75">
        <v>6</v>
      </c>
      <c r="B30" s="25"/>
      <c r="C30" s="25"/>
      <c r="D30" s="25"/>
      <c r="E30" s="152"/>
      <c r="F30" s="153">
        <v>42254</v>
      </c>
      <c r="G30" s="31" t="s">
        <v>257</v>
      </c>
      <c r="H30" s="32" t="s">
        <v>257</v>
      </c>
      <c r="I30" s="76" t="e">
        <f t="shared" si="0"/>
        <v>#VALUE!</v>
      </c>
      <c r="J30" s="58"/>
      <c r="K30" s="58"/>
    </row>
    <row r="31" spans="1:11" ht="22.5" customHeight="1">
      <c r="A31" s="126" t="s">
        <v>215</v>
      </c>
      <c r="B31" s="126"/>
      <c r="C31" s="126"/>
      <c r="D31" s="63" t="s">
        <v>216</v>
      </c>
      <c r="E31" s="65" t="s">
        <v>217</v>
      </c>
      <c r="F31" s="132" t="s">
        <v>218</v>
      </c>
      <c r="G31" s="132"/>
      <c r="H31" s="132"/>
      <c r="I31" s="132"/>
      <c r="J31" s="58"/>
      <c r="K31" s="58"/>
    </row>
    <row r="32" spans="1:11" ht="27.75" customHeight="1">
      <c r="A32" s="137" t="s">
        <v>231</v>
      </c>
      <c r="B32" s="137"/>
      <c r="C32" s="137"/>
      <c r="D32" s="66" t="s">
        <v>220</v>
      </c>
      <c r="E32" s="77" t="s">
        <v>231</v>
      </c>
      <c r="F32" s="154"/>
      <c r="G32" s="155"/>
      <c r="H32" s="155"/>
      <c r="I32" s="156"/>
      <c r="J32" s="58"/>
      <c r="K32" s="58"/>
    </row>
    <row r="33" spans="1:11" ht="37.5" customHeight="1">
      <c r="A33" s="137" t="s">
        <v>232</v>
      </c>
      <c r="B33" s="137"/>
      <c r="C33" s="137"/>
      <c r="D33" s="66" t="s">
        <v>220</v>
      </c>
      <c r="E33" s="86" t="s">
        <v>233</v>
      </c>
      <c r="F33" s="157"/>
      <c r="G33" s="158"/>
      <c r="H33" s="158"/>
      <c r="I33" s="159"/>
      <c r="J33" s="58"/>
      <c r="K33" s="58"/>
    </row>
    <row r="34" spans="1:11" ht="48" customHeight="1">
      <c r="A34" s="137" t="s">
        <v>234</v>
      </c>
      <c r="B34" s="137"/>
      <c r="C34" s="137"/>
      <c r="D34" s="66" t="s">
        <v>220</v>
      </c>
      <c r="E34" s="69" t="s">
        <v>235</v>
      </c>
      <c r="F34" s="160"/>
      <c r="G34" s="161"/>
      <c r="H34" s="161"/>
      <c r="I34" s="162"/>
      <c r="J34" s="58"/>
      <c r="K34" s="58"/>
    </row>
    <row r="35" spans="1:11" ht="22.5" customHeight="1">
      <c r="A35" s="149" t="s">
        <v>236</v>
      </c>
      <c r="B35" s="149"/>
      <c r="C35" s="149"/>
      <c r="D35" s="149"/>
      <c r="E35" s="104" t="e">
        <f>SUM(I25:I30)</f>
        <v>#VALUE!</v>
      </c>
      <c r="F35" s="150" t="s">
        <v>237</v>
      </c>
      <c r="G35" s="150"/>
      <c r="H35" s="150"/>
      <c r="I35" s="150"/>
      <c r="J35" s="58"/>
      <c r="K35" s="58"/>
    </row>
    <row r="36" spans="1:11" s="79" customFormat="1" ht="9.75" customHeight="1">
      <c r="A36" s="151"/>
      <c r="B36" s="151"/>
      <c r="C36" s="151"/>
      <c r="D36" s="151"/>
      <c r="E36" s="151"/>
      <c r="F36" s="151"/>
      <c r="G36" s="151"/>
      <c r="H36" s="151"/>
      <c r="I36" s="151"/>
      <c r="J36" s="78"/>
      <c r="K36" s="78"/>
    </row>
  </sheetData>
  <mergeCells count="47">
    <mergeCell ref="A35:D35"/>
    <mergeCell ref="F35:I35"/>
    <mergeCell ref="A36:I36"/>
    <mergeCell ref="E25:F25"/>
    <mergeCell ref="E26:F26"/>
    <mergeCell ref="E27:F27"/>
    <mergeCell ref="E28:F28"/>
    <mergeCell ref="E29:F29"/>
    <mergeCell ref="E30:F30"/>
    <mergeCell ref="A31:C31"/>
    <mergeCell ref="F31:I31"/>
    <mergeCell ref="A32:C32"/>
    <mergeCell ref="F32:I34"/>
    <mergeCell ref="A33:C33"/>
    <mergeCell ref="A34:C34"/>
    <mergeCell ref="A22:C22"/>
    <mergeCell ref="F22:I22"/>
    <mergeCell ref="A23:I23"/>
    <mergeCell ref="E24:F24"/>
    <mergeCell ref="A17:C17"/>
    <mergeCell ref="F17:I21"/>
    <mergeCell ref="A18:C18"/>
    <mergeCell ref="A19:C19"/>
    <mergeCell ref="A20:C20"/>
    <mergeCell ref="A21:C21"/>
    <mergeCell ref="A13:B13"/>
    <mergeCell ref="C13:E13"/>
    <mergeCell ref="G13:I13"/>
    <mergeCell ref="A14:B14"/>
    <mergeCell ref="G14:I14"/>
    <mergeCell ref="A15:B15"/>
    <mergeCell ref="C15:D15"/>
    <mergeCell ref="F15:I15"/>
    <mergeCell ref="A16:C16"/>
    <mergeCell ref="F16:I16"/>
    <mergeCell ref="A1:I1"/>
    <mergeCell ref="A2:I2"/>
    <mergeCell ref="A3:I3"/>
    <mergeCell ref="A4:I4"/>
    <mergeCell ref="A6:C6"/>
    <mergeCell ref="D6:I6"/>
    <mergeCell ref="A12:I12"/>
    <mergeCell ref="A7:I7"/>
    <mergeCell ref="A8:I8"/>
    <mergeCell ref="G9:I9"/>
    <mergeCell ref="G10:I10"/>
    <mergeCell ref="A11:I11"/>
  </mergeCells>
  <conditionalFormatting sqref="G25">
    <cfRule type="cellIs" dxfId="143" priority="43" operator="lessThan">
      <formula>#REF!</formula>
    </cfRule>
  </conditionalFormatting>
  <conditionalFormatting sqref="G25">
    <cfRule type="cellIs" dxfId="142" priority="44" operator="lessThan">
      <formula>#REF!</formula>
    </cfRule>
  </conditionalFormatting>
  <conditionalFormatting sqref="G26">
    <cfRule type="cellIs" dxfId="141" priority="9" operator="lessThan">
      <formula>#REF!</formula>
    </cfRule>
  </conditionalFormatting>
  <conditionalFormatting sqref="G26">
    <cfRule type="cellIs" dxfId="140" priority="10" operator="lessThan">
      <formula>#REF!</formula>
    </cfRule>
  </conditionalFormatting>
  <conditionalFormatting sqref="G27">
    <cfRule type="cellIs" dxfId="139" priority="7" operator="lessThan">
      <formula>#REF!</formula>
    </cfRule>
  </conditionalFormatting>
  <conditionalFormatting sqref="G27">
    <cfRule type="cellIs" dxfId="138" priority="8" operator="lessThan">
      <formula>#REF!</formula>
    </cfRule>
  </conditionalFormatting>
  <conditionalFormatting sqref="G28">
    <cfRule type="cellIs" dxfId="137" priority="5" operator="lessThan">
      <formula>#REF!</formula>
    </cfRule>
  </conditionalFormatting>
  <conditionalFormatting sqref="G28">
    <cfRule type="cellIs" dxfId="136" priority="6" operator="lessThan">
      <formula>#REF!</formula>
    </cfRule>
  </conditionalFormatting>
  <conditionalFormatting sqref="G29">
    <cfRule type="cellIs" dxfId="135" priority="3" operator="lessThan">
      <formula>#REF!</formula>
    </cfRule>
  </conditionalFormatting>
  <conditionalFormatting sqref="G29">
    <cfRule type="cellIs" dxfId="134" priority="4" operator="lessThan">
      <formula>#REF!</formula>
    </cfRule>
  </conditionalFormatting>
  <conditionalFormatting sqref="G30">
    <cfRule type="cellIs" dxfId="133" priority="1" operator="lessThan">
      <formula>#REF!</formula>
    </cfRule>
  </conditionalFormatting>
  <conditionalFormatting sqref="G30">
    <cfRule type="cellIs" dxfId="132" priority="2" operator="lessThan">
      <formula>#REF!</formula>
    </cfRule>
  </conditionalFormatting>
  <printOptions horizontalCentered="1"/>
  <pageMargins left="0.84" right="0.25" top="0.75" bottom="0.75" header="0.3" footer="0.3"/>
  <pageSetup paperSize="9" scale="95" orientation="landscape" horizontalDpi="4294967294" verticalDpi="4294967294" r:id="rId1"/>
  <headerFooter>
    <oddHeader>&amp;LCM-04-2019&amp;REvaluación técnica - Habilitantes</oddHeader>
    <oddFooter>&amp;L&amp;A&amp;RPág. &amp;P de &amp;N</oddFooter>
  </headerFooter>
  <rowBreaks count="1" manualBreakCount="1">
    <brk id="21"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A039B-75FE-4020-A544-21981EEC0CC9}">
  <dimension ref="A1:S32"/>
  <sheetViews>
    <sheetView view="pageBreakPreview" zoomScaleNormal="100" zoomScaleSheetLayoutView="100" workbookViewId="0">
      <selection activeCell="G10" sqref="G10:I10"/>
    </sheetView>
  </sheetViews>
  <sheetFormatPr baseColWidth="10" defaultColWidth="11.5" defaultRowHeight="12"/>
  <cols>
    <col min="1" max="1" width="5.33203125" style="53" customWidth="1"/>
    <col min="2" max="2" width="28.5" style="53" customWidth="1"/>
    <col min="3" max="3" width="25.6640625" style="53" customWidth="1"/>
    <col min="4" max="4" width="18" style="53" customWidth="1"/>
    <col min="5" max="5" width="17.5" style="53" customWidth="1"/>
    <col min="6" max="6" width="30.6640625" style="53" customWidth="1"/>
    <col min="7" max="7" width="11" style="53" customWidth="1"/>
    <col min="8" max="8" width="12.83203125" style="53" customWidth="1"/>
    <col min="9" max="9" width="12.6640625" style="53" customWidth="1"/>
    <col min="10" max="11" width="11.5" style="53"/>
    <col min="12" max="12" width="20.33203125" style="53" customWidth="1"/>
    <col min="13" max="16384" width="11.5" style="53"/>
  </cols>
  <sheetData>
    <row r="1" spans="1:19" ht="14">
      <c r="A1" s="115" t="s">
        <v>258</v>
      </c>
      <c r="B1" s="115"/>
      <c r="C1" s="115"/>
      <c r="D1" s="115"/>
      <c r="E1" s="115"/>
      <c r="F1" s="115"/>
      <c r="G1" s="115"/>
      <c r="H1" s="115"/>
      <c r="I1" s="115"/>
      <c r="J1" s="52"/>
      <c r="K1" s="52"/>
      <c r="L1" s="52"/>
      <c r="M1" s="52"/>
      <c r="N1" s="52"/>
      <c r="O1" s="52"/>
      <c r="P1" s="52"/>
      <c r="Q1" s="52"/>
      <c r="R1" s="52"/>
      <c r="S1" s="52"/>
    </row>
    <row r="2" spans="1:19" ht="12" customHeight="1">
      <c r="A2" s="115" t="s">
        <v>259</v>
      </c>
      <c r="B2" s="115"/>
      <c r="C2" s="115"/>
      <c r="D2" s="115"/>
      <c r="E2" s="115"/>
      <c r="F2" s="115"/>
      <c r="G2" s="115"/>
      <c r="H2" s="115"/>
      <c r="I2" s="115"/>
      <c r="J2" s="52"/>
      <c r="K2" s="52"/>
      <c r="L2" s="52"/>
      <c r="M2" s="52"/>
      <c r="N2" s="52"/>
      <c r="O2" s="52"/>
      <c r="P2" s="52"/>
      <c r="Q2" s="52"/>
      <c r="R2" s="52"/>
      <c r="S2" s="52"/>
    </row>
    <row r="3" spans="1:19" ht="13.5" customHeight="1">
      <c r="A3" s="115" t="s">
        <v>260</v>
      </c>
      <c r="B3" s="115"/>
      <c r="C3" s="115"/>
      <c r="D3" s="115"/>
      <c r="E3" s="115"/>
      <c r="F3" s="115"/>
      <c r="G3" s="115"/>
      <c r="H3" s="115"/>
      <c r="I3" s="115"/>
      <c r="J3" s="52"/>
      <c r="K3" s="52"/>
      <c r="L3" s="52"/>
      <c r="M3" s="52"/>
      <c r="N3" s="52"/>
      <c r="O3" s="52"/>
      <c r="P3" s="52"/>
      <c r="Q3" s="52"/>
      <c r="R3" s="52"/>
      <c r="S3" s="52"/>
    </row>
    <row r="4" spans="1:19" ht="13.5" customHeight="1">
      <c r="A4" s="115" t="s">
        <v>261</v>
      </c>
      <c r="B4" s="115"/>
      <c r="C4" s="115"/>
      <c r="D4" s="115"/>
      <c r="E4" s="115"/>
      <c r="F4" s="115"/>
      <c r="G4" s="115"/>
      <c r="H4" s="115"/>
      <c r="I4" s="115"/>
      <c r="J4" s="52"/>
      <c r="K4" s="52"/>
      <c r="L4" s="52"/>
      <c r="M4" s="52"/>
      <c r="N4" s="52"/>
      <c r="O4" s="52"/>
      <c r="P4" s="52"/>
      <c r="Q4" s="52"/>
      <c r="R4" s="52"/>
      <c r="S4" s="52"/>
    </row>
    <row r="5" spans="1:19">
      <c r="A5" s="52"/>
      <c r="B5" s="52"/>
      <c r="C5" s="52"/>
      <c r="D5" s="52"/>
      <c r="E5" s="52"/>
      <c r="F5" s="52"/>
      <c r="G5" s="52"/>
      <c r="H5" s="52"/>
      <c r="I5" s="52"/>
      <c r="J5" s="52"/>
      <c r="K5" s="52"/>
      <c r="L5" s="52"/>
      <c r="M5" s="52"/>
      <c r="N5" s="52"/>
      <c r="O5" s="52"/>
      <c r="P5" s="52"/>
      <c r="Q5" s="52"/>
      <c r="R5" s="52"/>
      <c r="S5" s="52"/>
    </row>
    <row r="6" spans="1:19" ht="14">
      <c r="A6" s="124" t="s">
        <v>196</v>
      </c>
      <c r="B6" s="124"/>
      <c r="C6" s="124"/>
      <c r="D6" s="125"/>
      <c r="E6" s="125"/>
      <c r="F6" s="125"/>
      <c r="G6" s="125"/>
      <c r="H6" s="125"/>
      <c r="I6" s="125"/>
    </row>
    <row r="7" spans="1:19" ht="14">
      <c r="A7" s="118" t="s">
        <v>71</v>
      </c>
      <c r="B7" s="119"/>
      <c r="C7" s="119"/>
      <c r="D7" s="119"/>
      <c r="E7" s="119"/>
      <c r="F7" s="119"/>
      <c r="G7" s="119"/>
      <c r="H7" s="119"/>
      <c r="I7" s="120"/>
    </row>
    <row r="8" spans="1:19">
      <c r="A8" s="121" t="s">
        <v>197</v>
      </c>
      <c r="B8" s="121"/>
      <c r="C8" s="121"/>
      <c r="D8" s="121"/>
      <c r="E8" s="121"/>
      <c r="F8" s="121"/>
      <c r="G8" s="121"/>
      <c r="H8" s="121"/>
      <c r="I8" s="121"/>
    </row>
    <row r="9" spans="1:19" ht="25.5" customHeight="1">
      <c r="A9" s="54" t="s">
        <v>198</v>
      </c>
      <c r="B9" s="57" t="s">
        <v>199</v>
      </c>
      <c r="C9" s="57" t="s">
        <v>200</v>
      </c>
      <c r="D9" s="57" t="s">
        <v>201</v>
      </c>
      <c r="E9" s="57" t="s">
        <v>202</v>
      </c>
      <c r="F9" s="56" t="s">
        <v>203</v>
      </c>
      <c r="G9" s="122" t="s">
        <v>204</v>
      </c>
      <c r="H9" s="122"/>
      <c r="I9" s="122"/>
      <c r="J9" s="58"/>
      <c r="K9" s="58"/>
    </row>
    <row r="10" spans="1:19" ht="164.25" customHeight="1">
      <c r="A10" s="80">
        <v>2</v>
      </c>
      <c r="B10" s="80">
        <v>1</v>
      </c>
      <c r="C10" s="80" t="s">
        <v>263</v>
      </c>
      <c r="D10" s="80" t="s">
        <v>205</v>
      </c>
      <c r="E10" s="80" t="s">
        <v>206</v>
      </c>
      <c r="F10" s="60" t="s">
        <v>268</v>
      </c>
      <c r="G10" s="177" t="s">
        <v>269</v>
      </c>
      <c r="H10" s="177"/>
      <c r="I10" s="177"/>
      <c r="J10" s="58"/>
      <c r="K10" s="58"/>
    </row>
    <row r="11" spans="1:19">
      <c r="A11" s="117" t="s">
        <v>207</v>
      </c>
      <c r="B11" s="117"/>
      <c r="C11" s="117"/>
      <c r="D11" s="117"/>
      <c r="E11" s="117"/>
      <c r="F11" s="117"/>
      <c r="G11" s="117"/>
      <c r="H11" s="117"/>
      <c r="I11" s="117"/>
      <c r="J11" s="58"/>
      <c r="K11" s="58"/>
    </row>
    <row r="12" spans="1:19">
      <c r="A12" s="117" t="s">
        <v>208</v>
      </c>
      <c r="B12" s="117"/>
      <c r="C12" s="117"/>
      <c r="D12" s="117"/>
      <c r="E12" s="117"/>
      <c r="F12" s="117"/>
      <c r="G12" s="117"/>
      <c r="H12" s="117"/>
      <c r="I12" s="117"/>
      <c r="J12" s="58"/>
      <c r="K12" s="58"/>
    </row>
    <row r="13" spans="1:19" ht="18" customHeight="1">
      <c r="A13" s="133" t="s">
        <v>209</v>
      </c>
      <c r="B13" s="133"/>
      <c r="C13" s="178"/>
      <c r="D13" s="178"/>
      <c r="E13" s="178"/>
      <c r="F13" s="61" t="s">
        <v>210</v>
      </c>
      <c r="G13" s="179"/>
      <c r="H13" s="180"/>
      <c r="I13" s="180"/>
      <c r="J13" s="58"/>
      <c r="K13" s="58"/>
    </row>
    <row r="14" spans="1:19" ht="26">
      <c r="A14" s="133" t="s">
        <v>211</v>
      </c>
      <c r="B14" s="133"/>
      <c r="C14" s="82"/>
      <c r="D14" s="63" t="s">
        <v>212</v>
      </c>
      <c r="E14" s="81"/>
      <c r="F14" s="61" t="s">
        <v>213</v>
      </c>
      <c r="G14" s="136"/>
      <c r="H14" s="136"/>
      <c r="I14" s="136"/>
      <c r="J14" s="58"/>
      <c r="K14" s="58"/>
    </row>
    <row r="15" spans="1:19" ht="24.75" customHeight="1">
      <c r="A15" s="126" t="s">
        <v>214</v>
      </c>
      <c r="B15" s="126"/>
      <c r="C15" s="137"/>
      <c r="D15" s="137"/>
      <c r="E15" s="64" t="s">
        <v>202</v>
      </c>
      <c r="F15" s="174"/>
      <c r="G15" s="175"/>
      <c r="H15" s="175"/>
      <c r="I15" s="176"/>
      <c r="J15" s="58"/>
      <c r="K15" s="58"/>
    </row>
    <row r="16" spans="1:19" ht="22.5" customHeight="1">
      <c r="A16" s="126" t="s">
        <v>215</v>
      </c>
      <c r="B16" s="126"/>
      <c r="C16" s="126"/>
      <c r="D16" s="63" t="s">
        <v>216</v>
      </c>
      <c r="E16" s="65" t="s">
        <v>217</v>
      </c>
      <c r="F16" s="132" t="s">
        <v>218</v>
      </c>
      <c r="G16" s="132"/>
      <c r="H16" s="132"/>
      <c r="I16" s="132"/>
      <c r="J16" s="58"/>
      <c r="K16" s="58"/>
    </row>
    <row r="17" spans="1:11" ht="12" customHeight="1">
      <c r="A17" s="137" t="s">
        <v>219</v>
      </c>
      <c r="B17" s="137"/>
      <c r="C17" s="137"/>
      <c r="D17" s="81"/>
      <c r="E17" s="67" t="s">
        <v>221</v>
      </c>
      <c r="F17" s="172"/>
      <c r="G17" s="173"/>
      <c r="H17" s="173"/>
      <c r="I17" s="173"/>
      <c r="J17" s="58"/>
      <c r="K17" s="58"/>
    </row>
    <row r="18" spans="1:11">
      <c r="A18" s="137" t="s">
        <v>222</v>
      </c>
      <c r="B18" s="137"/>
      <c r="C18" s="137"/>
      <c r="D18" s="81"/>
      <c r="E18" s="67" t="s">
        <v>221</v>
      </c>
      <c r="F18" s="173"/>
      <c r="G18" s="173"/>
      <c r="H18" s="173"/>
      <c r="I18" s="173"/>
      <c r="J18" s="58"/>
      <c r="K18" s="58"/>
    </row>
    <row r="19" spans="1:11">
      <c r="A19" s="137" t="s">
        <v>223</v>
      </c>
      <c r="B19" s="137"/>
      <c r="C19" s="137"/>
      <c r="D19" s="81"/>
      <c r="E19" s="68"/>
      <c r="F19" s="173"/>
      <c r="G19" s="173"/>
      <c r="H19" s="173"/>
      <c r="I19" s="173"/>
      <c r="J19" s="58"/>
      <c r="K19" s="58"/>
    </row>
    <row r="20" spans="1:11" ht="16.5" customHeight="1">
      <c r="A20" s="137" t="s">
        <v>224</v>
      </c>
      <c r="B20" s="137"/>
      <c r="C20" s="137"/>
      <c r="D20" s="70"/>
      <c r="E20" s="67" t="s">
        <v>221</v>
      </c>
      <c r="F20" s="173"/>
      <c r="G20" s="173"/>
      <c r="H20" s="173"/>
      <c r="I20" s="173"/>
      <c r="J20" s="58"/>
      <c r="K20" s="58"/>
    </row>
    <row r="21" spans="1:11" ht="28.5" customHeight="1">
      <c r="A21" s="137" t="s">
        <v>225</v>
      </c>
      <c r="B21" s="137"/>
      <c r="C21" s="137"/>
      <c r="D21" s="81"/>
      <c r="E21" s="68" t="s">
        <v>226</v>
      </c>
      <c r="F21" s="150" t="s">
        <v>227</v>
      </c>
      <c r="G21" s="150"/>
      <c r="H21" s="150"/>
      <c r="I21" s="150"/>
      <c r="J21" s="58"/>
      <c r="K21" s="58"/>
    </row>
    <row r="22" spans="1:11">
      <c r="A22" s="117" t="s">
        <v>228</v>
      </c>
      <c r="B22" s="117"/>
      <c r="C22" s="117"/>
      <c r="D22" s="117"/>
      <c r="E22" s="117"/>
      <c r="F22" s="117"/>
      <c r="G22" s="117"/>
      <c r="H22" s="117"/>
      <c r="I22" s="117"/>
      <c r="J22" s="58"/>
      <c r="K22" s="58"/>
    </row>
    <row r="23" spans="1:11" ht="26">
      <c r="A23" s="72" t="s">
        <v>229</v>
      </c>
      <c r="B23" s="72" t="s">
        <v>2</v>
      </c>
      <c r="C23" s="72" t="s">
        <v>3</v>
      </c>
      <c r="D23" s="72" t="s">
        <v>4</v>
      </c>
      <c r="E23" s="139" t="s">
        <v>5</v>
      </c>
      <c r="F23" s="139"/>
      <c r="G23" s="73" t="s">
        <v>6</v>
      </c>
      <c r="H23" s="73" t="s">
        <v>7</v>
      </c>
      <c r="I23" s="73" t="s">
        <v>230</v>
      </c>
      <c r="J23" s="58"/>
      <c r="K23" s="58"/>
    </row>
    <row r="24" spans="1:11" ht="50.25" customHeight="1">
      <c r="A24" s="83">
        <v>1</v>
      </c>
      <c r="B24" s="25"/>
      <c r="C24" s="25"/>
      <c r="D24" s="24"/>
      <c r="E24" s="168"/>
      <c r="F24" s="169"/>
      <c r="G24" s="26" t="s">
        <v>257</v>
      </c>
      <c r="H24" s="26" t="s">
        <v>257</v>
      </c>
      <c r="I24" s="84" t="e">
        <f>(H24-G24)/365</f>
        <v>#VALUE!</v>
      </c>
      <c r="J24" s="58"/>
      <c r="K24" s="58"/>
    </row>
    <row r="25" spans="1:11" ht="61.5" customHeight="1">
      <c r="A25" s="83">
        <f>A24+1</f>
        <v>2</v>
      </c>
      <c r="B25" s="25"/>
      <c r="C25" s="24"/>
      <c r="D25" s="24"/>
      <c r="E25" s="168"/>
      <c r="F25" s="169"/>
      <c r="G25" s="26" t="s">
        <v>257</v>
      </c>
      <c r="H25" s="26" t="s">
        <v>257</v>
      </c>
      <c r="I25" s="84" t="e">
        <f t="shared" ref="I25:I26" si="0">(H25-G25)/365</f>
        <v>#VALUE!</v>
      </c>
      <c r="J25" s="58"/>
      <c r="K25" s="58"/>
    </row>
    <row r="26" spans="1:11" ht="64.5" customHeight="1">
      <c r="A26" s="83">
        <f t="shared" ref="A26" si="1">A25+1</f>
        <v>3</v>
      </c>
      <c r="B26" s="25"/>
      <c r="C26" s="24"/>
      <c r="D26" s="24"/>
      <c r="E26" s="168"/>
      <c r="F26" s="169"/>
      <c r="G26" s="26" t="s">
        <v>257</v>
      </c>
      <c r="H26" s="26" t="s">
        <v>257</v>
      </c>
      <c r="I26" s="84" t="e">
        <f t="shared" si="0"/>
        <v>#VALUE!</v>
      </c>
      <c r="J26" s="58"/>
      <c r="K26" s="58"/>
    </row>
    <row r="27" spans="1:11" ht="22.5" customHeight="1">
      <c r="A27" s="126" t="s">
        <v>215</v>
      </c>
      <c r="B27" s="126"/>
      <c r="C27" s="126"/>
      <c r="D27" s="63" t="s">
        <v>216</v>
      </c>
      <c r="E27" s="65" t="s">
        <v>217</v>
      </c>
      <c r="F27" s="132" t="s">
        <v>218</v>
      </c>
      <c r="G27" s="132"/>
      <c r="H27" s="132"/>
      <c r="I27" s="132"/>
      <c r="J27" s="58"/>
      <c r="K27" s="58"/>
    </row>
    <row r="28" spans="1:11" ht="13">
      <c r="A28" s="137" t="s">
        <v>231</v>
      </c>
      <c r="B28" s="137"/>
      <c r="C28" s="137"/>
      <c r="D28" s="70" t="s">
        <v>238</v>
      </c>
      <c r="E28" s="85" t="s">
        <v>221</v>
      </c>
      <c r="F28" s="170"/>
      <c r="G28" s="171"/>
      <c r="H28" s="171"/>
      <c r="I28" s="171"/>
      <c r="J28" s="58"/>
      <c r="K28" s="58"/>
    </row>
    <row r="29" spans="1:11" ht="13">
      <c r="A29" s="137" t="s">
        <v>239</v>
      </c>
      <c r="B29" s="137"/>
      <c r="C29" s="137"/>
      <c r="D29" s="70" t="s">
        <v>238</v>
      </c>
      <c r="E29" s="68"/>
      <c r="F29" s="170"/>
      <c r="G29" s="171"/>
      <c r="H29" s="171"/>
      <c r="I29" s="171"/>
      <c r="J29" s="58"/>
      <c r="K29" s="58"/>
    </row>
    <row r="30" spans="1:11" ht="30.75" customHeight="1" thickBot="1">
      <c r="A30" s="137" t="s">
        <v>240</v>
      </c>
      <c r="B30" s="137"/>
      <c r="C30" s="137"/>
      <c r="D30" s="70" t="s">
        <v>238</v>
      </c>
      <c r="E30" s="87" t="s">
        <v>235</v>
      </c>
      <c r="F30" s="171"/>
      <c r="G30" s="171"/>
      <c r="H30" s="171"/>
      <c r="I30" s="171"/>
      <c r="J30" s="58"/>
      <c r="K30" s="58"/>
    </row>
    <row r="31" spans="1:11" ht="12" customHeight="1" thickBot="1">
      <c r="A31" s="163" t="s">
        <v>236</v>
      </c>
      <c r="B31" s="163"/>
      <c r="C31" s="163"/>
      <c r="D31" s="164"/>
      <c r="E31" s="103" t="e">
        <f>SUM(I24:I26)</f>
        <v>#VALUE!</v>
      </c>
      <c r="F31" s="165" t="s">
        <v>241</v>
      </c>
      <c r="G31" s="166"/>
      <c r="H31" s="166"/>
      <c r="I31" s="166"/>
      <c r="J31" s="58"/>
      <c r="K31" s="58"/>
    </row>
    <row r="32" spans="1:11" s="79" customFormat="1" ht="11.25" customHeight="1">
      <c r="A32" s="151"/>
      <c r="B32" s="151"/>
      <c r="C32" s="151"/>
      <c r="D32" s="151"/>
      <c r="E32" s="167"/>
      <c r="F32" s="151"/>
      <c r="G32" s="151"/>
      <c r="H32" s="151"/>
      <c r="I32" s="151"/>
      <c r="J32" s="78"/>
      <c r="K32" s="78"/>
    </row>
  </sheetData>
  <mergeCells count="43">
    <mergeCell ref="A7:I7"/>
    <mergeCell ref="A1:I1"/>
    <mergeCell ref="A2:I2"/>
    <mergeCell ref="A3:I3"/>
    <mergeCell ref="A4:I4"/>
    <mergeCell ref="A6:C6"/>
    <mergeCell ref="D6:I6"/>
    <mergeCell ref="A15:B15"/>
    <mergeCell ref="C15:D15"/>
    <mergeCell ref="F15:I15"/>
    <mergeCell ref="A8:I8"/>
    <mergeCell ref="G9:I9"/>
    <mergeCell ref="G10:I10"/>
    <mergeCell ref="A11:I11"/>
    <mergeCell ref="A12:I12"/>
    <mergeCell ref="A13:B13"/>
    <mergeCell ref="C13:E13"/>
    <mergeCell ref="G13:I13"/>
    <mergeCell ref="A14:B14"/>
    <mergeCell ref="G14:I14"/>
    <mergeCell ref="E25:F25"/>
    <mergeCell ref="A16:C16"/>
    <mergeCell ref="F16:I16"/>
    <mergeCell ref="A17:C17"/>
    <mergeCell ref="F17:I20"/>
    <mergeCell ref="A18:C18"/>
    <mergeCell ref="A19:C19"/>
    <mergeCell ref="A20:C20"/>
    <mergeCell ref="A21:C21"/>
    <mergeCell ref="F21:I21"/>
    <mergeCell ref="A22:I22"/>
    <mergeCell ref="E23:F23"/>
    <mergeCell ref="E24:F24"/>
    <mergeCell ref="A31:D31"/>
    <mergeCell ref="F31:I31"/>
    <mergeCell ref="A32:I32"/>
    <mergeCell ref="E26:F26"/>
    <mergeCell ref="A27:C27"/>
    <mergeCell ref="F27:I27"/>
    <mergeCell ref="A28:C28"/>
    <mergeCell ref="F28:I30"/>
    <mergeCell ref="A29:C29"/>
    <mergeCell ref="A30:C30"/>
  </mergeCells>
  <conditionalFormatting sqref="G24">
    <cfRule type="cellIs" dxfId="131" priority="45" operator="lessThan">
      <formula>$L$2</formula>
    </cfRule>
  </conditionalFormatting>
  <conditionalFormatting sqref="G24">
    <cfRule type="cellIs" dxfId="130" priority="44" operator="lessThan">
      <formula>$L$2</formula>
    </cfRule>
  </conditionalFormatting>
  <conditionalFormatting sqref="G24">
    <cfRule type="cellIs" dxfId="129" priority="43" operator="lessThan">
      <formula>$L$3</formula>
    </cfRule>
  </conditionalFormatting>
  <conditionalFormatting sqref="H24">
    <cfRule type="cellIs" dxfId="128" priority="15" operator="lessThan">
      <formula>$L$2</formula>
    </cfRule>
  </conditionalFormatting>
  <conditionalFormatting sqref="H24">
    <cfRule type="cellIs" dxfId="127" priority="14" operator="lessThan">
      <formula>$L$2</formula>
    </cfRule>
  </conditionalFormatting>
  <conditionalFormatting sqref="H24">
    <cfRule type="cellIs" dxfId="126" priority="13" operator="lessThan">
      <formula>$L$3</formula>
    </cfRule>
  </conditionalFormatting>
  <conditionalFormatting sqref="G25">
    <cfRule type="cellIs" dxfId="125" priority="12" operator="lessThan">
      <formula>$L$2</formula>
    </cfRule>
  </conditionalFormatting>
  <conditionalFormatting sqref="G25">
    <cfRule type="cellIs" dxfId="124" priority="11" operator="lessThan">
      <formula>$L$2</formula>
    </cfRule>
  </conditionalFormatting>
  <conditionalFormatting sqref="G25">
    <cfRule type="cellIs" dxfId="123" priority="10" operator="lessThan">
      <formula>$L$3</formula>
    </cfRule>
  </conditionalFormatting>
  <conditionalFormatting sqref="H25">
    <cfRule type="cellIs" dxfId="122" priority="9" operator="lessThan">
      <formula>$L$2</formula>
    </cfRule>
  </conditionalFormatting>
  <conditionalFormatting sqref="H25">
    <cfRule type="cellIs" dxfId="121" priority="8" operator="lessThan">
      <formula>$L$2</formula>
    </cfRule>
  </conditionalFormatting>
  <conditionalFormatting sqref="H25">
    <cfRule type="cellIs" dxfId="120" priority="7" operator="lessThan">
      <formula>$L$3</formula>
    </cfRule>
  </conditionalFormatting>
  <conditionalFormatting sqref="G26">
    <cfRule type="cellIs" dxfId="119" priority="6" operator="lessThan">
      <formula>$L$2</formula>
    </cfRule>
  </conditionalFormatting>
  <conditionalFormatting sqref="G26">
    <cfRule type="cellIs" dxfId="118" priority="5" operator="lessThan">
      <formula>$L$2</formula>
    </cfRule>
  </conditionalFormatting>
  <conditionalFormatting sqref="G26">
    <cfRule type="cellIs" dxfId="117" priority="4" operator="lessThan">
      <formula>$L$3</formula>
    </cfRule>
  </conditionalFormatting>
  <conditionalFormatting sqref="H26">
    <cfRule type="cellIs" dxfId="116" priority="3" operator="lessThan">
      <formula>$L$2</formula>
    </cfRule>
  </conditionalFormatting>
  <conditionalFormatting sqref="H26">
    <cfRule type="cellIs" dxfId="115" priority="2" operator="lessThan">
      <formula>$L$2</formula>
    </cfRule>
  </conditionalFormatting>
  <conditionalFormatting sqref="H26">
    <cfRule type="cellIs" dxfId="114" priority="1" operator="lessThan">
      <formula>$L$3</formula>
    </cfRule>
  </conditionalFormatting>
  <printOptions horizontalCentered="1"/>
  <pageMargins left="0.84" right="0.25" top="0.75" bottom="0.75" header="0.3" footer="0.3"/>
  <pageSetup paperSize="9" scale="95" orientation="landscape" horizontalDpi="4294967294" verticalDpi="4294967294" r:id="rId1"/>
  <headerFooter>
    <oddHeader>&amp;LCM-04-2019&amp;REvaluación técnica - Habilitantes</oddHeader>
    <oddFooter>&amp;L&amp;A&amp;RPág. &amp;P de &amp;N</oddFooter>
  </headerFooter>
  <rowBreaks count="2" manualBreakCount="2">
    <brk id="7" max="8" man="1"/>
    <brk id="21" max="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02E66-286E-47EA-99BD-AD179B808BAC}">
  <dimension ref="A1:S34"/>
  <sheetViews>
    <sheetView tabSelected="1" view="pageBreakPreview" topLeftCell="A4" zoomScaleNormal="100" zoomScaleSheetLayoutView="100" workbookViewId="0">
      <selection activeCell="F10" sqref="F10"/>
    </sheetView>
  </sheetViews>
  <sheetFormatPr baseColWidth="10" defaultColWidth="11.5" defaultRowHeight="12"/>
  <cols>
    <col min="1" max="1" width="5.33203125" style="53" customWidth="1"/>
    <col min="2" max="2" width="28.5" style="53" customWidth="1"/>
    <col min="3" max="3" width="25.6640625" style="53" customWidth="1"/>
    <col min="4" max="4" width="18" style="53" customWidth="1"/>
    <col min="5" max="5" width="17.5" style="53" customWidth="1"/>
    <col min="6" max="6" width="30.6640625" style="53" customWidth="1"/>
    <col min="7" max="7" width="11" style="53" customWidth="1"/>
    <col min="8" max="8" width="12.83203125" style="53" customWidth="1"/>
    <col min="9" max="9" width="12.6640625" style="53" customWidth="1"/>
    <col min="10" max="11" width="11.5" style="53"/>
    <col min="12" max="12" width="20.33203125" style="53" customWidth="1"/>
    <col min="13" max="16384" width="11.5" style="53"/>
  </cols>
  <sheetData>
    <row r="1" spans="1:19" ht="14">
      <c r="A1" s="115" t="s">
        <v>258</v>
      </c>
      <c r="B1" s="115"/>
      <c r="C1" s="115"/>
      <c r="D1" s="115"/>
      <c r="E1" s="115"/>
      <c r="F1" s="115"/>
      <c r="G1" s="115"/>
      <c r="H1" s="115"/>
      <c r="I1" s="115"/>
      <c r="J1" s="52"/>
      <c r="K1" s="52"/>
      <c r="L1" s="52"/>
      <c r="M1" s="52"/>
      <c r="N1" s="52"/>
      <c r="O1" s="52"/>
      <c r="P1" s="52"/>
      <c r="Q1" s="52"/>
      <c r="R1" s="52"/>
      <c r="S1" s="52"/>
    </row>
    <row r="2" spans="1:19" ht="12" customHeight="1">
      <c r="A2" s="115" t="s">
        <v>259</v>
      </c>
      <c r="B2" s="115"/>
      <c r="C2" s="115"/>
      <c r="D2" s="115"/>
      <c r="E2" s="115"/>
      <c r="F2" s="115"/>
      <c r="G2" s="115"/>
      <c r="H2" s="115"/>
      <c r="I2" s="115"/>
      <c r="J2" s="52"/>
      <c r="K2" s="52"/>
      <c r="L2" s="52"/>
      <c r="M2" s="52"/>
      <c r="N2" s="52"/>
      <c r="O2" s="52"/>
      <c r="P2" s="52"/>
      <c r="Q2" s="52"/>
      <c r="R2" s="52"/>
      <c r="S2" s="52"/>
    </row>
    <row r="3" spans="1:19" ht="13.5" customHeight="1">
      <c r="A3" s="115" t="s">
        <v>260</v>
      </c>
      <c r="B3" s="115"/>
      <c r="C3" s="115"/>
      <c r="D3" s="115"/>
      <c r="E3" s="115"/>
      <c r="F3" s="115"/>
      <c r="G3" s="115"/>
      <c r="H3" s="115"/>
      <c r="I3" s="115"/>
      <c r="J3" s="52"/>
      <c r="K3" s="52"/>
      <c r="L3" s="52"/>
      <c r="M3" s="52"/>
      <c r="N3" s="52"/>
      <c r="O3" s="52"/>
      <c r="P3" s="52"/>
      <c r="Q3" s="52"/>
      <c r="R3" s="52"/>
      <c r="S3" s="52"/>
    </row>
    <row r="4" spans="1:19" ht="13.5" customHeight="1">
      <c r="A4" s="115" t="s">
        <v>261</v>
      </c>
      <c r="B4" s="115"/>
      <c r="C4" s="115"/>
      <c r="D4" s="115"/>
      <c r="E4" s="115"/>
      <c r="F4" s="115"/>
      <c r="G4" s="115"/>
      <c r="H4" s="115"/>
      <c r="I4" s="115"/>
      <c r="J4" s="52"/>
      <c r="K4" s="52"/>
      <c r="L4" s="52"/>
      <c r="M4" s="52"/>
      <c r="N4" s="52"/>
      <c r="O4" s="52"/>
      <c r="P4" s="52"/>
      <c r="Q4" s="52"/>
      <c r="R4" s="52"/>
      <c r="S4" s="52"/>
    </row>
    <row r="5" spans="1:19">
      <c r="A5" s="52"/>
      <c r="B5" s="52"/>
      <c r="C5" s="52"/>
      <c r="D5" s="52"/>
      <c r="E5" s="52"/>
      <c r="F5" s="52"/>
      <c r="G5" s="52"/>
      <c r="H5" s="52"/>
      <c r="I5" s="52"/>
      <c r="J5" s="52"/>
      <c r="K5" s="52"/>
      <c r="L5" s="52"/>
      <c r="M5" s="52"/>
      <c r="N5" s="52"/>
      <c r="O5" s="52"/>
      <c r="P5" s="52"/>
      <c r="Q5" s="52"/>
      <c r="R5" s="52"/>
      <c r="S5" s="52"/>
    </row>
    <row r="6" spans="1:19" ht="14">
      <c r="A6" s="124" t="s">
        <v>196</v>
      </c>
      <c r="B6" s="124"/>
      <c r="C6" s="124"/>
      <c r="D6" s="125"/>
      <c r="E6" s="125"/>
      <c r="F6" s="125"/>
      <c r="G6" s="125"/>
      <c r="H6" s="125"/>
      <c r="I6" s="125"/>
    </row>
    <row r="7" spans="1:19" ht="14">
      <c r="A7" s="118" t="s">
        <v>25</v>
      </c>
      <c r="B7" s="119"/>
      <c r="C7" s="119"/>
      <c r="D7" s="119"/>
      <c r="E7" s="119"/>
      <c r="F7" s="119"/>
      <c r="G7" s="119"/>
      <c r="H7" s="119"/>
      <c r="I7" s="120"/>
    </row>
    <row r="8" spans="1:19" ht="15" customHeight="1">
      <c r="A8" s="121" t="s">
        <v>197</v>
      </c>
      <c r="B8" s="121"/>
      <c r="C8" s="121"/>
      <c r="D8" s="121"/>
      <c r="E8" s="121"/>
      <c r="F8" s="121"/>
      <c r="G8" s="121"/>
      <c r="H8" s="121"/>
      <c r="I8" s="121"/>
    </row>
    <row r="9" spans="1:19" ht="24" customHeight="1">
      <c r="A9" s="54" t="s">
        <v>198</v>
      </c>
      <c r="B9" s="57" t="s">
        <v>199</v>
      </c>
      <c r="C9" s="57" t="s">
        <v>200</v>
      </c>
      <c r="D9" s="57" t="s">
        <v>201</v>
      </c>
      <c r="E9" s="57" t="s">
        <v>202</v>
      </c>
      <c r="F9" s="56" t="s">
        <v>203</v>
      </c>
      <c r="G9" s="122" t="s">
        <v>204</v>
      </c>
      <c r="H9" s="122"/>
      <c r="I9" s="122"/>
    </row>
    <row r="10" spans="1:19" ht="239.25" customHeight="1">
      <c r="A10" s="80">
        <v>4</v>
      </c>
      <c r="B10" s="80">
        <v>1</v>
      </c>
      <c r="C10" s="80" t="s">
        <v>243</v>
      </c>
      <c r="D10" s="80" t="s">
        <v>205</v>
      </c>
      <c r="E10" s="80" t="s">
        <v>206</v>
      </c>
      <c r="F10" s="94" t="s">
        <v>274</v>
      </c>
      <c r="G10" s="177" t="s">
        <v>270</v>
      </c>
      <c r="H10" s="177"/>
      <c r="I10" s="177"/>
    </row>
    <row r="11" spans="1:19" ht="15" customHeight="1">
      <c r="A11" s="117" t="s">
        <v>207</v>
      </c>
      <c r="B11" s="117"/>
      <c r="C11" s="117"/>
      <c r="D11" s="117"/>
      <c r="E11" s="117"/>
      <c r="F11" s="117"/>
      <c r="G11" s="117"/>
      <c r="H11" s="117"/>
      <c r="I11" s="117"/>
    </row>
    <row r="12" spans="1:19" ht="15" customHeight="1">
      <c r="A12" s="117" t="s">
        <v>208</v>
      </c>
      <c r="B12" s="117"/>
      <c r="C12" s="117"/>
      <c r="D12" s="117"/>
      <c r="E12" s="117"/>
      <c r="F12" s="117"/>
      <c r="G12" s="117"/>
      <c r="H12" s="117"/>
      <c r="I12" s="117"/>
    </row>
    <row r="13" spans="1:19" ht="15" customHeight="1">
      <c r="A13" s="133" t="s">
        <v>209</v>
      </c>
      <c r="B13" s="133"/>
      <c r="C13" s="180"/>
      <c r="D13" s="180"/>
      <c r="E13" s="180"/>
      <c r="F13" s="61" t="s">
        <v>210</v>
      </c>
      <c r="G13" s="179"/>
      <c r="H13" s="180"/>
      <c r="I13" s="180"/>
    </row>
    <row r="14" spans="1:19" ht="26">
      <c r="A14" s="133" t="s">
        <v>211</v>
      </c>
      <c r="B14" s="133"/>
      <c r="C14" s="82"/>
      <c r="D14" s="63" t="s">
        <v>212</v>
      </c>
      <c r="E14" s="82"/>
      <c r="F14" s="61" t="s">
        <v>213</v>
      </c>
      <c r="G14" s="136"/>
      <c r="H14" s="136"/>
      <c r="I14" s="136"/>
    </row>
    <row r="15" spans="1:19" ht="15" customHeight="1">
      <c r="A15" s="126" t="s">
        <v>214</v>
      </c>
      <c r="B15" s="126"/>
      <c r="C15" s="137"/>
      <c r="D15" s="137"/>
      <c r="E15" s="64" t="s">
        <v>202</v>
      </c>
      <c r="F15" s="186"/>
      <c r="G15" s="187"/>
      <c r="H15" s="187"/>
      <c r="I15" s="188"/>
    </row>
    <row r="16" spans="1:19" ht="15" customHeight="1">
      <c r="A16" s="126" t="s">
        <v>215</v>
      </c>
      <c r="B16" s="126"/>
      <c r="C16" s="126"/>
      <c r="D16" s="63" t="s">
        <v>216</v>
      </c>
      <c r="E16" s="65" t="s">
        <v>217</v>
      </c>
      <c r="F16" s="132" t="s">
        <v>218</v>
      </c>
      <c r="G16" s="132"/>
      <c r="H16" s="132"/>
      <c r="I16" s="132"/>
    </row>
    <row r="17" spans="1:14" ht="23.25" customHeight="1">
      <c r="A17" s="137" t="s">
        <v>219</v>
      </c>
      <c r="B17" s="137"/>
      <c r="C17" s="137"/>
      <c r="D17" s="70"/>
      <c r="E17" s="67" t="s">
        <v>221</v>
      </c>
      <c r="F17" s="172"/>
      <c r="G17" s="173"/>
      <c r="H17" s="173"/>
      <c r="I17" s="173"/>
      <c r="K17" s="89"/>
      <c r="L17" s="90"/>
      <c r="M17" s="90"/>
      <c r="N17" s="90"/>
    </row>
    <row r="18" spans="1:14" ht="24.75" customHeight="1">
      <c r="A18" s="137" t="s">
        <v>222</v>
      </c>
      <c r="B18" s="137"/>
      <c r="C18" s="137"/>
      <c r="D18" s="70"/>
      <c r="E18" s="67"/>
      <c r="F18" s="173"/>
      <c r="G18" s="173"/>
      <c r="H18" s="173"/>
      <c r="I18" s="173"/>
      <c r="K18" s="90"/>
      <c r="L18" s="90"/>
      <c r="M18" s="90"/>
      <c r="N18" s="90"/>
    </row>
    <row r="19" spans="1:14" ht="29.25" customHeight="1">
      <c r="A19" s="137" t="s">
        <v>223</v>
      </c>
      <c r="B19" s="137"/>
      <c r="C19" s="137"/>
      <c r="D19" s="70"/>
      <c r="E19" s="91" t="s">
        <v>143</v>
      </c>
      <c r="F19" s="173"/>
      <c r="G19" s="173"/>
      <c r="H19" s="173"/>
      <c r="I19" s="173"/>
      <c r="K19" s="90"/>
      <c r="L19" s="90"/>
      <c r="M19" s="90"/>
      <c r="N19" s="90"/>
    </row>
    <row r="20" spans="1:14" ht="27" customHeight="1">
      <c r="A20" s="137" t="s">
        <v>224</v>
      </c>
      <c r="B20" s="137"/>
      <c r="C20" s="137"/>
      <c r="D20" s="70"/>
      <c r="E20" s="67" t="s">
        <v>221</v>
      </c>
      <c r="F20" s="173"/>
      <c r="G20" s="173"/>
      <c r="H20" s="173"/>
      <c r="I20" s="173"/>
      <c r="K20" s="90"/>
      <c r="L20" s="90"/>
      <c r="M20" s="90"/>
      <c r="N20" s="90"/>
    </row>
    <row r="21" spans="1:14" ht="36">
      <c r="A21" s="137" t="s">
        <v>225</v>
      </c>
      <c r="B21" s="137"/>
      <c r="C21" s="137"/>
      <c r="D21" s="70"/>
      <c r="E21" s="68" t="s">
        <v>226</v>
      </c>
      <c r="F21" s="166" t="s">
        <v>227</v>
      </c>
      <c r="G21" s="166"/>
      <c r="H21" s="166"/>
      <c r="I21" s="166"/>
    </row>
    <row r="22" spans="1:14" ht="15" customHeight="1">
      <c r="A22" s="117"/>
      <c r="B22" s="117"/>
      <c r="C22" s="117"/>
      <c r="D22" s="117"/>
      <c r="E22" s="117"/>
      <c r="F22" s="117"/>
      <c r="G22" s="117"/>
      <c r="H22" s="117"/>
      <c r="I22" s="117"/>
    </row>
    <row r="23" spans="1:14" ht="26">
      <c r="A23" s="72" t="s">
        <v>229</v>
      </c>
      <c r="B23" s="72" t="s">
        <v>2</v>
      </c>
      <c r="C23" s="72" t="s">
        <v>3</v>
      </c>
      <c r="D23" s="72" t="s">
        <v>4</v>
      </c>
      <c r="E23" s="139" t="s">
        <v>5</v>
      </c>
      <c r="F23" s="139"/>
      <c r="G23" s="73" t="s">
        <v>6</v>
      </c>
      <c r="H23" s="73" t="s">
        <v>7</v>
      </c>
      <c r="I23" s="73" t="s">
        <v>230</v>
      </c>
    </row>
    <row r="24" spans="1:14" ht="24.75" customHeight="1">
      <c r="A24" s="92">
        <v>1</v>
      </c>
      <c r="B24" s="48"/>
      <c r="C24" s="105"/>
      <c r="D24" s="105"/>
      <c r="E24" s="185"/>
      <c r="F24" s="185"/>
      <c r="G24" s="26" t="s">
        <v>257</v>
      </c>
      <c r="H24" s="26" t="s">
        <v>257</v>
      </c>
      <c r="I24" s="106" t="e">
        <f t="shared" ref="I24:I28" si="0">(H24-G24)/365</f>
        <v>#VALUE!</v>
      </c>
    </row>
    <row r="25" spans="1:14" ht="24.75" customHeight="1">
      <c r="A25" s="92">
        <v>2</v>
      </c>
      <c r="B25" s="48"/>
      <c r="C25" s="105"/>
      <c r="D25" s="105"/>
      <c r="E25" s="185"/>
      <c r="F25" s="185"/>
      <c r="G25" s="26" t="s">
        <v>257</v>
      </c>
      <c r="H25" s="26" t="s">
        <v>257</v>
      </c>
      <c r="I25" s="106" t="e">
        <f t="shared" si="0"/>
        <v>#VALUE!</v>
      </c>
    </row>
    <row r="26" spans="1:14" ht="24.75" customHeight="1">
      <c r="A26" s="92">
        <v>3</v>
      </c>
      <c r="B26" s="49"/>
      <c r="C26" s="42"/>
      <c r="D26" s="105"/>
      <c r="E26" s="185"/>
      <c r="F26" s="185"/>
      <c r="G26" s="26" t="s">
        <v>257</v>
      </c>
      <c r="H26" s="26" t="s">
        <v>257</v>
      </c>
      <c r="I26" s="106" t="e">
        <f t="shared" si="0"/>
        <v>#VALUE!</v>
      </c>
    </row>
    <row r="27" spans="1:14" ht="24.75" customHeight="1">
      <c r="A27" s="92">
        <v>4</v>
      </c>
      <c r="B27" s="48"/>
      <c r="C27" s="105"/>
      <c r="D27" s="105"/>
      <c r="E27" s="185"/>
      <c r="F27" s="185"/>
      <c r="G27" s="26" t="s">
        <v>257</v>
      </c>
      <c r="H27" s="26" t="s">
        <v>257</v>
      </c>
      <c r="I27" s="106" t="e">
        <f t="shared" si="0"/>
        <v>#VALUE!</v>
      </c>
    </row>
    <row r="28" spans="1:14" ht="24.75" customHeight="1">
      <c r="A28" s="92">
        <v>5</v>
      </c>
      <c r="B28" s="48"/>
      <c r="C28" s="105"/>
      <c r="D28" s="105"/>
      <c r="E28" s="185"/>
      <c r="F28" s="185"/>
      <c r="G28" s="26" t="s">
        <v>257</v>
      </c>
      <c r="H28" s="26" t="s">
        <v>257</v>
      </c>
      <c r="I28" s="106" t="e">
        <f t="shared" si="0"/>
        <v>#VALUE!</v>
      </c>
    </row>
    <row r="29" spans="1:14" ht="15" customHeight="1">
      <c r="A29" s="126" t="s">
        <v>215</v>
      </c>
      <c r="B29" s="126"/>
      <c r="C29" s="126"/>
      <c r="D29" s="63" t="s">
        <v>216</v>
      </c>
      <c r="E29" s="65" t="s">
        <v>217</v>
      </c>
      <c r="F29" s="132" t="s">
        <v>218</v>
      </c>
      <c r="G29" s="132"/>
      <c r="H29" s="132"/>
      <c r="I29" s="132"/>
      <c r="J29" s="58"/>
    </row>
    <row r="30" spans="1:14" ht="27" customHeight="1">
      <c r="A30" s="137" t="s">
        <v>231</v>
      </c>
      <c r="B30" s="137"/>
      <c r="C30" s="137"/>
      <c r="D30" s="70"/>
      <c r="E30" s="67" t="s">
        <v>221</v>
      </c>
      <c r="F30" s="170"/>
      <c r="G30" s="171"/>
      <c r="H30" s="171"/>
      <c r="I30" s="171"/>
      <c r="J30" s="58"/>
    </row>
    <row r="31" spans="1:14" ht="27" customHeight="1">
      <c r="A31" s="137" t="s">
        <v>242</v>
      </c>
      <c r="B31" s="137"/>
      <c r="C31" s="137"/>
      <c r="D31" s="70"/>
      <c r="E31" s="67"/>
      <c r="F31" s="170"/>
      <c r="G31" s="171"/>
      <c r="H31" s="171"/>
      <c r="I31" s="171"/>
      <c r="J31" s="58"/>
    </row>
    <row r="32" spans="1:14" ht="47.25" customHeight="1">
      <c r="A32" s="137" t="s">
        <v>240</v>
      </c>
      <c r="B32" s="137"/>
      <c r="C32" s="137"/>
      <c r="D32" s="70"/>
      <c r="E32" s="68" t="s">
        <v>235</v>
      </c>
      <c r="F32" s="171"/>
      <c r="G32" s="171"/>
      <c r="H32" s="171"/>
      <c r="I32" s="171"/>
      <c r="J32" s="58"/>
    </row>
    <row r="33" spans="1:10" ht="15" customHeight="1">
      <c r="A33" s="163" t="s">
        <v>236</v>
      </c>
      <c r="B33" s="163"/>
      <c r="C33" s="163"/>
      <c r="D33" s="163"/>
      <c r="E33" s="93" t="e">
        <f>SUM(I24:I28)</f>
        <v>#VALUE!</v>
      </c>
      <c r="F33" s="181" t="s">
        <v>244</v>
      </c>
      <c r="G33" s="181"/>
      <c r="H33" s="181"/>
      <c r="I33" s="181"/>
      <c r="J33" s="58"/>
    </row>
    <row r="34" spans="1:10" s="79" customFormat="1" ht="9" customHeight="1">
      <c r="A34" s="182"/>
      <c r="B34" s="183"/>
      <c r="C34" s="183"/>
      <c r="D34" s="183"/>
      <c r="E34" s="183"/>
      <c r="F34" s="183"/>
      <c r="G34" s="183"/>
      <c r="H34" s="183"/>
      <c r="I34" s="184"/>
      <c r="J34" s="78"/>
    </row>
  </sheetData>
  <mergeCells count="45">
    <mergeCell ref="A7:I7"/>
    <mergeCell ref="A1:I1"/>
    <mergeCell ref="A2:I2"/>
    <mergeCell ref="A3:I3"/>
    <mergeCell ref="A4:I4"/>
    <mergeCell ref="A6:C6"/>
    <mergeCell ref="D6:I6"/>
    <mergeCell ref="A15:B15"/>
    <mergeCell ref="C15:D15"/>
    <mergeCell ref="F15:I15"/>
    <mergeCell ref="A8:I8"/>
    <mergeCell ref="G9:I9"/>
    <mergeCell ref="G10:I10"/>
    <mergeCell ref="A11:I11"/>
    <mergeCell ref="A12:I12"/>
    <mergeCell ref="A13:B13"/>
    <mergeCell ref="C13:E13"/>
    <mergeCell ref="G13:I13"/>
    <mergeCell ref="A14:B14"/>
    <mergeCell ref="G14:I14"/>
    <mergeCell ref="A16:C16"/>
    <mergeCell ref="F16:I16"/>
    <mergeCell ref="A17:C17"/>
    <mergeCell ref="F17:I20"/>
    <mergeCell ref="A18:C18"/>
    <mergeCell ref="A19:C19"/>
    <mergeCell ref="A20:C20"/>
    <mergeCell ref="E26:F26"/>
    <mergeCell ref="E27:F27"/>
    <mergeCell ref="E28:F28"/>
    <mergeCell ref="A21:C21"/>
    <mergeCell ref="F21:I21"/>
    <mergeCell ref="A22:I22"/>
    <mergeCell ref="E23:F23"/>
    <mergeCell ref="E24:F24"/>
    <mergeCell ref="E25:F25"/>
    <mergeCell ref="A33:D33"/>
    <mergeCell ref="F33:I33"/>
    <mergeCell ref="A34:I34"/>
    <mergeCell ref="A29:C29"/>
    <mergeCell ref="F29:I29"/>
    <mergeCell ref="A30:C30"/>
    <mergeCell ref="F30:I32"/>
    <mergeCell ref="A31:C31"/>
    <mergeCell ref="A32:C32"/>
  </mergeCells>
  <conditionalFormatting sqref="G24">
    <cfRule type="cellIs" dxfId="113" priority="30" operator="lessThan">
      <formula>$L$2</formula>
    </cfRule>
  </conditionalFormatting>
  <conditionalFormatting sqref="G24">
    <cfRule type="cellIs" dxfId="112" priority="29" operator="lessThan">
      <formula>$L$2</formula>
    </cfRule>
  </conditionalFormatting>
  <conditionalFormatting sqref="G24">
    <cfRule type="cellIs" dxfId="111" priority="28" operator="lessThan">
      <formula>$L$3</formula>
    </cfRule>
  </conditionalFormatting>
  <conditionalFormatting sqref="H24">
    <cfRule type="cellIs" dxfId="110" priority="27" operator="lessThan">
      <formula>$L$2</formula>
    </cfRule>
  </conditionalFormatting>
  <conditionalFormatting sqref="H24">
    <cfRule type="cellIs" dxfId="109" priority="26" operator="lessThan">
      <formula>$L$2</formula>
    </cfRule>
  </conditionalFormatting>
  <conditionalFormatting sqref="H24">
    <cfRule type="cellIs" dxfId="108" priority="25" operator="lessThan">
      <formula>$L$3</formula>
    </cfRule>
  </conditionalFormatting>
  <conditionalFormatting sqref="G25">
    <cfRule type="cellIs" dxfId="107" priority="24" operator="lessThan">
      <formula>$L$2</formula>
    </cfRule>
  </conditionalFormatting>
  <conditionalFormatting sqref="G25">
    <cfRule type="cellIs" dxfId="106" priority="23" operator="lessThan">
      <formula>$L$2</formula>
    </cfRule>
  </conditionalFormatting>
  <conditionalFormatting sqref="G25">
    <cfRule type="cellIs" dxfId="105" priority="22" operator="lessThan">
      <formula>$L$3</formula>
    </cfRule>
  </conditionalFormatting>
  <conditionalFormatting sqref="H25">
    <cfRule type="cellIs" dxfId="104" priority="21" operator="lessThan">
      <formula>$L$2</formula>
    </cfRule>
  </conditionalFormatting>
  <conditionalFormatting sqref="H25">
    <cfRule type="cellIs" dxfId="103" priority="20" operator="lessThan">
      <formula>$L$2</formula>
    </cfRule>
  </conditionalFormatting>
  <conditionalFormatting sqref="H25">
    <cfRule type="cellIs" dxfId="102" priority="19" operator="lessThan">
      <formula>$L$3</formula>
    </cfRule>
  </conditionalFormatting>
  <conditionalFormatting sqref="G26">
    <cfRule type="cellIs" dxfId="101" priority="18" operator="lessThan">
      <formula>$L$2</formula>
    </cfRule>
  </conditionalFormatting>
  <conditionalFormatting sqref="G26">
    <cfRule type="cellIs" dxfId="100" priority="17" operator="lessThan">
      <formula>$L$2</formula>
    </cfRule>
  </conditionalFormatting>
  <conditionalFormatting sqref="G26">
    <cfRule type="cellIs" dxfId="99" priority="16" operator="lessThan">
      <formula>$L$3</formula>
    </cfRule>
  </conditionalFormatting>
  <conditionalFormatting sqref="H26">
    <cfRule type="cellIs" dxfId="98" priority="15" operator="lessThan">
      <formula>$L$2</formula>
    </cfRule>
  </conditionalFormatting>
  <conditionalFormatting sqref="H26">
    <cfRule type="cellIs" dxfId="97" priority="14" operator="lessThan">
      <formula>$L$2</formula>
    </cfRule>
  </conditionalFormatting>
  <conditionalFormatting sqref="H26">
    <cfRule type="cellIs" dxfId="96" priority="13" operator="lessThan">
      <formula>$L$3</formula>
    </cfRule>
  </conditionalFormatting>
  <conditionalFormatting sqref="G27">
    <cfRule type="cellIs" dxfId="95" priority="12" operator="lessThan">
      <formula>$L$2</formula>
    </cfRule>
  </conditionalFormatting>
  <conditionalFormatting sqref="G27">
    <cfRule type="cellIs" dxfId="94" priority="11" operator="lessThan">
      <formula>$L$2</formula>
    </cfRule>
  </conditionalFormatting>
  <conditionalFormatting sqref="G27">
    <cfRule type="cellIs" dxfId="93" priority="10" operator="lessThan">
      <formula>$L$3</formula>
    </cfRule>
  </conditionalFormatting>
  <conditionalFormatting sqref="H27">
    <cfRule type="cellIs" dxfId="92" priority="9" operator="lessThan">
      <formula>$L$2</formula>
    </cfRule>
  </conditionalFormatting>
  <conditionalFormatting sqref="H27">
    <cfRule type="cellIs" dxfId="91" priority="8" operator="lessThan">
      <formula>$L$2</formula>
    </cfRule>
  </conditionalFormatting>
  <conditionalFormatting sqref="H27">
    <cfRule type="cellIs" dxfId="90" priority="7" operator="lessThan">
      <formula>$L$3</formula>
    </cfRule>
  </conditionalFormatting>
  <conditionalFormatting sqref="G28">
    <cfRule type="cellIs" dxfId="89" priority="6" operator="lessThan">
      <formula>$L$2</formula>
    </cfRule>
  </conditionalFormatting>
  <conditionalFormatting sqref="G28">
    <cfRule type="cellIs" dxfId="88" priority="5" operator="lessThan">
      <formula>$L$2</formula>
    </cfRule>
  </conditionalFormatting>
  <conditionalFormatting sqref="G28">
    <cfRule type="cellIs" dxfId="87" priority="4" operator="lessThan">
      <formula>$L$3</formula>
    </cfRule>
  </conditionalFormatting>
  <conditionalFormatting sqref="H28">
    <cfRule type="cellIs" dxfId="86" priority="3" operator="lessThan">
      <formula>$L$2</formula>
    </cfRule>
  </conditionalFormatting>
  <conditionalFormatting sqref="H28">
    <cfRule type="cellIs" dxfId="85" priority="2" operator="lessThan">
      <formula>$L$2</formula>
    </cfRule>
  </conditionalFormatting>
  <conditionalFormatting sqref="H28">
    <cfRule type="cellIs" dxfId="84" priority="1" operator="lessThan">
      <formula>$L$3</formula>
    </cfRule>
  </conditionalFormatting>
  <printOptions horizontalCentered="1"/>
  <pageMargins left="0.84" right="0.25" top="0.75" bottom="0.75" header="0.3" footer="0.3"/>
  <pageSetup paperSize="9" scale="95" orientation="landscape" horizontalDpi="4294967294" verticalDpi="4294967294" r:id="rId1"/>
  <headerFooter>
    <oddHeader>&amp;LCM-04-2019&amp;REvaluación técnica - Habilitantes</oddHeader>
    <oddFooter>&amp;L&amp;A&amp;RPág. &amp;P de &amp;N</oddFooter>
  </headerFooter>
  <rowBreaks count="2" manualBreakCount="2">
    <brk id="7" max="8" man="1"/>
    <brk id="20" max="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C5397-02C7-49D1-9438-8FEC31FF9352}">
  <dimension ref="A1:S35"/>
  <sheetViews>
    <sheetView view="pageBreakPreview" zoomScaleNormal="100" zoomScaleSheetLayoutView="100" workbookViewId="0">
      <selection activeCell="G10" sqref="G10:I10"/>
    </sheetView>
  </sheetViews>
  <sheetFormatPr baseColWidth="10" defaultColWidth="11.5" defaultRowHeight="12"/>
  <cols>
    <col min="1" max="1" width="5.33203125" style="53" customWidth="1"/>
    <col min="2" max="2" width="28.5" style="53" customWidth="1"/>
    <col min="3" max="3" width="25.6640625" style="53" customWidth="1"/>
    <col min="4" max="4" width="18" style="53" customWidth="1"/>
    <col min="5" max="5" width="17.5" style="53" customWidth="1"/>
    <col min="6" max="6" width="30.6640625" style="53" customWidth="1"/>
    <col min="7" max="7" width="11" style="53" customWidth="1"/>
    <col min="8" max="8" width="12.83203125" style="53" customWidth="1"/>
    <col min="9" max="9" width="12.6640625" style="53" customWidth="1"/>
    <col min="10" max="11" width="11.5" style="53"/>
    <col min="12" max="12" width="20.33203125" style="53" customWidth="1"/>
    <col min="13" max="16384" width="11.5" style="53"/>
  </cols>
  <sheetData>
    <row r="1" spans="1:19" ht="14">
      <c r="A1" s="115" t="s">
        <v>258</v>
      </c>
      <c r="B1" s="115"/>
      <c r="C1" s="115"/>
      <c r="D1" s="115"/>
      <c r="E1" s="115"/>
      <c r="F1" s="115"/>
      <c r="G1" s="115"/>
      <c r="H1" s="115"/>
      <c r="I1" s="115"/>
      <c r="J1" s="52"/>
      <c r="K1" s="52"/>
      <c r="L1" s="52"/>
      <c r="M1" s="52"/>
      <c r="N1" s="52"/>
      <c r="O1" s="52"/>
      <c r="P1" s="52"/>
      <c r="Q1" s="52"/>
      <c r="R1" s="52"/>
      <c r="S1" s="52"/>
    </row>
    <row r="2" spans="1:19" ht="12" customHeight="1">
      <c r="A2" s="115" t="s">
        <v>259</v>
      </c>
      <c r="B2" s="115"/>
      <c r="C2" s="115"/>
      <c r="D2" s="115"/>
      <c r="E2" s="115"/>
      <c r="F2" s="115"/>
      <c r="G2" s="115"/>
      <c r="H2" s="115"/>
      <c r="I2" s="115"/>
      <c r="J2" s="52"/>
      <c r="K2" s="52"/>
      <c r="L2" s="52"/>
      <c r="M2" s="52"/>
      <c r="N2" s="52"/>
      <c r="O2" s="52"/>
      <c r="P2" s="52"/>
      <c r="Q2" s="52"/>
      <c r="R2" s="52"/>
      <c r="S2" s="52"/>
    </row>
    <row r="3" spans="1:19" ht="13.5" customHeight="1">
      <c r="A3" s="115" t="s">
        <v>260</v>
      </c>
      <c r="B3" s="115"/>
      <c r="C3" s="115"/>
      <c r="D3" s="115"/>
      <c r="E3" s="115"/>
      <c r="F3" s="115"/>
      <c r="G3" s="115"/>
      <c r="H3" s="115"/>
      <c r="I3" s="115"/>
      <c r="J3" s="52"/>
      <c r="K3" s="52"/>
      <c r="L3" s="52"/>
      <c r="M3" s="52"/>
      <c r="N3" s="52"/>
      <c r="O3" s="52"/>
      <c r="P3" s="52"/>
      <c r="Q3" s="52"/>
      <c r="R3" s="52"/>
      <c r="S3" s="52"/>
    </row>
    <row r="4" spans="1:19" ht="13.5" customHeight="1">
      <c r="A4" s="115" t="s">
        <v>261</v>
      </c>
      <c r="B4" s="115"/>
      <c r="C4" s="115"/>
      <c r="D4" s="115"/>
      <c r="E4" s="115"/>
      <c r="F4" s="115"/>
      <c r="G4" s="115"/>
      <c r="H4" s="115"/>
      <c r="I4" s="115"/>
      <c r="J4" s="52"/>
      <c r="K4" s="52"/>
      <c r="L4" s="52"/>
      <c r="M4" s="52"/>
      <c r="N4" s="52"/>
      <c r="O4" s="52"/>
      <c r="P4" s="52"/>
      <c r="Q4" s="52"/>
      <c r="R4" s="52"/>
      <c r="S4" s="52"/>
    </row>
    <row r="5" spans="1:19">
      <c r="A5" s="52"/>
      <c r="B5" s="52"/>
      <c r="C5" s="52"/>
      <c r="D5" s="52"/>
      <c r="E5" s="52"/>
      <c r="F5" s="52"/>
      <c r="G5" s="52"/>
      <c r="H5" s="52"/>
      <c r="I5" s="52"/>
      <c r="J5" s="52"/>
      <c r="K5" s="52"/>
      <c r="L5" s="52"/>
      <c r="M5" s="52"/>
      <c r="N5" s="52"/>
      <c r="O5" s="52"/>
      <c r="P5" s="52"/>
      <c r="Q5" s="52"/>
      <c r="R5" s="52"/>
      <c r="S5" s="52"/>
    </row>
    <row r="6" spans="1:19" ht="14">
      <c r="A6" s="124" t="s">
        <v>196</v>
      </c>
      <c r="B6" s="124"/>
      <c r="C6" s="124"/>
      <c r="D6" s="125"/>
      <c r="E6" s="125"/>
      <c r="F6" s="125"/>
      <c r="G6" s="125"/>
      <c r="H6" s="125"/>
      <c r="I6" s="125"/>
    </row>
    <row r="7" spans="1:19" ht="14">
      <c r="A7" s="118" t="s">
        <v>77</v>
      </c>
      <c r="B7" s="119"/>
      <c r="C7" s="119"/>
      <c r="D7" s="119"/>
      <c r="E7" s="119"/>
      <c r="F7" s="119"/>
      <c r="G7" s="119"/>
      <c r="H7" s="119"/>
      <c r="I7" s="120"/>
    </row>
    <row r="8" spans="1:19">
      <c r="A8" s="121" t="s">
        <v>197</v>
      </c>
      <c r="B8" s="121"/>
      <c r="C8" s="121"/>
      <c r="D8" s="121"/>
      <c r="E8" s="121"/>
      <c r="F8" s="121"/>
      <c r="G8" s="121"/>
      <c r="H8" s="121"/>
      <c r="I8" s="121"/>
    </row>
    <row r="9" spans="1:19" ht="26">
      <c r="A9" s="54" t="s">
        <v>198</v>
      </c>
      <c r="B9" s="57" t="s">
        <v>199</v>
      </c>
      <c r="C9" s="57" t="s">
        <v>200</v>
      </c>
      <c r="D9" s="57" t="s">
        <v>201</v>
      </c>
      <c r="E9" s="57" t="s">
        <v>202</v>
      </c>
      <c r="F9" s="56" t="s">
        <v>203</v>
      </c>
      <c r="G9" s="122" t="s">
        <v>204</v>
      </c>
      <c r="H9" s="122"/>
      <c r="I9" s="122"/>
    </row>
    <row r="10" spans="1:19" ht="87.75" customHeight="1">
      <c r="A10" s="80">
        <v>7</v>
      </c>
      <c r="B10" s="80">
        <v>1</v>
      </c>
      <c r="C10" s="80" t="s">
        <v>264</v>
      </c>
      <c r="D10" s="80" t="s">
        <v>246</v>
      </c>
      <c r="E10" s="102" t="s">
        <v>206</v>
      </c>
      <c r="F10" s="94" t="s">
        <v>271</v>
      </c>
      <c r="G10" s="207" t="s">
        <v>272</v>
      </c>
      <c r="H10" s="207"/>
      <c r="I10" s="207"/>
    </row>
    <row r="11" spans="1:19">
      <c r="A11" s="117" t="s">
        <v>207</v>
      </c>
      <c r="B11" s="117"/>
      <c r="C11" s="117"/>
      <c r="D11" s="117"/>
      <c r="E11" s="117"/>
      <c r="F11" s="117"/>
      <c r="G11" s="117"/>
      <c r="H11" s="117"/>
      <c r="I11" s="117"/>
    </row>
    <row r="12" spans="1:19">
      <c r="A12" s="117" t="s">
        <v>208</v>
      </c>
      <c r="B12" s="117"/>
      <c r="C12" s="117"/>
      <c r="D12" s="117"/>
      <c r="E12" s="117"/>
      <c r="F12" s="117"/>
      <c r="G12" s="117"/>
      <c r="H12" s="117"/>
      <c r="I12" s="117"/>
    </row>
    <row r="13" spans="1:19" ht="13">
      <c r="A13" s="133" t="s">
        <v>209</v>
      </c>
      <c r="B13" s="133"/>
      <c r="C13" s="180"/>
      <c r="D13" s="180"/>
      <c r="E13" s="180"/>
      <c r="F13" s="61" t="s">
        <v>210</v>
      </c>
      <c r="G13" s="179"/>
      <c r="H13" s="179"/>
      <c r="I13" s="179"/>
    </row>
    <row r="14" spans="1:19" ht="26">
      <c r="A14" s="133" t="s">
        <v>211</v>
      </c>
      <c r="B14" s="133"/>
      <c r="C14" s="82"/>
      <c r="D14" s="63" t="s">
        <v>212</v>
      </c>
      <c r="E14" s="82"/>
      <c r="F14" s="61" t="s">
        <v>213</v>
      </c>
      <c r="G14" s="136"/>
      <c r="H14" s="136"/>
      <c r="I14" s="136"/>
    </row>
    <row r="15" spans="1:19" ht="13">
      <c r="A15" s="126" t="s">
        <v>214</v>
      </c>
      <c r="B15" s="126"/>
      <c r="C15" s="137"/>
      <c r="D15" s="137"/>
      <c r="E15" s="64" t="s">
        <v>202</v>
      </c>
      <c r="F15" s="194"/>
      <c r="G15" s="195"/>
      <c r="H15" s="195"/>
      <c r="I15" s="196"/>
    </row>
    <row r="16" spans="1:19" ht="13">
      <c r="A16" s="126" t="s">
        <v>215</v>
      </c>
      <c r="B16" s="126"/>
      <c r="C16" s="126"/>
      <c r="D16" s="63" t="s">
        <v>216</v>
      </c>
      <c r="E16" s="65" t="s">
        <v>217</v>
      </c>
      <c r="F16" s="132" t="s">
        <v>218</v>
      </c>
      <c r="G16" s="132"/>
      <c r="H16" s="132"/>
      <c r="I16" s="132"/>
    </row>
    <row r="17" spans="1:9">
      <c r="A17" s="137" t="s">
        <v>219</v>
      </c>
      <c r="B17" s="137"/>
      <c r="C17" s="137"/>
      <c r="D17" s="70"/>
      <c r="E17" s="67" t="s">
        <v>221</v>
      </c>
      <c r="F17" s="197"/>
      <c r="G17" s="198"/>
      <c r="H17" s="198"/>
      <c r="I17" s="199"/>
    </row>
    <row r="18" spans="1:9">
      <c r="A18" s="137" t="s">
        <v>222</v>
      </c>
      <c r="B18" s="137"/>
      <c r="C18" s="137"/>
      <c r="D18" s="70"/>
      <c r="E18" s="68"/>
      <c r="F18" s="200"/>
      <c r="G18" s="201"/>
      <c r="H18" s="201"/>
      <c r="I18" s="202"/>
    </row>
    <row r="19" spans="1:9">
      <c r="A19" s="137" t="s">
        <v>223</v>
      </c>
      <c r="B19" s="137"/>
      <c r="C19" s="137"/>
      <c r="D19" s="70"/>
      <c r="E19" s="68" t="s">
        <v>143</v>
      </c>
      <c r="F19" s="200"/>
      <c r="G19" s="201"/>
      <c r="H19" s="201"/>
      <c r="I19" s="202"/>
    </row>
    <row r="20" spans="1:9">
      <c r="A20" s="137" t="s">
        <v>224</v>
      </c>
      <c r="B20" s="137"/>
      <c r="C20" s="137"/>
      <c r="D20" s="70"/>
      <c r="E20" s="67" t="s">
        <v>221</v>
      </c>
      <c r="F20" s="200"/>
      <c r="G20" s="201"/>
      <c r="H20" s="201"/>
      <c r="I20" s="202"/>
    </row>
    <row r="21" spans="1:9" ht="36">
      <c r="A21" s="206" t="s">
        <v>225</v>
      </c>
      <c r="B21" s="206"/>
      <c r="C21" s="206"/>
      <c r="D21" s="95"/>
      <c r="E21" s="87" t="s">
        <v>226</v>
      </c>
      <c r="F21" s="200"/>
      <c r="G21" s="201"/>
      <c r="H21" s="201"/>
      <c r="I21" s="202"/>
    </row>
    <row r="22" spans="1:9">
      <c r="A22" s="96"/>
      <c r="B22" s="97"/>
      <c r="C22" s="98"/>
      <c r="D22" s="99"/>
      <c r="E22" s="100"/>
      <c r="F22" s="203"/>
      <c r="G22" s="204"/>
      <c r="H22" s="204"/>
      <c r="I22" s="205"/>
    </row>
    <row r="23" spans="1:9">
      <c r="A23" s="189"/>
      <c r="B23" s="190"/>
      <c r="C23" s="190"/>
      <c r="D23" s="190"/>
      <c r="E23" s="191"/>
      <c r="F23" s="150" t="s">
        <v>245</v>
      </c>
      <c r="G23" s="150"/>
      <c r="H23" s="150"/>
      <c r="I23" s="150"/>
    </row>
    <row r="24" spans="1:9">
      <c r="A24" s="117" t="s">
        <v>228</v>
      </c>
      <c r="B24" s="117"/>
      <c r="C24" s="117"/>
      <c r="D24" s="117"/>
      <c r="E24" s="117"/>
      <c r="F24" s="117"/>
      <c r="G24" s="117"/>
      <c r="H24" s="117"/>
      <c r="I24" s="117"/>
    </row>
    <row r="25" spans="1:9" ht="26">
      <c r="A25" s="72" t="s">
        <v>229</v>
      </c>
      <c r="B25" s="72" t="s">
        <v>2</v>
      </c>
      <c r="C25" s="72" t="s">
        <v>3</v>
      </c>
      <c r="D25" s="72" t="s">
        <v>4</v>
      </c>
      <c r="E25" s="139" t="s">
        <v>5</v>
      </c>
      <c r="F25" s="139"/>
      <c r="G25" s="73" t="s">
        <v>6</v>
      </c>
      <c r="H25" s="73" t="s">
        <v>7</v>
      </c>
      <c r="I25" s="73" t="s">
        <v>230</v>
      </c>
    </row>
    <row r="26" spans="1:9" ht="42" customHeight="1">
      <c r="A26" s="16">
        <v>1</v>
      </c>
      <c r="B26" s="30"/>
      <c r="C26" s="33"/>
      <c r="D26" s="33"/>
      <c r="E26" s="192"/>
      <c r="F26" s="193"/>
      <c r="G26" s="26" t="s">
        <v>257</v>
      </c>
      <c r="H26" s="26" t="s">
        <v>257</v>
      </c>
      <c r="I26" s="101" t="e">
        <f t="shared" ref="I26:I30" si="0">(H26-G26)/365</f>
        <v>#VALUE!</v>
      </c>
    </row>
    <row r="27" spans="1:9" ht="42" customHeight="1">
      <c r="A27" s="16">
        <v>2</v>
      </c>
      <c r="B27" s="27"/>
      <c r="C27" s="33"/>
      <c r="D27" s="33"/>
      <c r="E27" s="192"/>
      <c r="F27" s="193"/>
      <c r="G27" s="26" t="s">
        <v>257</v>
      </c>
      <c r="H27" s="26" t="s">
        <v>257</v>
      </c>
      <c r="I27" s="101" t="e">
        <f t="shared" si="0"/>
        <v>#VALUE!</v>
      </c>
    </row>
    <row r="28" spans="1:9" ht="42" customHeight="1">
      <c r="A28" s="16">
        <v>3</v>
      </c>
      <c r="B28" s="24"/>
      <c r="C28" s="33"/>
      <c r="D28" s="33"/>
      <c r="E28" s="192"/>
      <c r="F28" s="193"/>
      <c r="G28" s="26" t="s">
        <v>257</v>
      </c>
      <c r="H28" s="26" t="s">
        <v>257</v>
      </c>
      <c r="I28" s="101" t="e">
        <f t="shared" si="0"/>
        <v>#VALUE!</v>
      </c>
    </row>
    <row r="29" spans="1:9" ht="42" customHeight="1">
      <c r="A29" s="16">
        <v>4</v>
      </c>
      <c r="B29" s="27"/>
      <c r="C29" s="33"/>
      <c r="D29" s="33"/>
      <c r="E29" s="192"/>
      <c r="F29" s="193"/>
      <c r="G29" s="26" t="s">
        <v>257</v>
      </c>
      <c r="H29" s="26" t="s">
        <v>257</v>
      </c>
      <c r="I29" s="101" t="e">
        <f t="shared" si="0"/>
        <v>#VALUE!</v>
      </c>
    </row>
    <row r="30" spans="1:9" ht="42" customHeight="1">
      <c r="A30" s="16">
        <v>5</v>
      </c>
      <c r="B30" s="36"/>
      <c r="C30" s="35"/>
      <c r="D30" s="33"/>
      <c r="E30" s="192"/>
      <c r="F30" s="193"/>
      <c r="G30" s="26" t="s">
        <v>257</v>
      </c>
      <c r="H30" s="26" t="s">
        <v>257</v>
      </c>
      <c r="I30" s="101" t="e">
        <f t="shared" si="0"/>
        <v>#VALUE!</v>
      </c>
    </row>
    <row r="31" spans="1:9" ht="13">
      <c r="A31" s="126" t="s">
        <v>215</v>
      </c>
      <c r="B31" s="126"/>
      <c r="C31" s="126"/>
      <c r="D31" s="63" t="s">
        <v>216</v>
      </c>
      <c r="E31" s="65" t="s">
        <v>217</v>
      </c>
      <c r="F31" s="132" t="s">
        <v>218</v>
      </c>
      <c r="G31" s="132"/>
      <c r="H31" s="132"/>
      <c r="I31" s="132"/>
    </row>
    <row r="32" spans="1:9">
      <c r="A32" s="137" t="s">
        <v>231</v>
      </c>
      <c r="B32" s="137"/>
      <c r="C32" s="137"/>
      <c r="D32" s="70"/>
      <c r="E32" s="67" t="s">
        <v>221</v>
      </c>
      <c r="F32" s="154"/>
      <c r="G32" s="155"/>
      <c r="H32" s="155"/>
      <c r="I32" s="156"/>
    </row>
    <row r="33" spans="1:9" ht="22.5" customHeight="1">
      <c r="A33" s="189" t="s">
        <v>240</v>
      </c>
      <c r="B33" s="190"/>
      <c r="C33" s="191"/>
      <c r="D33" s="70"/>
      <c r="E33" s="68" t="s">
        <v>235</v>
      </c>
      <c r="F33" s="157"/>
      <c r="G33" s="158"/>
      <c r="H33" s="158"/>
      <c r="I33" s="159"/>
    </row>
    <row r="34" spans="1:9">
      <c r="A34" s="189" t="s">
        <v>242</v>
      </c>
      <c r="B34" s="190"/>
      <c r="C34" s="191"/>
      <c r="D34" s="70"/>
      <c r="E34" s="68"/>
      <c r="F34" s="160"/>
      <c r="G34" s="161"/>
      <c r="H34" s="161"/>
      <c r="I34" s="162"/>
    </row>
    <row r="35" spans="1:9">
      <c r="A35" s="163" t="s">
        <v>236</v>
      </c>
      <c r="B35" s="163"/>
      <c r="C35" s="163"/>
      <c r="D35" s="163"/>
      <c r="E35" s="88" t="e">
        <f>SUM(I26:I30)</f>
        <v>#VALUE!</v>
      </c>
      <c r="F35" s="166" t="s">
        <v>244</v>
      </c>
      <c r="G35" s="166"/>
      <c r="H35" s="166"/>
      <c r="I35" s="166"/>
    </row>
  </sheetData>
  <mergeCells count="45">
    <mergeCell ref="A1:I1"/>
    <mergeCell ref="A2:I2"/>
    <mergeCell ref="A3:I3"/>
    <mergeCell ref="A4:I4"/>
    <mergeCell ref="A6:C6"/>
    <mergeCell ref="D6:I6"/>
    <mergeCell ref="A8:I8"/>
    <mergeCell ref="G9:I9"/>
    <mergeCell ref="G10:I10"/>
    <mergeCell ref="A11:I11"/>
    <mergeCell ref="A7:I7"/>
    <mergeCell ref="A12:I12"/>
    <mergeCell ref="A13:B13"/>
    <mergeCell ref="C13:E13"/>
    <mergeCell ref="G13:I13"/>
    <mergeCell ref="A14:B14"/>
    <mergeCell ref="G14:I14"/>
    <mergeCell ref="E26:F26"/>
    <mergeCell ref="A15:B15"/>
    <mergeCell ref="C15:D15"/>
    <mergeCell ref="F15:I15"/>
    <mergeCell ref="A16:C16"/>
    <mergeCell ref="F16:I16"/>
    <mergeCell ref="A17:C17"/>
    <mergeCell ref="F17:I22"/>
    <mergeCell ref="A18:C18"/>
    <mergeCell ref="A19:C19"/>
    <mergeCell ref="A20:C20"/>
    <mergeCell ref="A21:C21"/>
    <mergeCell ref="A23:E23"/>
    <mergeCell ref="F23:I23"/>
    <mergeCell ref="A24:I24"/>
    <mergeCell ref="E25:F25"/>
    <mergeCell ref="E27:F27"/>
    <mergeCell ref="E28:F28"/>
    <mergeCell ref="E29:F29"/>
    <mergeCell ref="E30:F30"/>
    <mergeCell ref="A31:C31"/>
    <mergeCell ref="F31:I31"/>
    <mergeCell ref="A32:C32"/>
    <mergeCell ref="F32:I34"/>
    <mergeCell ref="A33:C33"/>
    <mergeCell ref="A34:C34"/>
    <mergeCell ref="A35:D35"/>
    <mergeCell ref="F35:I35"/>
  </mergeCells>
  <conditionalFormatting sqref="G26">
    <cfRule type="cellIs" dxfId="83" priority="30" operator="lessThan">
      <formula>$L$2</formula>
    </cfRule>
  </conditionalFormatting>
  <conditionalFormatting sqref="G26">
    <cfRule type="cellIs" dxfId="82" priority="29" operator="lessThan">
      <formula>$L$2</formula>
    </cfRule>
  </conditionalFormatting>
  <conditionalFormatting sqref="G26">
    <cfRule type="cellIs" dxfId="81" priority="28" operator="lessThan">
      <formula>$L$3</formula>
    </cfRule>
  </conditionalFormatting>
  <conditionalFormatting sqref="H26">
    <cfRule type="cellIs" dxfId="80" priority="27" operator="lessThan">
      <formula>$L$2</formula>
    </cfRule>
  </conditionalFormatting>
  <conditionalFormatting sqref="H26">
    <cfRule type="cellIs" dxfId="79" priority="26" operator="lessThan">
      <formula>$L$2</formula>
    </cfRule>
  </conditionalFormatting>
  <conditionalFormatting sqref="H26">
    <cfRule type="cellIs" dxfId="78" priority="25" operator="lessThan">
      <formula>$L$3</formula>
    </cfRule>
  </conditionalFormatting>
  <conditionalFormatting sqref="G27">
    <cfRule type="cellIs" dxfId="77" priority="24" operator="lessThan">
      <formula>$L$2</formula>
    </cfRule>
  </conditionalFormatting>
  <conditionalFormatting sqref="G27">
    <cfRule type="cellIs" dxfId="76" priority="23" operator="lessThan">
      <formula>$L$2</formula>
    </cfRule>
  </conditionalFormatting>
  <conditionalFormatting sqref="G27">
    <cfRule type="cellIs" dxfId="75" priority="22" operator="lessThan">
      <formula>$L$3</formula>
    </cfRule>
  </conditionalFormatting>
  <conditionalFormatting sqref="H27">
    <cfRule type="cellIs" dxfId="74" priority="21" operator="lessThan">
      <formula>$L$2</formula>
    </cfRule>
  </conditionalFormatting>
  <conditionalFormatting sqref="H27">
    <cfRule type="cellIs" dxfId="73" priority="20" operator="lessThan">
      <formula>$L$2</formula>
    </cfRule>
  </conditionalFormatting>
  <conditionalFormatting sqref="H27">
    <cfRule type="cellIs" dxfId="72" priority="19" operator="lessThan">
      <formula>$L$3</formula>
    </cfRule>
  </conditionalFormatting>
  <conditionalFormatting sqref="G28">
    <cfRule type="cellIs" dxfId="71" priority="18" operator="lessThan">
      <formula>$L$2</formula>
    </cfRule>
  </conditionalFormatting>
  <conditionalFormatting sqref="G28">
    <cfRule type="cellIs" dxfId="70" priority="17" operator="lessThan">
      <formula>$L$2</formula>
    </cfRule>
  </conditionalFormatting>
  <conditionalFormatting sqref="G28">
    <cfRule type="cellIs" dxfId="69" priority="16" operator="lessThan">
      <formula>$L$3</formula>
    </cfRule>
  </conditionalFormatting>
  <conditionalFormatting sqref="H28">
    <cfRule type="cellIs" dxfId="68" priority="15" operator="lessThan">
      <formula>$L$2</formula>
    </cfRule>
  </conditionalFormatting>
  <conditionalFormatting sqref="H28">
    <cfRule type="cellIs" dxfId="67" priority="14" operator="lessThan">
      <formula>$L$2</formula>
    </cfRule>
  </conditionalFormatting>
  <conditionalFormatting sqref="H28">
    <cfRule type="cellIs" dxfId="66" priority="13" operator="lessThan">
      <formula>$L$3</formula>
    </cfRule>
  </conditionalFormatting>
  <conditionalFormatting sqref="G29">
    <cfRule type="cellIs" dxfId="65" priority="12" operator="lessThan">
      <formula>$L$2</formula>
    </cfRule>
  </conditionalFormatting>
  <conditionalFormatting sqref="G29">
    <cfRule type="cellIs" dxfId="64" priority="11" operator="lessThan">
      <formula>$L$2</formula>
    </cfRule>
  </conditionalFormatting>
  <conditionalFormatting sqref="G29">
    <cfRule type="cellIs" dxfId="63" priority="10" operator="lessThan">
      <formula>$L$3</formula>
    </cfRule>
  </conditionalFormatting>
  <conditionalFormatting sqref="H29">
    <cfRule type="cellIs" dxfId="62" priority="9" operator="lessThan">
      <formula>$L$2</formula>
    </cfRule>
  </conditionalFormatting>
  <conditionalFormatting sqref="H29">
    <cfRule type="cellIs" dxfId="61" priority="8" operator="lessThan">
      <formula>$L$2</formula>
    </cfRule>
  </conditionalFormatting>
  <conditionalFormatting sqref="H29">
    <cfRule type="cellIs" dxfId="60" priority="7" operator="lessThan">
      <formula>$L$3</formula>
    </cfRule>
  </conditionalFormatting>
  <conditionalFormatting sqref="G30">
    <cfRule type="cellIs" dxfId="59" priority="6" operator="lessThan">
      <formula>$L$2</formula>
    </cfRule>
  </conditionalFormatting>
  <conditionalFormatting sqref="G30">
    <cfRule type="cellIs" dxfId="58" priority="5" operator="lessThan">
      <formula>$L$2</formula>
    </cfRule>
  </conditionalFormatting>
  <conditionalFormatting sqref="G30">
    <cfRule type="cellIs" dxfId="57" priority="4" operator="lessThan">
      <formula>$L$3</formula>
    </cfRule>
  </conditionalFormatting>
  <conditionalFormatting sqref="H30">
    <cfRule type="cellIs" dxfId="56" priority="3" operator="lessThan">
      <formula>$L$2</formula>
    </cfRule>
  </conditionalFormatting>
  <conditionalFormatting sqref="H30">
    <cfRule type="cellIs" dxfId="55" priority="2" operator="lessThan">
      <formula>$L$2</formula>
    </cfRule>
  </conditionalFormatting>
  <conditionalFormatting sqref="H30">
    <cfRule type="cellIs" dxfId="54" priority="1" operator="lessThan">
      <formula>$L$3</formula>
    </cfRule>
  </conditionalFormatting>
  <printOptions horizontalCentered="1"/>
  <pageMargins left="0.84" right="0.25" top="0.75" bottom="0.75" header="0.3" footer="0.3"/>
  <pageSetup paperSize="9" scale="95" orientation="landscape" horizontalDpi="4294967294" verticalDpi="4294967294" r:id="rId1"/>
  <headerFooter>
    <oddHeader>&amp;LCM-04-2019&amp;REvaluación técnica - Habilitantes</oddHeader>
    <oddFooter>&amp;L&amp;A&amp;RPág. &amp;P de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098CB-60AE-473D-A144-8C7108381FF6}">
  <dimension ref="A1:S35"/>
  <sheetViews>
    <sheetView view="pageBreakPreview" zoomScaleNormal="100" zoomScaleSheetLayoutView="100" workbookViewId="0">
      <selection activeCell="F10" sqref="F10"/>
    </sheetView>
  </sheetViews>
  <sheetFormatPr baseColWidth="10" defaultColWidth="11.5" defaultRowHeight="12"/>
  <cols>
    <col min="1" max="1" width="5.33203125" style="53" customWidth="1"/>
    <col min="2" max="2" width="28.5" style="53" customWidth="1"/>
    <col min="3" max="3" width="25.6640625" style="53" customWidth="1"/>
    <col min="4" max="4" width="18" style="53" customWidth="1"/>
    <col min="5" max="5" width="17.5" style="53" customWidth="1"/>
    <col min="6" max="6" width="30.6640625" style="53" customWidth="1"/>
    <col min="7" max="7" width="11" style="53" customWidth="1"/>
    <col min="8" max="8" width="12.83203125" style="53" customWidth="1"/>
    <col min="9" max="9" width="12.6640625" style="53" customWidth="1"/>
    <col min="10" max="11" width="11.5" style="53"/>
    <col min="12" max="12" width="20.33203125" style="53" customWidth="1"/>
    <col min="13" max="16384" width="11.5" style="53"/>
  </cols>
  <sheetData>
    <row r="1" spans="1:19" ht="14">
      <c r="A1" s="115" t="s">
        <v>258</v>
      </c>
      <c r="B1" s="115"/>
      <c r="C1" s="115"/>
      <c r="D1" s="115"/>
      <c r="E1" s="115"/>
      <c r="F1" s="115"/>
      <c r="G1" s="115"/>
      <c r="H1" s="115"/>
      <c r="I1" s="115"/>
      <c r="J1" s="52"/>
      <c r="K1" s="52"/>
      <c r="L1" s="52"/>
      <c r="M1" s="52"/>
      <c r="N1" s="52"/>
      <c r="O1" s="52"/>
      <c r="P1" s="52"/>
      <c r="Q1" s="52"/>
      <c r="R1" s="52"/>
      <c r="S1" s="52"/>
    </row>
    <row r="2" spans="1:19" ht="12" customHeight="1">
      <c r="A2" s="115" t="s">
        <v>259</v>
      </c>
      <c r="B2" s="115"/>
      <c r="C2" s="115"/>
      <c r="D2" s="115"/>
      <c r="E2" s="115"/>
      <c r="F2" s="115"/>
      <c r="G2" s="115"/>
      <c r="H2" s="115"/>
      <c r="I2" s="115"/>
      <c r="J2" s="52"/>
      <c r="K2" s="52"/>
      <c r="L2" s="52"/>
      <c r="M2" s="52"/>
      <c r="N2" s="52"/>
      <c r="O2" s="52"/>
      <c r="P2" s="52"/>
      <c r="Q2" s="52"/>
      <c r="R2" s="52"/>
      <c r="S2" s="52"/>
    </row>
    <row r="3" spans="1:19" ht="13.5" customHeight="1">
      <c r="A3" s="115" t="s">
        <v>260</v>
      </c>
      <c r="B3" s="115"/>
      <c r="C3" s="115"/>
      <c r="D3" s="115"/>
      <c r="E3" s="115"/>
      <c r="F3" s="115"/>
      <c r="G3" s="115"/>
      <c r="H3" s="115"/>
      <c r="I3" s="115"/>
      <c r="J3" s="52"/>
      <c r="K3" s="52"/>
      <c r="L3" s="52"/>
      <c r="M3" s="52"/>
      <c r="N3" s="52"/>
      <c r="O3" s="52"/>
      <c r="P3" s="52"/>
      <c r="Q3" s="52"/>
      <c r="R3" s="52"/>
      <c r="S3" s="52"/>
    </row>
    <row r="4" spans="1:19" ht="13.5" customHeight="1">
      <c r="A4" s="115" t="s">
        <v>261</v>
      </c>
      <c r="B4" s="115"/>
      <c r="C4" s="115"/>
      <c r="D4" s="115"/>
      <c r="E4" s="115"/>
      <c r="F4" s="115"/>
      <c r="G4" s="115"/>
      <c r="H4" s="115"/>
      <c r="I4" s="115"/>
      <c r="J4" s="52"/>
      <c r="K4" s="52"/>
      <c r="L4" s="52"/>
      <c r="M4" s="52"/>
      <c r="N4" s="52"/>
      <c r="O4" s="52"/>
      <c r="P4" s="52"/>
      <c r="Q4" s="52"/>
      <c r="R4" s="52"/>
      <c r="S4" s="52"/>
    </row>
    <row r="5" spans="1:19">
      <c r="A5" s="52"/>
      <c r="B5" s="52"/>
      <c r="C5" s="52"/>
      <c r="D5" s="52"/>
      <c r="E5" s="52"/>
      <c r="F5" s="52"/>
      <c r="G5" s="52"/>
      <c r="H5" s="52"/>
      <c r="I5" s="52"/>
      <c r="J5" s="52"/>
      <c r="K5" s="52"/>
      <c r="L5" s="52"/>
      <c r="M5" s="52"/>
      <c r="N5" s="52"/>
      <c r="O5" s="52"/>
      <c r="P5" s="52"/>
      <c r="Q5" s="52"/>
      <c r="R5" s="52"/>
      <c r="S5" s="52"/>
    </row>
    <row r="6" spans="1:19" ht="14">
      <c r="A6" s="124" t="s">
        <v>196</v>
      </c>
      <c r="B6" s="124"/>
      <c r="C6" s="124"/>
      <c r="D6" s="125"/>
      <c r="E6" s="125"/>
      <c r="F6" s="125"/>
      <c r="G6" s="125"/>
      <c r="H6" s="125"/>
      <c r="I6" s="125"/>
    </row>
    <row r="7" spans="1:19" ht="14">
      <c r="A7" s="118" t="s">
        <v>149</v>
      </c>
      <c r="B7" s="119"/>
      <c r="C7" s="119"/>
      <c r="D7" s="119"/>
      <c r="E7" s="119"/>
      <c r="F7" s="119"/>
      <c r="G7" s="119"/>
      <c r="H7" s="119"/>
      <c r="I7" s="120"/>
    </row>
    <row r="8" spans="1:19">
      <c r="A8" s="121" t="s">
        <v>197</v>
      </c>
      <c r="B8" s="121"/>
      <c r="C8" s="121"/>
      <c r="D8" s="121"/>
      <c r="E8" s="121"/>
      <c r="F8" s="121"/>
      <c r="G8" s="121"/>
      <c r="H8" s="121"/>
      <c r="I8" s="121"/>
    </row>
    <row r="9" spans="1:19" ht="26">
      <c r="A9" s="54" t="s">
        <v>198</v>
      </c>
      <c r="B9" s="57" t="s">
        <v>199</v>
      </c>
      <c r="C9" s="57" t="s">
        <v>200</v>
      </c>
      <c r="D9" s="57" t="s">
        <v>201</v>
      </c>
      <c r="E9" s="57" t="s">
        <v>202</v>
      </c>
      <c r="F9" s="56" t="s">
        <v>203</v>
      </c>
      <c r="G9" s="122" t="s">
        <v>204</v>
      </c>
      <c r="H9" s="122"/>
      <c r="I9" s="122"/>
    </row>
    <row r="10" spans="1:19" ht="218.25" customHeight="1">
      <c r="A10" s="80">
        <v>8</v>
      </c>
      <c r="B10" s="80">
        <v>1</v>
      </c>
      <c r="C10" s="80" t="s">
        <v>247</v>
      </c>
      <c r="D10" s="80" t="s">
        <v>205</v>
      </c>
      <c r="E10" s="102" t="s">
        <v>206</v>
      </c>
      <c r="F10" s="94" t="s">
        <v>273</v>
      </c>
      <c r="G10" s="207" t="s">
        <v>265</v>
      </c>
      <c r="H10" s="207"/>
      <c r="I10" s="207"/>
    </row>
    <row r="11" spans="1:19">
      <c r="A11" s="117" t="s">
        <v>207</v>
      </c>
      <c r="B11" s="117"/>
      <c r="C11" s="117"/>
      <c r="D11" s="117"/>
      <c r="E11" s="117"/>
      <c r="F11" s="117"/>
      <c r="G11" s="117"/>
      <c r="H11" s="117"/>
      <c r="I11" s="117"/>
    </row>
    <row r="12" spans="1:19">
      <c r="A12" s="117" t="s">
        <v>208</v>
      </c>
      <c r="B12" s="117"/>
      <c r="C12" s="117"/>
      <c r="D12" s="117"/>
      <c r="E12" s="117"/>
      <c r="F12" s="117"/>
      <c r="G12" s="117"/>
      <c r="H12" s="117"/>
      <c r="I12" s="117"/>
    </row>
    <row r="13" spans="1:19" ht="13">
      <c r="A13" s="133" t="s">
        <v>209</v>
      </c>
      <c r="B13" s="133"/>
      <c r="C13" s="180"/>
      <c r="D13" s="180"/>
      <c r="E13" s="180"/>
      <c r="F13" s="61" t="s">
        <v>210</v>
      </c>
      <c r="G13" s="179"/>
      <c r="H13" s="179"/>
      <c r="I13" s="179"/>
    </row>
    <row r="14" spans="1:19" ht="26">
      <c r="A14" s="133" t="s">
        <v>211</v>
      </c>
      <c r="B14" s="133"/>
      <c r="C14" s="82"/>
      <c r="D14" s="63" t="s">
        <v>212</v>
      </c>
      <c r="E14" s="82"/>
      <c r="F14" s="61" t="s">
        <v>213</v>
      </c>
      <c r="G14" s="136"/>
      <c r="H14" s="136"/>
      <c r="I14" s="136"/>
    </row>
    <row r="15" spans="1:19" ht="13">
      <c r="A15" s="126" t="s">
        <v>214</v>
      </c>
      <c r="B15" s="126"/>
      <c r="C15" s="137"/>
      <c r="D15" s="137"/>
      <c r="E15" s="64" t="s">
        <v>202</v>
      </c>
      <c r="F15" s="194"/>
      <c r="G15" s="195"/>
      <c r="H15" s="195"/>
      <c r="I15" s="196"/>
    </row>
    <row r="16" spans="1:19" ht="13">
      <c r="A16" s="126" t="s">
        <v>215</v>
      </c>
      <c r="B16" s="126"/>
      <c r="C16" s="126"/>
      <c r="D16" s="63" t="s">
        <v>216</v>
      </c>
      <c r="E16" s="65" t="s">
        <v>217</v>
      </c>
      <c r="F16" s="132" t="s">
        <v>218</v>
      </c>
      <c r="G16" s="132"/>
      <c r="H16" s="132"/>
      <c r="I16" s="132"/>
    </row>
    <row r="17" spans="1:9">
      <c r="A17" s="137" t="s">
        <v>219</v>
      </c>
      <c r="B17" s="137"/>
      <c r="C17" s="137"/>
      <c r="D17" s="70"/>
      <c r="E17" s="67" t="s">
        <v>221</v>
      </c>
      <c r="F17" s="197"/>
      <c r="G17" s="198"/>
      <c r="H17" s="198"/>
      <c r="I17" s="199"/>
    </row>
    <row r="18" spans="1:9">
      <c r="A18" s="137" t="s">
        <v>222</v>
      </c>
      <c r="B18" s="137"/>
      <c r="C18" s="137"/>
      <c r="D18" s="70"/>
      <c r="E18" s="68"/>
      <c r="F18" s="200"/>
      <c r="G18" s="201"/>
      <c r="H18" s="201"/>
      <c r="I18" s="202"/>
    </row>
    <row r="19" spans="1:9">
      <c r="A19" s="137" t="s">
        <v>223</v>
      </c>
      <c r="B19" s="137"/>
      <c r="C19" s="137"/>
      <c r="D19" s="70"/>
      <c r="E19" s="68" t="s">
        <v>143</v>
      </c>
      <c r="F19" s="200"/>
      <c r="G19" s="201"/>
      <c r="H19" s="201"/>
      <c r="I19" s="202"/>
    </row>
    <row r="20" spans="1:9">
      <c r="A20" s="137" t="s">
        <v>224</v>
      </c>
      <c r="B20" s="137"/>
      <c r="C20" s="137"/>
      <c r="D20" s="70"/>
      <c r="E20" s="67" t="s">
        <v>221</v>
      </c>
      <c r="F20" s="200"/>
      <c r="G20" s="201"/>
      <c r="H20" s="201"/>
      <c r="I20" s="202"/>
    </row>
    <row r="21" spans="1:9" ht="36">
      <c r="A21" s="206" t="s">
        <v>225</v>
      </c>
      <c r="B21" s="206"/>
      <c r="C21" s="206"/>
      <c r="D21" s="95"/>
      <c r="E21" s="87" t="s">
        <v>226</v>
      </c>
      <c r="F21" s="200"/>
      <c r="G21" s="201"/>
      <c r="H21" s="201"/>
      <c r="I21" s="202"/>
    </row>
    <row r="22" spans="1:9">
      <c r="A22" s="96"/>
      <c r="B22" s="97"/>
      <c r="C22" s="98"/>
      <c r="D22" s="99"/>
      <c r="E22" s="100"/>
      <c r="F22" s="203"/>
      <c r="G22" s="204"/>
      <c r="H22" s="204"/>
      <c r="I22" s="205"/>
    </row>
    <row r="23" spans="1:9">
      <c r="A23" s="189"/>
      <c r="B23" s="190"/>
      <c r="C23" s="190"/>
      <c r="D23" s="190"/>
      <c r="E23" s="191"/>
      <c r="F23" s="150" t="s">
        <v>245</v>
      </c>
      <c r="G23" s="150"/>
      <c r="H23" s="150"/>
      <c r="I23" s="150"/>
    </row>
    <row r="24" spans="1:9">
      <c r="A24" s="117" t="s">
        <v>228</v>
      </c>
      <c r="B24" s="117"/>
      <c r="C24" s="117"/>
      <c r="D24" s="117"/>
      <c r="E24" s="117"/>
      <c r="F24" s="117"/>
      <c r="G24" s="117"/>
      <c r="H24" s="117"/>
      <c r="I24" s="117"/>
    </row>
    <row r="25" spans="1:9" ht="26">
      <c r="A25" s="72" t="s">
        <v>229</v>
      </c>
      <c r="B25" s="72" t="s">
        <v>2</v>
      </c>
      <c r="C25" s="72" t="s">
        <v>3</v>
      </c>
      <c r="D25" s="72" t="s">
        <v>4</v>
      </c>
      <c r="E25" s="139" t="s">
        <v>5</v>
      </c>
      <c r="F25" s="139"/>
      <c r="G25" s="73" t="s">
        <v>6</v>
      </c>
      <c r="H25" s="73" t="s">
        <v>7</v>
      </c>
      <c r="I25" s="73" t="s">
        <v>230</v>
      </c>
    </row>
    <row r="26" spans="1:9" ht="14">
      <c r="A26" s="16">
        <v>1</v>
      </c>
      <c r="B26" s="33"/>
      <c r="C26" s="33"/>
      <c r="D26" s="33"/>
      <c r="E26" s="208"/>
      <c r="F26" s="208"/>
      <c r="G26" s="26" t="s">
        <v>257</v>
      </c>
      <c r="H26" s="26" t="s">
        <v>257</v>
      </c>
      <c r="I26" s="101" t="e">
        <f t="shared" ref="I26:I30" si="0">(H26-G26)/365</f>
        <v>#VALUE!</v>
      </c>
    </row>
    <row r="27" spans="1:9" ht="14">
      <c r="A27" s="16">
        <v>2</v>
      </c>
      <c r="B27" s="27"/>
      <c r="C27" s="33"/>
      <c r="D27" s="33"/>
      <c r="E27" s="208"/>
      <c r="F27" s="208"/>
      <c r="G27" s="26" t="s">
        <v>257</v>
      </c>
      <c r="H27" s="26" t="s">
        <v>257</v>
      </c>
      <c r="I27" s="101" t="e">
        <f t="shared" si="0"/>
        <v>#VALUE!</v>
      </c>
    </row>
    <row r="28" spans="1:9" ht="14">
      <c r="A28" s="16">
        <v>3</v>
      </c>
      <c r="B28" s="27"/>
      <c r="C28" s="33"/>
      <c r="D28" s="45"/>
      <c r="E28" s="208"/>
      <c r="F28" s="208"/>
      <c r="G28" s="26" t="s">
        <v>257</v>
      </c>
      <c r="H28" s="26" t="s">
        <v>257</v>
      </c>
      <c r="I28" s="101" t="e">
        <f t="shared" si="0"/>
        <v>#VALUE!</v>
      </c>
    </row>
    <row r="29" spans="1:9" ht="14">
      <c r="A29" s="16">
        <v>4</v>
      </c>
      <c r="B29" s="30"/>
      <c r="C29" s="33"/>
      <c r="D29" s="45"/>
      <c r="E29" s="208"/>
      <c r="F29" s="208"/>
      <c r="G29" s="26" t="s">
        <v>257</v>
      </c>
      <c r="H29" s="26" t="s">
        <v>257</v>
      </c>
      <c r="I29" s="101" t="e">
        <f t="shared" si="0"/>
        <v>#VALUE!</v>
      </c>
    </row>
    <row r="30" spans="1:9" ht="14">
      <c r="A30" s="16">
        <v>5</v>
      </c>
      <c r="B30" s="36"/>
      <c r="C30" s="35"/>
      <c r="D30" s="45"/>
      <c r="E30" s="208"/>
      <c r="F30" s="208"/>
      <c r="G30" s="26" t="s">
        <v>257</v>
      </c>
      <c r="H30" s="26" t="s">
        <v>257</v>
      </c>
      <c r="I30" s="101" t="e">
        <f t="shared" si="0"/>
        <v>#VALUE!</v>
      </c>
    </row>
    <row r="31" spans="1:9" ht="13">
      <c r="A31" s="126" t="s">
        <v>215</v>
      </c>
      <c r="B31" s="126"/>
      <c r="C31" s="126"/>
      <c r="D31" s="63" t="s">
        <v>216</v>
      </c>
      <c r="E31" s="65" t="s">
        <v>217</v>
      </c>
      <c r="F31" s="132" t="s">
        <v>218</v>
      </c>
      <c r="G31" s="132"/>
      <c r="H31" s="132"/>
      <c r="I31" s="132"/>
    </row>
    <row r="32" spans="1:9">
      <c r="A32" s="137" t="s">
        <v>231</v>
      </c>
      <c r="B32" s="137"/>
      <c r="C32" s="137"/>
      <c r="D32" s="70"/>
      <c r="E32" s="67" t="s">
        <v>221</v>
      </c>
      <c r="F32" s="154"/>
      <c r="G32" s="155"/>
      <c r="H32" s="155"/>
      <c r="I32" s="156"/>
    </row>
    <row r="33" spans="1:9" ht="48">
      <c r="A33" s="189" t="s">
        <v>240</v>
      </c>
      <c r="B33" s="190"/>
      <c r="C33" s="191"/>
      <c r="D33" s="70"/>
      <c r="E33" s="68" t="s">
        <v>235</v>
      </c>
      <c r="F33" s="157"/>
      <c r="G33" s="158"/>
      <c r="H33" s="158"/>
      <c r="I33" s="159"/>
    </row>
    <row r="34" spans="1:9">
      <c r="A34" s="189" t="s">
        <v>242</v>
      </c>
      <c r="B34" s="190"/>
      <c r="C34" s="191"/>
      <c r="D34" s="70"/>
      <c r="E34" s="68"/>
      <c r="F34" s="160"/>
      <c r="G34" s="161"/>
      <c r="H34" s="161"/>
      <c r="I34" s="162"/>
    </row>
    <row r="35" spans="1:9">
      <c r="A35" s="163" t="s">
        <v>236</v>
      </c>
      <c r="B35" s="163"/>
      <c r="C35" s="163"/>
      <c r="D35" s="163"/>
      <c r="E35" s="88" t="e">
        <f>SUM(I26:I30)</f>
        <v>#VALUE!</v>
      </c>
      <c r="F35" s="166" t="s">
        <v>244</v>
      </c>
      <c r="G35" s="166"/>
      <c r="H35" s="166"/>
      <c r="I35" s="166"/>
    </row>
  </sheetData>
  <mergeCells count="45">
    <mergeCell ref="A7:I7"/>
    <mergeCell ref="A1:I1"/>
    <mergeCell ref="A2:I2"/>
    <mergeCell ref="A3:I3"/>
    <mergeCell ref="A4:I4"/>
    <mergeCell ref="A6:C6"/>
    <mergeCell ref="D6:I6"/>
    <mergeCell ref="A16:C16"/>
    <mergeCell ref="F16:I16"/>
    <mergeCell ref="A8:I8"/>
    <mergeCell ref="G9:I9"/>
    <mergeCell ref="G10:I10"/>
    <mergeCell ref="A11:I11"/>
    <mergeCell ref="A12:I12"/>
    <mergeCell ref="A13:B13"/>
    <mergeCell ref="C13:E13"/>
    <mergeCell ref="G13:I13"/>
    <mergeCell ref="A14:B14"/>
    <mergeCell ref="G14:I14"/>
    <mergeCell ref="A15:B15"/>
    <mergeCell ref="C15:D15"/>
    <mergeCell ref="F15:I15"/>
    <mergeCell ref="E27:F27"/>
    <mergeCell ref="A17:C17"/>
    <mergeCell ref="F17:I22"/>
    <mergeCell ref="A18:C18"/>
    <mergeCell ref="A19:C19"/>
    <mergeCell ref="A20:C20"/>
    <mergeCell ref="A21:C21"/>
    <mergeCell ref="A23:E23"/>
    <mergeCell ref="F23:I23"/>
    <mergeCell ref="A24:I24"/>
    <mergeCell ref="E25:F25"/>
    <mergeCell ref="E26:F26"/>
    <mergeCell ref="E28:F28"/>
    <mergeCell ref="E29:F29"/>
    <mergeCell ref="E30:F30"/>
    <mergeCell ref="A31:C31"/>
    <mergeCell ref="F31:I31"/>
    <mergeCell ref="A32:C32"/>
    <mergeCell ref="F32:I34"/>
    <mergeCell ref="A33:C33"/>
    <mergeCell ref="A34:C34"/>
    <mergeCell ref="A35:D35"/>
    <mergeCell ref="F35:I35"/>
  </mergeCells>
  <conditionalFormatting sqref="G26">
    <cfRule type="cellIs" dxfId="53" priority="30" operator="lessThan">
      <formula>$L$2</formula>
    </cfRule>
  </conditionalFormatting>
  <conditionalFormatting sqref="G26">
    <cfRule type="cellIs" dxfId="52" priority="29" operator="lessThan">
      <formula>$L$2</formula>
    </cfRule>
  </conditionalFormatting>
  <conditionalFormatting sqref="G26">
    <cfRule type="cellIs" dxfId="51" priority="28" operator="lessThan">
      <formula>$L$3</formula>
    </cfRule>
  </conditionalFormatting>
  <conditionalFormatting sqref="H26">
    <cfRule type="cellIs" dxfId="50" priority="27" operator="lessThan">
      <formula>$L$2</formula>
    </cfRule>
  </conditionalFormatting>
  <conditionalFormatting sqref="H26">
    <cfRule type="cellIs" dxfId="49" priority="26" operator="lessThan">
      <formula>$L$2</formula>
    </cfRule>
  </conditionalFormatting>
  <conditionalFormatting sqref="H26">
    <cfRule type="cellIs" dxfId="48" priority="25" operator="lessThan">
      <formula>$L$3</formula>
    </cfRule>
  </conditionalFormatting>
  <conditionalFormatting sqref="G27">
    <cfRule type="cellIs" dxfId="47" priority="24" operator="lessThan">
      <formula>$L$2</formula>
    </cfRule>
  </conditionalFormatting>
  <conditionalFormatting sqref="G27">
    <cfRule type="cellIs" dxfId="46" priority="23" operator="lessThan">
      <formula>$L$2</formula>
    </cfRule>
  </conditionalFormatting>
  <conditionalFormatting sqref="G27">
    <cfRule type="cellIs" dxfId="45" priority="22" operator="lessThan">
      <formula>$L$3</formula>
    </cfRule>
  </conditionalFormatting>
  <conditionalFormatting sqref="H27">
    <cfRule type="cellIs" dxfId="44" priority="21" operator="lessThan">
      <formula>$L$2</formula>
    </cfRule>
  </conditionalFormatting>
  <conditionalFormatting sqref="H27">
    <cfRule type="cellIs" dxfId="43" priority="20" operator="lessThan">
      <formula>$L$2</formula>
    </cfRule>
  </conditionalFormatting>
  <conditionalFormatting sqref="H27">
    <cfRule type="cellIs" dxfId="42" priority="19" operator="lessThan">
      <formula>$L$3</formula>
    </cfRule>
  </conditionalFormatting>
  <conditionalFormatting sqref="G28">
    <cfRule type="cellIs" dxfId="41" priority="18" operator="lessThan">
      <formula>$L$2</formula>
    </cfRule>
  </conditionalFormatting>
  <conditionalFormatting sqref="G28">
    <cfRule type="cellIs" dxfId="40" priority="17" operator="lessThan">
      <formula>$L$2</formula>
    </cfRule>
  </conditionalFormatting>
  <conditionalFormatting sqref="G28">
    <cfRule type="cellIs" dxfId="39" priority="16" operator="lessThan">
      <formula>$L$3</formula>
    </cfRule>
  </conditionalFormatting>
  <conditionalFormatting sqref="H28">
    <cfRule type="cellIs" dxfId="38" priority="15" operator="lessThan">
      <formula>$L$2</formula>
    </cfRule>
  </conditionalFormatting>
  <conditionalFormatting sqref="H28">
    <cfRule type="cellIs" dxfId="37" priority="14" operator="lessThan">
      <formula>$L$2</formula>
    </cfRule>
  </conditionalFormatting>
  <conditionalFormatting sqref="H28">
    <cfRule type="cellIs" dxfId="36" priority="13" operator="lessThan">
      <formula>$L$3</formula>
    </cfRule>
  </conditionalFormatting>
  <conditionalFormatting sqref="G29">
    <cfRule type="cellIs" dxfId="35" priority="12" operator="lessThan">
      <formula>$L$2</formula>
    </cfRule>
  </conditionalFormatting>
  <conditionalFormatting sqref="G29">
    <cfRule type="cellIs" dxfId="34" priority="11" operator="lessThan">
      <formula>$L$2</formula>
    </cfRule>
  </conditionalFormatting>
  <conditionalFormatting sqref="G29">
    <cfRule type="cellIs" dxfId="33" priority="10" operator="lessThan">
      <formula>$L$3</formula>
    </cfRule>
  </conditionalFormatting>
  <conditionalFormatting sqref="H29">
    <cfRule type="cellIs" dxfId="32" priority="9" operator="lessThan">
      <formula>$L$2</formula>
    </cfRule>
  </conditionalFormatting>
  <conditionalFormatting sqref="H29">
    <cfRule type="cellIs" dxfId="31" priority="8" operator="lessThan">
      <formula>$L$2</formula>
    </cfRule>
  </conditionalFormatting>
  <conditionalFormatting sqref="H29">
    <cfRule type="cellIs" dxfId="30" priority="7" operator="lessThan">
      <formula>$L$3</formula>
    </cfRule>
  </conditionalFormatting>
  <conditionalFormatting sqref="G30">
    <cfRule type="cellIs" dxfId="29" priority="6" operator="lessThan">
      <formula>$L$2</formula>
    </cfRule>
  </conditionalFormatting>
  <conditionalFormatting sqref="G30">
    <cfRule type="cellIs" dxfId="28" priority="5" operator="lessThan">
      <formula>$L$2</formula>
    </cfRule>
  </conditionalFormatting>
  <conditionalFormatting sqref="G30">
    <cfRule type="cellIs" dxfId="27" priority="4" operator="lessThan">
      <formula>$L$3</formula>
    </cfRule>
  </conditionalFormatting>
  <conditionalFormatting sqref="H30">
    <cfRule type="cellIs" dxfId="26" priority="3" operator="lessThan">
      <formula>$L$2</formula>
    </cfRule>
  </conditionalFormatting>
  <conditionalFormatting sqref="H30">
    <cfRule type="cellIs" dxfId="25" priority="2" operator="lessThan">
      <formula>$L$2</formula>
    </cfRule>
  </conditionalFormatting>
  <conditionalFormatting sqref="H30">
    <cfRule type="cellIs" dxfId="24" priority="1" operator="lessThan">
      <formula>$L$3</formula>
    </cfRule>
  </conditionalFormatting>
  <printOptions horizontalCentered="1"/>
  <pageMargins left="0.84" right="0.25" top="0.75" bottom="0.75" header="0.3" footer="0.3"/>
  <pageSetup paperSize="9" scale="95" orientation="landscape" horizontalDpi="4294967294" verticalDpi="4294967294" r:id="rId1"/>
  <headerFooter>
    <oddHeader>&amp;LCM-04-2019&amp;REvaluación técnica - Habilitantes</oddHeader>
    <oddFooter>&amp;L&amp;A&amp;RPág. &amp;P de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49C25-C87F-4D10-ACE4-2F948F5A4BC4}">
  <dimension ref="A2:J31"/>
  <sheetViews>
    <sheetView topLeftCell="A21" zoomScaleNormal="100" workbookViewId="0">
      <selection activeCell="G16" sqref="G16:H22"/>
    </sheetView>
  </sheetViews>
  <sheetFormatPr baseColWidth="10" defaultColWidth="11.5" defaultRowHeight="13"/>
  <cols>
    <col min="1" max="1" width="2.5" style="4" customWidth="1"/>
    <col min="2" max="2" width="2.6640625" style="4" customWidth="1"/>
    <col min="3" max="3" width="17.6640625" style="4" customWidth="1"/>
    <col min="4" max="4" width="28.83203125" style="4" customWidth="1"/>
    <col min="5" max="5" width="15.83203125" style="4" customWidth="1"/>
    <col min="6" max="6" width="37.33203125" style="4" customWidth="1"/>
    <col min="7" max="7" width="14.5" style="5" customWidth="1"/>
    <col min="8" max="8" width="11.83203125" style="4" bestFit="1" customWidth="1"/>
    <col min="9" max="9" width="11.5" style="6"/>
    <col min="10" max="10" width="11.5" style="7"/>
    <col min="11" max="16384" width="11.5" style="4"/>
  </cols>
  <sheetData>
    <row r="2" spans="1:10" ht="29.25" customHeight="1">
      <c r="C2" s="224" t="s">
        <v>16</v>
      </c>
      <c r="D2" s="224"/>
      <c r="E2" s="224"/>
      <c r="F2" s="224"/>
      <c r="G2" s="224"/>
      <c r="H2" s="224"/>
      <c r="I2" s="224"/>
      <c r="J2" s="224"/>
    </row>
    <row r="3" spans="1:10" ht="26.25" customHeight="1">
      <c r="C3" s="224"/>
      <c r="D3" s="224"/>
      <c r="E3" s="224"/>
      <c r="F3" s="224"/>
      <c r="G3" s="224"/>
      <c r="H3" s="224"/>
      <c r="I3" s="224"/>
      <c r="J3" s="224"/>
    </row>
    <row r="5" spans="1:10" ht="21.75" customHeight="1">
      <c r="C5" s="214" t="s">
        <v>20</v>
      </c>
      <c r="D5" s="214"/>
      <c r="E5" s="225" t="s">
        <v>101</v>
      </c>
      <c r="F5" s="225"/>
      <c r="G5" s="225"/>
      <c r="H5" s="225"/>
      <c r="I5" s="225"/>
    </row>
    <row r="6" spans="1:10" ht="18.75" customHeight="1">
      <c r="C6" s="214" t="s">
        <v>9</v>
      </c>
      <c r="D6" s="214"/>
      <c r="E6" s="215" t="s">
        <v>102</v>
      </c>
      <c r="F6" s="215"/>
      <c r="G6" s="215"/>
      <c r="H6" s="215"/>
      <c r="I6" s="215"/>
    </row>
    <row r="7" spans="1:10" ht="18" customHeight="1">
      <c r="C7" s="214" t="s">
        <v>0</v>
      </c>
      <c r="D7" s="214"/>
      <c r="E7" s="223" t="s">
        <v>52</v>
      </c>
      <c r="F7" s="223"/>
      <c r="G7" s="223"/>
      <c r="H7" s="223"/>
      <c r="I7" s="223"/>
    </row>
    <row r="8" spans="1:10" ht="16.5" customHeight="1">
      <c r="C8" s="214" t="s">
        <v>1</v>
      </c>
      <c r="D8" s="214"/>
      <c r="E8" s="215" t="s">
        <v>103</v>
      </c>
      <c r="F8" s="215"/>
      <c r="G8" s="215"/>
      <c r="H8" s="215"/>
      <c r="I8" s="215"/>
    </row>
    <row r="9" spans="1:10" ht="21.75" customHeight="1">
      <c r="C9" s="214" t="s">
        <v>17</v>
      </c>
      <c r="D9" s="214"/>
      <c r="E9" s="215" t="s">
        <v>104</v>
      </c>
      <c r="F9" s="215"/>
      <c r="G9" s="215"/>
      <c r="H9" s="215"/>
      <c r="I9" s="215"/>
    </row>
    <row r="10" spans="1:10" ht="17.25" customHeight="1">
      <c r="C10" s="214" t="s">
        <v>15</v>
      </c>
      <c r="D10" s="214"/>
      <c r="E10" s="216">
        <v>40563</v>
      </c>
      <c r="F10" s="215"/>
      <c r="G10" s="215"/>
      <c r="H10" s="215"/>
      <c r="I10" s="215"/>
    </row>
    <row r="11" spans="1:10" ht="24.75" customHeight="1">
      <c r="C11" s="214" t="s">
        <v>21</v>
      </c>
      <c r="D11" s="214"/>
      <c r="E11" s="217">
        <f>J23</f>
        <v>7.0383561643835613</v>
      </c>
      <c r="F11" s="215"/>
      <c r="G11" s="215"/>
      <c r="H11" s="215"/>
      <c r="I11" s="215"/>
    </row>
    <row r="12" spans="1:10" ht="9.75" customHeight="1"/>
    <row r="13" spans="1:10" ht="21.75" customHeight="1">
      <c r="C13" s="218" t="s">
        <v>23</v>
      </c>
      <c r="D13" s="218"/>
      <c r="E13" s="218"/>
      <c r="F13" s="218"/>
      <c r="G13" s="218"/>
      <c r="H13" s="218"/>
      <c r="I13" s="218"/>
      <c r="J13" s="218"/>
    </row>
    <row r="14" spans="1:10" ht="9" customHeight="1"/>
    <row r="15" spans="1:10" ht="39.75" customHeight="1">
      <c r="C15" s="8" t="s">
        <v>2</v>
      </c>
      <c r="D15" s="8" t="s">
        <v>3</v>
      </c>
      <c r="E15" s="8" t="s">
        <v>4</v>
      </c>
      <c r="F15" s="9" t="s">
        <v>5</v>
      </c>
      <c r="G15" s="9" t="s">
        <v>6</v>
      </c>
      <c r="H15" s="9" t="s">
        <v>7</v>
      </c>
      <c r="I15" s="11" t="s">
        <v>8</v>
      </c>
      <c r="J15" s="12" t="s">
        <v>19</v>
      </c>
    </row>
    <row r="16" spans="1:10" s="41" customFormat="1" ht="70">
      <c r="A16" s="14"/>
      <c r="B16" s="16">
        <v>1</v>
      </c>
      <c r="C16" s="30" t="s">
        <v>107</v>
      </c>
      <c r="D16" s="44" t="s">
        <v>105</v>
      </c>
      <c r="E16" s="37" t="s">
        <v>106</v>
      </c>
      <c r="F16" s="39" t="s">
        <v>180</v>
      </c>
      <c r="G16" s="26">
        <v>43132</v>
      </c>
      <c r="H16" s="26">
        <v>43454</v>
      </c>
      <c r="I16" s="1">
        <f t="shared" ref="I16:I22" si="0">H16-G16</f>
        <v>322</v>
      </c>
      <c r="J16" s="13">
        <f t="shared" ref="J16:J22" si="1">+I16/365</f>
        <v>0.88219178082191785</v>
      </c>
    </row>
    <row r="17" spans="1:10" s="41" customFormat="1" ht="136.5" customHeight="1">
      <c r="A17" s="14"/>
      <c r="B17" s="16">
        <v>2</v>
      </c>
      <c r="C17" s="30" t="s">
        <v>182</v>
      </c>
      <c r="D17" s="38" t="s">
        <v>58</v>
      </c>
      <c r="E17" s="38" t="s">
        <v>184</v>
      </c>
      <c r="F17" s="40" t="s">
        <v>146</v>
      </c>
      <c r="G17" s="31">
        <v>42935</v>
      </c>
      <c r="H17" s="31">
        <v>43085</v>
      </c>
      <c r="I17" s="1">
        <f t="shared" si="0"/>
        <v>150</v>
      </c>
      <c r="J17" s="13">
        <f t="shared" si="1"/>
        <v>0.41095890410958902</v>
      </c>
    </row>
    <row r="18" spans="1:10" s="41" customFormat="1" ht="57" customHeight="1">
      <c r="A18" s="14"/>
      <c r="B18" s="16">
        <v>3</v>
      </c>
      <c r="C18" s="30" t="s">
        <v>108</v>
      </c>
      <c r="D18" s="38" t="s">
        <v>109</v>
      </c>
      <c r="E18" s="37" t="s">
        <v>106</v>
      </c>
      <c r="F18" s="39" t="s">
        <v>110</v>
      </c>
      <c r="G18" s="28">
        <v>42857</v>
      </c>
      <c r="H18" s="31">
        <v>43007</v>
      </c>
      <c r="I18" s="1">
        <f t="shared" si="0"/>
        <v>150</v>
      </c>
      <c r="J18" s="13">
        <f t="shared" si="1"/>
        <v>0.41095890410958902</v>
      </c>
    </row>
    <row r="19" spans="1:10" s="41" customFormat="1" ht="112">
      <c r="A19" s="14"/>
      <c r="B19" s="16">
        <v>4</v>
      </c>
      <c r="C19" s="30" t="s">
        <v>111</v>
      </c>
      <c r="D19" s="38" t="s">
        <v>109</v>
      </c>
      <c r="E19" s="38" t="s">
        <v>112</v>
      </c>
      <c r="F19" s="40" t="s">
        <v>113</v>
      </c>
      <c r="G19" s="28">
        <v>42647</v>
      </c>
      <c r="H19" s="31">
        <v>42759</v>
      </c>
      <c r="I19" s="1">
        <f t="shared" si="0"/>
        <v>112</v>
      </c>
      <c r="J19" s="13">
        <f t="shared" si="1"/>
        <v>0.30684931506849317</v>
      </c>
    </row>
    <row r="20" spans="1:10" s="41" customFormat="1" ht="210">
      <c r="A20" s="14"/>
      <c r="B20" s="16">
        <v>5</v>
      </c>
      <c r="C20" s="30" t="s">
        <v>181</v>
      </c>
      <c r="D20" s="38" t="s">
        <v>58</v>
      </c>
      <c r="E20" s="38" t="s">
        <v>122</v>
      </c>
      <c r="F20" s="40" t="s">
        <v>121</v>
      </c>
      <c r="G20" s="31">
        <v>42282</v>
      </c>
      <c r="H20" s="31">
        <v>42689</v>
      </c>
      <c r="I20" s="1">
        <f t="shared" si="0"/>
        <v>407</v>
      </c>
      <c r="J20" s="13">
        <f t="shared" si="1"/>
        <v>1.1150684931506849</v>
      </c>
    </row>
    <row r="21" spans="1:10" s="41" customFormat="1" ht="70">
      <c r="A21" s="14"/>
      <c r="B21" s="16">
        <v>6</v>
      </c>
      <c r="C21" s="30" t="s">
        <v>114</v>
      </c>
      <c r="D21" s="38" t="s">
        <v>115</v>
      </c>
      <c r="E21" s="37" t="s">
        <v>106</v>
      </c>
      <c r="F21" s="39" t="s">
        <v>116</v>
      </c>
      <c r="G21" s="28">
        <v>41016</v>
      </c>
      <c r="H21" s="26">
        <v>42021</v>
      </c>
      <c r="I21" s="1">
        <f t="shared" si="0"/>
        <v>1005</v>
      </c>
      <c r="J21" s="13">
        <f t="shared" si="1"/>
        <v>2.7534246575342465</v>
      </c>
    </row>
    <row r="22" spans="1:10" s="41" customFormat="1" ht="57.75" customHeight="1">
      <c r="A22" s="14"/>
      <c r="B22" s="16">
        <v>7</v>
      </c>
      <c r="C22" s="30" t="s">
        <v>117</v>
      </c>
      <c r="D22" s="38" t="s">
        <v>118</v>
      </c>
      <c r="E22" s="37" t="s">
        <v>119</v>
      </c>
      <c r="F22" s="39" t="s">
        <v>120</v>
      </c>
      <c r="G22" s="28">
        <v>40546</v>
      </c>
      <c r="H22" s="26">
        <v>40969</v>
      </c>
      <c r="I22" s="1">
        <f t="shared" si="0"/>
        <v>423</v>
      </c>
      <c r="J22" s="13">
        <f t="shared" si="1"/>
        <v>1.1589041095890411</v>
      </c>
    </row>
    <row r="23" spans="1:10" ht="23.25" customHeight="1">
      <c r="C23" s="219" t="s">
        <v>10</v>
      </c>
      <c r="D23" s="220"/>
      <c r="E23" s="220"/>
      <c r="F23" s="220"/>
      <c r="G23" s="220"/>
      <c r="H23" s="221"/>
      <c r="I23" s="2">
        <f>SUM(I16:I22)</f>
        <v>2569</v>
      </c>
      <c r="J23" s="3">
        <f>SUM(J16:J22)</f>
        <v>7.0383561643835613</v>
      </c>
    </row>
    <row r="25" spans="1:10">
      <c r="C25" s="222"/>
      <c r="D25" s="222"/>
      <c r="E25" s="222"/>
      <c r="F25" s="222"/>
      <c r="G25" s="222"/>
      <c r="H25" s="222"/>
      <c r="I25" s="222"/>
    </row>
    <row r="26" spans="1:10" ht="22.5" customHeight="1">
      <c r="C26" s="213" t="s">
        <v>11</v>
      </c>
      <c r="D26" s="213"/>
      <c r="E26" s="213"/>
      <c r="F26" s="213"/>
      <c r="G26" s="213"/>
      <c r="H26" s="213"/>
      <c r="I26" s="213"/>
    </row>
    <row r="27" spans="1:10" ht="22.5" customHeight="1">
      <c r="C27" s="209" t="s">
        <v>12</v>
      </c>
      <c r="D27" s="209"/>
      <c r="E27" s="209"/>
      <c r="F27" s="209"/>
      <c r="G27" s="209"/>
      <c r="H27" s="209"/>
      <c r="I27" s="209"/>
    </row>
    <row r="28" spans="1:10" ht="33" customHeight="1">
      <c r="C28" s="210" t="s">
        <v>22</v>
      </c>
      <c r="D28" s="211"/>
      <c r="E28" s="211"/>
      <c r="F28" s="211"/>
      <c r="G28" s="211"/>
      <c r="H28" s="211"/>
      <c r="I28" s="211"/>
    </row>
    <row r="29" spans="1:10" ht="29.25" customHeight="1">
      <c r="C29" s="212" t="s">
        <v>13</v>
      </c>
      <c r="D29" s="212"/>
      <c r="E29" s="212"/>
      <c r="F29" s="212"/>
      <c r="G29" s="212"/>
      <c r="H29" s="212"/>
      <c r="I29" s="212"/>
    </row>
    <row r="30" spans="1:10" ht="24.75" customHeight="1">
      <c r="C30" s="212" t="s">
        <v>18</v>
      </c>
      <c r="D30" s="212"/>
      <c r="E30" s="212"/>
      <c r="F30" s="212"/>
      <c r="G30" s="212"/>
      <c r="H30" s="212"/>
      <c r="I30" s="212"/>
      <c r="J30" s="4"/>
    </row>
    <row r="31" spans="1:10">
      <c r="C31" s="212" t="s">
        <v>14</v>
      </c>
      <c r="D31" s="212"/>
      <c r="E31" s="212"/>
      <c r="F31" s="212"/>
      <c r="G31" s="212"/>
      <c r="H31" s="212"/>
      <c r="I31" s="212"/>
      <c r="J31" s="4"/>
    </row>
  </sheetData>
  <mergeCells count="24">
    <mergeCell ref="C7:D7"/>
    <mergeCell ref="E7:I7"/>
    <mergeCell ref="C2:J3"/>
    <mergeCell ref="C5:D5"/>
    <mergeCell ref="E5:I5"/>
    <mergeCell ref="C6:D6"/>
    <mergeCell ref="E6:I6"/>
    <mergeCell ref="C26:I26"/>
    <mergeCell ref="C8:D8"/>
    <mergeCell ref="E8:I8"/>
    <mergeCell ref="C9:D9"/>
    <mergeCell ref="E9:I9"/>
    <mergeCell ref="C10:D10"/>
    <mergeCell ref="E10:I10"/>
    <mergeCell ref="C11:D11"/>
    <mergeCell ref="E11:I11"/>
    <mergeCell ref="C13:J13"/>
    <mergeCell ref="C23:H23"/>
    <mergeCell ref="C25:I25"/>
    <mergeCell ref="C27:I27"/>
    <mergeCell ref="C28:I28"/>
    <mergeCell ref="C29:I29"/>
    <mergeCell ref="C30:I30"/>
    <mergeCell ref="C31:I31"/>
  </mergeCells>
  <conditionalFormatting sqref="H16 G16:G19">
    <cfRule type="cellIs" dxfId="23" priority="57" operator="lessThan">
      <formula>#REF!</formula>
    </cfRule>
  </conditionalFormatting>
  <conditionalFormatting sqref="H16 G16:G19">
    <cfRule type="cellIs" dxfId="22" priority="58" operator="lessThan">
      <formula>#REF!</formula>
    </cfRule>
  </conditionalFormatting>
  <pageMargins left="0.7" right="0.7" top="0.75" bottom="0.75" header="0.3" footer="0.3"/>
  <pageSetup scale="57" orientation="portrait" horizont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49851-70B9-466B-AE2F-F6DE5A12BA6C}">
  <dimension ref="A2:J33"/>
  <sheetViews>
    <sheetView topLeftCell="A16" zoomScaleNormal="100" zoomScaleSheetLayoutView="80" workbookViewId="0">
      <selection activeCell="H24" sqref="C16:H24"/>
    </sheetView>
  </sheetViews>
  <sheetFormatPr baseColWidth="10" defaultColWidth="11.5" defaultRowHeight="13"/>
  <cols>
    <col min="1" max="1" width="2.5" style="4" customWidth="1"/>
    <col min="2" max="2" width="2.6640625" style="4" customWidth="1"/>
    <col min="3" max="3" width="17.6640625" style="4" customWidth="1"/>
    <col min="4" max="4" width="35.5" style="4" customWidth="1"/>
    <col min="5" max="5" width="15.83203125" style="4" customWidth="1"/>
    <col min="6" max="6" width="37.33203125" style="4" customWidth="1"/>
    <col min="7" max="7" width="14.83203125" style="5" customWidth="1"/>
    <col min="8" max="8" width="11.83203125" style="4" bestFit="1" customWidth="1"/>
    <col min="9" max="9" width="11.5" style="6"/>
    <col min="10" max="10" width="11.5" style="7"/>
    <col min="11" max="16384" width="11.5" style="4"/>
  </cols>
  <sheetData>
    <row r="2" spans="1:10" ht="29.25" customHeight="1">
      <c r="C2" s="224" t="s">
        <v>16</v>
      </c>
      <c r="D2" s="224"/>
      <c r="E2" s="224"/>
      <c r="F2" s="224"/>
      <c r="G2" s="224"/>
      <c r="H2" s="224"/>
      <c r="I2" s="224"/>
      <c r="J2" s="224"/>
    </row>
    <row r="3" spans="1:10" ht="26.25" customHeight="1">
      <c r="C3" s="224"/>
      <c r="D3" s="224"/>
      <c r="E3" s="224"/>
      <c r="F3" s="224"/>
      <c r="G3" s="224"/>
      <c r="H3" s="224"/>
      <c r="I3" s="224"/>
      <c r="J3" s="224"/>
    </row>
    <row r="5" spans="1:10" ht="21.75" customHeight="1">
      <c r="C5" s="214" t="s">
        <v>20</v>
      </c>
      <c r="D5" s="214"/>
      <c r="E5" s="225" t="s">
        <v>24</v>
      </c>
      <c r="F5" s="225"/>
      <c r="G5" s="225"/>
      <c r="H5" s="225"/>
      <c r="I5" s="225"/>
    </row>
    <row r="6" spans="1:10" ht="18.75" customHeight="1">
      <c r="C6" s="214" t="s">
        <v>9</v>
      </c>
      <c r="D6" s="214"/>
      <c r="E6" s="215" t="s">
        <v>25</v>
      </c>
      <c r="F6" s="215"/>
      <c r="G6" s="215"/>
      <c r="H6" s="215"/>
      <c r="I6" s="215"/>
    </row>
    <row r="7" spans="1:10" ht="18" customHeight="1">
      <c r="C7" s="214" t="s">
        <v>0</v>
      </c>
      <c r="D7" s="214"/>
      <c r="E7" s="223" t="s">
        <v>26</v>
      </c>
      <c r="F7" s="223"/>
      <c r="G7" s="223"/>
      <c r="H7" s="223"/>
      <c r="I7" s="223"/>
    </row>
    <row r="8" spans="1:10" ht="16.5" customHeight="1">
      <c r="C8" s="214" t="s">
        <v>1</v>
      </c>
      <c r="D8" s="214"/>
      <c r="E8" s="215" t="s">
        <v>27</v>
      </c>
      <c r="F8" s="215"/>
      <c r="G8" s="215"/>
      <c r="H8" s="215"/>
      <c r="I8" s="215"/>
    </row>
    <row r="9" spans="1:10" ht="21.75" customHeight="1">
      <c r="C9" s="214" t="s">
        <v>17</v>
      </c>
      <c r="D9" s="214"/>
      <c r="E9" s="215" t="s">
        <v>28</v>
      </c>
      <c r="F9" s="215"/>
      <c r="G9" s="215"/>
      <c r="H9" s="215"/>
      <c r="I9" s="215"/>
    </row>
    <row r="10" spans="1:10" ht="17.25" customHeight="1">
      <c r="C10" s="214" t="s">
        <v>15</v>
      </c>
      <c r="D10" s="214"/>
      <c r="E10" s="216">
        <v>39919</v>
      </c>
      <c r="F10" s="215"/>
      <c r="G10" s="215"/>
      <c r="H10" s="215"/>
      <c r="I10" s="215"/>
    </row>
    <row r="11" spans="1:10" ht="24.75" customHeight="1">
      <c r="C11" s="214" t="s">
        <v>21</v>
      </c>
      <c r="D11" s="214"/>
      <c r="E11" s="217">
        <f>J25</f>
        <v>11.353424657534248</v>
      </c>
      <c r="F11" s="215"/>
      <c r="G11" s="215"/>
      <c r="H11" s="215"/>
      <c r="I11" s="215"/>
    </row>
    <row r="12" spans="1:10" ht="9.75" customHeight="1"/>
    <row r="13" spans="1:10" ht="21.75" customHeight="1">
      <c r="C13" s="218" t="s">
        <v>23</v>
      </c>
      <c r="D13" s="218"/>
      <c r="E13" s="218"/>
      <c r="F13" s="218"/>
      <c r="G13" s="218"/>
      <c r="H13" s="218"/>
      <c r="I13" s="218"/>
      <c r="J13" s="218"/>
    </row>
    <row r="14" spans="1:10" ht="9" customHeight="1"/>
    <row r="15" spans="1:10" ht="39.75" customHeight="1">
      <c r="C15" s="8" t="s">
        <v>2</v>
      </c>
      <c r="D15" s="8" t="s">
        <v>3</v>
      </c>
      <c r="E15" s="8" t="s">
        <v>4</v>
      </c>
      <c r="F15" s="9" t="s">
        <v>5</v>
      </c>
      <c r="G15" s="9" t="s">
        <v>6</v>
      </c>
      <c r="H15" s="9" t="s">
        <v>7</v>
      </c>
      <c r="I15" s="11" t="s">
        <v>8</v>
      </c>
      <c r="J15" s="12" t="s">
        <v>19</v>
      </c>
    </row>
    <row r="16" spans="1:10" s="41" customFormat="1" ht="99" customHeight="1">
      <c r="A16" s="14"/>
      <c r="B16" s="16">
        <v>1</v>
      </c>
      <c r="C16" s="48" t="s">
        <v>30</v>
      </c>
      <c r="D16" s="21" t="s">
        <v>31</v>
      </c>
      <c r="E16" s="21" t="s">
        <v>29</v>
      </c>
      <c r="F16" s="20" t="s">
        <v>32</v>
      </c>
      <c r="G16" s="22">
        <v>42309</v>
      </c>
      <c r="H16" s="23">
        <v>43465</v>
      </c>
      <c r="I16" s="1">
        <f t="shared" ref="I16:I24" si="0">H16-G16</f>
        <v>1156</v>
      </c>
      <c r="J16" s="13">
        <f t="shared" ref="J16:J24" si="1">+I16/365</f>
        <v>3.1671232876712327</v>
      </c>
    </row>
    <row r="17" spans="1:10" s="41" customFormat="1" ht="129" customHeight="1">
      <c r="A17" s="14"/>
      <c r="B17" s="16">
        <v>2</v>
      </c>
      <c r="C17" s="48" t="s">
        <v>33</v>
      </c>
      <c r="D17" s="21" t="s">
        <v>34</v>
      </c>
      <c r="E17" s="21" t="s">
        <v>29</v>
      </c>
      <c r="F17" s="20" t="s">
        <v>35</v>
      </c>
      <c r="G17" s="43">
        <v>42265</v>
      </c>
      <c r="H17" s="22">
        <v>42387</v>
      </c>
      <c r="I17" s="1">
        <f t="shared" si="0"/>
        <v>122</v>
      </c>
      <c r="J17" s="13">
        <f t="shared" si="1"/>
        <v>0.33424657534246577</v>
      </c>
    </row>
    <row r="18" spans="1:10" s="41" customFormat="1" ht="173.25" customHeight="1">
      <c r="A18" s="14"/>
      <c r="B18" s="16">
        <v>3</v>
      </c>
      <c r="C18" s="49" t="s">
        <v>123</v>
      </c>
      <c r="D18" s="42" t="s">
        <v>36</v>
      </c>
      <c r="E18" s="21" t="s">
        <v>29</v>
      </c>
      <c r="F18" s="20" t="s">
        <v>48</v>
      </c>
      <c r="G18" s="19">
        <v>42122</v>
      </c>
      <c r="H18" s="19">
        <v>42262</v>
      </c>
      <c r="I18" s="1">
        <f t="shared" si="0"/>
        <v>140</v>
      </c>
      <c r="J18" s="13">
        <f t="shared" si="1"/>
        <v>0.38356164383561642</v>
      </c>
    </row>
    <row r="19" spans="1:10" s="41" customFormat="1" ht="124.5" customHeight="1">
      <c r="A19" s="14"/>
      <c r="B19" s="16">
        <v>4</v>
      </c>
      <c r="C19" s="48" t="s">
        <v>188</v>
      </c>
      <c r="D19" s="21" t="s">
        <v>37</v>
      </c>
      <c r="E19" s="21" t="s">
        <v>38</v>
      </c>
      <c r="F19" s="21" t="s">
        <v>39</v>
      </c>
      <c r="G19" s="22">
        <v>42080</v>
      </c>
      <c r="H19" s="22">
        <v>42172</v>
      </c>
      <c r="I19" s="1">
        <f t="shared" si="0"/>
        <v>92</v>
      </c>
      <c r="J19" s="13">
        <f t="shared" si="1"/>
        <v>0.25205479452054796</v>
      </c>
    </row>
    <row r="20" spans="1:10" s="41" customFormat="1" ht="219" customHeight="1">
      <c r="A20" s="14"/>
      <c r="B20" s="16">
        <v>5</v>
      </c>
      <c r="C20" s="48" t="s">
        <v>40</v>
      </c>
      <c r="D20" s="21" t="s">
        <v>41</v>
      </c>
      <c r="E20" s="21" t="s">
        <v>38</v>
      </c>
      <c r="F20" s="21" t="s">
        <v>42</v>
      </c>
      <c r="G20" s="22">
        <v>41990</v>
      </c>
      <c r="H20" s="22">
        <v>42138</v>
      </c>
      <c r="I20" s="1">
        <f t="shared" si="0"/>
        <v>148</v>
      </c>
      <c r="J20" s="13">
        <f t="shared" si="1"/>
        <v>0.40547945205479452</v>
      </c>
    </row>
    <row r="21" spans="1:10" s="41" customFormat="1" ht="139.5" customHeight="1">
      <c r="A21" s="14"/>
      <c r="B21" s="16">
        <v>6</v>
      </c>
      <c r="C21" s="48" t="s">
        <v>183</v>
      </c>
      <c r="D21" s="21" t="s">
        <v>43</v>
      </c>
      <c r="E21" s="21" t="s">
        <v>38</v>
      </c>
      <c r="F21" s="21" t="s">
        <v>44</v>
      </c>
      <c r="G21" s="22">
        <v>41852</v>
      </c>
      <c r="H21" s="22">
        <v>42122</v>
      </c>
      <c r="I21" s="1">
        <f t="shared" si="0"/>
        <v>270</v>
      </c>
      <c r="J21" s="13">
        <f t="shared" si="1"/>
        <v>0.73972602739726023</v>
      </c>
    </row>
    <row r="22" spans="1:10" s="41" customFormat="1" ht="143.25" customHeight="1">
      <c r="A22" s="14"/>
      <c r="B22" s="16">
        <v>7</v>
      </c>
      <c r="C22" s="48" t="s">
        <v>45</v>
      </c>
      <c r="D22" s="21" t="s">
        <v>31</v>
      </c>
      <c r="E22" s="21" t="s">
        <v>38</v>
      </c>
      <c r="F22" s="21" t="s">
        <v>46</v>
      </c>
      <c r="G22" s="22">
        <v>41214</v>
      </c>
      <c r="H22" s="22">
        <v>42308</v>
      </c>
      <c r="I22" s="1">
        <f t="shared" si="0"/>
        <v>1094</v>
      </c>
      <c r="J22" s="13">
        <f t="shared" si="1"/>
        <v>2.9972602739726026</v>
      </c>
    </row>
    <row r="23" spans="1:10" s="41" customFormat="1" ht="114" customHeight="1">
      <c r="A23" s="14"/>
      <c r="B23" s="16">
        <v>8</v>
      </c>
      <c r="C23" s="48" t="s">
        <v>124</v>
      </c>
      <c r="D23" s="42" t="s">
        <v>47</v>
      </c>
      <c r="E23" s="21" t="s">
        <v>38</v>
      </c>
      <c r="F23" s="21" t="s">
        <v>49</v>
      </c>
      <c r="G23" s="22">
        <v>41183</v>
      </c>
      <c r="H23" s="22">
        <v>41333</v>
      </c>
      <c r="I23" s="1">
        <f t="shared" si="0"/>
        <v>150</v>
      </c>
      <c r="J23" s="13">
        <f t="shared" si="1"/>
        <v>0.41095890410958902</v>
      </c>
    </row>
    <row r="24" spans="1:10" s="47" customFormat="1" ht="113.25" customHeight="1">
      <c r="A24" s="14"/>
      <c r="B24" s="16">
        <v>9</v>
      </c>
      <c r="C24" s="48" t="s">
        <v>185</v>
      </c>
      <c r="D24" s="42" t="s">
        <v>185</v>
      </c>
      <c r="E24" s="21" t="s">
        <v>186</v>
      </c>
      <c r="F24" s="21" t="s">
        <v>187</v>
      </c>
      <c r="G24" s="22">
        <v>40210</v>
      </c>
      <c r="H24" s="22">
        <v>41182</v>
      </c>
      <c r="I24" s="1">
        <f t="shared" si="0"/>
        <v>972</v>
      </c>
      <c r="J24" s="13">
        <f t="shared" si="1"/>
        <v>2.6630136986301371</v>
      </c>
    </row>
    <row r="25" spans="1:10" ht="23.25" customHeight="1">
      <c r="C25" s="219" t="s">
        <v>10</v>
      </c>
      <c r="D25" s="220"/>
      <c r="E25" s="220"/>
      <c r="F25" s="220"/>
      <c r="G25" s="220"/>
      <c r="H25" s="221"/>
      <c r="I25" s="2">
        <f>SUM(I16:I24)</f>
        <v>4144</v>
      </c>
      <c r="J25" s="3">
        <f>SUM(J16:J24)</f>
        <v>11.353424657534248</v>
      </c>
    </row>
    <row r="27" spans="1:10">
      <c r="C27" s="222"/>
      <c r="D27" s="222"/>
      <c r="E27" s="222"/>
      <c r="F27" s="222"/>
      <c r="G27" s="222"/>
      <c r="H27" s="222"/>
      <c r="I27" s="222"/>
    </row>
    <row r="28" spans="1:10" ht="22.5" customHeight="1">
      <c r="C28" s="213" t="s">
        <v>11</v>
      </c>
      <c r="D28" s="213"/>
      <c r="E28" s="213"/>
      <c r="F28" s="213"/>
      <c r="G28" s="213"/>
      <c r="H28" s="213"/>
      <c r="I28" s="213"/>
    </row>
    <row r="29" spans="1:10" ht="22.5" customHeight="1">
      <c r="C29" s="209" t="s">
        <v>12</v>
      </c>
      <c r="D29" s="209"/>
      <c r="E29" s="209"/>
      <c r="F29" s="209"/>
      <c r="G29" s="209"/>
      <c r="H29" s="209"/>
      <c r="I29" s="209"/>
    </row>
    <row r="30" spans="1:10" ht="33" customHeight="1">
      <c r="C30" s="210" t="s">
        <v>22</v>
      </c>
      <c r="D30" s="211"/>
      <c r="E30" s="211"/>
      <c r="F30" s="211"/>
      <c r="G30" s="211"/>
      <c r="H30" s="211"/>
      <c r="I30" s="211"/>
    </row>
    <row r="31" spans="1:10" ht="29.25" customHeight="1">
      <c r="C31" s="212" t="s">
        <v>13</v>
      </c>
      <c r="D31" s="212"/>
      <c r="E31" s="212"/>
      <c r="F31" s="212"/>
      <c r="G31" s="212"/>
      <c r="H31" s="212"/>
      <c r="I31" s="212"/>
    </row>
    <row r="32" spans="1:10" ht="24.75" customHeight="1">
      <c r="C32" s="212" t="s">
        <v>18</v>
      </c>
      <c r="D32" s="212"/>
      <c r="E32" s="212"/>
      <c r="F32" s="212"/>
      <c r="G32" s="212"/>
      <c r="H32" s="212"/>
      <c r="I32" s="212"/>
      <c r="J32" s="4"/>
    </row>
    <row r="33" spans="3:10">
      <c r="C33" s="212" t="s">
        <v>14</v>
      </c>
      <c r="D33" s="212"/>
      <c r="E33" s="212"/>
      <c r="F33" s="212"/>
      <c r="G33" s="212"/>
      <c r="H33" s="212"/>
      <c r="I33" s="212"/>
      <c r="J33" s="4"/>
    </row>
  </sheetData>
  <mergeCells count="24">
    <mergeCell ref="C7:D7"/>
    <mergeCell ref="E7:I7"/>
    <mergeCell ref="C2:J3"/>
    <mergeCell ref="C5:D5"/>
    <mergeCell ref="E5:I5"/>
    <mergeCell ref="C6:D6"/>
    <mergeCell ref="E6:I6"/>
    <mergeCell ref="C28:I28"/>
    <mergeCell ref="C8:D8"/>
    <mergeCell ref="E8:I8"/>
    <mergeCell ref="C9:D9"/>
    <mergeCell ref="E9:I9"/>
    <mergeCell ref="C10:D10"/>
    <mergeCell ref="E10:I10"/>
    <mergeCell ref="C11:D11"/>
    <mergeCell ref="E11:I11"/>
    <mergeCell ref="C13:J13"/>
    <mergeCell ref="C25:H25"/>
    <mergeCell ref="C27:I27"/>
    <mergeCell ref="C29:I29"/>
    <mergeCell ref="C30:I30"/>
    <mergeCell ref="C31:I31"/>
    <mergeCell ref="C32:I32"/>
    <mergeCell ref="C33:I33"/>
  </mergeCells>
  <pageMargins left="0.7" right="0.7" top="0.75" bottom="0.75" header="0.3" footer="0.3"/>
  <pageSetup scale="57" orientation="portrait" horizontalDpi="300" r:id="rId1"/>
  <rowBreaks count="1" manualBreakCount="1">
    <brk id="2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0A19F-A6CC-4345-AED0-1DD08322EBCE}">
  <dimension ref="A2:K32"/>
  <sheetViews>
    <sheetView topLeftCell="A22" zoomScaleNormal="100" zoomScaleSheetLayoutView="90" workbookViewId="0">
      <selection activeCell="B16" sqref="B16:I23"/>
    </sheetView>
  </sheetViews>
  <sheetFormatPr baseColWidth="10" defaultColWidth="11.5" defaultRowHeight="13"/>
  <cols>
    <col min="1" max="1" width="2.5" style="4" customWidth="1"/>
    <col min="2" max="2" width="2.6640625" style="4" customWidth="1"/>
    <col min="3" max="3" width="17.6640625" style="4" customWidth="1"/>
    <col min="4" max="4" width="28.83203125" style="4" customWidth="1"/>
    <col min="5" max="5" width="15.83203125" style="4" customWidth="1"/>
    <col min="6" max="6" width="37.33203125" style="4" customWidth="1"/>
    <col min="7" max="7" width="14.83203125" style="5" customWidth="1"/>
    <col min="8" max="8" width="11.5" style="5" customWidth="1"/>
    <col min="9" max="9" width="11.5" style="4" customWidth="1"/>
    <col min="10" max="10" width="11.5" style="6"/>
    <col min="11" max="11" width="11.5" style="7"/>
    <col min="12" max="16384" width="11.5" style="4"/>
  </cols>
  <sheetData>
    <row r="2" spans="1:11" ht="29.25" customHeight="1">
      <c r="C2" s="224" t="s">
        <v>16</v>
      </c>
      <c r="D2" s="224"/>
      <c r="E2" s="224"/>
      <c r="F2" s="224"/>
      <c r="G2" s="224"/>
      <c r="H2" s="224"/>
      <c r="I2" s="224"/>
      <c r="J2" s="224"/>
      <c r="K2" s="224"/>
    </row>
    <row r="3" spans="1:11" ht="26.25" customHeight="1">
      <c r="C3" s="224"/>
      <c r="D3" s="224"/>
      <c r="E3" s="224"/>
      <c r="F3" s="224"/>
      <c r="G3" s="224"/>
      <c r="H3" s="224"/>
      <c r="I3" s="224"/>
      <c r="J3" s="224"/>
      <c r="K3" s="224"/>
    </row>
    <row r="5" spans="1:11" ht="21.75" customHeight="1">
      <c r="C5" s="214" t="s">
        <v>20</v>
      </c>
      <c r="D5" s="214"/>
      <c r="E5" s="225" t="s">
        <v>50</v>
      </c>
      <c r="F5" s="225"/>
      <c r="G5" s="225"/>
      <c r="H5" s="225"/>
      <c r="I5" s="225"/>
      <c r="J5" s="225"/>
    </row>
    <row r="6" spans="1:11" ht="18.75" customHeight="1">
      <c r="C6" s="214" t="s">
        <v>9</v>
      </c>
      <c r="D6" s="214"/>
      <c r="E6" s="215" t="s">
        <v>51</v>
      </c>
      <c r="F6" s="215"/>
      <c r="G6" s="215"/>
      <c r="H6" s="215"/>
      <c r="I6" s="215"/>
      <c r="J6" s="215"/>
    </row>
    <row r="7" spans="1:11" ht="18" customHeight="1">
      <c r="C7" s="214" t="s">
        <v>0</v>
      </c>
      <c r="D7" s="214"/>
      <c r="E7" s="223" t="s">
        <v>52</v>
      </c>
      <c r="F7" s="223"/>
      <c r="G7" s="223"/>
      <c r="H7" s="223"/>
      <c r="I7" s="223"/>
      <c r="J7" s="223"/>
    </row>
    <row r="8" spans="1:11" ht="16.5" customHeight="1">
      <c r="C8" s="214" t="s">
        <v>1</v>
      </c>
      <c r="D8" s="214"/>
      <c r="E8" s="215" t="s">
        <v>53</v>
      </c>
      <c r="F8" s="215"/>
      <c r="G8" s="215"/>
      <c r="H8" s="215"/>
      <c r="I8" s="215"/>
      <c r="J8" s="215"/>
    </row>
    <row r="9" spans="1:11" ht="21.75" customHeight="1">
      <c r="C9" s="214" t="s">
        <v>17</v>
      </c>
      <c r="D9" s="214"/>
      <c r="E9" s="215" t="s">
        <v>54</v>
      </c>
      <c r="F9" s="215"/>
      <c r="G9" s="215"/>
      <c r="H9" s="215"/>
      <c r="I9" s="215"/>
      <c r="J9" s="215"/>
    </row>
    <row r="10" spans="1:11" ht="17.25" customHeight="1">
      <c r="C10" s="214" t="s">
        <v>15</v>
      </c>
      <c r="D10" s="214"/>
      <c r="E10" s="216">
        <v>40206</v>
      </c>
      <c r="F10" s="215"/>
      <c r="G10" s="215"/>
      <c r="H10" s="215"/>
      <c r="I10" s="215"/>
      <c r="J10" s="215"/>
    </row>
    <row r="11" spans="1:11" ht="24.75" customHeight="1">
      <c r="C11" s="214" t="s">
        <v>21</v>
      </c>
      <c r="D11" s="214"/>
      <c r="E11" s="217">
        <f>K24</f>
        <v>6.8328767123287673</v>
      </c>
      <c r="F11" s="215"/>
      <c r="G11" s="215"/>
      <c r="H11" s="215"/>
      <c r="I11" s="215"/>
      <c r="J11" s="215"/>
    </row>
    <row r="12" spans="1:11" ht="9.75" customHeight="1"/>
    <row r="13" spans="1:11" ht="21.75" customHeight="1">
      <c r="C13" s="218" t="s">
        <v>23</v>
      </c>
      <c r="D13" s="218"/>
      <c r="E13" s="218"/>
      <c r="F13" s="218"/>
      <c r="G13" s="218"/>
      <c r="H13" s="218"/>
      <c r="I13" s="218"/>
      <c r="J13" s="218"/>
      <c r="K13" s="218"/>
    </row>
    <row r="14" spans="1:11" ht="9" customHeight="1"/>
    <row r="15" spans="1:11" ht="39.75" customHeight="1">
      <c r="C15" s="8" t="s">
        <v>2</v>
      </c>
      <c r="D15" s="8" t="s">
        <v>3</v>
      </c>
      <c r="E15" s="8" t="s">
        <v>4</v>
      </c>
      <c r="F15" s="9" t="s">
        <v>5</v>
      </c>
      <c r="G15" s="9" t="s">
        <v>6</v>
      </c>
      <c r="H15" s="10"/>
      <c r="I15" s="9" t="s">
        <v>7</v>
      </c>
      <c r="J15" s="11" t="s">
        <v>8</v>
      </c>
      <c r="K15" s="12" t="s">
        <v>19</v>
      </c>
    </row>
    <row r="16" spans="1:11" s="41" customFormat="1" ht="56">
      <c r="A16" s="14"/>
      <c r="B16" s="29">
        <v>1</v>
      </c>
      <c r="C16" s="30" t="s">
        <v>191</v>
      </c>
      <c r="D16" s="37" t="s">
        <v>55</v>
      </c>
      <c r="E16" s="37" t="s">
        <v>195</v>
      </c>
      <c r="F16" s="50" t="s">
        <v>192</v>
      </c>
      <c r="H16" s="28">
        <v>43719</v>
      </c>
      <c r="I16" s="51">
        <v>43819</v>
      </c>
      <c r="J16" s="1">
        <f t="shared" ref="J16:J23" si="0">I16-H16</f>
        <v>100</v>
      </c>
      <c r="K16" s="13">
        <f t="shared" ref="K16:K23" si="1">+J16/365</f>
        <v>0.27397260273972601</v>
      </c>
    </row>
    <row r="17" spans="1:11" s="41" customFormat="1" ht="108.75" customHeight="1">
      <c r="A17" s="14"/>
      <c r="B17" s="29">
        <v>2</v>
      </c>
      <c r="C17" s="33" t="s">
        <v>170</v>
      </c>
      <c r="D17" s="33" t="s">
        <v>56</v>
      </c>
      <c r="E17" s="37" t="s">
        <v>195</v>
      </c>
      <c r="F17" s="33" t="s">
        <v>171</v>
      </c>
      <c r="H17" s="18">
        <v>43039</v>
      </c>
      <c r="I17" s="18">
        <v>43343</v>
      </c>
      <c r="J17" s="1">
        <f t="shared" si="0"/>
        <v>304</v>
      </c>
      <c r="K17" s="13">
        <f t="shared" si="1"/>
        <v>0.83287671232876714</v>
      </c>
    </row>
    <row r="18" spans="1:11" s="41" customFormat="1" ht="70">
      <c r="A18" s="14"/>
      <c r="B18" s="29">
        <v>3</v>
      </c>
      <c r="C18" s="33" t="s">
        <v>57</v>
      </c>
      <c r="D18" s="33" t="s">
        <v>58</v>
      </c>
      <c r="E18" s="37" t="s">
        <v>195</v>
      </c>
      <c r="F18" s="33" t="s">
        <v>59</v>
      </c>
      <c r="H18" s="18">
        <v>42888</v>
      </c>
      <c r="I18" s="18">
        <v>43084</v>
      </c>
      <c r="J18" s="1">
        <f t="shared" si="0"/>
        <v>196</v>
      </c>
      <c r="K18" s="13">
        <f t="shared" si="1"/>
        <v>0.53698630136986303</v>
      </c>
    </row>
    <row r="19" spans="1:11" s="41" customFormat="1" ht="126">
      <c r="A19" s="14"/>
      <c r="B19" s="29">
        <v>4</v>
      </c>
      <c r="C19" s="33" t="s">
        <v>189</v>
      </c>
      <c r="D19" s="33" t="s">
        <v>60</v>
      </c>
      <c r="E19" s="33" t="s">
        <v>61</v>
      </c>
      <c r="F19" s="33" t="s">
        <v>62</v>
      </c>
      <c r="H19" s="31">
        <v>42513</v>
      </c>
      <c r="I19" s="32">
        <v>43039</v>
      </c>
      <c r="J19" s="1">
        <f t="shared" si="0"/>
        <v>526</v>
      </c>
      <c r="K19" s="13">
        <f t="shared" si="1"/>
        <v>1.441095890410959</v>
      </c>
    </row>
    <row r="20" spans="1:11" s="41" customFormat="1" ht="42">
      <c r="A20" s="14"/>
      <c r="B20" s="29">
        <v>5</v>
      </c>
      <c r="C20" s="33" t="s">
        <v>63</v>
      </c>
      <c r="D20" s="33" t="s">
        <v>64</v>
      </c>
      <c r="E20" s="33" t="s">
        <v>61</v>
      </c>
      <c r="F20" s="33" t="s">
        <v>193</v>
      </c>
      <c r="H20" s="18">
        <v>42218</v>
      </c>
      <c r="I20" s="18">
        <v>42368</v>
      </c>
      <c r="J20" s="1">
        <f t="shared" si="0"/>
        <v>150</v>
      </c>
      <c r="K20" s="13">
        <f t="shared" si="1"/>
        <v>0.41095890410958902</v>
      </c>
    </row>
    <row r="21" spans="1:11" s="41" customFormat="1" ht="70">
      <c r="A21" s="14"/>
      <c r="B21" s="29">
        <v>6</v>
      </c>
      <c r="C21" s="34" t="s">
        <v>190</v>
      </c>
      <c r="D21" s="33" t="s">
        <v>172</v>
      </c>
      <c r="E21" s="33" t="s">
        <v>61</v>
      </c>
      <c r="F21" s="33" t="s">
        <v>65</v>
      </c>
      <c r="H21" s="19">
        <v>41578</v>
      </c>
      <c r="I21" s="19">
        <v>42217</v>
      </c>
      <c r="J21" s="1">
        <f t="shared" si="0"/>
        <v>639</v>
      </c>
      <c r="K21" s="13">
        <f t="shared" si="1"/>
        <v>1.7506849315068493</v>
      </c>
    </row>
    <row r="22" spans="1:11" s="41" customFormat="1" ht="98">
      <c r="A22" s="14"/>
      <c r="B22" s="29">
        <v>7</v>
      </c>
      <c r="C22" s="33" t="s">
        <v>66</v>
      </c>
      <c r="D22" s="33" t="s">
        <v>67</v>
      </c>
      <c r="E22" s="33" t="s">
        <v>61</v>
      </c>
      <c r="F22" s="33" t="s">
        <v>68</v>
      </c>
      <c r="H22" s="18">
        <v>41334</v>
      </c>
      <c r="I22" s="18">
        <v>41639</v>
      </c>
      <c r="J22" s="1">
        <f t="shared" si="0"/>
        <v>305</v>
      </c>
      <c r="K22" s="13">
        <f t="shared" si="1"/>
        <v>0.83561643835616439</v>
      </c>
    </row>
    <row r="23" spans="1:11" s="41" customFormat="1" ht="140">
      <c r="A23" s="14"/>
      <c r="B23" s="29">
        <v>8</v>
      </c>
      <c r="C23" s="34" t="s">
        <v>69</v>
      </c>
      <c r="D23" s="33" t="s">
        <v>47</v>
      </c>
      <c r="E23" s="33" t="s">
        <v>61</v>
      </c>
      <c r="F23" s="33" t="s">
        <v>70</v>
      </c>
      <c r="H23" s="18">
        <v>40451</v>
      </c>
      <c r="I23" s="18">
        <v>40725</v>
      </c>
      <c r="J23" s="1">
        <f t="shared" si="0"/>
        <v>274</v>
      </c>
      <c r="K23" s="13">
        <f t="shared" si="1"/>
        <v>0.75068493150684934</v>
      </c>
    </row>
    <row r="24" spans="1:11" ht="23.25" customHeight="1">
      <c r="C24" s="219" t="s">
        <v>10</v>
      </c>
      <c r="D24" s="220"/>
      <c r="E24" s="220"/>
      <c r="F24" s="220"/>
      <c r="G24" s="220"/>
      <c r="H24" s="220"/>
      <c r="I24" s="221"/>
      <c r="J24" s="2">
        <f>SUM(J16:J23)</f>
        <v>2494</v>
      </c>
      <c r="K24" s="3">
        <f>SUM(K16:K23)</f>
        <v>6.8328767123287673</v>
      </c>
    </row>
    <row r="26" spans="1:11">
      <c r="C26" s="222"/>
      <c r="D26" s="222"/>
      <c r="E26" s="222"/>
      <c r="F26" s="222"/>
      <c r="G26" s="222"/>
      <c r="H26" s="222"/>
      <c r="I26" s="222"/>
      <c r="J26" s="222"/>
    </row>
    <row r="27" spans="1:11" ht="22.5" customHeight="1">
      <c r="C27" s="213" t="s">
        <v>11</v>
      </c>
      <c r="D27" s="213"/>
      <c r="E27" s="213"/>
      <c r="F27" s="213"/>
      <c r="G27" s="213"/>
      <c r="H27" s="213"/>
      <c r="I27" s="213"/>
      <c r="J27" s="213"/>
    </row>
    <row r="28" spans="1:11" ht="22.5" customHeight="1">
      <c r="C28" s="209" t="s">
        <v>12</v>
      </c>
      <c r="D28" s="209"/>
      <c r="E28" s="209"/>
      <c r="F28" s="209"/>
      <c r="G28" s="209"/>
      <c r="H28" s="209"/>
      <c r="I28" s="209"/>
      <c r="J28" s="209"/>
    </row>
    <row r="29" spans="1:11" ht="33" customHeight="1">
      <c r="C29" s="210" t="s">
        <v>22</v>
      </c>
      <c r="D29" s="210"/>
      <c r="E29" s="210"/>
      <c r="F29" s="210"/>
      <c r="G29" s="210"/>
      <c r="H29" s="210"/>
      <c r="I29" s="210"/>
      <c r="J29" s="210"/>
    </row>
    <row r="30" spans="1:11" ht="29.25" customHeight="1">
      <c r="C30" s="212" t="s">
        <v>13</v>
      </c>
      <c r="D30" s="212"/>
      <c r="E30" s="212"/>
      <c r="F30" s="212"/>
      <c r="G30" s="212"/>
      <c r="H30" s="212"/>
      <c r="I30" s="212"/>
      <c r="J30" s="212"/>
    </row>
    <row r="31" spans="1:11" ht="24.75" customHeight="1">
      <c r="C31" s="212" t="s">
        <v>18</v>
      </c>
      <c r="D31" s="212"/>
      <c r="E31" s="212"/>
      <c r="F31" s="212"/>
      <c r="G31" s="212"/>
      <c r="H31" s="212"/>
      <c r="I31" s="212"/>
      <c r="J31" s="212"/>
      <c r="K31" s="4"/>
    </row>
    <row r="32" spans="1:11" ht="12.75" customHeight="1">
      <c r="C32" s="212" t="s">
        <v>14</v>
      </c>
      <c r="D32" s="212"/>
      <c r="E32" s="212"/>
      <c r="F32" s="212"/>
      <c r="G32" s="212"/>
      <c r="H32" s="212"/>
      <c r="I32" s="212"/>
      <c r="J32" s="212"/>
      <c r="K32" s="4"/>
    </row>
  </sheetData>
  <autoFilter ref="B15:K24" xr:uid="{7F666A10-7F22-4020-91F1-A05A2DF43836}"/>
  <mergeCells count="24">
    <mergeCell ref="C7:D7"/>
    <mergeCell ref="E7:J7"/>
    <mergeCell ref="C2:K3"/>
    <mergeCell ref="C5:D5"/>
    <mergeCell ref="E5:J5"/>
    <mergeCell ref="C6:D6"/>
    <mergeCell ref="E6:J6"/>
    <mergeCell ref="C27:J27"/>
    <mergeCell ref="C8:D8"/>
    <mergeCell ref="E8:J8"/>
    <mergeCell ref="C9:D9"/>
    <mergeCell ref="E9:J9"/>
    <mergeCell ref="C10:D10"/>
    <mergeCell ref="E10:J10"/>
    <mergeCell ref="C11:D11"/>
    <mergeCell ref="E11:J11"/>
    <mergeCell ref="C13:K13"/>
    <mergeCell ref="C24:I24"/>
    <mergeCell ref="C26:J26"/>
    <mergeCell ref="C28:J28"/>
    <mergeCell ref="C29:J29"/>
    <mergeCell ref="C30:J30"/>
    <mergeCell ref="C31:J31"/>
    <mergeCell ref="C32:J32"/>
  </mergeCells>
  <conditionalFormatting sqref="H17 H20 H22:H23">
    <cfRule type="cellIs" dxfId="21" priority="12" operator="lessThan">
      <formula>#REF!</formula>
    </cfRule>
  </conditionalFormatting>
  <conditionalFormatting sqref="H18:I18">
    <cfRule type="cellIs" dxfId="20" priority="11" operator="lessThan">
      <formula>#REF!</formula>
    </cfRule>
  </conditionalFormatting>
  <conditionalFormatting sqref="H19">
    <cfRule type="cellIs" dxfId="19" priority="7" operator="lessThan">
      <formula>#REF!</formula>
    </cfRule>
  </conditionalFormatting>
  <conditionalFormatting sqref="H19">
    <cfRule type="cellIs" dxfId="18" priority="8" operator="lessThan">
      <formula>#REF!</formula>
    </cfRule>
  </conditionalFormatting>
  <conditionalFormatting sqref="H16">
    <cfRule type="cellIs" dxfId="17" priority="59" operator="lessThan">
      <formula>#REF!</formula>
    </cfRule>
  </conditionalFormatting>
  <conditionalFormatting sqref="H16">
    <cfRule type="cellIs" dxfId="16" priority="60" operator="lessThan">
      <formula>#REF!</formula>
    </cfRule>
  </conditionalFormatting>
  <pageMargins left="0.7" right="0.7" top="0.75" bottom="0.75" header="0.3" footer="0.3"/>
  <pageSetup scale="57"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A7BF7-D4DB-4852-8DCF-9F5DBB4BA4D9}">
  <dimension ref="A2:K33"/>
  <sheetViews>
    <sheetView topLeftCell="B8" zoomScaleNormal="100" zoomScaleSheetLayoutView="70" workbookViewId="0">
      <selection activeCell="B16" sqref="B16:I24"/>
    </sheetView>
  </sheetViews>
  <sheetFormatPr baseColWidth="10" defaultColWidth="11.5" defaultRowHeight="13"/>
  <cols>
    <col min="1" max="1" width="2.5" style="4" customWidth="1"/>
    <col min="2" max="2" width="2.6640625" style="4" customWidth="1"/>
    <col min="3" max="3" width="17.6640625" style="4" customWidth="1"/>
    <col min="4" max="4" width="39.6640625" style="4" customWidth="1"/>
    <col min="5" max="5" width="15.83203125" style="4" customWidth="1"/>
    <col min="6" max="6" width="37.33203125" style="4" customWidth="1"/>
    <col min="7" max="7" width="14.83203125" style="5" customWidth="1"/>
    <col min="8" max="8" width="11.5" style="5" customWidth="1"/>
    <col min="9" max="9" width="11.83203125" style="4" bestFit="1" customWidth="1"/>
    <col min="10" max="10" width="11.5" style="6"/>
    <col min="11" max="11" width="11.5" style="7"/>
    <col min="12" max="16384" width="11.5" style="4"/>
  </cols>
  <sheetData>
    <row r="2" spans="1:11" ht="29.25" customHeight="1">
      <c r="C2" s="224" t="s">
        <v>16</v>
      </c>
      <c r="D2" s="224"/>
      <c r="E2" s="224"/>
      <c r="F2" s="224"/>
      <c r="G2" s="224"/>
      <c r="H2" s="224"/>
      <c r="I2" s="224"/>
      <c r="J2" s="224"/>
      <c r="K2" s="224"/>
    </row>
    <row r="3" spans="1:11" ht="26.25" customHeight="1">
      <c r="C3" s="224"/>
      <c r="D3" s="224"/>
      <c r="E3" s="224"/>
      <c r="F3" s="224"/>
      <c r="G3" s="224"/>
      <c r="H3" s="224"/>
      <c r="I3" s="224"/>
      <c r="J3" s="224"/>
      <c r="K3" s="224"/>
    </row>
    <row r="5" spans="1:11" ht="21.75" customHeight="1">
      <c r="C5" s="214" t="s">
        <v>20</v>
      </c>
      <c r="D5" s="214"/>
      <c r="E5" s="225" t="s">
        <v>125</v>
      </c>
      <c r="F5" s="225"/>
      <c r="G5" s="225"/>
      <c r="H5" s="225"/>
      <c r="I5" s="225"/>
      <c r="J5" s="225"/>
    </row>
    <row r="6" spans="1:11" ht="18.75" customHeight="1">
      <c r="C6" s="214" t="s">
        <v>9</v>
      </c>
      <c r="D6" s="214"/>
      <c r="E6" s="215" t="s">
        <v>73</v>
      </c>
      <c r="F6" s="215"/>
      <c r="G6" s="215"/>
      <c r="H6" s="215"/>
      <c r="I6" s="215"/>
      <c r="J6" s="215"/>
    </row>
    <row r="7" spans="1:11" ht="18" customHeight="1">
      <c r="C7" s="214" t="s">
        <v>0</v>
      </c>
      <c r="D7" s="214"/>
      <c r="E7" s="223" t="s">
        <v>74</v>
      </c>
      <c r="F7" s="223"/>
      <c r="G7" s="223"/>
      <c r="H7" s="223"/>
      <c r="I7" s="223"/>
      <c r="J7" s="223"/>
    </row>
    <row r="8" spans="1:11" ht="16.5" customHeight="1">
      <c r="C8" s="214" t="s">
        <v>1</v>
      </c>
      <c r="D8" s="214"/>
      <c r="E8" s="215" t="s">
        <v>75</v>
      </c>
      <c r="F8" s="215"/>
      <c r="G8" s="215"/>
      <c r="H8" s="215"/>
      <c r="I8" s="215"/>
      <c r="J8" s="215"/>
    </row>
    <row r="9" spans="1:11" ht="21.75" customHeight="1">
      <c r="C9" s="214" t="s">
        <v>17</v>
      </c>
      <c r="D9" s="214"/>
      <c r="E9" s="215" t="s">
        <v>126</v>
      </c>
      <c r="F9" s="215"/>
      <c r="G9" s="215"/>
      <c r="H9" s="215"/>
      <c r="I9" s="215"/>
      <c r="J9" s="215"/>
    </row>
    <row r="10" spans="1:11" ht="17.25" customHeight="1">
      <c r="C10" s="214" t="s">
        <v>15</v>
      </c>
      <c r="D10" s="214"/>
      <c r="E10" s="216">
        <v>41001</v>
      </c>
      <c r="F10" s="215"/>
      <c r="G10" s="215"/>
      <c r="H10" s="215"/>
      <c r="I10" s="215"/>
      <c r="J10" s="215"/>
    </row>
    <row r="11" spans="1:11" ht="24.75" customHeight="1">
      <c r="C11" s="214" t="s">
        <v>21</v>
      </c>
      <c r="D11" s="214"/>
      <c r="E11" s="217">
        <f>K25</f>
        <v>1053.6602739726027</v>
      </c>
      <c r="F11" s="215"/>
      <c r="G11" s="215"/>
      <c r="H11" s="215"/>
      <c r="I11" s="215"/>
      <c r="J11" s="215"/>
    </row>
    <row r="12" spans="1:11" ht="9.75" customHeight="1"/>
    <row r="13" spans="1:11" ht="21.75" customHeight="1">
      <c r="C13" s="218" t="s">
        <v>23</v>
      </c>
      <c r="D13" s="218"/>
      <c r="E13" s="218"/>
      <c r="F13" s="218"/>
      <c r="G13" s="218"/>
      <c r="H13" s="218"/>
      <c r="I13" s="218"/>
      <c r="J13" s="218"/>
      <c r="K13" s="218"/>
    </row>
    <row r="14" spans="1:11" ht="9" customHeight="1"/>
    <row r="15" spans="1:11" ht="39.75" customHeight="1">
      <c r="C15" s="8" t="s">
        <v>2</v>
      </c>
      <c r="D15" s="8" t="s">
        <v>3</v>
      </c>
      <c r="E15" s="8" t="s">
        <v>4</v>
      </c>
      <c r="F15" s="9" t="s">
        <v>5</v>
      </c>
      <c r="G15" s="9" t="s">
        <v>6</v>
      </c>
      <c r="H15" s="10"/>
      <c r="I15" s="9" t="s">
        <v>7</v>
      </c>
      <c r="J15" s="11" t="s">
        <v>8</v>
      </c>
      <c r="K15" s="12" t="s">
        <v>19</v>
      </c>
    </row>
    <row r="16" spans="1:11" s="41" customFormat="1" ht="123" customHeight="1">
      <c r="A16" s="14"/>
      <c r="B16" s="16">
        <v>1</v>
      </c>
      <c r="C16" s="30" t="s">
        <v>178</v>
      </c>
      <c r="D16" s="33" t="s">
        <v>55</v>
      </c>
      <c r="E16" s="33" t="s">
        <v>173</v>
      </c>
      <c r="F16" s="46" t="s">
        <v>127</v>
      </c>
      <c r="G16"/>
      <c r="H16" s="18">
        <v>43724</v>
      </c>
      <c r="I16" s="18">
        <v>43819</v>
      </c>
      <c r="J16" s="1">
        <f>I16-G16</f>
        <v>43819</v>
      </c>
      <c r="K16" s="13">
        <f t="shared" ref="K16:K24" si="0">+J16/365</f>
        <v>120.05205479452054</v>
      </c>
    </row>
    <row r="17" spans="1:11" s="41" customFormat="1" ht="225" customHeight="1">
      <c r="A17" s="14"/>
      <c r="B17" s="16">
        <v>2</v>
      </c>
      <c r="C17" s="30" t="s">
        <v>176</v>
      </c>
      <c r="D17" s="33" t="s">
        <v>128</v>
      </c>
      <c r="E17" s="33" t="s">
        <v>174</v>
      </c>
      <c r="F17" s="33" t="s">
        <v>177</v>
      </c>
      <c r="G17"/>
      <c r="H17" s="18">
        <v>43040</v>
      </c>
      <c r="I17" s="18">
        <v>43344</v>
      </c>
      <c r="J17" s="1">
        <f>I17-G17</f>
        <v>43344</v>
      </c>
      <c r="K17" s="13">
        <f t="shared" si="0"/>
        <v>118.75068493150685</v>
      </c>
    </row>
    <row r="18" spans="1:11" s="41" customFormat="1" ht="112">
      <c r="A18" s="14"/>
      <c r="B18" s="16">
        <v>4</v>
      </c>
      <c r="C18" s="33" t="s">
        <v>129</v>
      </c>
      <c r="D18" s="35" t="s">
        <v>130</v>
      </c>
      <c r="E18" s="33" t="s">
        <v>61</v>
      </c>
      <c r="F18" s="33" t="s">
        <v>131</v>
      </c>
      <c r="G18"/>
      <c r="H18" s="18">
        <v>42887</v>
      </c>
      <c r="I18" s="18">
        <v>43099</v>
      </c>
      <c r="J18" s="1">
        <f>I18-G18</f>
        <v>43099</v>
      </c>
      <c r="K18" s="13">
        <f t="shared" si="0"/>
        <v>118.07945205479452</v>
      </c>
    </row>
    <row r="19" spans="1:11" s="41" customFormat="1" ht="98">
      <c r="A19" s="14"/>
      <c r="B19" s="16">
        <v>5</v>
      </c>
      <c r="C19" s="33" t="s">
        <v>132</v>
      </c>
      <c r="D19" s="35" t="s">
        <v>133</v>
      </c>
      <c r="E19" s="33" t="s">
        <v>61</v>
      </c>
      <c r="F19" s="33" t="s">
        <v>194</v>
      </c>
      <c r="G19"/>
      <c r="H19" s="18">
        <v>42688</v>
      </c>
      <c r="I19" s="18">
        <v>42741</v>
      </c>
      <c r="J19" s="1">
        <f t="shared" ref="J19" si="1">I19-G19</f>
        <v>42741</v>
      </c>
      <c r="K19" s="13">
        <f t="shared" si="0"/>
        <v>117.0986301369863</v>
      </c>
    </row>
    <row r="20" spans="1:11" s="41" customFormat="1" ht="224">
      <c r="A20" s="14"/>
      <c r="B20" s="16">
        <v>6</v>
      </c>
      <c r="C20" s="33" t="s">
        <v>129</v>
      </c>
      <c r="D20" s="33" t="s">
        <v>134</v>
      </c>
      <c r="E20" s="33" t="s">
        <v>135</v>
      </c>
      <c r="F20" s="33" t="s">
        <v>136</v>
      </c>
      <c r="G20"/>
      <c r="H20" s="18">
        <v>42401</v>
      </c>
      <c r="I20" s="18">
        <v>42643</v>
      </c>
      <c r="J20" s="1">
        <f>I20-G20</f>
        <v>42643</v>
      </c>
      <c r="K20" s="13">
        <f t="shared" si="0"/>
        <v>116.83013698630137</v>
      </c>
    </row>
    <row r="21" spans="1:11" s="41" customFormat="1" ht="140">
      <c r="A21" s="14"/>
      <c r="B21" s="16">
        <v>7</v>
      </c>
      <c r="C21" s="33" t="s">
        <v>137</v>
      </c>
      <c r="D21" s="33" t="s">
        <v>64</v>
      </c>
      <c r="E21" s="33" t="s">
        <v>135</v>
      </c>
      <c r="F21" s="33" t="s">
        <v>138</v>
      </c>
      <c r="G21"/>
      <c r="H21" s="18">
        <v>42005</v>
      </c>
      <c r="I21" s="18">
        <v>42369</v>
      </c>
      <c r="J21" s="1">
        <f>I21-G21</f>
        <v>42369</v>
      </c>
      <c r="K21" s="13">
        <f t="shared" si="0"/>
        <v>116.07945205479452</v>
      </c>
    </row>
    <row r="22" spans="1:11" s="41" customFormat="1" ht="84">
      <c r="A22" s="14"/>
      <c r="B22" s="16">
        <v>8</v>
      </c>
      <c r="C22" s="33" t="s">
        <v>72</v>
      </c>
      <c r="D22" s="33" t="s">
        <v>139</v>
      </c>
      <c r="E22" s="33" t="s">
        <v>135</v>
      </c>
      <c r="F22" s="33" t="s">
        <v>140</v>
      </c>
      <c r="G22"/>
      <c r="H22" s="18">
        <v>42154</v>
      </c>
      <c r="I22" s="18">
        <v>42401</v>
      </c>
      <c r="J22" s="1">
        <f t="shared" ref="J22:J24" si="2">I22-G22</f>
        <v>42401</v>
      </c>
      <c r="K22" s="13">
        <f t="shared" si="0"/>
        <v>116.16712328767123</v>
      </c>
    </row>
    <row r="23" spans="1:11" s="41" customFormat="1" ht="98">
      <c r="A23" s="14"/>
      <c r="B23" s="16">
        <v>9</v>
      </c>
      <c r="C23" s="33" t="s">
        <v>141</v>
      </c>
      <c r="D23" s="33" t="s">
        <v>142</v>
      </c>
      <c r="E23" s="33" t="s">
        <v>175</v>
      </c>
      <c r="F23" s="33" t="s">
        <v>179</v>
      </c>
      <c r="G23"/>
      <c r="H23" s="18">
        <v>42277</v>
      </c>
      <c r="I23" s="18">
        <v>42339</v>
      </c>
      <c r="J23" s="1">
        <f t="shared" si="2"/>
        <v>42339</v>
      </c>
      <c r="K23" s="13">
        <f t="shared" si="0"/>
        <v>115.9972602739726</v>
      </c>
    </row>
    <row r="24" spans="1:11" s="41" customFormat="1" ht="15">
      <c r="A24" s="14"/>
      <c r="B24" s="16">
        <v>10</v>
      </c>
      <c r="C24" s="33" t="s">
        <v>143</v>
      </c>
      <c r="D24" s="33" t="s">
        <v>144</v>
      </c>
      <c r="E24" s="33" t="s">
        <v>135</v>
      </c>
      <c r="F24" s="33" t="s">
        <v>145</v>
      </c>
      <c r="G24"/>
      <c r="H24" s="18">
        <v>40889</v>
      </c>
      <c r="I24" s="19">
        <v>41831</v>
      </c>
      <c r="J24" s="1">
        <f t="shared" si="2"/>
        <v>41831</v>
      </c>
      <c r="K24" s="13">
        <f t="shared" si="0"/>
        <v>114.60547945205479</v>
      </c>
    </row>
    <row r="25" spans="1:11" ht="23.25" customHeight="1">
      <c r="C25" s="219" t="s">
        <v>10</v>
      </c>
      <c r="D25" s="220"/>
      <c r="E25" s="220"/>
      <c r="F25" s="220"/>
      <c r="G25" s="220"/>
      <c r="H25" s="220"/>
      <c r="I25" s="221"/>
      <c r="J25" s="2">
        <f>SUM(J16:J24)</f>
        <v>384586</v>
      </c>
      <c r="K25" s="3">
        <f>SUM(K16:K24)</f>
        <v>1053.6602739726027</v>
      </c>
    </row>
    <row r="27" spans="1:11">
      <c r="C27" s="222"/>
      <c r="D27" s="222"/>
      <c r="E27" s="222"/>
      <c r="F27" s="222"/>
      <c r="G27" s="222"/>
      <c r="H27" s="222"/>
      <c r="I27" s="222"/>
      <c r="J27" s="222"/>
    </row>
    <row r="28" spans="1:11" ht="22.5" customHeight="1">
      <c r="C28" s="213" t="s">
        <v>11</v>
      </c>
      <c r="D28" s="213"/>
      <c r="E28" s="213"/>
      <c r="F28" s="213"/>
      <c r="G28" s="213"/>
      <c r="H28" s="213"/>
      <c r="I28" s="213"/>
      <c r="J28" s="213"/>
    </row>
    <row r="29" spans="1:11" ht="22.5" customHeight="1">
      <c r="C29" s="209" t="s">
        <v>12</v>
      </c>
      <c r="D29" s="209"/>
      <c r="E29" s="209"/>
      <c r="F29" s="209"/>
      <c r="G29" s="209"/>
      <c r="H29" s="209"/>
      <c r="I29" s="209"/>
      <c r="J29" s="209"/>
    </row>
    <row r="30" spans="1:11" ht="33" customHeight="1">
      <c r="C30" s="210" t="s">
        <v>22</v>
      </c>
      <c r="D30" s="211"/>
      <c r="E30" s="211"/>
      <c r="F30" s="211"/>
      <c r="G30" s="211"/>
      <c r="H30" s="211"/>
      <c r="I30" s="211"/>
      <c r="J30" s="211"/>
    </row>
    <row r="31" spans="1:11" ht="29.25" customHeight="1">
      <c r="C31" s="212" t="s">
        <v>13</v>
      </c>
      <c r="D31" s="212"/>
      <c r="E31" s="212"/>
      <c r="F31" s="212"/>
      <c r="G31" s="212"/>
      <c r="H31" s="212"/>
      <c r="I31" s="212"/>
      <c r="J31" s="212"/>
    </row>
    <row r="32" spans="1:11" ht="24.75" customHeight="1">
      <c r="C32" s="212" t="s">
        <v>18</v>
      </c>
      <c r="D32" s="212"/>
      <c r="E32" s="212"/>
      <c r="F32" s="212"/>
      <c r="G32" s="212"/>
      <c r="H32" s="212"/>
      <c r="I32" s="212"/>
      <c r="J32" s="212"/>
      <c r="K32" s="4"/>
    </row>
    <row r="33" spans="3:11">
      <c r="C33" s="212" t="s">
        <v>14</v>
      </c>
      <c r="D33" s="212"/>
      <c r="E33" s="212"/>
      <c r="F33" s="212"/>
      <c r="G33" s="212"/>
      <c r="H33" s="212"/>
      <c r="I33" s="212"/>
      <c r="J33" s="212"/>
      <c r="K33" s="4"/>
    </row>
  </sheetData>
  <mergeCells count="24">
    <mergeCell ref="C7:D7"/>
    <mergeCell ref="E7:J7"/>
    <mergeCell ref="C2:K3"/>
    <mergeCell ref="C5:D5"/>
    <mergeCell ref="E5:J5"/>
    <mergeCell ref="C6:D6"/>
    <mergeCell ref="E6:J6"/>
    <mergeCell ref="C28:J28"/>
    <mergeCell ref="C8:D8"/>
    <mergeCell ref="E8:J8"/>
    <mergeCell ref="C9:D9"/>
    <mergeCell ref="E9:J9"/>
    <mergeCell ref="C10:D10"/>
    <mergeCell ref="E10:J10"/>
    <mergeCell ref="C11:D11"/>
    <mergeCell ref="E11:J11"/>
    <mergeCell ref="C13:K13"/>
    <mergeCell ref="C25:I25"/>
    <mergeCell ref="C27:J27"/>
    <mergeCell ref="C29:J29"/>
    <mergeCell ref="C30:J30"/>
    <mergeCell ref="C31:J31"/>
    <mergeCell ref="C32:J32"/>
    <mergeCell ref="C33:J33"/>
  </mergeCells>
  <conditionalFormatting sqref="I23 I21">
    <cfRule type="cellIs" dxfId="15" priority="40" operator="lessThan">
      <formula>#REF!</formula>
    </cfRule>
  </conditionalFormatting>
  <conditionalFormatting sqref="I23 I21">
    <cfRule type="cellIs" dxfId="14" priority="42" operator="lessThan">
      <formula>#REF!</formula>
    </cfRule>
  </conditionalFormatting>
  <conditionalFormatting sqref="H16:H24">
    <cfRule type="cellIs" dxfId="13" priority="1" operator="lessThan">
      <formula>#REF!</formula>
    </cfRule>
  </conditionalFormatting>
  <conditionalFormatting sqref="H16:H24">
    <cfRule type="cellIs" dxfId="12" priority="2" operator="lessThan">
      <formula>#REF!</formula>
    </cfRule>
  </conditionalFormatting>
  <pageMargins left="0.7" right="0.7" top="0.75" bottom="0.75" header="0.3" footer="0.3"/>
  <pageSetup scale="53" orientation="portrait" horizont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K30"/>
  <sheetViews>
    <sheetView topLeftCell="A20" zoomScaleNormal="100" zoomScaleSheetLayoutView="100" workbookViewId="0">
      <selection activeCell="F21" sqref="F21"/>
    </sheetView>
  </sheetViews>
  <sheetFormatPr baseColWidth="10" defaultColWidth="11.5" defaultRowHeight="13"/>
  <cols>
    <col min="1" max="1" width="2.5" style="4" customWidth="1"/>
    <col min="2" max="2" width="2.6640625" style="4" customWidth="1"/>
    <col min="3" max="3" width="17.6640625" style="4" customWidth="1"/>
    <col min="4" max="4" width="28.83203125" style="4" customWidth="1"/>
    <col min="5" max="5" width="15.83203125" style="4" customWidth="1"/>
    <col min="6" max="6" width="37.1640625" style="4" customWidth="1"/>
    <col min="7" max="7" width="14.83203125" style="5" customWidth="1"/>
    <col min="8" max="8" width="11.5" style="5" customWidth="1"/>
    <col min="9" max="9" width="11.5" style="4" customWidth="1"/>
    <col min="10" max="10" width="11.5" style="6"/>
    <col min="11" max="11" width="11.5" style="7"/>
    <col min="12" max="16384" width="11.5" style="4"/>
  </cols>
  <sheetData>
    <row r="2" spans="1:11" ht="29.25" customHeight="1">
      <c r="C2" s="224" t="s">
        <v>16</v>
      </c>
      <c r="D2" s="224"/>
      <c r="E2" s="224"/>
      <c r="F2" s="224"/>
      <c r="G2" s="224"/>
      <c r="H2" s="224"/>
      <c r="I2" s="224"/>
      <c r="J2" s="224"/>
      <c r="K2" s="224"/>
    </row>
    <row r="3" spans="1:11" ht="26.25" customHeight="1">
      <c r="C3" s="224"/>
      <c r="D3" s="224"/>
      <c r="E3" s="224"/>
      <c r="F3" s="224"/>
      <c r="G3" s="224"/>
      <c r="H3" s="224"/>
      <c r="I3" s="224"/>
      <c r="J3" s="224"/>
      <c r="K3" s="224"/>
    </row>
    <row r="5" spans="1:11" ht="21.75" customHeight="1">
      <c r="C5" s="214" t="s">
        <v>20</v>
      </c>
      <c r="D5" s="214"/>
      <c r="E5" s="225" t="s">
        <v>76</v>
      </c>
      <c r="F5" s="225"/>
      <c r="G5" s="225"/>
      <c r="H5" s="225"/>
      <c r="I5" s="225"/>
      <c r="J5" s="225"/>
    </row>
    <row r="6" spans="1:11" ht="18.75" customHeight="1">
      <c r="C6" s="214" t="s">
        <v>9</v>
      </c>
      <c r="D6" s="214"/>
      <c r="E6" s="215" t="s">
        <v>77</v>
      </c>
      <c r="F6" s="215"/>
      <c r="G6" s="215"/>
      <c r="H6" s="215"/>
      <c r="I6" s="215"/>
      <c r="J6" s="215"/>
    </row>
    <row r="7" spans="1:11" ht="18" customHeight="1">
      <c r="C7" s="214" t="s">
        <v>0</v>
      </c>
      <c r="D7" s="214"/>
      <c r="E7" s="223" t="s">
        <v>78</v>
      </c>
      <c r="F7" s="223"/>
      <c r="G7" s="223"/>
      <c r="H7" s="223"/>
      <c r="I7" s="223"/>
      <c r="J7" s="223"/>
    </row>
    <row r="8" spans="1:11" ht="16.5" customHeight="1">
      <c r="C8" s="214" t="s">
        <v>1</v>
      </c>
      <c r="D8" s="214"/>
      <c r="E8" s="215" t="s">
        <v>75</v>
      </c>
      <c r="F8" s="215"/>
      <c r="G8" s="215"/>
      <c r="H8" s="215"/>
      <c r="I8" s="215"/>
      <c r="J8" s="215"/>
    </row>
    <row r="9" spans="1:11" ht="21.75" customHeight="1">
      <c r="C9" s="214" t="s">
        <v>17</v>
      </c>
      <c r="D9" s="214"/>
      <c r="E9" s="215" t="s">
        <v>75</v>
      </c>
      <c r="F9" s="215"/>
      <c r="G9" s="215"/>
      <c r="H9" s="215"/>
      <c r="I9" s="215"/>
      <c r="J9" s="215"/>
    </row>
    <row r="10" spans="1:11" ht="17.25" customHeight="1">
      <c r="C10" s="214" t="s">
        <v>15</v>
      </c>
      <c r="D10" s="214"/>
      <c r="E10" s="215" t="s">
        <v>75</v>
      </c>
      <c r="F10" s="215"/>
      <c r="G10" s="215"/>
      <c r="H10" s="215"/>
      <c r="I10" s="215"/>
      <c r="J10" s="215"/>
    </row>
    <row r="11" spans="1:11" ht="24.75" customHeight="1">
      <c r="C11" s="214" t="s">
        <v>21</v>
      </c>
      <c r="D11" s="214"/>
      <c r="E11" s="217">
        <f>K22</f>
        <v>7.8575342465753426</v>
      </c>
      <c r="F11" s="215"/>
      <c r="G11" s="215"/>
      <c r="H11" s="215"/>
      <c r="I11" s="215"/>
      <c r="J11" s="215"/>
    </row>
    <row r="12" spans="1:11" ht="9.75" customHeight="1"/>
    <row r="13" spans="1:11" ht="21.75" customHeight="1">
      <c r="C13" s="218" t="s">
        <v>23</v>
      </c>
      <c r="D13" s="218"/>
      <c r="E13" s="218"/>
      <c r="F13" s="218"/>
      <c r="G13" s="218"/>
      <c r="H13" s="218"/>
      <c r="I13" s="218"/>
      <c r="J13" s="218"/>
      <c r="K13" s="218"/>
    </row>
    <row r="14" spans="1:11" ht="9" customHeight="1"/>
    <row r="15" spans="1:11" ht="39.75" customHeight="1">
      <c r="C15" s="8" t="s">
        <v>2</v>
      </c>
      <c r="D15" s="8" t="s">
        <v>3</v>
      </c>
      <c r="E15" s="8" t="s">
        <v>4</v>
      </c>
      <c r="F15" s="9" t="s">
        <v>5</v>
      </c>
      <c r="G15" s="9" t="s">
        <v>6</v>
      </c>
      <c r="H15" s="10"/>
      <c r="I15" s="9" t="s">
        <v>7</v>
      </c>
      <c r="J15" s="11" t="s">
        <v>8</v>
      </c>
      <c r="K15" s="12" t="s">
        <v>19</v>
      </c>
    </row>
    <row r="16" spans="1:11" s="17" customFormat="1" ht="180.75" customHeight="1">
      <c r="A16" s="14"/>
      <c r="B16" s="16">
        <v>1</v>
      </c>
      <c r="C16" s="30" t="s">
        <v>79</v>
      </c>
      <c r="D16" s="33" t="s">
        <v>80</v>
      </c>
      <c r="E16" s="33" t="s">
        <v>81</v>
      </c>
      <c r="F16" s="33" t="s">
        <v>82</v>
      </c>
      <c r="G16" s="18">
        <v>42583</v>
      </c>
      <c r="H16" s="15"/>
      <c r="I16" s="18">
        <v>43220</v>
      </c>
      <c r="J16" s="1">
        <f>I16-G16</f>
        <v>637</v>
      </c>
      <c r="K16" s="13">
        <f t="shared" ref="K16:K21" si="0">+J16/365</f>
        <v>1.7452054794520548</v>
      </c>
    </row>
    <row r="17" spans="1:11" s="17" customFormat="1" ht="147" customHeight="1">
      <c r="A17" s="14"/>
      <c r="B17" s="16">
        <v>2</v>
      </c>
      <c r="C17" s="27" t="s">
        <v>83</v>
      </c>
      <c r="D17" s="33" t="s">
        <v>84</v>
      </c>
      <c r="E17" s="33" t="s">
        <v>85</v>
      </c>
      <c r="F17" s="33" t="s">
        <v>86</v>
      </c>
      <c r="G17" s="18">
        <v>42584</v>
      </c>
      <c r="H17" s="15"/>
      <c r="I17" s="18">
        <v>43404</v>
      </c>
      <c r="J17" s="1">
        <f>I17-G17</f>
        <v>820</v>
      </c>
      <c r="K17" s="13">
        <f t="shared" si="0"/>
        <v>2.2465753424657535</v>
      </c>
    </row>
    <row r="18" spans="1:11" s="17" customFormat="1" ht="120.75" customHeight="1">
      <c r="A18" s="14"/>
      <c r="B18" s="16">
        <v>3</v>
      </c>
      <c r="C18" s="24" t="s">
        <v>87</v>
      </c>
      <c r="D18" s="33" t="s">
        <v>88</v>
      </c>
      <c r="E18" s="33" t="s">
        <v>89</v>
      </c>
      <c r="F18" s="33" t="s">
        <v>147</v>
      </c>
      <c r="G18" s="18">
        <v>41731</v>
      </c>
      <c r="H18" s="15"/>
      <c r="I18" s="18">
        <v>41927</v>
      </c>
      <c r="J18" s="1">
        <f>I18-G18</f>
        <v>196</v>
      </c>
      <c r="K18" s="13">
        <f t="shared" si="0"/>
        <v>0.53698630136986303</v>
      </c>
    </row>
    <row r="19" spans="1:11" s="17" customFormat="1" ht="84">
      <c r="A19" s="14"/>
      <c r="B19" s="16">
        <v>4</v>
      </c>
      <c r="C19" s="27" t="s">
        <v>90</v>
      </c>
      <c r="D19" s="33" t="s">
        <v>91</v>
      </c>
      <c r="E19" s="33" t="s">
        <v>92</v>
      </c>
      <c r="F19" s="33" t="s">
        <v>93</v>
      </c>
      <c r="G19" s="18">
        <v>41522</v>
      </c>
      <c r="H19" s="15"/>
      <c r="I19" s="18">
        <v>41639</v>
      </c>
      <c r="J19" s="1">
        <f>I19-G19</f>
        <v>117</v>
      </c>
      <c r="K19" s="13">
        <f t="shared" si="0"/>
        <v>0.32054794520547947</v>
      </c>
    </row>
    <row r="20" spans="1:11" s="17" customFormat="1" ht="140">
      <c r="A20" s="14"/>
      <c r="B20" s="16">
        <v>5</v>
      </c>
      <c r="C20" s="36" t="s">
        <v>94</v>
      </c>
      <c r="D20" s="35" t="s">
        <v>95</v>
      </c>
      <c r="E20" s="33" t="s">
        <v>96</v>
      </c>
      <c r="F20" s="33" t="s">
        <v>97</v>
      </c>
      <c r="G20" s="18">
        <v>40729</v>
      </c>
      <c r="H20" s="15"/>
      <c r="I20" s="18">
        <v>41218</v>
      </c>
      <c r="J20" s="1">
        <f t="shared" ref="J20:J21" si="1">I20-G20</f>
        <v>489</v>
      </c>
      <c r="K20" s="13">
        <f t="shared" si="0"/>
        <v>1.3397260273972602</v>
      </c>
    </row>
    <row r="21" spans="1:11" s="17" customFormat="1" ht="84">
      <c r="A21" s="14"/>
      <c r="B21" s="16">
        <v>6</v>
      </c>
      <c r="C21" s="33" t="s">
        <v>98</v>
      </c>
      <c r="D21" s="35" t="s">
        <v>98</v>
      </c>
      <c r="E21" s="33" t="s">
        <v>99</v>
      </c>
      <c r="F21" s="33" t="s">
        <v>100</v>
      </c>
      <c r="G21" s="18">
        <v>39918</v>
      </c>
      <c r="H21" s="15"/>
      <c r="I21" s="18">
        <v>40527</v>
      </c>
      <c r="J21" s="1">
        <f t="shared" si="1"/>
        <v>609</v>
      </c>
      <c r="K21" s="13">
        <f t="shared" si="0"/>
        <v>1.6684931506849314</v>
      </c>
    </row>
    <row r="22" spans="1:11" ht="23.25" customHeight="1">
      <c r="C22" s="219" t="s">
        <v>10</v>
      </c>
      <c r="D22" s="220"/>
      <c r="E22" s="220"/>
      <c r="F22" s="220"/>
      <c r="G22" s="220"/>
      <c r="H22" s="220"/>
      <c r="I22" s="221"/>
      <c r="J22" s="2">
        <f>SUM(J16:J21)</f>
        <v>2868</v>
      </c>
      <c r="K22" s="3">
        <f>SUM(K16:K21)</f>
        <v>7.8575342465753426</v>
      </c>
    </row>
    <row r="24" spans="1:11">
      <c r="C24" s="222"/>
      <c r="D24" s="222"/>
      <c r="E24" s="222"/>
      <c r="F24" s="222"/>
      <c r="G24" s="222"/>
      <c r="H24" s="222"/>
      <c r="I24" s="222"/>
      <c r="J24" s="222"/>
    </row>
    <row r="25" spans="1:11" ht="22.5" customHeight="1">
      <c r="C25" s="213" t="s">
        <v>11</v>
      </c>
      <c r="D25" s="213"/>
      <c r="E25" s="213"/>
      <c r="F25" s="213"/>
      <c r="G25" s="213"/>
      <c r="H25" s="213"/>
      <c r="I25" s="213"/>
      <c r="J25" s="213"/>
    </row>
    <row r="26" spans="1:11" ht="22.5" customHeight="1">
      <c r="C26" s="209" t="s">
        <v>12</v>
      </c>
      <c r="D26" s="209"/>
      <c r="E26" s="209"/>
      <c r="F26" s="209"/>
      <c r="G26" s="209"/>
      <c r="H26" s="209"/>
      <c r="I26" s="209"/>
      <c r="J26" s="209"/>
    </row>
    <row r="27" spans="1:11" ht="33" customHeight="1">
      <c r="C27" s="210" t="s">
        <v>22</v>
      </c>
      <c r="D27" s="211"/>
      <c r="E27" s="211"/>
      <c r="F27" s="211"/>
      <c r="G27" s="211"/>
      <c r="H27" s="211"/>
      <c r="I27" s="211"/>
      <c r="J27" s="211"/>
    </row>
    <row r="28" spans="1:11" ht="29.25" customHeight="1">
      <c r="C28" s="212" t="s">
        <v>13</v>
      </c>
      <c r="D28" s="212"/>
      <c r="E28" s="212"/>
      <c r="F28" s="212"/>
      <c r="G28" s="212"/>
      <c r="H28" s="212"/>
      <c r="I28" s="212"/>
      <c r="J28" s="212"/>
    </row>
    <row r="29" spans="1:11" ht="24.75" customHeight="1">
      <c r="C29" s="212" t="s">
        <v>18</v>
      </c>
      <c r="D29" s="212"/>
      <c r="E29" s="212"/>
      <c r="F29" s="212"/>
      <c r="G29" s="212"/>
      <c r="H29" s="212"/>
      <c r="I29" s="212"/>
      <c r="J29" s="212"/>
      <c r="K29" s="4"/>
    </row>
    <row r="30" spans="1:11">
      <c r="C30" s="212" t="s">
        <v>14</v>
      </c>
      <c r="D30" s="212"/>
      <c r="E30" s="212"/>
      <c r="F30" s="212"/>
      <c r="G30" s="212"/>
      <c r="H30" s="212"/>
      <c r="I30" s="212"/>
      <c r="J30" s="212"/>
      <c r="K30" s="4"/>
    </row>
  </sheetData>
  <mergeCells count="24">
    <mergeCell ref="C7:D7"/>
    <mergeCell ref="E7:J7"/>
    <mergeCell ref="C2:K3"/>
    <mergeCell ref="C5:D5"/>
    <mergeCell ref="E5:J5"/>
    <mergeCell ref="C6:D6"/>
    <mergeCell ref="E6:J6"/>
    <mergeCell ref="C25:J25"/>
    <mergeCell ref="C8:D8"/>
    <mergeCell ref="E8:J8"/>
    <mergeCell ref="C9:D9"/>
    <mergeCell ref="E9:J9"/>
    <mergeCell ref="C10:D10"/>
    <mergeCell ref="E10:J10"/>
    <mergeCell ref="C11:D11"/>
    <mergeCell ref="E11:J11"/>
    <mergeCell ref="C13:K13"/>
    <mergeCell ref="C22:I22"/>
    <mergeCell ref="C24:J24"/>
    <mergeCell ref="C26:J26"/>
    <mergeCell ref="C27:J27"/>
    <mergeCell ref="C28:J28"/>
    <mergeCell ref="C29:J29"/>
    <mergeCell ref="C30:J30"/>
  </mergeCells>
  <conditionalFormatting sqref="G17:G21">
    <cfRule type="cellIs" dxfId="11" priority="6" operator="lessThan">
      <formula>$M$3</formula>
    </cfRule>
  </conditionalFormatting>
  <conditionalFormatting sqref="G16:G21">
    <cfRule type="cellIs" dxfId="10" priority="5" operator="lessThan">
      <formula>$M$2</formula>
    </cfRule>
  </conditionalFormatting>
  <conditionalFormatting sqref="G16:G17">
    <cfRule type="cellIs" dxfId="9" priority="4" operator="lessThan">
      <formula>$M$2</formula>
    </cfRule>
  </conditionalFormatting>
  <conditionalFormatting sqref="G16:G17">
    <cfRule type="cellIs" dxfId="8" priority="3" operator="lessThan">
      <formula>$M$3</formula>
    </cfRule>
  </conditionalFormatting>
  <conditionalFormatting sqref="G17">
    <cfRule type="cellIs" dxfId="7" priority="2" operator="lessThan">
      <formula>$M$2</formula>
    </cfRule>
  </conditionalFormatting>
  <conditionalFormatting sqref="G17">
    <cfRule type="cellIs" dxfId="6" priority="1" operator="lessThan">
      <formula>$M$2</formula>
    </cfRule>
  </conditionalFormatting>
  <pageMargins left="0.7" right="0.7" top="0.75" bottom="0.75" header="0.3" footer="0.3"/>
  <pageSetup scale="57" orientation="portrait" horizont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K30"/>
  <sheetViews>
    <sheetView topLeftCell="A18" zoomScaleNormal="100" workbookViewId="0">
      <selection activeCell="F21" sqref="F21"/>
    </sheetView>
  </sheetViews>
  <sheetFormatPr baseColWidth="10" defaultColWidth="11.5" defaultRowHeight="13"/>
  <cols>
    <col min="1" max="1" width="2.5" style="4" customWidth="1"/>
    <col min="2" max="2" width="2.6640625" style="4" customWidth="1"/>
    <col min="3" max="3" width="17.6640625" style="4" customWidth="1"/>
    <col min="4" max="4" width="28.83203125" style="4" customWidth="1"/>
    <col min="5" max="5" width="15.83203125" style="4" customWidth="1"/>
    <col min="6" max="6" width="37.33203125" style="4" customWidth="1"/>
    <col min="7" max="7" width="14.83203125" style="5" customWidth="1"/>
    <col min="8" max="8" width="11.5" style="5" hidden="1" customWidth="1"/>
    <col min="9" max="9" width="11.5" style="4" customWidth="1"/>
    <col min="10" max="10" width="11.5" style="6"/>
    <col min="11" max="11" width="11.5" style="7"/>
    <col min="12" max="16384" width="11.5" style="4"/>
  </cols>
  <sheetData>
    <row r="2" spans="1:11" ht="29.25" customHeight="1">
      <c r="C2" s="224" t="s">
        <v>16</v>
      </c>
      <c r="D2" s="224"/>
      <c r="E2" s="224"/>
      <c r="F2" s="224"/>
      <c r="G2" s="224"/>
      <c r="H2" s="224"/>
      <c r="I2" s="224"/>
      <c r="J2" s="224"/>
      <c r="K2" s="224"/>
    </row>
    <row r="3" spans="1:11" ht="26.25" customHeight="1">
      <c r="C3" s="224"/>
      <c r="D3" s="224"/>
      <c r="E3" s="224"/>
      <c r="F3" s="224"/>
      <c r="G3" s="224"/>
      <c r="H3" s="224"/>
      <c r="I3" s="224"/>
      <c r="J3" s="224"/>
      <c r="K3" s="224"/>
    </row>
    <row r="5" spans="1:11" ht="21.75" customHeight="1">
      <c r="C5" s="214" t="s">
        <v>20</v>
      </c>
      <c r="D5" s="214"/>
      <c r="E5" s="225" t="s">
        <v>148</v>
      </c>
      <c r="F5" s="225"/>
      <c r="G5" s="225"/>
      <c r="H5" s="225"/>
      <c r="I5" s="225"/>
      <c r="J5" s="225"/>
    </row>
    <row r="6" spans="1:11" ht="18.75" customHeight="1">
      <c r="C6" s="214" t="s">
        <v>9</v>
      </c>
      <c r="D6" s="214"/>
      <c r="E6" s="215" t="s">
        <v>149</v>
      </c>
      <c r="F6" s="215"/>
      <c r="G6" s="215"/>
      <c r="H6" s="215"/>
      <c r="I6" s="215"/>
      <c r="J6" s="215"/>
    </row>
    <row r="7" spans="1:11" ht="18" customHeight="1">
      <c r="C7" s="214" t="s">
        <v>0</v>
      </c>
      <c r="D7" s="214"/>
      <c r="E7" s="223" t="s">
        <v>150</v>
      </c>
      <c r="F7" s="223"/>
      <c r="G7" s="223"/>
      <c r="H7" s="223"/>
      <c r="I7" s="223"/>
      <c r="J7" s="223"/>
    </row>
    <row r="8" spans="1:11" ht="16.5" customHeight="1">
      <c r="C8" s="214" t="s">
        <v>1</v>
      </c>
      <c r="D8" s="214"/>
      <c r="E8" s="215" t="s">
        <v>151</v>
      </c>
      <c r="F8" s="215"/>
      <c r="G8" s="215"/>
      <c r="H8" s="215"/>
      <c r="I8" s="215"/>
      <c r="J8" s="215"/>
    </row>
    <row r="9" spans="1:11" ht="21.75" customHeight="1">
      <c r="C9" s="214" t="s">
        <v>17</v>
      </c>
      <c r="D9" s="214"/>
      <c r="E9" s="215" t="s">
        <v>75</v>
      </c>
      <c r="F9" s="215"/>
      <c r="G9" s="215"/>
      <c r="H9" s="215"/>
      <c r="I9" s="215"/>
      <c r="J9" s="215"/>
    </row>
    <row r="10" spans="1:11" ht="17.25" customHeight="1">
      <c r="C10" s="214" t="s">
        <v>15</v>
      </c>
      <c r="D10" s="214"/>
      <c r="E10" s="215" t="s">
        <v>152</v>
      </c>
      <c r="F10" s="215"/>
      <c r="G10" s="215"/>
      <c r="H10" s="215"/>
      <c r="I10" s="215"/>
      <c r="J10" s="215"/>
    </row>
    <row r="11" spans="1:11" ht="24.75" customHeight="1">
      <c r="C11" s="214" t="s">
        <v>21</v>
      </c>
      <c r="D11" s="214"/>
      <c r="E11" s="217">
        <f>K22</f>
        <v>5.1780821917808222</v>
      </c>
      <c r="F11" s="215"/>
      <c r="G11" s="215"/>
      <c r="H11" s="215"/>
      <c r="I11" s="215"/>
      <c r="J11" s="215"/>
    </row>
    <row r="12" spans="1:11" ht="9.75" customHeight="1"/>
    <row r="13" spans="1:11" ht="21.75" customHeight="1">
      <c r="C13" s="218" t="s">
        <v>23</v>
      </c>
      <c r="D13" s="218"/>
      <c r="E13" s="218"/>
      <c r="F13" s="218"/>
      <c r="G13" s="218"/>
      <c r="H13" s="218"/>
      <c r="I13" s="218"/>
      <c r="J13" s="218"/>
      <c r="K13" s="218"/>
    </row>
    <row r="14" spans="1:11" ht="9" customHeight="1"/>
    <row r="15" spans="1:11" ht="39.75" customHeight="1">
      <c r="C15" s="8" t="s">
        <v>2</v>
      </c>
      <c r="D15" s="8" t="s">
        <v>3</v>
      </c>
      <c r="E15" s="8" t="s">
        <v>4</v>
      </c>
      <c r="F15" s="9" t="s">
        <v>5</v>
      </c>
      <c r="G15" s="9" t="s">
        <v>6</v>
      </c>
      <c r="H15" s="10"/>
      <c r="I15" s="9" t="s">
        <v>7</v>
      </c>
      <c r="J15" s="11" t="s">
        <v>8</v>
      </c>
      <c r="K15" s="12" t="s">
        <v>19</v>
      </c>
    </row>
    <row r="16" spans="1:11" s="17" customFormat="1" ht="28">
      <c r="A16" s="14"/>
      <c r="B16" s="16">
        <v>1</v>
      </c>
      <c r="C16" s="33" t="s">
        <v>153</v>
      </c>
      <c r="D16" s="33" t="s">
        <v>154</v>
      </c>
      <c r="E16" s="33" t="s">
        <v>155</v>
      </c>
      <c r="F16" s="33" t="s">
        <v>156</v>
      </c>
      <c r="G16" s="18">
        <v>43466</v>
      </c>
      <c r="H16" s="15"/>
      <c r="I16" s="18">
        <v>43923</v>
      </c>
      <c r="J16" s="1">
        <f>I16-G16</f>
        <v>457</v>
      </c>
      <c r="K16" s="13">
        <f t="shared" ref="K16:K21" si="0">+J16/365</f>
        <v>1.252054794520548</v>
      </c>
    </row>
    <row r="17" spans="1:11" s="17" customFormat="1" ht="138" customHeight="1">
      <c r="A17" s="14"/>
      <c r="B17" s="16">
        <v>2</v>
      </c>
      <c r="C17" s="27" t="s">
        <v>157</v>
      </c>
      <c r="D17" s="33" t="s">
        <v>158</v>
      </c>
      <c r="E17" s="33" t="s">
        <v>155</v>
      </c>
      <c r="F17" s="33" t="s">
        <v>159</v>
      </c>
      <c r="G17" s="18">
        <v>43101</v>
      </c>
      <c r="H17" s="15"/>
      <c r="I17" s="18">
        <v>43465</v>
      </c>
      <c r="J17" s="1">
        <f>I17-G17</f>
        <v>364</v>
      </c>
      <c r="K17" s="13">
        <f t="shared" si="0"/>
        <v>0.99726027397260275</v>
      </c>
    </row>
    <row r="18" spans="1:11" s="17" customFormat="1" ht="85.5" customHeight="1">
      <c r="A18" s="14"/>
      <c r="B18" s="16">
        <v>3</v>
      </c>
      <c r="C18" s="27" t="s">
        <v>160</v>
      </c>
      <c r="D18" s="33" t="s">
        <v>161</v>
      </c>
      <c r="E18" s="45" t="s">
        <v>162</v>
      </c>
      <c r="F18" s="33" t="s">
        <v>163</v>
      </c>
      <c r="G18" s="18">
        <v>42923</v>
      </c>
      <c r="H18" s="15"/>
      <c r="I18" s="18">
        <v>43100</v>
      </c>
      <c r="J18" s="1">
        <f>I18-G18</f>
        <v>177</v>
      </c>
      <c r="K18" s="13">
        <f t="shared" si="0"/>
        <v>0.48493150684931507</v>
      </c>
    </row>
    <row r="19" spans="1:11" s="17" customFormat="1" ht="57.75" customHeight="1">
      <c r="A19" s="14"/>
      <c r="B19" s="16">
        <v>4</v>
      </c>
      <c r="C19" s="30" t="s">
        <v>164</v>
      </c>
      <c r="D19" s="33" t="s">
        <v>165</v>
      </c>
      <c r="E19" s="45" t="s">
        <v>162</v>
      </c>
      <c r="F19" s="33" t="s">
        <v>166</v>
      </c>
      <c r="G19" s="18">
        <v>42930</v>
      </c>
      <c r="H19" s="15"/>
      <c r="I19" s="18">
        <v>43294</v>
      </c>
      <c r="J19" s="1">
        <f>I19-G19</f>
        <v>364</v>
      </c>
      <c r="K19" s="13">
        <f t="shared" si="0"/>
        <v>0.99726027397260275</v>
      </c>
    </row>
    <row r="20" spans="1:11" s="17" customFormat="1" ht="86.25" customHeight="1">
      <c r="A20" s="14"/>
      <c r="B20" s="16">
        <v>5</v>
      </c>
      <c r="C20" s="36" t="s">
        <v>160</v>
      </c>
      <c r="D20" s="35" t="s">
        <v>161</v>
      </c>
      <c r="E20" s="45" t="s">
        <v>162</v>
      </c>
      <c r="F20" s="33" t="s">
        <v>167</v>
      </c>
      <c r="G20" s="18">
        <v>42419</v>
      </c>
      <c r="H20" s="15"/>
      <c r="I20" s="18">
        <v>42582</v>
      </c>
      <c r="J20" s="1">
        <f t="shared" ref="J20:J21" si="1">I20-G20</f>
        <v>163</v>
      </c>
      <c r="K20" s="13">
        <f t="shared" si="0"/>
        <v>0.44657534246575342</v>
      </c>
    </row>
    <row r="21" spans="1:11" s="17" customFormat="1" ht="57.75" customHeight="1">
      <c r="A21" s="14"/>
      <c r="B21" s="16">
        <v>6</v>
      </c>
      <c r="C21" s="27" t="s">
        <v>168</v>
      </c>
      <c r="D21" s="36" t="s">
        <v>168</v>
      </c>
      <c r="E21" s="33" t="s">
        <v>169</v>
      </c>
      <c r="F21" s="33" t="s">
        <v>169</v>
      </c>
      <c r="G21" s="18">
        <v>38734</v>
      </c>
      <c r="H21" s="15"/>
      <c r="I21" s="18">
        <v>39099</v>
      </c>
      <c r="J21" s="1">
        <f t="shared" si="1"/>
        <v>365</v>
      </c>
      <c r="K21" s="13">
        <f t="shared" si="0"/>
        <v>1</v>
      </c>
    </row>
    <row r="22" spans="1:11" ht="23.25" customHeight="1">
      <c r="C22" s="219" t="s">
        <v>10</v>
      </c>
      <c r="D22" s="220"/>
      <c r="E22" s="220"/>
      <c r="F22" s="220"/>
      <c r="G22" s="220"/>
      <c r="H22" s="220"/>
      <c r="I22" s="221"/>
      <c r="J22" s="2">
        <f>SUM(J16:J21)</f>
        <v>1890</v>
      </c>
      <c r="K22" s="3">
        <f>SUM(K16:K21)</f>
        <v>5.1780821917808222</v>
      </c>
    </row>
    <row r="24" spans="1:11">
      <c r="C24" s="222"/>
      <c r="D24" s="222"/>
      <c r="E24" s="222"/>
      <c r="F24" s="222"/>
      <c r="G24" s="222"/>
      <c r="H24" s="222"/>
      <c r="I24" s="222"/>
      <c r="J24" s="222"/>
    </row>
    <row r="25" spans="1:11" ht="22.5" customHeight="1">
      <c r="C25" s="213" t="s">
        <v>11</v>
      </c>
      <c r="D25" s="213"/>
      <c r="E25" s="213"/>
      <c r="F25" s="213"/>
      <c r="G25" s="213"/>
      <c r="H25" s="213"/>
      <c r="I25" s="213"/>
      <c r="J25" s="213"/>
    </row>
    <row r="26" spans="1:11" ht="22.5" customHeight="1">
      <c r="C26" s="209" t="s">
        <v>12</v>
      </c>
      <c r="D26" s="209"/>
      <c r="E26" s="209"/>
      <c r="F26" s="209"/>
      <c r="G26" s="209"/>
      <c r="H26" s="209"/>
      <c r="I26" s="209"/>
      <c r="J26" s="209"/>
    </row>
    <row r="27" spans="1:11" ht="33" customHeight="1">
      <c r="C27" s="210" t="s">
        <v>22</v>
      </c>
      <c r="D27" s="211"/>
      <c r="E27" s="211"/>
      <c r="F27" s="211"/>
      <c r="G27" s="211"/>
      <c r="H27" s="211"/>
      <c r="I27" s="211"/>
      <c r="J27" s="211"/>
    </row>
    <row r="28" spans="1:11" ht="29.25" customHeight="1">
      <c r="C28" s="212" t="s">
        <v>13</v>
      </c>
      <c r="D28" s="212"/>
      <c r="E28" s="212"/>
      <c r="F28" s="212"/>
      <c r="G28" s="212"/>
      <c r="H28" s="212"/>
      <c r="I28" s="212"/>
      <c r="J28" s="212"/>
    </row>
    <row r="29" spans="1:11" ht="24.75" customHeight="1">
      <c r="C29" s="212" t="s">
        <v>18</v>
      </c>
      <c r="D29" s="212"/>
      <c r="E29" s="212"/>
      <c r="F29" s="212"/>
      <c r="G29" s="212"/>
      <c r="H29" s="212"/>
      <c r="I29" s="212"/>
      <c r="J29" s="212"/>
      <c r="K29" s="4"/>
    </row>
    <row r="30" spans="1:11">
      <c r="C30" s="212" t="s">
        <v>14</v>
      </c>
      <c r="D30" s="212"/>
      <c r="E30" s="212"/>
      <c r="F30" s="212"/>
      <c r="G30" s="212"/>
      <c r="H30" s="212"/>
      <c r="I30" s="212"/>
      <c r="J30" s="212"/>
      <c r="K30" s="4"/>
    </row>
  </sheetData>
  <mergeCells count="24">
    <mergeCell ref="C7:D7"/>
    <mergeCell ref="E7:J7"/>
    <mergeCell ref="C2:K3"/>
    <mergeCell ref="C5:D5"/>
    <mergeCell ref="E5:J5"/>
    <mergeCell ref="C6:D6"/>
    <mergeCell ref="E6:J6"/>
    <mergeCell ref="C25:J25"/>
    <mergeCell ref="C8:D8"/>
    <mergeCell ref="E8:J8"/>
    <mergeCell ref="C9:D9"/>
    <mergeCell ref="E9:J9"/>
    <mergeCell ref="C10:D10"/>
    <mergeCell ref="E10:J10"/>
    <mergeCell ref="C11:D11"/>
    <mergeCell ref="E11:J11"/>
    <mergeCell ref="C13:K13"/>
    <mergeCell ref="C22:I22"/>
    <mergeCell ref="C24:J24"/>
    <mergeCell ref="C26:J26"/>
    <mergeCell ref="C27:J27"/>
    <mergeCell ref="C28:J28"/>
    <mergeCell ref="C29:J29"/>
    <mergeCell ref="C30:J30"/>
  </mergeCells>
  <conditionalFormatting sqref="G17:G21">
    <cfRule type="cellIs" dxfId="5" priority="6" operator="lessThan">
      <formula>$M$3</formula>
    </cfRule>
  </conditionalFormatting>
  <conditionalFormatting sqref="G16:G21">
    <cfRule type="cellIs" dxfId="4" priority="5" operator="lessThan">
      <formula>$M$2</formula>
    </cfRule>
  </conditionalFormatting>
  <conditionalFormatting sqref="G16:G17">
    <cfRule type="cellIs" dxfId="3" priority="4" operator="lessThan">
      <formula>$M$2</formula>
    </cfRule>
  </conditionalFormatting>
  <conditionalFormatting sqref="G16:G17">
    <cfRule type="cellIs" dxfId="2" priority="3" operator="lessThan">
      <formula>$M$3</formula>
    </cfRule>
  </conditionalFormatting>
  <conditionalFormatting sqref="G17">
    <cfRule type="cellIs" dxfId="1" priority="2" operator="lessThan">
      <formula>$M$2</formula>
    </cfRule>
  </conditionalFormatting>
  <conditionalFormatting sqref="G17">
    <cfRule type="cellIs" dxfId="0" priority="1" operator="lessThan">
      <formula>$M$2</formula>
    </cfRule>
  </conditionalFormatting>
  <pageMargins left="0.7" right="0.7" top="0.75" bottom="0.75" header="0.3" footer="0.3"/>
  <pageSetup scale="57"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12</vt:i4>
      </vt:variant>
      <vt:variant>
        <vt:lpstr>Rangos con nombre</vt:lpstr>
      </vt:variant>
      <vt:variant>
        <vt:i4>10</vt:i4>
      </vt:variant>
    </vt:vector>
  </HeadingPairs>
  <TitlesOfParts>
    <vt:vector size="22" baseType="lpstr">
      <vt:lpstr>Generalidades</vt:lpstr>
      <vt:lpstr>1. Director del Proyecto</vt:lpstr>
      <vt:lpstr>2. Experto Senior</vt:lpstr>
      <vt:lpstr>3. Consultor Funcional</vt:lpstr>
      <vt:lpstr>4. Diagramador</vt:lpstr>
      <vt:lpstr>5. Corrector de Estilo</vt:lpstr>
      <vt:lpstr>CONSULTOR ANALÍTICA DE DATOS</vt:lpstr>
      <vt:lpstr>CONSULTOR FUNCIONAL</vt:lpstr>
      <vt:lpstr>CONSULTOR CONTEXTUAL</vt:lpstr>
      <vt:lpstr>INGENIERO DE APLICACIONES</vt:lpstr>
      <vt:lpstr>DIAGRAMADOR</vt:lpstr>
      <vt:lpstr>CORRECTOR DE ESTILO</vt:lpstr>
      <vt:lpstr>'1. Director del Proyecto'!Área_de_impresión</vt:lpstr>
      <vt:lpstr>'2. Experto Senior'!Área_de_impresión</vt:lpstr>
      <vt:lpstr>'3. Consultor Funcional'!Área_de_impresión</vt:lpstr>
      <vt:lpstr>'4. Diagramador'!Área_de_impresión</vt:lpstr>
      <vt:lpstr>'5. Corrector de Estilo'!Área_de_impresión</vt:lpstr>
      <vt:lpstr>'1. Director del Proyecto'!Títulos_a_imprimir</vt:lpstr>
      <vt:lpstr>'2. Experto Senior'!Títulos_a_imprimir</vt:lpstr>
      <vt:lpstr>'3. Consultor Funcional'!Títulos_a_imprimir</vt:lpstr>
      <vt:lpstr>'4. Diagramador'!Títulos_a_imprimir</vt:lpstr>
      <vt:lpstr>'5. Corrector de Estilo'!Títulos_a_imprimir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MAYRA ALEJANDRA ESTRADA VEGA</dc:creator>
  <cp:lastModifiedBy>Microsoft Office User</cp:lastModifiedBy>
  <cp:lastPrinted>2020-04-16T21:24:23Z</cp:lastPrinted>
  <dcterms:created xsi:type="dcterms:W3CDTF">2019-05-28T15:45:44Z</dcterms:created>
  <dcterms:modified xsi:type="dcterms:W3CDTF">2021-06-10T01:31:44Z</dcterms:modified>
</cp:coreProperties>
</file>