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_drobledog\Desktop\PROCESOS DE OBRA 2021\BOMBEROS\ADENDA 5\"/>
    </mc:Choice>
  </mc:AlternateContent>
  <bookViews>
    <workbookView xWindow="0" yWindow="0" windowWidth="20490" windowHeight="7650"/>
  </bookViews>
  <sheets>
    <sheet name="Pres. General" sheetId="2" r:id="rId1"/>
  </sheets>
  <externalReferences>
    <externalReference r:id="rId2"/>
  </externalReferences>
  <definedNames>
    <definedName name="_xlnm._FilterDatabase" localSheetId="0" hidden="1">'Pres. General'!$A$272:$F$287</definedName>
    <definedName name="_xlnm.Print_Area" localSheetId="0">'Pres. General'!$A$1:$F$299</definedName>
    <definedName name="_xlnm.Print_Titles" localSheetId="0">'Pres. General'!$1:$12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F16" i="2"/>
  <c r="F272" i="2" s="1"/>
  <c r="F273" i="2" s="1"/>
  <c r="F17" i="2"/>
  <c r="F18" i="2"/>
  <c r="F19" i="2"/>
  <c r="F20" i="2"/>
  <c r="F23" i="2"/>
  <c r="F24" i="2"/>
  <c r="F25" i="2"/>
  <c r="F26" i="2"/>
  <c r="F27" i="2"/>
  <c r="F28" i="2"/>
  <c r="F29" i="2"/>
  <c r="F32" i="2"/>
  <c r="F33" i="2"/>
  <c r="F34" i="2"/>
  <c r="F35" i="2"/>
  <c r="F36" i="2"/>
  <c r="F37" i="2"/>
  <c r="F38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2" i="2"/>
  <c r="F63" i="2"/>
  <c r="F64" i="2"/>
  <c r="F67" i="2"/>
  <c r="F68" i="2"/>
  <c r="F69" i="2"/>
  <c r="F70" i="2"/>
  <c r="F73" i="2"/>
  <c r="F74" i="2"/>
  <c r="F75" i="2"/>
  <c r="F76" i="2"/>
  <c r="F77" i="2"/>
  <c r="F78" i="2"/>
  <c r="F79" i="2"/>
  <c r="F80" i="2"/>
  <c r="F81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2" i="2"/>
  <c r="F203" i="2"/>
  <c r="F204" i="2"/>
  <c r="F205" i="2"/>
  <c r="F206" i="2"/>
  <c r="F207" i="2"/>
  <c r="F208" i="2"/>
  <c r="F209" i="2"/>
  <c r="F210" i="2"/>
  <c r="F211" i="2"/>
  <c r="F212" i="2"/>
  <c r="F214" i="2"/>
  <c r="F215" i="2"/>
  <c r="F216" i="2"/>
  <c r="F217" i="2"/>
  <c r="F218" i="2"/>
  <c r="F219" i="2"/>
  <c r="F220" i="2"/>
  <c r="F221" i="2"/>
  <c r="F222" i="2"/>
  <c r="F226" i="2"/>
  <c r="F227" i="2"/>
  <c r="F228" i="2"/>
  <c r="F229" i="2"/>
  <c r="F230" i="2"/>
  <c r="F231" i="2"/>
  <c r="F232" i="2"/>
  <c r="F233" i="2"/>
  <c r="F235" i="2"/>
  <c r="F236" i="2"/>
  <c r="F237" i="2"/>
  <c r="F238" i="2"/>
  <c r="F239" i="2"/>
  <c r="F240" i="2"/>
  <c r="F242" i="2"/>
  <c r="F243" i="2"/>
  <c r="F244" i="2"/>
  <c r="F245" i="2"/>
  <c r="F246" i="2"/>
  <c r="F248" i="2"/>
  <c r="F249" i="2"/>
  <c r="F250" i="2"/>
  <c r="F252" i="2"/>
  <c r="F253" i="2"/>
  <c r="F254" i="2"/>
  <c r="F255" i="2"/>
  <c r="F256" i="2"/>
  <c r="F258" i="2"/>
  <c r="F259" i="2"/>
  <c r="F260" i="2"/>
  <c r="F261" i="2"/>
  <c r="F262" i="2"/>
  <c r="F263" i="2"/>
  <c r="F264" i="2"/>
  <c r="F266" i="2"/>
  <c r="F267" i="2"/>
  <c r="F268" i="2"/>
  <c r="F269" i="2"/>
  <c r="F279" i="2"/>
  <c r="F285" i="2" s="1"/>
  <c r="F282" i="2"/>
  <c r="C274" i="2" l="1"/>
  <c r="F274" i="2" s="1"/>
  <c r="F275" i="2" s="1"/>
  <c r="D286" i="2" l="1"/>
  <c r="F286" i="2" s="1"/>
  <c r="F287" i="2" s="1"/>
  <c r="F291" i="2" s="1"/>
</calcChain>
</file>

<file path=xl/sharedStrings.xml><?xml version="1.0" encoding="utf-8"?>
<sst xmlns="http://schemas.openxmlformats.org/spreadsheetml/2006/main" count="730" uniqueCount="518">
  <si>
    <t>VALOR TOTAL PROYECTO</t>
  </si>
  <si>
    <t>(G) = (C) + (F)</t>
  </si>
  <si>
    <t>MESES</t>
  </si>
  <si>
    <t>PLAZO DE EJECUCION:</t>
  </si>
  <si>
    <t>(F) = (D+E)</t>
  </si>
  <si>
    <t>VALOR COSTOS INDIRECTOS</t>
  </si>
  <si>
    <t>(E)</t>
  </si>
  <si>
    <t>Carga Tributaria (%)</t>
  </si>
  <si>
    <t>SC 12</t>
  </si>
  <si>
    <t>(D)</t>
  </si>
  <si>
    <t>SUBTOTAL COSTOS INDIRECTOS</t>
  </si>
  <si>
    <t>SC 11</t>
  </si>
  <si>
    <t>Según Factura</t>
  </si>
  <si>
    <t>Gastos financieros y similares (fiducia + 4x1000)</t>
  </si>
  <si>
    <t>SC 9</t>
  </si>
  <si>
    <t>Según factura</t>
  </si>
  <si>
    <t>Protocolo de Bioseguridad (COVID-19)</t>
  </si>
  <si>
    <t>SC 8</t>
  </si>
  <si>
    <t>Servicios de Vigilancia privada (24 horas-incluye supervisión) Con Arma</t>
  </si>
  <si>
    <t>SC 3</t>
  </si>
  <si>
    <t>Ensayos de Laboratorio</t>
  </si>
  <si>
    <t>SC 2</t>
  </si>
  <si>
    <t>Alquiler equipos para dotación de oficina, consumibles de oficina (Papeleria y utiles), servicios publicos provisionales, comunicaciones, expedición de indentificaciones entre otros.</t>
  </si>
  <si>
    <t>SC 1</t>
  </si>
  <si>
    <t>Alquiler De Baño Portatil (2 Aseos Semanales)</t>
  </si>
  <si>
    <t>Item</t>
  </si>
  <si>
    <t>Pólizas</t>
  </si>
  <si>
    <t>COSTOS INDIRECTOS</t>
  </si>
  <si>
    <t>Valor total</t>
  </si>
  <si>
    <t>Costo Directo</t>
  </si>
  <si>
    <t>Cant.</t>
  </si>
  <si>
    <t>Un</t>
  </si>
  <si>
    <t>Actividad</t>
  </si>
  <si>
    <t>(C) = (A+B)</t>
  </si>
  <si>
    <t xml:space="preserve">VALOR OBRA </t>
  </si>
  <si>
    <t>(B)</t>
  </si>
  <si>
    <t>AU:</t>
  </si>
  <si>
    <t>(A)</t>
  </si>
  <si>
    <t>SUBTOTAL OBRAS</t>
  </si>
  <si>
    <t xml:space="preserve">SUB TOTAL </t>
  </si>
  <si>
    <t>GL</t>
  </si>
  <si>
    <t>Trámites ante empresa de energía (incluye legalización y conexión a transformador existente)</t>
  </si>
  <si>
    <t>12.37</t>
  </si>
  <si>
    <t>12.36</t>
  </si>
  <si>
    <t>Certificacion de Conformidad con RETIE</t>
  </si>
  <si>
    <t>12.35</t>
  </si>
  <si>
    <t>UN</t>
  </si>
  <si>
    <t>Certificacion Salidas Logicas Categoria 6A</t>
  </si>
  <si>
    <t>12.34</t>
  </si>
  <si>
    <t>LEGALIZACION INFRAESTRUCTURA ELECTRICA</t>
  </si>
  <si>
    <t>Suministro e instalacion de sistema de apantallamiento SIPRA tipo A, incluye piuntas captadoras con soporte, varillas cuperwell CuCu 2,40mX5/8", Aambron de aluminio o ASCR 1/0, bajantes desde el anillo superior hasta las varillas, soportes tipo DE, Suministro en instalacíon de tubería PVC 3/4" para bajantes embebidos y cable de Cu No 2 AWG para bajantes.</t>
  </si>
  <si>
    <t>12.33</t>
  </si>
  <si>
    <t>Suministro e instalacion de Sistema De Puesta a Tierra SPT, incluye 4 varillas 2,40m X 5/8"Cuperwell Cu Cu, Cable Cu desnudo 2/0 AWG</t>
  </si>
  <si>
    <t>12.32</t>
  </si>
  <si>
    <t xml:space="preserve"> SISTEMA DE APANTALLAMIENTO Y PUESTA A TIERRA</t>
  </si>
  <si>
    <t xml:space="preserve">Suministro e instalacion de salida doble de datos incluye face plate, jack cat 6A, marquilla de marcacion </t>
  </si>
  <si>
    <t>12.31</t>
  </si>
  <si>
    <t xml:space="preserve">Suministro e instalacion de salida sencilla de datos incluye face plate, jack cat 6A, Blanck insert, marquilla de marcacion </t>
  </si>
  <si>
    <t>12.30</t>
  </si>
  <si>
    <t>m</t>
  </si>
  <si>
    <t>Suministro e instalacion de Cable UTP Categoria 6A</t>
  </si>
  <si>
    <t>12.29</t>
  </si>
  <si>
    <t>Suministro e instalacion de Rack Tipo Compacto 15.32"Ax15.62"Hx3.68"P. Incluye Patch Panel Compacto 10 " 24 Puestos y Jacks Categoria 6A, Suwitche administrable 10/100/1000 y patchcord de 3ft para conexión</t>
  </si>
  <si>
    <t>12.28</t>
  </si>
  <si>
    <t>RED DE VOZ Y DATOS</t>
  </si>
  <si>
    <t>Suministro e instalacion deTablero de transferencia equipo de  Red Contra Incendio (RCI) según diagrama unifilar con protecciones magneticas</t>
  </si>
  <si>
    <t>12.27</t>
  </si>
  <si>
    <t>Suministro e instalacion deTablero regulado de 8 ctos incluye conmutador y protecciones clavijas VCP según diagrama unifilar</t>
  </si>
  <si>
    <t>12.26</t>
  </si>
  <si>
    <t>Suministro e instalacion deTablero General según diagrama unifilar Incluye transferencia automaica</t>
  </si>
  <si>
    <t>12.25</t>
  </si>
  <si>
    <t>Suministro e instalacion deTablero de 4 Circuitos Servicios Generales Cuarto de Bombas incluye Breakers</t>
  </si>
  <si>
    <t>12.24</t>
  </si>
  <si>
    <t>Suministro e instalacion deTablero de control equipo de Presion (Dos Bombas de 1Hp) Siemens O Similar</t>
  </si>
  <si>
    <t>12.23</t>
  </si>
  <si>
    <t>TABLEROS</t>
  </si>
  <si>
    <t xml:space="preserve">Suministro e instalacion de Tablero de medida semidirecta tipo exterior  TC 100/5, Medidor Activa reactiva trifasico, bloque terminal de pruebas </t>
  </si>
  <si>
    <t>12.22</t>
  </si>
  <si>
    <t>Suministro e instalacion de UPS bifasica on line de 6Kva con factor de potencia minimo de 0,85</t>
  </si>
  <si>
    <t>12.21</t>
  </si>
  <si>
    <t>Suministro e instalacion de planta eléctrica de 100kva nominales (standby), trifásica. incluye: filtros, precalentador de camisas, breaker original de fábrica, flexible, tanque en la base de 350 lts (pared sencilla) y cabina antirruido tipo intemperie, salida aire frontal</t>
  </si>
  <si>
    <t>12.20</t>
  </si>
  <si>
    <t>EQUIPOS</t>
  </si>
  <si>
    <t>M</t>
  </si>
  <si>
    <t>Suministro e instalación de alimentador en  Baja emisión de humos, (HF) Libre de Alogenos, (FR) Retardante a la llama, (CT) Apto para bandeja tipo CT, (PE) Aislado con Poliolefina Cu LS HF AWG 3No 12</t>
  </si>
  <si>
    <t>12.19</t>
  </si>
  <si>
    <t>Suministro e instalación de alimentador en  Baja emisión de humos, (HF) Libre de Alogenos, (FR) Retardante a la llama, (CT) Apto para bandeja tipo CT, (PE) Aislado con Poliolefina Cu LS HF AWG 2No 8F + 1No8N + 1No 10T</t>
  </si>
  <si>
    <t>12.18</t>
  </si>
  <si>
    <t>Suministro e instalación de alimentador en  Baja emisión de humos, (HF) Libre de Alogenos, (FR) Retardante a la llama, (CT) Apto para bandeja tipo CT, (PE) Aislado con Poliolefina Cu LS HF AWG 3No 2F + 1No 4T</t>
  </si>
  <si>
    <t>12.17</t>
  </si>
  <si>
    <t>Suministro e instalación de alimentador en  Baja emisión de humos, (HF) Libre de Alogenos, (FR) Retardante a la llama, (CT) Apto para bandeja tipo CT, (PE) Aislado con Poliolefina 3No1/0F + 1No 1/0N</t>
  </si>
  <si>
    <t>12.16</t>
  </si>
  <si>
    <t>Suministro e instalación de red trenzada cuadruplex 3X4/0 + 4/0 AL</t>
  </si>
  <si>
    <t>12.15</t>
  </si>
  <si>
    <t>ALIMENTADORES DE BAJA TENSION</t>
  </si>
  <si>
    <t>Suministro e instalación de luminaria de emergencia 4W led con batería con duración minima de 90min</t>
  </si>
  <si>
    <t>12.14</t>
  </si>
  <si>
    <t>Suministro e instalacion de señalizacion de emergencia  led con batería con duración minima de 90min</t>
  </si>
  <si>
    <t>12.13</t>
  </si>
  <si>
    <t>Suministro e instalación de luminaria tipo High Bay 150W incluye cable encauchetado 3X14W</t>
  </si>
  <si>
    <t>12.12</t>
  </si>
  <si>
    <t>Suministro e instalación de luminaria tipo panel redondo de 18W incluye cable encauchetado 3X14W (de incrustar)</t>
  </si>
  <si>
    <t>12.11</t>
  </si>
  <si>
    <t>Suministro e instalación de luminaria tipo tortuga de 7W incluye cable encauchetado 3X14W</t>
  </si>
  <si>
    <t>12.10</t>
  </si>
  <si>
    <t>Suministro e instalación led tipo panel de 60X60 40W incluye cable encauchetado 3X14W (incluye soportes / instalación descolgada)</t>
  </si>
  <si>
    <t>12.09</t>
  </si>
  <si>
    <t>LUMINARIAS</t>
  </si>
  <si>
    <t>Suministro e instalación de salida electrica interruptor 15A conmutable en  tubería emt 3/4" y cable No 12 awg LS HF, longitud aproximada 4m (incluye tubería, cable especificado, conectores de resorte y accesorios para su correcta instalación)</t>
  </si>
  <si>
    <t>12.08</t>
  </si>
  <si>
    <t>Suministro e instalación de salida electrica interruptor 15A doble en  tubería emt 3/4" y cable No 12 awg LS HF, longitud aproximada 4m (incluye tubería, cable especificado, conectores de resorte y accesorios para su correcta instalación)</t>
  </si>
  <si>
    <t>12.07</t>
  </si>
  <si>
    <t>Suministro e instalación de salida electrica para interruptor sencillo 15A en tubería emt 3/4" y cable No 12 awg LS HF, longitud aproximada 4m (incluye tubería, cable especificado, conectores de resorte y accesorios para su correcta instalación)</t>
  </si>
  <si>
    <t>12.06</t>
  </si>
  <si>
    <t>Suministro e instalación de salida de televisión solo ducto 3/4" emt  (incluye tubería y accesorios para su correcta instalación)</t>
  </si>
  <si>
    <t>12.05</t>
  </si>
  <si>
    <t>Suministro e instalación de salidas de tomacorrientes red regulada en tubería emt 3/4" y cable No 12 awg LS HF, longitud aproximada 5m (incluye tubería, cable especificado, conectores de resorte,  tomacorriente doble 15A color naranja y accesorios para su correcta instalación)</t>
  </si>
  <si>
    <t>12.04</t>
  </si>
  <si>
    <t>Suministro e instalación de salidas de tomacorrientes GFCI en  tubería emt 3/4" y cable No 12 awg LS HF, longitud aproximada 5m (incluye tubería, cable especificado, conectores de resorte, tomacorriente doble 15A gfci y accesorios para su correcta instalación)</t>
  </si>
  <si>
    <t>12.03</t>
  </si>
  <si>
    <t>Suministro e instalación de salidas de tomacorrientes red normal en tubería pvc 3/4" y cable No 12 awg LS HF, longitud aproximada 5m (incluye tubería, cable especificado,conectores de resorte,  tomacorriente doble 15A color blanco y accesorios para su correcta instalación)</t>
  </si>
  <si>
    <t>12.02</t>
  </si>
  <si>
    <t>Suministro e instalación de salidas de iluminación en tubería emt 3/4" y cable No 12 awg LS HF, longitud aproximada 4m (incluye tubería, cable especificado, conectores de resorte y accesorios para su correcta instalación)</t>
  </si>
  <si>
    <t>12.01</t>
  </si>
  <si>
    <t>SALIDAS ELÉCTRICAS</t>
  </si>
  <si>
    <t>12,00 RED ELÉCTRICA</t>
  </si>
  <si>
    <t>m2</t>
  </si>
  <si>
    <t>División en acero inoxidable AISI 304 entamborada + puertas. Incluye accesorios, pernos en acero inoxidable, pasadores y patas AISI 304 (h=1,50m y apoyos de 30cm) Tipo SOCODA</t>
  </si>
  <si>
    <t>11.91</t>
  </si>
  <si>
    <t>Suministro e instalación de mesón corrido en granito negro tipo San gabriel + estructura metálica de soporte (incluye salpicadero + faldón segú diseño)</t>
  </si>
  <si>
    <t>11.90</t>
  </si>
  <si>
    <t>Und</t>
  </si>
  <si>
    <t>Suministro e instalación de lavamanos tipo Aquajet (PMR) (incluye grifería)</t>
  </si>
  <si>
    <t>11.89</t>
  </si>
  <si>
    <t>Suministro e instalación de sanitario tipo Aquajet (PMR)</t>
  </si>
  <si>
    <t>11.88</t>
  </si>
  <si>
    <t>Suministro e instalación de Orinal blanco institucio + PUSH ANTIVANDÁLICO</t>
  </si>
  <si>
    <t>11.87</t>
  </si>
  <si>
    <t>Suministro e instalación de ducha regadera cuadrda con brazo metálico tipo Alina de Corona + MEZCLADOR metálico de palanca doble</t>
  </si>
  <si>
    <t>11.86</t>
  </si>
  <si>
    <t>Suministro e instalación de L/manos TIPO Vessel de Corona (incluye desagüe y grifería monocontrol)</t>
  </si>
  <si>
    <t>11.85</t>
  </si>
  <si>
    <t>Suministro e instalación de L/manos blanco institucional + grifería de push</t>
  </si>
  <si>
    <t>11.84</t>
  </si>
  <si>
    <t>Suministro e instalación de SANITARIO blanco tipo institucional de tanque</t>
  </si>
  <si>
    <t>11.83</t>
  </si>
  <si>
    <t>APARATOS SANITARIOS</t>
  </si>
  <si>
    <t>Soportes para suministro en instalaciòn de tuberia</t>
  </si>
  <si>
    <t>11.82</t>
  </si>
  <si>
    <t xml:space="preserve">Caja de inspección de 0,60 x 0,60 x 0,60 m en concreto de 17,2 Mpa, tapa reforzada en concreto de 20,7 Mpa </t>
  </si>
  <si>
    <t>11.81</t>
  </si>
  <si>
    <t>11.80</t>
  </si>
  <si>
    <t xml:space="preserve">Suministro en instalacíon de Tubería PVC de alcantarillado de pared estructural d =  6", exterior corrugado </t>
  </si>
  <si>
    <t>11.79</t>
  </si>
  <si>
    <t xml:space="preserve">Suministro en instalacíon de tubería 3" PVC-ALL (incluye accesorios) </t>
  </si>
  <si>
    <t>11.78</t>
  </si>
  <si>
    <t>Suministro en instalacíon deTubería PVC de alcantarillado de pared estructural d =  4", exterior corrugado</t>
  </si>
  <si>
    <t>11.77</t>
  </si>
  <si>
    <t>Bajante de Aguas lluvias 3" PVC-ALL</t>
  </si>
  <si>
    <t>11.76</t>
  </si>
  <si>
    <t>Bajante de Aguas lluvias 4" PVC-ALL</t>
  </si>
  <si>
    <t>11.75</t>
  </si>
  <si>
    <t xml:space="preserve">Puntos desague pluvial 2", 3", 4" PVC-S </t>
  </si>
  <si>
    <t>11.74</t>
  </si>
  <si>
    <t xml:space="preserve">Puntos desague tragantes 2", 3", 4" PVC-S </t>
  </si>
  <si>
    <t>11.73</t>
  </si>
  <si>
    <t>Tragantes alumnio 4"(2 por cada bajante)</t>
  </si>
  <si>
    <t>11.72</t>
  </si>
  <si>
    <t>RED DESAGÜE PLUVIAL</t>
  </si>
  <si>
    <t>Soportes para Suministro en instalacíon de tubería</t>
  </si>
  <si>
    <t>11.71</t>
  </si>
  <si>
    <t>M3</t>
  </si>
  <si>
    <t>Lleno comp mater sitio man</t>
  </si>
  <si>
    <t>11.70</t>
  </si>
  <si>
    <t>Excavación en material común seco de 0 - 2 m manual</t>
  </si>
  <si>
    <t>11.69</t>
  </si>
  <si>
    <t>UND</t>
  </si>
  <si>
    <t>Trampa de lodos 1.00x0.60x0.90, con reja</t>
  </si>
  <si>
    <t>11.68</t>
  </si>
  <si>
    <t>Trampa de grasas prefabricada 35 GPM</t>
  </si>
  <si>
    <t>11.67</t>
  </si>
  <si>
    <t>Carcamo 0,30x0,20M con reja en angulo y varilla 1"</t>
  </si>
  <si>
    <t>11.66</t>
  </si>
  <si>
    <t xml:space="preserve">Cajas de inspección 0,80x0,80m, en concreto de 17,2 Mpa, tapa reforzada en concreto de 20,7MPa </t>
  </si>
  <si>
    <t>11.65</t>
  </si>
  <si>
    <t>Cajas de inspección 0,60x0,60m, en concreto de 17,2 Mpa, tapa reforzada en concreto de 20,7MPa</t>
  </si>
  <si>
    <t>11.64</t>
  </si>
  <si>
    <t>Juntas de  expansiòn 3" PVCS</t>
  </si>
  <si>
    <t>11.63</t>
  </si>
  <si>
    <t>Juntas  de expansiòn 4" PVCS</t>
  </si>
  <si>
    <t>11.62</t>
  </si>
  <si>
    <t xml:space="preserve">Bajante tub Sanit 3"+Acces  </t>
  </si>
  <si>
    <t>11.61</t>
  </si>
  <si>
    <t xml:space="preserve">Bajante aguas negras PVCS 4" </t>
  </si>
  <si>
    <t>11.60</t>
  </si>
  <si>
    <t xml:space="preserve">Tub Pvc Sanit 3"+Acces </t>
  </si>
  <si>
    <t>11.59</t>
  </si>
  <si>
    <t xml:space="preserve">Tub Pvc Sanit 4"+Acces </t>
  </si>
  <si>
    <t>11.58</t>
  </si>
  <si>
    <t xml:space="preserve">Tub Pvc Sanit 6"+Acces </t>
  </si>
  <si>
    <t>11.57</t>
  </si>
  <si>
    <t xml:space="preserve">Tub Pvc de ventilación 2"  + acces </t>
  </si>
  <si>
    <t>11.56</t>
  </si>
  <si>
    <t xml:space="preserve">Puntos de desague 2", 3", 4" PVC-S </t>
  </si>
  <si>
    <t>11.55</t>
  </si>
  <si>
    <t>RED DESAGÜE RESIDUAL</t>
  </si>
  <si>
    <t xml:space="preserve">Foso eyector en concreto 80*80*180 en concreto de 28 Mpa (incluye fondo) (no incluye refuerzo) </t>
  </si>
  <si>
    <t>11.54</t>
  </si>
  <si>
    <t>Suministro e instalación de motobomba sumergible para foso eyector, 40 GPM. 8 PSI (incluye accesorios)</t>
  </si>
  <si>
    <t>11.53</t>
  </si>
  <si>
    <t xml:space="preserve">Flotador  mecánico 3/4" </t>
  </si>
  <si>
    <t>11.52</t>
  </si>
  <si>
    <t xml:space="preserve">Placa antivórtice metalica </t>
  </si>
  <si>
    <t>11.51</t>
  </si>
  <si>
    <t>Pasamuros 1" metalicos en ACINOX</t>
  </si>
  <si>
    <t>11.50</t>
  </si>
  <si>
    <t>Pasamuros 1-1/2" metalicos en ACINOX</t>
  </si>
  <si>
    <t>11.49</t>
  </si>
  <si>
    <t>Pasamuros 2" metalicos en ACINOX</t>
  </si>
  <si>
    <t>11.48</t>
  </si>
  <si>
    <t>Pasamuros 3" metalicos codo+niple en ACINOX</t>
  </si>
  <si>
    <t>11.47</t>
  </si>
  <si>
    <t>Pasamuros 3" metalicos en ACINOX</t>
  </si>
  <si>
    <t>11.46</t>
  </si>
  <si>
    <t>Pasamuros 4" metalicos en ACINOX</t>
  </si>
  <si>
    <t>11.45</t>
  </si>
  <si>
    <t>Equipo de presion constante (40psi) caudal variable 0-50 gpm), tanque de 100L, PARA RED DE SUMINISTRO, Incluye tubería y accesorios metálicos</t>
  </si>
  <si>
    <t>11.44</t>
  </si>
  <si>
    <t>Escalera metalica tipo uña de gato L=1,50m (incluye anclajes)</t>
  </si>
  <si>
    <t>11.43</t>
  </si>
  <si>
    <t>Escotilla de acceso en alfajor de aluminio 80*80</t>
  </si>
  <si>
    <t>11.42</t>
  </si>
  <si>
    <t>Ventilaciones 4"</t>
  </si>
  <si>
    <t>11.41</t>
  </si>
  <si>
    <t>Cinta PVC 20 cm</t>
  </si>
  <si>
    <t>11.40</t>
  </si>
  <si>
    <t>EQUIPO DE PRESION SUMINISTRO Y TANQUES DE ALMACENAMIENTO</t>
  </si>
  <si>
    <t>Equipo de presion (100-120psi) caudal 250 GPM,  30 HP. PARA RED CONTRA INCENDIO, incluye suministro en instalacíon de tuberías y accesorios metalicos. Fabricación Nacional. Debera ser avalado por la autoridad competente.</t>
  </si>
  <si>
    <t>11.39</t>
  </si>
  <si>
    <t>Soporte sismoresistente para tubería</t>
  </si>
  <si>
    <t>11.38</t>
  </si>
  <si>
    <t>Soporte colgante para tubería</t>
  </si>
  <si>
    <t>11.37</t>
  </si>
  <si>
    <t>Rociador montantente  1/2"</t>
  </si>
  <si>
    <t>11.36</t>
  </si>
  <si>
    <t>Rociador Colgante de 1/2"</t>
  </si>
  <si>
    <t>11.35</t>
  </si>
  <si>
    <t xml:space="preserve">Punto para rociador en 1" </t>
  </si>
  <si>
    <t>11.34</t>
  </si>
  <si>
    <t>Suministro e  instalacíon   tubería 1" RCI SCH 40 (Incluye accesorios)</t>
  </si>
  <si>
    <t>11.33</t>
  </si>
  <si>
    <t>Suministro e  instalacíon   tubería 1-1/4" RCI SCH 40 (Incluye accesorios)</t>
  </si>
  <si>
    <t>11.32</t>
  </si>
  <si>
    <t>Suministro e  instalacíon   tubería 1-1/2" RCI SCH 40 (Incluye accesorios)</t>
  </si>
  <si>
    <t>11.31</t>
  </si>
  <si>
    <t>Suministro e  instalacíon  tubería 2" RCI SCH 40 (Incluye accesorios)</t>
  </si>
  <si>
    <t>11.30</t>
  </si>
  <si>
    <t>Suministro e  instalacíon   tubería 2-1/2" RCI SCH 40 (Incluye accesorios)</t>
  </si>
  <si>
    <t>11.29</t>
  </si>
  <si>
    <t>Suministro e  instalacíon  tubería 3" RCI SCH 40 (Incluye accesorios)</t>
  </si>
  <si>
    <t>11.28</t>
  </si>
  <si>
    <t>Suministro e instalacíon  tubería 4" RCI SCH 40 (Incluye accesorios)</t>
  </si>
  <si>
    <t>11.27</t>
  </si>
  <si>
    <t>Estación de control, prueba y drenaje</t>
  </si>
  <si>
    <t>11.26</t>
  </si>
  <si>
    <t xml:space="preserve">Prueba hidroestatica para tuberia metalica </t>
  </si>
  <si>
    <t>11.25</t>
  </si>
  <si>
    <t>Gabinete Contra Incendio Clase II</t>
  </si>
  <si>
    <t>11.24</t>
  </si>
  <si>
    <t>Siamesa 2-1/2"x4"x2-1/2"</t>
  </si>
  <si>
    <t>11.23</t>
  </si>
  <si>
    <t>Hidrante 3" incluye valvula HF-EL</t>
  </si>
  <si>
    <t>11.22</t>
  </si>
  <si>
    <t>Cheque 4"</t>
  </si>
  <si>
    <t>11.21</t>
  </si>
  <si>
    <t>RED CONTRA INCENDIO</t>
  </si>
  <si>
    <t>Llaves para conexión de manguera</t>
  </si>
  <si>
    <t>11.20</t>
  </si>
  <si>
    <t>Tapas de inspección PVC 20x20 cms</t>
  </si>
  <si>
    <t>11.19</t>
  </si>
  <si>
    <t>Llaves de control 1/2" unión roscada</t>
  </si>
  <si>
    <t>11.18</t>
  </si>
  <si>
    <t>Llaves de control 3/4" unión roscada</t>
  </si>
  <si>
    <t>11.17</t>
  </si>
  <si>
    <t>Llaves de control 1-1/4" unión roscada</t>
  </si>
  <si>
    <t>11.16</t>
  </si>
  <si>
    <t>Llaves de control 1-1/2" unión roscada</t>
  </si>
  <si>
    <t>11.15</t>
  </si>
  <si>
    <t xml:space="preserve">Punto hidráulico PVC  3/4"  RDE 21 </t>
  </si>
  <si>
    <t>11.14</t>
  </si>
  <si>
    <t xml:space="preserve">Punto hidráulico PVC  1/2"  RDE 13.5 </t>
  </si>
  <si>
    <t>11.13</t>
  </si>
  <si>
    <t xml:space="preserve">Punto hidráulico PVC 1" RDE 13.5  para fluxometros </t>
  </si>
  <si>
    <t>11.12</t>
  </si>
  <si>
    <t>Suministro e instalacíon de tubería 1/2" PVCP y acc RDE 21</t>
  </si>
  <si>
    <t>11.11</t>
  </si>
  <si>
    <t>Suministro e  instalacíon de tubería 3/4" PVCP y acc RDE 21</t>
  </si>
  <si>
    <t>11.10</t>
  </si>
  <si>
    <t>Suministro e instalacíon de tubería 1" PVCP y acc RDE 21</t>
  </si>
  <si>
    <t>11.09</t>
  </si>
  <si>
    <t>Suministro e  instalacíon de tubería 1 1/4" PVCP y acc RDE 21</t>
  </si>
  <si>
    <t>11.08</t>
  </si>
  <si>
    <t>Suministro e Instalacíon de tubería 1 1/2" PVCP y acc RDE 21</t>
  </si>
  <si>
    <t>11.07</t>
  </si>
  <si>
    <t>Suministro e instalacíon de tubería 2" PVCP y acc RDE 21</t>
  </si>
  <si>
    <t>11.06</t>
  </si>
  <si>
    <t>Caja Insp.Contador Polipropileno</t>
  </si>
  <si>
    <t>11.05</t>
  </si>
  <si>
    <t>Cheque 3/4"</t>
  </si>
  <si>
    <t>11.04</t>
  </si>
  <si>
    <t>Medidor 3/4" Clase C</t>
  </si>
  <si>
    <t>11.03</t>
  </si>
  <si>
    <t>Llave Paso   3/4" Tipo Rw  (Un)</t>
  </si>
  <si>
    <t>11.02</t>
  </si>
  <si>
    <t>Suministro e instalacíon de tubería 3/4" PVCP RDE 21 (incluye accesorios)</t>
  </si>
  <si>
    <t>11.01</t>
  </si>
  <si>
    <t>Desde el empalme a red existente hasta el cuarto de máquinas</t>
  </si>
  <si>
    <t>11,00 RED HIDRÁULICA</t>
  </si>
  <si>
    <t>m²</t>
  </si>
  <si>
    <t>Ventana Aluminio Tipo + Persiana + Vidrio (5mm a 6mm)</t>
  </si>
  <si>
    <t>10.12</t>
  </si>
  <si>
    <t>Ventana Aluminio Marco + vidrio (5mm a 6mm)</t>
  </si>
  <si>
    <t>10.11</t>
  </si>
  <si>
    <t>Suministro e instalación de Puerta Ventana Aluminio Tipo</t>
  </si>
  <si>
    <t>10.10</t>
  </si>
  <si>
    <t>Suministro e instalación de Puerta Cortafuego Certificada (incluye ceradura antipánico) - Tipo 9</t>
  </si>
  <si>
    <t>10.09</t>
  </si>
  <si>
    <t>Suministro e instalación de Puerta Aluminio Tipo 8 (incluye chapa)</t>
  </si>
  <si>
    <t>10.08</t>
  </si>
  <si>
    <t>Suministro e instalación de Puerta Aluminio Tipo 7 (incluye chapa)</t>
  </si>
  <si>
    <t>10.07</t>
  </si>
  <si>
    <t>Suministro e instalación de Puerta Aluminio Tipo 6 (incluye chapa)</t>
  </si>
  <si>
    <t>10.06</t>
  </si>
  <si>
    <t>Suministro e instalación de Puerta Aluminio Tipo 5 (incluye chapa)</t>
  </si>
  <si>
    <t>10.05</t>
  </si>
  <si>
    <t>Suministro e instalación de Puerta Aluminio Tipo 4 (incluye chapa)</t>
  </si>
  <si>
    <t>10.04</t>
  </si>
  <si>
    <t>Suministro e instalación de Puerta Aluminio Tipo 3 (incluye chapa)</t>
  </si>
  <si>
    <t>10.03</t>
  </si>
  <si>
    <t>Suministro e instalación de Puerta Aluminio Tipo 2 (incluye chapa)</t>
  </si>
  <si>
    <t>10.02</t>
  </si>
  <si>
    <t>Suministro e instalación de Puerta Aluminio Tipo 1 (incluye chapa)</t>
  </si>
  <si>
    <t>10.01</t>
  </si>
  <si>
    <t>10,00 CARPINTERÍA ALUMINIO</t>
  </si>
  <si>
    <t>Cerramiento en tubería rectangular según diseño (incluye acabado)</t>
  </si>
  <si>
    <t>9.04</t>
  </si>
  <si>
    <t>Pasamanos metálico tipo + anticorrosivo + pintura esmalte color gris aluminio según diseño, (incluye platinas y elementos de fijación)</t>
  </si>
  <si>
    <t>9.03</t>
  </si>
  <si>
    <t>Suministro e instalación de canal en lámina galvanizada cal 18 según diseño d &lt;=1.10m (incluye washprimer + anticorrosivo + pintura esmalte)</t>
  </si>
  <si>
    <t>9.02</t>
  </si>
  <si>
    <t>Cortasol Celoscreen liso en ALUMINIO + color + paso 150 (Incluye accesorios + estructura metálica adicional + porta panel)</t>
  </si>
  <si>
    <t>9.01</t>
  </si>
  <si>
    <t>9,00 CARPINTERÍA METÁLICA</t>
  </si>
  <si>
    <t>Alzado en concreto para mueble de cocina</t>
  </si>
  <si>
    <t>8.20</t>
  </si>
  <si>
    <t>Grifería monocontrol cuello de ganso para lavaplatos de cuerpo metálico y sistema interior metálico</t>
  </si>
  <si>
    <t>8.19</t>
  </si>
  <si>
    <t>Suministro de instalación de mueble en madecor RH de 18mm + puertas y cajones con rieles full extension + mesón en granito san gabriel de 20mm con salpicadero y faldón (incluye equipo de horno y hornillas + pozuelo en acero inoxidable)</t>
  </si>
  <si>
    <t>8.18</t>
  </si>
  <si>
    <t>Suministro e instalación de enchape en piedra arenisca tipo Labor (GRAMAR) (incluye carteras) Cortes y cantos a 45°</t>
  </si>
  <si>
    <t>8.17</t>
  </si>
  <si>
    <t>Cielo raso en lámina de yeso RF5/8" (doble lámina) junta perdida + estructura en perfilería galvanizada (Incluye tratamiento de juntas)</t>
  </si>
  <si>
    <t>8.16</t>
  </si>
  <si>
    <t>Cinta de confinamiento para adoquines Secc 0.10 x 0.20 C20.7 mpa  S/suelo (a la vista) (incluye dilataciones y refuerzo)</t>
  </si>
  <si>
    <t>8.15</t>
  </si>
  <si>
    <t>Suministro e instalación de adoquín peatonal 6 x 10 x 20 (color) (incluye cama de arena)</t>
  </si>
  <si>
    <t>8.14</t>
  </si>
  <si>
    <t>Pintura texturizada hidrorepelente tipo silcoplast color (incluye base)</t>
  </si>
  <si>
    <t>8.13</t>
  </si>
  <si>
    <t xml:space="preserve">Estuco + pintura vinilo 3 manos cielo </t>
  </si>
  <si>
    <t>8.12</t>
  </si>
  <si>
    <t xml:space="preserve">Estuco + pintura vinilo 3 manos muros </t>
  </si>
  <si>
    <t>8.11</t>
  </si>
  <si>
    <t>Cielo raso en lámina de yeso RH 12mm junta perdida + estructura en perfilería galvanizada (Incluye tratamiento de juntas)</t>
  </si>
  <si>
    <t>8.10</t>
  </si>
  <si>
    <t>Cielo raso en lámina de yeso 12mm junta perdida + estructura en perfilería galvanizada (Incluye tratamiento de juntas)</t>
  </si>
  <si>
    <t>8.09</t>
  </si>
  <si>
    <t>Cenefa en malla acero tipo cristanac para baños tipo Alfa a=0.30m</t>
  </si>
  <si>
    <t>8.08</t>
  </si>
  <si>
    <t>Empradización zonas verdes</t>
  </si>
  <si>
    <t>8.07</t>
  </si>
  <si>
    <t>Enchape porcelanato pared Blanco mate .60 x .60 tipo (rectificado)</t>
  </si>
  <si>
    <t>8.06</t>
  </si>
  <si>
    <t>Alistado de mortero para nivelación &lt; e= 5,5cm</t>
  </si>
  <si>
    <t>8.05</t>
  </si>
  <si>
    <t>Piso en tablón de gres 30 X 30 de Alfa ó similar (Incluye franjas en gravilla lavada según diseño)</t>
  </si>
  <si>
    <t>8.04</t>
  </si>
  <si>
    <t>Piso porcelanato gris mate rectificado con text. 0.6 x 0.6 antideslizante tipo EMOTION (decor) piedra grafito</t>
  </si>
  <si>
    <t>8.03</t>
  </si>
  <si>
    <t>Suministro e instalación G/escoba baldosa tipo terrazzo pulido y biselado</t>
  </si>
  <si>
    <t>8.02</t>
  </si>
  <si>
    <t>Suministro e instalación de piso baldosa de grano tipo terrazzo blanco huila grano N° 1 y 2, destroncado y pulido (Incluye alistado en mortero y dilataciones plásticas)</t>
  </si>
  <si>
    <t>8.01</t>
  </si>
  <si>
    <t>8,00 ACABADOS PISOS, MUROS Y CIELOS</t>
  </si>
  <si>
    <t>Alfajía en concreto a la vista (doble cortagotera) (incluye refuerzo)</t>
  </si>
  <si>
    <t>Alfajía en concreto a la vista (sencilla 1 cortagotera) (incluye refuerzo)</t>
  </si>
  <si>
    <t>Revoque muros interiores y exteriores (incluye carteras+filos+dilataciones)</t>
  </si>
  <si>
    <t>Bordillo en concreto C20.7 Secc 0.09 x 0.14 S/placa para apoyo de muro en sistema liviano (incluye dilataciones y refuerzo) (no incluye anclajes)</t>
  </si>
  <si>
    <t>Muro seco Superboard FC 8mm (2F) (incluye perfilería cal 24 + tratamiento de juntas)</t>
  </si>
  <si>
    <t>Instalación de muro seco en lámina de fibrocemento FC 10mm (1 cara) Fachada (Incluye montaje en altura + sum e inst perfilería de soporte, tratamiento de juntas + estuco plástico)</t>
  </si>
  <si>
    <t>Col  RECT Conf C20.7MPa +Rf</t>
  </si>
  <si>
    <t>Viga amarre muros Conf C20.7MPa +Rf</t>
  </si>
  <si>
    <t>MURO LADRILLO FAROL PAND  W=0.10m</t>
  </si>
  <si>
    <t>7,00 MAMPOSTERÍA Y REVOQUES</t>
  </si>
  <si>
    <t>Impermeabilización de losa en concreto con membrana tipo Sikaplan S/A (incluye elementos de fijación y geotextil)</t>
  </si>
  <si>
    <t>6.04</t>
  </si>
  <si>
    <t>Suministro e instalación de cubierta en policarbonato alveolar con control solar de 10mm (incluye perfiles + remates + elementos de fijación)</t>
  </si>
  <si>
    <t>6.03</t>
  </si>
  <si>
    <t>Recubrimiento en sikafloor 156 Impr + sikafloor 261 color azúl (incl destr + pulida concreto)</t>
  </si>
  <si>
    <t>6.02</t>
  </si>
  <si>
    <t>Placa maciza inclinada en concreto premezclado de baja permeabilidad 20,7 Mpa según diseño e=10cm (incluye microfibra + aditivos tipo Plastocrete DM y sistema de bombeo)</t>
  </si>
  <si>
    <t>6.01</t>
  </si>
  <si>
    <t>6,00 CUBIERTAS E IMPERMEABILIZACIONES</t>
  </si>
  <si>
    <t>KG</t>
  </si>
  <si>
    <t>Suministro y armado de estructura Metálica para escalera - según diseño estructural</t>
  </si>
  <si>
    <t>5.03</t>
  </si>
  <si>
    <t>Suministro y armado de estructura Metálica Especial + izaje (Incluye platinas, pernos, elementos de fijación, tensores, pruebas de soldadura, anticorrosivo y pintura esmalte)</t>
  </si>
  <si>
    <t>5.02</t>
  </si>
  <si>
    <t>Suministro y armado de estructura Metálica para cubierta + izaje (Incluye platinas, pernos, elementos de fijación, tensores, pruebas de soldadura, anticorrosivo y pintura esmalte)</t>
  </si>
  <si>
    <t>5.01</t>
  </si>
  <si>
    <t>5,00 ESTRUCTURAS METALICAS</t>
  </si>
  <si>
    <t>Muro antepecho en concreto de 21 Mpa (a la vista) h = &lt; 0,90m     a = 0,15m</t>
  </si>
  <si>
    <t>4.19</t>
  </si>
  <si>
    <t>Kg</t>
  </si>
  <si>
    <t xml:space="preserve">Malla Electrosoldada (sum + trans + instal)  </t>
  </si>
  <si>
    <t>4.18</t>
  </si>
  <si>
    <t xml:space="preserve">Muro No estructural curvo en concreto a la vista espesor &lt;10cm (2 caras a la vista con bisagrante de 8cm debidamente cepilladas en orientación vertical). Según diseño </t>
  </si>
  <si>
    <t>4.17</t>
  </si>
  <si>
    <t>Escala en concreto a la vista sobre terreno - Huella y contrahuella (incluye nariz antideslizante según diseño)</t>
  </si>
  <si>
    <t>4.16</t>
  </si>
  <si>
    <t>Viga canal en concreto de baja permeabilidad (según diseño) 20.7 Mpa (a la vista)</t>
  </si>
  <si>
    <t>4.15</t>
  </si>
  <si>
    <t>m³</t>
  </si>
  <si>
    <t>Concreto de baja permeabilidad de 27,6 Mpa para losa de fondo, muros y losa superior en tanque de agua y cuarto de equipos (acabado interno liso)</t>
  </si>
  <si>
    <t>4.14</t>
  </si>
  <si>
    <t>un</t>
  </si>
  <si>
    <t xml:space="preserve">Anclaje manual varilla Ø=1/2" L&lt;Ó=.40 m  </t>
  </si>
  <si>
    <t>4.13</t>
  </si>
  <si>
    <t xml:space="preserve">Anclaje manual varilla Ø=3/8" L&lt;Ó=.30 m  </t>
  </si>
  <si>
    <t>4.12</t>
  </si>
  <si>
    <t>Corte y sello para losas de contrapiso y pavimentos (incluye cordón en polietileno y sello con poliuretano)</t>
  </si>
  <si>
    <t>4.11</t>
  </si>
  <si>
    <t>m3</t>
  </si>
  <si>
    <t xml:space="preserve">Pantalla concreto a la vista de 20.7 Mpa </t>
  </si>
  <si>
    <t>4.10</t>
  </si>
  <si>
    <t>Placa tipo steel deck según diseño e=10cm (incluye lámina colaborante, elementos de fijación y concreto de 20.7 Mpa</t>
  </si>
  <si>
    <t>4.09</t>
  </si>
  <si>
    <t>Viga AER C20.7MPa Sec D.0901-.1600 (a la vista)</t>
  </si>
  <si>
    <t>4.08</t>
  </si>
  <si>
    <t>Viga AER C20.7MPa Sec C.0601-.900 (a la vista)</t>
  </si>
  <si>
    <t>4.07</t>
  </si>
  <si>
    <t>Pedestal Tipo 1</t>
  </si>
  <si>
    <t>4.06</t>
  </si>
  <si>
    <t>Columna en concreto C20.7MPa (a la vista)</t>
  </si>
  <si>
    <t>4.05</t>
  </si>
  <si>
    <t>Viga CIM C20.7 MPa Secc C</t>
  </si>
  <si>
    <t>4.04</t>
  </si>
  <si>
    <t>Zapata en concreto de C20.7 Mpa</t>
  </si>
  <si>
    <t>4.03</t>
  </si>
  <si>
    <t>SOLADO Conc f'c=10.3 Mpa</t>
  </si>
  <si>
    <t>4.02</t>
  </si>
  <si>
    <t>kg</t>
  </si>
  <si>
    <t>Acero Fy=420 MPa  Co+Fi+Ar  (Kg)</t>
  </si>
  <si>
    <t>4.01</t>
  </si>
  <si>
    <t>4,00 ESTRUCTURAS DE CONCRETO</t>
  </si>
  <si>
    <t xml:space="preserve"> m2</t>
  </si>
  <si>
    <t>Rampa en concreto sobre suelo e=10cm + acbado en granito lavado gualanday</t>
  </si>
  <si>
    <t>3.07</t>
  </si>
  <si>
    <t>Andén en concreto e = 0.07m (acabado escobeado)</t>
  </si>
  <si>
    <t>3.06</t>
  </si>
  <si>
    <t>Sardinel T1 C20.7 Mpa S/placa</t>
  </si>
  <si>
    <t>3.05</t>
  </si>
  <si>
    <t>Pav Mr=4.1 MPa H=.175m PREM</t>
  </si>
  <si>
    <t>3.04</t>
  </si>
  <si>
    <t>PLACA PISO C20.7 MPa E=.10 m</t>
  </si>
  <si>
    <t>3.03</t>
  </si>
  <si>
    <t>Sub Base Su+Tr+Ri+Co MAN TIPO INVÍAS (incluye ensayos de compactación según requerimientos de la interventoría)</t>
  </si>
  <si>
    <t>3.02</t>
  </si>
  <si>
    <t>AFIRMADO Su+Tr+Ri+Co MAN (incluye ensayos de compactación según requerimientos de la interventoría)</t>
  </si>
  <si>
    <t>3.01</t>
  </si>
  <si>
    <t>3,00 BASES Y LOSAS CONTRA PISO</t>
  </si>
  <si>
    <t>Concreto ciclópeo</t>
  </si>
  <si>
    <t>2.07</t>
  </si>
  <si>
    <t>Excavación mat común abierto mec .</t>
  </si>
  <si>
    <t>2.06</t>
  </si>
  <si>
    <t>Restitución con afirmado y cemento 5 % del peso</t>
  </si>
  <si>
    <t>2.05</t>
  </si>
  <si>
    <t>Cargue mecanico + retiro + mat sobrante Incluye el deposito (cargue y retiro a escombrera oficial o autorizada) mec .</t>
  </si>
  <si>
    <t>2.04</t>
  </si>
  <si>
    <t>LLENO COMP MATER SITIO     MAN</t>
  </si>
  <si>
    <t>2.03</t>
  </si>
  <si>
    <t>2.02</t>
  </si>
  <si>
    <t>Nivelación terreno Manual e &lt;=20cm</t>
  </si>
  <si>
    <t>2.01</t>
  </si>
  <si>
    <t>2,00 EXCAVACIONES Y LLENOS</t>
  </si>
  <si>
    <t>Instalación de red provisional de energía (incluye 3 cables No. 8, conectores, puesta a tierra, tablero de 4 circuitos, 4 interruptores y medidor)</t>
  </si>
  <si>
    <t>1.06</t>
  </si>
  <si>
    <t>Instalación de red provisional de agua en Suministro en instalacíon de tubería pvc presión 1/2" + manguera PF (incluye accesorios y puntos con llave terminal)</t>
  </si>
  <si>
    <t>1.05</t>
  </si>
  <si>
    <t>Campamento en teja AC + Tabla + Placa piso (Incluye red eléctrica interna y baños 2)</t>
  </si>
  <si>
    <t>1.04</t>
  </si>
  <si>
    <t xml:space="preserve">Cerramiento provisional en guadua + yute </t>
  </si>
  <si>
    <t>1.03</t>
  </si>
  <si>
    <t>Localización y replanteo de obra</t>
  </si>
  <si>
    <t>1.02</t>
  </si>
  <si>
    <t>Valla de identificación de obra área mayor a 4 m2, colocada en cerchas metálica, incluye mantenimiento durante la construcción</t>
  </si>
  <si>
    <t>1.01</t>
  </si>
  <si>
    <t>1,00 PRELIMINARES</t>
  </si>
  <si>
    <t>Vr. TOTAL</t>
  </si>
  <si>
    <t>Vr. UNITARIO</t>
  </si>
  <si>
    <t>CANT</t>
  </si>
  <si>
    <t>DESCRIPCION</t>
  </si>
  <si>
    <t>ITEM</t>
  </si>
  <si>
    <t xml:space="preserve">FECHA:  ABRIL 2021     </t>
  </si>
  <si>
    <t xml:space="preserve">ELABORÓ:   </t>
  </si>
  <si>
    <t>CONSTRUCCIÓN DE LA NUEVA ESTACIÓN DEL CUERPO DE BOMBEROS LOCALIZADA EN EL SECTOR DE LAS BRISAS DE LA CIUDAD DE PEREIRA</t>
  </si>
  <si>
    <t>ANEXO 5</t>
  </si>
  <si>
    <t>FIRMA DEL PROPONENTE: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</si>
</sst>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5" formatCode="&quot;$&quot;\ #,##0;\-&quot;$&quot;\ #,##0"/>
    <numFmt numFmtId="43" formatCode="_-* #,##0.00_-;\-* #,##0.00_-;_-* &quot;-&quot;??_-;_-@_-"/>
    <numFmt numFmtId="164" formatCode="_-[$$-1409]* #,##0_-;\-[$$-1409]* #,##0_-;_-[$$-1409]* &quot;-&quot;_-;_-@_-"/>
    <numFmt numFmtId="165" formatCode="[$$-1409]#,##0.00;\-[$$-1409]#,##0.00"/>
    <numFmt numFmtId="166" formatCode="_ &quot;$&quot;\ * #,##0.00_ ;_ &quot;$&quot;\ * \-#,##0.00_ ;_ &quot;$&quot;\ * &quot;-&quot;??_ ;_ @_ "/>
    <numFmt numFmtId="167" formatCode="&quot;$&quot;\ #,##0.00"/>
    <numFmt numFmtId="168" formatCode="_ * #,##0.00_ ;_ * \-#,##0.00_ ;_ * &quot;-&quot;??_ ;_ @_ "/>
    <numFmt numFmtId="169" formatCode="_(&quot;$&quot;\ * #,##0.00_);_(&quot;$&quot;\ * \(#,##0.00\);_(&quot;$&quot;\ * &quot;-&quot;??_);_(@_)"/>
    <numFmt numFmtId="170" formatCode="&quot;$&quot;#,##0"/>
    <numFmt numFmtId="171" formatCode="_-* #,##0.00\ &quot;Pts&quot;_-;\-* #,##0.00\ &quot;Pts&quot;_-;_-* &quot;-&quot;??\ &quot;Pts&quot;_-;_-@_-"/>
    <numFmt numFmtId="172" formatCode="&quot;$&quot;\ #,##0"/>
    <numFmt numFmtId="173" formatCode="_-* #,##0.00\ _$_-;\-* #,##0.00\ _$_-;_-* &quot;-&quot;??\ _$_-;_-@_-"/>
    <numFmt numFmtId="174" formatCode="_-&quot;$&quot;* #,##0.00_-;\-&quot;$&quot;* #,##0.00_-;_-&quot;$&quot;* &quot;-&quot;??_-;_-@_-"/>
    <numFmt numFmtId="175" formatCode="#,##0.0_);\(#,##0.0\)"/>
    <numFmt numFmtId="176" formatCode="&quot;$&quot;#,##0.00"/>
    <numFmt numFmtId="177" formatCode="_-&quot;$&quot;* #,##0_-;\-&quot;$&quot;* #,##0_-;_-&quot;$&quot;* &quot;-&quot;_-;_-@_-"/>
    <numFmt numFmtId="178" formatCode="_(* #,##0.00_);_(* \(#,##0.00\);_(* &quot;-&quot;??_);_(@_)"/>
    <numFmt numFmtId="179" formatCode="_-* #,##0.00\ _€_-;\-* #,##0.00\ _€_-;_-* &quot;-&quot;??\ _€_-;_-@_-"/>
    <numFmt numFmtId="180" formatCode="_(&quot;$&quot;* #,##0.00_);_(&quot;$&quot;* \(#,##0.00\);_(&quot;$&quot;* &quot;-&quot;??_);_(@_)"/>
    <numFmt numFmtId="181" formatCode="_(* #,##0.000_);_(* \(#,##0.000\);_(* &quot;-&quot;??_);_(@_)"/>
    <numFmt numFmtId="182" formatCode="0.000"/>
    <numFmt numFmtId="183" formatCode="_(* #,##0_);_(* \(#,##0\);_(* &quot;-&quot;??_);_(@_)"/>
    <numFmt numFmtId="184" formatCode="0.0000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badi MT Condensed Light"/>
      <family val="2"/>
    </font>
    <font>
      <b/>
      <sz val="10"/>
      <name val="Arial"/>
      <family val="2"/>
    </font>
    <font>
      <b/>
      <sz val="12"/>
      <color indexed="9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color theme="1"/>
      <name val="Arial"/>
      <family val="2"/>
    </font>
    <font>
      <sz val="12"/>
      <name val="Arial"/>
      <family val="2"/>
    </font>
    <font>
      <sz val="11"/>
      <color indexed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0"/>
      <color indexed="8"/>
      <name val="MS Sans Serif"/>
    </font>
    <font>
      <sz val="10"/>
      <color indexed="8"/>
      <name val="Arial Narrow"/>
      <family val="2"/>
    </font>
    <font>
      <sz val="10"/>
      <color indexed="8"/>
      <name val="MS Sans Serif"/>
      <family val="2"/>
    </font>
    <font>
      <b/>
      <sz val="9"/>
      <color indexed="8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2"/>
      <name val="Abadi MT Condensed Light"/>
      <family val="2"/>
    </font>
    <font>
      <sz val="11"/>
      <name val="Abadi MT Condensed Light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164" fontId="2" fillId="0" borderId="0"/>
    <xf numFmtId="164" fontId="1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164" fontId="2" fillId="0" borderId="0"/>
    <xf numFmtId="171" fontId="2" fillId="0" borderId="0"/>
    <xf numFmtId="166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164" fontId="2" fillId="0" borderId="0"/>
    <xf numFmtId="0" fontId="19" fillId="0" borderId="0"/>
    <xf numFmtId="43" fontId="21" fillId="0" borderId="0" applyFont="0" applyFill="0" applyBorder="0" applyAlignment="0" applyProtection="0"/>
    <xf numFmtId="169" fontId="22" fillId="0" borderId="0" applyFont="0" applyFill="0" applyBorder="0" applyAlignment="0" applyProtection="0"/>
    <xf numFmtId="178" fontId="1" fillId="0" borderId="0" applyFont="0" applyFill="0" applyBorder="0" applyAlignment="0" applyProtection="0"/>
  </cellStyleXfs>
  <cellXfs count="205">
    <xf numFmtId="0" fontId="0" fillId="0" borderId="0" xfId="0"/>
    <xf numFmtId="164" fontId="3" fillId="2" borderId="0" xfId="2" applyFont="1" applyFill="1"/>
    <xf numFmtId="3" fontId="3" fillId="2" borderId="0" xfId="2" applyNumberFormat="1" applyFont="1" applyFill="1" applyAlignment="1">
      <alignment horizontal="center"/>
    </xf>
    <xf numFmtId="164" fontId="3" fillId="2" borderId="0" xfId="2" applyFont="1" applyFill="1" applyAlignment="1">
      <alignment wrapText="1"/>
    </xf>
    <xf numFmtId="164" fontId="3" fillId="2" borderId="0" xfId="2" applyNumberFormat="1" applyFont="1" applyFill="1" applyAlignment="1">
      <alignment horizontal="center" vertical="center"/>
    </xf>
    <xf numFmtId="164" fontId="2" fillId="2" borderId="1" xfId="2" applyNumberFormat="1" applyFont="1" applyFill="1" applyBorder="1" applyAlignment="1">
      <alignment horizontal="center" vertical="center"/>
    </xf>
    <xf numFmtId="164" fontId="4" fillId="2" borderId="2" xfId="3" applyNumberFormat="1" applyFont="1" applyFill="1" applyBorder="1" applyAlignment="1">
      <alignment horizontal="center" vertical="center"/>
    </xf>
    <xf numFmtId="164" fontId="2" fillId="2" borderId="3" xfId="2" applyFont="1" applyFill="1" applyBorder="1"/>
    <xf numFmtId="164" fontId="2" fillId="2" borderId="4" xfId="2" applyNumberFormat="1" applyFont="1" applyFill="1" applyBorder="1" applyAlignment="1">
      <alignment horizontal="center"/>
    </xf>
    <xf numFmtId="164" fontId="2" fillId="2" borderId="4" xfId="2" applyFont="1" applyFill="1" applyBorder="1" applyAlignment="1">
      <alignment horizontal="center"/>
    </xf>
    <xf numFmtId="164" fontId="2" fillId="2" borderId="4" xfId="2" applyFont="1" applyFill="1" applyBorder="1" applyAlignment="1">
      <alignment horizontal="center" wrapText="1"/>
    </xf>
    <xf numFmtId="164" fontId="2" fillId="2" borderId="4" xfId="2" applyFont="1" applyFill="1" applyBorder="1"/>
    <xf numFmtId="164" fontId="2" fillId="2" borderId="5" xfId="2" applyFont="1" applyFill="1" applyBorder="1"/>
    <xf numFmtId="164" fontId="2" fillId="2" borderId="0" xfId="2" applyNumberFormat="1" applyFont="1" applyFill="1" applyBorder="1" applyAlignment="1">
      <alignment horizontal="center"/>
    </xf>
    <xf numFmtId="164" fontId="2" fillId="2" borderId="0" xfId="2" applyFont="1" applyFill="1" applyBorder="1" applyAlignment="1">
      <alignment horizontal="center"/>
    </xf>
    <xf numFmtId="164" fontId="2" fillId="2" borderId="0" xfId="2" applyFont="1" applyFill="1" applyBorder="1" applyAlignment="1">
      <alignment horizontal="center" wrapText="1"/>
    </xf>
    <xf numFmtId="164" fontId="2" fillId="2" borderId="0" xfId="2" applyFont="1" applyFill="1" applyBorder="1"/>
    <xf numFmtId="164" fontId="2" fillId="2" borderId="5" xfId="4" applyNumberFormat="1" applyFont="1" applyFill="1" applyBorder="1" applyAlignment="1">
      <alignment horizontal="center"/>
    </xf>
    <xf numFmtId="164" fontId="2" fillId="2" borderId="0" xfId="4" applyNumberFormat="1" applyFont="1" applyFill="1" applyBorder="1" applyAlignment="1">
      <alignment horizontal="center"/>
    </xf>
    <xf numFmtId="164" fontId="5" fillId="2" borderId="5" xfId="4" applyNumberFormat="1" applyFont="1" applyFill="1" applyBorder="1" applyAlignment="1">
      <alignment horizontal="center"/>
    </xf>
    <xf numFmtId="164" fontId="6" fillId="2" borderId="0" xfId="3" applyNumberFormat="1" applyFont="1" applyFill="1" applyBorder="1" applyAlignment="1">
      <alignment horizontal="center"/>
    </xf>
    <xf numFmtId="164" fontId="4" fillId="2" borderId="0" xfId="3" applyFont="1" applyFill="1" applyBorder="1" applyAlignment="1">
      <alignment horizontal="right"/>
    </xf>
    <xf numFmtId="164" fontId="4" fillId="2" borderId="0" xfId="3" applyFont="1" applyFill="1" applyBorder="1" applyAlignment="1">
      <alignment horizontal="right" wrapText="1"/>
    </xf>
    <xf numFmtId="164" fontId="7" fillId="2" borderId="6" xfId="3" applyFont="1" applyFill="1" applyBorder="1" applyAlignment="1">
      <alignment horizontal="right"/>
    </xf>
    <xf numFmtId="164" fontId="7" fillId="2" borderId="2" xfId="3" applyNumberFormat="1" applyFont="1" applyFill="1" applyBorder="1" applyAlignment="1">
      <alignment horizontal="center" vertical="center"/>
    </xf>
    <xf numFmtId="165" fontId="7" fillId="3" borderId="7" xfId="4" applyNumberFormat="1" applyFont="1" applyFill="1" applyBorder="1" applyAlignment="1">
      <alignment horizontal="center"/>
    </xf>
    <xf numFmtId="164" fontId="8" fillId="2" borderId="8" xfId="3" applyNumberFormat="1" applyFont="1" applyFill="1" applyBorder="1" applyAlignment="1">
      <alignment horizontal="center"/>
    </xf>
    <xf numFmtId="164" fontId="7" fillId="2" borderId="8" xfId="3" applyFont="1" applyFill="1" applyBorder="1" applyAlignment="1">
      <alignment horizontal="right"/>
    </xf>
    <xf numFmtId="164" fontId="7" fillId="2" borderId="6" xfId="3" applyFont="1" applyFill="1" applyBorder="1" applyAlignment="1">
      <alignment horizontal="center" vertical="center"/>
    </xf>
    <xf numFmtId="164" fontId="7" fillId="2" borderId="5" xfId="4" applyNumberFormat="1" applyFont="1" applyFill="1" applyBorder="1" applyAlignment="1">
      <alignment horizontal="center"/>
    </xf>
    <xf numFmtId="164" fontId="7" fillId="2" borderId="0" xfId="3" applyNumberFormat="1" applyFont="1" applyFill="1" applyBorder="1" applyAlignment="1">
      <alignment horizontal="center"/>
    </xf>
    <xf numFmtId="164" fontId="7" fillId="2" borderId="0" xfId="3" applyFont="1" applyFill="1" applyBorder="1" applyAlignment="1">
      <alignment horizontal="center"/>
    </xf>
    <xf numFmtId="164" fontId="7" fillId="2" borderId="0" xfId="3" applyFont="1" applyFill="1" applyBorder="1" applyAlignment="1">
      <alignment horizontal="center" wrapText="1"/>
    </xf>
    <xf numFmtId="164" fontId="9" fillId="2" borderId="2" xfId="3" applyFont="1" applyFill="1" applyBorder="1" applyAlignment="1">
      <alignment horizontal="center" vertical="center"/>
    </xf>
    <xf numFmtId="164" fontId="7" fillId="2" borderId="9" xfId="3" applyFont="1" applyFill="1" applyBorder="1" applyAlignment="1"/>
    <xf numFmtId="164" fontId="7" fillId="2" borderId="8" xfId="3" applyFont="1" applyFill="1" applyBorder="1" applyAlignment="1">
      <alignment horizontal="center"/>
    </xf>
    <xf numFmtId="0" fontId="7" fillId="0" borderId="8" xfId="3" applyNumberFormat="1" applyFont="1" applyFill="1" applyBorder="1" applyAlignment="1">
      <alignment horizontal="center" wrapText="1"/>
    </xf>
    <xf numFmtId="164" fontId="9" fillId="2" borderId="1" xfId="3" applyFont="1" applyFill="1" applyBorder="1" applyAlignment="1">
      <alignment horizontal="center" vertical="center"/>
    </xf>
    <xf numFmtId="164" fontId="8" fillId="2" borderId="0" xfId="3" applyFont="1" applyFill="1" applyBorder="1" applyAlignment="1">
      <alignment horizontal="center" vertical="top"/>
    </xf>
    <xf numFmtId="164" fontId="7" fillId="2" borderId="0" xfId="3" applyFont="1" applyFill="1" applyBorder="1" applyAlignment="1">
      <alignment horizontal="left" vertical="top"/>
    </xf>
    <xf numFmtId="164" fontId="7" fillId="2" borderId="0" xfId="3" applyFont="1" applyFill="1" applyBorder="1" applyAlignment="1">
      <alignment horizontal="left" vertical="top" wrapText="1"/>
    </xf>
    <xf numFmtId="167" fontId="7" fillId="2" borderId="10" xfId="5" applyNumberFormat="1" applyFont="1" applyFill="1" applyBorder="1" applyAlignment="1">
      <alignment horizontal="center" vertical="center"/>
    </xf>
    <xf numFmtId="164" fontId="8" fillId="2" borderId="11" xfId="3" applyFont="1" applyFill="1" applyBorder="1" applyAlignment="1">
      <alignment horizontal="center" vertical="center"/>
    </xf>
    <xf numFmtId="164" fontId="7" fillId="2" borderId="4" xfId="3" applyFont="1" applyFill="1" applyBorder="1" applyAlignment="1">
      <alignment horizontal="left" vertical="center"/>
    </xf>
    <xf numFmtId="164" fontId="7" fillId="2" borderId="4" xfId="3" applyFont="1" applyFill="1" applyBorder="1" applyAlignment="1">
      <alignment horizontal="left" vertical="center" wrapText="1"/>
    </xf>
    <xf numFmtId="167" fontId="7" fillId="2" borderId="12" xfId="5" applyNumberFormat="1" applyFont="1" applyFill="1" applyBorder="1" applyAlignment="1">
      <alignment horizontal="center" vertical="center"/>
    </xf>
    <xf numFmtId="164" fontId="8" fillId="2" borderId="13" xfId="3" applyFont="1" applyFill="1" applyBorder="1" applyAlignment="1">
      <alignment horizontal="center" vertical="center"/>
    </xf>
    <xf numFmtId="10" fontId="7" fillId="2" borderId="0" xfId="6" applyNumberFormat="1" applyFont="1" applyFill="1" applyBorder="1" applyAlignment="1">
      <alignment horizontal="right" vertical="center"/>
    </xf>
    <xf numFmtId="164" fontId="7" fillId="2" borderId="0" xfId="3" applyFont="1" applyFill="1" applyBorder="1" applyAlignment="1">
      <alignment horizontal="left" vertical="center" wrapText="1"/>
    </xf>
    <xf numFmtId="164" fontId="7" fillId="2" borderId="0" xfId="3" applyFont="1" applyFill="1" applyBorder="1" applyAlignment="1">
      <alignment horizontal="left" vertical="center"/>
    </xf>
    <xf numFmtId="0" fontId="8" fillId="2" borderId="14" xfId="7" applyNumberFormat="1" applyFont="1" applyFill="1" applyBorder="1" applyAlignment="1">
      <alignment horizontal="center" vertical="center"/>
    </xf>
    <xf numFmtId="167" fontId="7" fillId="2" borderId="15" xfId="5" applyNumberFormat="1" applyFont="1" applyFill="1" applyBorder="1" applyAlignment="1">
      <alignment horizontal="center" vertical="center"/>
    </xf>
    <xf numFmtId="5" fontId="10" fillId="0" borderId="12" xfId="8" applyNumberFormat="1" applyFont="1" applyFill="1" applyBorder="1" applyAlignment="1">
      <alignment horizontal="center"/>
    </xf>
    <xf numFmtId="170" fontId="11" fillId="0" borderId="14" xfId="9" applyNumberFormat="1" applyFont="1" applyFill="1" applyBorder="1" applyAlignment="1">
      <alignment horizontal="center" vertical="center"/>
    </xf>
    <xf numFmtId="1" fontId="7" fillId="4" borderId="14" xfId="9" applyNumberFormat="1" applyFont="1" applyFill="1" applyBorder="1" applyAlignment="1">
      <alignment horizontal="center" vertical="center"/>
    </xf>
    <xf numFmtId="164" fontId="12" fillId="2" borderId="14" xfId="10" applyFont="1" applyFill="1" applyBorder="1" applyAlignment="1">
      <alignment horizontal="center" vertical="center" wrapText="1"/>
    </xf>
    <xf numFmtId="164" fontId="12" fillId="2" borderId="14" xfId="10" applyFont="1" applyFill="1" applyBorder="1" applyAlignment="1">
      <alignment vertical="center" wrapText="1"/>
    </xf>
    <xf numFmtId="0" fontId="8" fillId="0" borderId="16" xfId="7" applyNumberFormat="1" applyFont="1" applyFill="1" applyBorder="1" applyAlignment="1">
      <alignment horizontal="center" vertical="center"/>
    </xf>
    <xf numFmtId="170" fontId="11" fillId="0" borderId="14" xfId="9" applyNumberFormat="1" applyFont="1" applyFill="1" applyBorder="1" applyAlignment="1">
      <alignment vertical="center"/>
    </xf>
    <xf numFmtId="0" fontId="11" fillId="0" borderId="14" xfId="9" applyNumberFormat="1" applyFont="1" applyFill="1" applyBorder="1" applyAlignment="1">
      <alignment horizontal="center" vertical="center"/>
    </xf>
    <xf numFmtId="172" fontId="13" fillId="0" borderId="17" xfId="11" applyNumberFormat="1" applyFont="1" applyFill="1" applyBorder="1" applyAlignment="1">
      <alignment horizontal="center" vertical="center" wrapText="1"/>
    </xf>
    <xf numFmtId="173" fontId="2" fillId="0" borderId="14" xfId="11" applyNumberFormat="1" applyFont="1" applyBorder="1" applyAlignment="1">
      <alignment horizontal="left" vertical="center"/>
    </xf>
    <xf numFmtId="0" fontId="8" fillId="2" borderId="16" xfId="7" applyNumberFormat="1" applyFont="1" applyFill="1" applyBorder="1" applyAlignment="1">
      <alignment horizontal="center" vertical="center"/>
    </xf>
    <xf numFmtId="5" fontId="10" fillId="0" borderId="12" xfId="8" applyNumberFormat="1" applyFont="1" applyFill="1" applyBorder="1" applyAlignment="1">
      <alignment horizontal="center" vertical="center"/>
    </xf>
    <xf numFmtId="166" fontId="8" fillId="2" borderId="14" xfId="12" applyNumberFormat="1" applyFont="1" applyFill="1" applyBorder="1" applyAlignment="1">
      <alignment horizontal="center" vertical="center"/>
    </xf>
    <xf numFmtId="39" fontId="10" fillId="2" borderId="14" xfId="13" applyNumberFormat="1" applyFont="1" applyFill="1" applyBorder="1" applyAlignment="1">
      <alignment vertical="center"/>
    </xf>
    <xf numFmtId="172" fontId="13" fillId="2" borderId="17" xfId="11" applyNumberFormat="1" applyFont="1" applyFill="1" applyBorder="1" applyAlignment="1">
      <alignment horizontal="center" vertical="center" wrapText="1"/>
    </xf>
    <xf numFmtId="164" fontId="2" fillId="2" borderId="14" xfId="2" applyFont="1" applyFill="1" applyBorder="1" applyAlignment="1">
      <alignment horizontal="left" vertical="justify"/>
    </xf>
    <xf numFmtId="170" fontId="8" fillId="2" borderId="14" xfId="9" applyNumberFormat="1" applyFont="1" applyFill="1" applyBorder="1" applyAlignment="1">
      <alignment vertical="center"/>
    </xf>
    <xf numFmtId="175" fontId="10" fillId="2" borderId="14" xfId="13" applyNumberFormat="1" applyFont="1" applyFill="1" applyBorder="1" applyAlignment="1">
      <alignment vertical="center"/>
    </xf>
    <xf numFmtId="173" fontId="2" fillId="2" borderId="14" xfId="11" applyNumberFormat="1" applyFont="1" applyFill="1" applyBorder="1" applyAlignment="1">
      <alignment horizontal="left" vertical="center" wrapText="1"/>
    </xf>
    <xf numFmtId="176" fontId="8" fillId="2" borderId="14" xfId="9" applyNumberFormat="1" applyFont="1" applyFill="1" applyBorder="1" applyAlignment="1">
      <alignment vertical="center"/>
    </xf>
    <xf numFmtId="164" fontId="7" fillId="2" borderId="16" xfId="2" applyNumberFormat="1" applyFont="1" applyFill="1" applyBorder="1" applyAlignment="1">
      <alignment horizontal="center" vertical="center"/>
    </xf>
    <xf numFmtId="10" fontId="3" fillId="2" borderId="0" xfId="1" applyNumberFormat="1" applyFont="1" applyFill="1"/>
    <xf numFmtId="5" fontId="8" fillId="2" borderId="15" xfId="14" applyNumberFormat="1" applyFont="1" applyFill="1" applyBorder="1" applyAlignment="1">
      <alignment horizontal="center" vertical="center"/>
    </xf>
    <xf numFmtId="164" fontId="10" fillId="2" borderId="17" xfId="3" applyFont="1" applyFill="1" applyBorder="1" applyAlignment="1">
      <alignment horizontal="right" vertical="center"/>
    </xf>
    <xf numFmtId="179" fontId="8" fillId="2" borderId="17" xfId="15" applyNumberFormat="1" applyFont="1" applyFill="1" applyBorder="1" applyAlignment="1">
      <alignment horizontal="center" vertical="center"/>
    </xf>
    <xf numFmtId="0" fontId="2" fillId="0" borderId="14" xfId="16" applyNumberFormat="1" applyFont="1" applyFill="1" applyBorder="1" applyAlignment="1">
      <alignment horizontal="left" vertical="center" wrapText="1"/>
    </xf>
    <xf numFmtId="164" fontId="14" fillId="2" borderId="18" xfId="2" applyNumberFormat="1" applyFont="1" applyFill="1" applyBorder="1" applyAlignment="1">
      <alignment horizontal="center" vertical="center"/>
    </xf>
    <xf numFmtId="180" fontId="7" fillId="2" borderId="12" xfId="4" applyNumberFormat="1" applyFont="1" applyFill="1" applyBorder="1" applyAlignment="1">
      <alignment horizontal="center" vertical="center"/>
    </xf>
    <xf numFmtId="164" fontId="7" fillId="2" borderId="14" xfId="4" applyNumberFormat="1" applyFont="1" applyFill="1" applyBorder="1" applyAlignment="1">
      <alignment horizontal="center" vertical="center"/>
    </xf>
    <xf numFmtId="164" fontId="7" fillId="2" borderId="14" xfId="2" applyFont="1" applyFill="1" applyBorder="1" applyAlignment="1">
      <alignment horizontal="center" vertical="center"/>
    </xf>
    <xf numFmtId="164" fontId="7" fillId="2" borderId="14" xfId="2" applyFont="1" applyFill="1" applyBorder="1" applyAlignment="1">
      <alignment horizontal="center" vertical="center" wrapText="1"/>
    </xf>
    <xf numFmtId="164" fontId="7" fillId="2" borderId="1" xfId="2" applyNumberFormat="1" applyFont="1" applyFill="1" applyBorder="1" applyAlignment="1">
      <alignment horizontal="center" vertical="center"/>
    </xf>
    <xf numFmtId="164" fontId="7" fillId="2" borderId="19" xfId="2" applyNumberFormat="1" applyFont="1" applyFill="1" applyBorder="1" applyAlignment="1">
      <alignment horizontal="center" vertical="center"/>
    </xf>
    <xf numFmtId="164" fontId="7" fillId="2" borderId="20" xfId="2" applyNumberFormat="1" applyFont="1" applyFill="1" applyBorder="1" applyAlignment="1">
      <alignment horizontal="center" vertical="center"/>
    </xf>
    <xf numFmtId="164" fontId="8" fillId="2" borderId="2" xfId="2" applyNumberFormat="1" applyFont="1" applyFill="1" applyBorder="1" applyAlignment="1">
      <alignment horizontal="center" vertical="center"/>
    </xf>
    <xf numFmtId="167" fontId="7" fillId="2" borderId="10" xfId="4" applyNumberFormat="1" applyFont="1" applyFill="1" applyBorder="1" applyAlignment="1">
      <alignment horizontal="center" vertical="center"/>
    </xf>
    <xf numFmtId="164" fontId="8" fillId="2" borderId="4" xfId="2" applyFont="1" applyFill="1" applyBorder="1" applyAlignment="1">
      <alignment horizontal="center" vertical="center"/>
    </xf>
    <xf numFmtId="164" fontId="7" fillId="2" borderId="4" xfId="2" applyFont="1" applyFill="1" applyBorder="1" applyAlignment="1">
      <alignment vertical="center"/>
    </xf>
    <xf numFmtId="164" fontId="7" fillId="2" borderId="4" xfId="2" applyFont="1" applyFill="1" applyBorder="1" applyAlignment="1">
      <alignment vertical="center" wrapText="1"/>
    </xf>
    <xf numFmtId="164" fontId="7" fillId="2" borderId="4" xfId="2" applyFont="1" applyFill="1" applyBorder="1" applyAlignment="1">
      <alignment horizontal="center" vertical="center"/>
    </xf>
    <xf numFmtId="164" fontId="7" fillId="2" borderId="2" xfId="2" applyNumberFormat="1" applyFont="1" applyFill="1" applyBorder="1" applyAlignment="1">
      <alignment horizontal="center" vertical="center"/>
    </xf>
    <xf numFmtId="167" fontId="7" fillId="2" borderId="12" xfId="4" applyNumberFormat="1" applyFont="1" applyFill="1" applyBorder="1" applyAlignment="1">
      <alignment horizontal="center" vertical="center"/>
    </xf>
    <xf numFmtId="164" fontId="8" fillId="2" borderId="0" xfId="2" applyFont="1" applyFill="1" applyBorder="1" applyAlignment="1">
      <alignment horizontal="center" vertical="center"/>
    </xf>
    <xf numFmtId="164" fontId="7" fillId="2" borderId="0" xfId="2" applyFont="1" applyFill="1" applyBorder="1" applyAlignment="1">
      <alignment vertical="center"/>
    </xf>
    <xf numFmtId="10" fontId="7" fillId="2" borderId="0" xfId="2" applyNumberFormat="1" applyFont="1" applyFill="1" applyBorder="1" applyAlignment="1">
      <alignment horizontal="center" vertical="center" wrapText="1"/>
    </xf>
    <xf numFmtId="164" fontId="7" fillId="2" borderId="0" xfId="2" applyFont="1" applyFill="1" applyBorder="1" applyAlignment="1">
      <alignment horizontal="center" vertical="center"/>
    </xf>
    <xf numFmtId="181" fontId="1" fillId="2" borderId="2" xfId="15" applyNumberFormat="1" applyFont="1" applyFill="1" applyBorder="1" applyAlignment="1">
      <alignment horizontal="center" vertical="center"/>
    </xf>
    <xf numFmtId="167" fontId="7" fillId="2" borderId="15" xfId="4" applyNumberFormat="1" applyFont="1" applyFill="1" applyBorder="1" applyAlignment="1">
      <alignment horizontal="center" vertical="center"/>
    </xf>
    <xf numFmtId="164" fontId="7" fillId="2" borderId="0" xfId="2" applyFont="1" applyFill="1" applyBorder="1" applyAlignment="1">
      <alignment vertical="center" wrapText="1"/>
    </xf>
    <xf numFmtId="182" fontId="15" fillId="0" borderId="14" xfId="3" applyNumberFormat="1" applyFont="1" applyFill="1" applyBorder="1" applyAlignment="1">
      <alignment horizontal="center" vertical="center" wrapText="1"/>
    </xf>
    <xf numFmtId="167" fontId="16" fillId="3" borderId="12" xfId="3" applyNumberFormat="1" applyFont="1" applyFill="1" applyBorder="1" applyAlignment="1">
      <alignment horizontal="center" vertical="center" wrapText="1"/>
    </xf>
    <xf numFmtId="3" fontId="16" fillId="2" borderId="14" xfId="3" applyNumberFormat="1" applyFont="1" applyFill="1" applyBorder="1" applyAlignment="1">
      <alignment horizontal="center" vertical="center" wrapText="1"/>
    </xf>
    <xf numFmtId="3" fontId="8" fillId="2" borderId="0" xfId="3" applyNumberFormat="1" applyFont="1" applyFill="1" applyBorder="1" applyAlignment="1">
      <alignment horizontal="right" vertical="center"/>
    </xf>
    <xf numFmtId="164" fontId="0" fillId="2" borderId="0" xfId="3" applyFont="1" applyFill="1" applyBorder="1" applyAlignment="1">
      <alignment horizontal="center" vertical="center" wrapText="1"/>
    </xf>
    <xf numFmtId="164" fontId="0" fillId="2" borderId="0" xfId="3" applyFont="1" applyFill="1" applyBorder="1" applyAlignment="1">
      <alignment horizontal="left" vertical="center" wrapText="1"/>
    </xf>
    <xf numFmtId="169" fontId="17" fillId="2" borderId="14" xfId="8" applyFont="1" applyFill="1" applyBorder="1" applyAlignment="1">
      <alignment horizontal="center" vertical="center"/>
    </xf>
    <xf numFmtId="174" fontId="15" fillId="2" borderId="14" xfId="13" applyFont="1" applyFill="1" applyBorder="1" applyProtection="1">
      <protection hidden="1"/>
    </xf>
    <xf numFmtId="2" fontId="17" fillId="2" borderId="14" xfId="3" applyNumberFormat="1" applyFont="1" applyFill="1" applyBorder="1" applyAlignment="1">
      <alignment horizontal="center" vertical="center"/>
    </xf>
    <xf numFmtId="0" fontId="15" fillId="2" borderId="14" xfId="3" applyNumberFormat="1" applyFont="1" applyFill="1" applyBorder="1" applyAlignment="1">
      <alignment horizontal="center" vertical="center" wrapText="1"/>
    </xf>
    <xf numFmtId="0" fontId="11" fillId="2" borderId="14" xfId="3" applyNumberFormat="1" applyFont="1" applyFill="1" applyBorder="1" applyAlignment="1">
      <alignment vertical="center" wrapText="1"/>
    </xf>
    <xf numFmtId="182" fontId="18" fillId="2" borderId="14" xfId="3" applyNumberFormat="1" applyFont="1" applyFill="1" applyBorder="1" applyAlignment="1">
      <alignment horizontal="center"/>
    </xf>
    <xf numFmtId="0" fontId="20" fillId="0" borderId="5" xfId="17" applyNumberFormat="1" applyFont="1" applyFill="1" applyBorder="1" applyAlignment="1" applyProtection="1">
      <alignment vertical="center"/>
    </xf>
    <xf numFmtId="0" fontId="19" fillId="0" borderId="0" xfId="17"/>
    <xf numFmtId="183" fontId="20" fillId="0" borderId="0" xfId="18" applyNumberFormat="1" applyFont="1" applyFill="1" applyBorder="1" applyAlignment="1" applyProtection="1">
      <alignment vertical="center"/>
    </xf>
    <xf numFmtId="0" fontId="20" fillId="0" borderId="2" xfId="17" applyNumberFormat="1" applyFont="1" applyFill="1" applyBorder="1" applyAlignment="1" applyProtection="1">
      <alignment vertical="center"/>
    </xf>
    <xf numFmtId="164" fontId="23" fillId="0" borderId="21" xfId="19" applyNumberFormat="1" applyFont="1" applyFill="1" applyBorder="1" applyAlignment="1">
      <alignment horizontal="center" vertical="center"/>
    </xf>
    <xf numFmtId="2" fontId="23" fillId="0" borderId="21" xfId="17" applyNumberFormat="1" applyFont="1" applyFill="1" applyBorder="1" applyAlignment="1">
      <alignment horizontal="center" vertical="center"/>
    </xf>
    <xf numFmtId="0" fontId="23" fillId="0" borderId="21" xfId="17" applyFont="1" applyFill="1" applyBorder="1" applyAlignment="1">
      <alignment horizontal="center" vertical="center"/>
    </xf>
    <xf numFmtId="0" fontId="23" fillId="0" borderId="21" xfId="17" applyFont="1" applyFill="1" applyBorder="1" applyAlignment="1">
      <alignment vertical="center" wrapText="1"/>
    </xf>
    <xf numFmtId="0" fontId="23" fillId="2" borderId="21" xfId="17" applyFont="1" applyFill="1" applyBorder="1" applyAlignment="1">
      <alignment vertical="center" wrapText="1"/>
    </xf>
    <xf numFmtId="0" fontId="24" fillId="0" borderId="21" xfId="17" applyFont="1" applyFill="1" applyBorder="1" applyAlignment="1">
      <alignment vertical="center" wrapText="1"/>
    </xf>
    <xf numFmtId="184" fontId="23" fillId="0" borderId="21" xfId="17" applyNumberFormat="1" applyFont="1" applyFill="1" applyBorder="1" applyAlignment="1">
      <alignment horizontal="center" vertical="center"/>
    </xf>
    <xf numFmtId="164" fontId="23" fillId="2" borderId="21" xfId="19" applyNumberFormat="1" applyFont="1" applyFill="1" applyBorder="1" applyAlignment="1">
      <alignment horizontal="center" vertical="center"/>
    </xf>
    <xf numFmtId="164" fontId="24" fillId="2" borderId="21" xfId="17" applyNumberFormat="1" applyFont="1" applyFill="1" applyBorder="1" applyAlignment="1">
      <alignment horizontal="left" vertical="center"/>
    </xf>
    <xf numFmtId="0" fontId="24" fillId="2" borderId="21" xfId="17" applyFont="1" applyFill="1" applyBorder="1" applyAlignment="1">
      <alignment horizontal="center" vertical="center"/>
    </xf>
    <xf numFmtId="0" fontId="24" fillId="2" borderId="21" xfId="17" applyFont="1" applyFill="1" applyBorder="1" applyAlignment="1">
      <alignment horizontal="left" vertical="center"/>
    </xf>
    <xf numFmtId="0" fontId="24" fillId="2" borderId="21" xfId="17" applyFont="1" applyFill="1" applyBorder="1" applyAlignment="1">
      <alignment horizontal="left" vertical="center" wrapText="1"/>
    </xf>
    <xf numFmtId="164" fontId="23" fillId="5" borderId="21" xfId="19" applyNumberFormat="1" applyFont="1" applyFill="1" applyBorder="1" applyAlignment="1">
      <alignment horizontal="center" vertical="center"/>
    </xf>
    <xf numFmtId="2" fontId="23" fillId="5" borderId="21" xfId="17" applyNumberFormat="1" applyFont="1" applyFill="1" applyBorder="1" applyAlignment="1">
      <alignment horizontal="center" vertical="center"/>
    </xf>
    <xf numFmtId="0" fontId="23" fillId="5" borderId="21" xfId="17" applyFont="1" applyFill="1" applyBorder="1" applyAlignment="1">
      <alignment horizontal="center" vertical="center"/>
    </xf>
    <xf numFmtId="2" fontId="24" fillId="5" borderId="22" xfId="17" applyNumberFormat="1" applyFont="1" applyFill="1" applyBorder="1" applyAlignment="1">
      <alignment horizontal="center" vertical="center"/>
    </xf>
    <xf numFmtId="2" fontId="24" fillId="5" borderId="23" xfId="17" applyNumberFormat="1" applyFont="1" applyFill="1" applyBorder="1" applyAlignment="1">
      <alignment horizontal="center" vertical="center"/>
    </xf>
    <xf numFmtId="0" fontId="23" fillId="2" borderId="21" xfId="17" applyFont="1" applyFill="1" applyBorder="1" applyAlignment="1">
      <alignment vertical="center"/>
    </xf>
    <xf numFmtId="0" fontId="23" fillId="0" borderId="21" xfId="17" applyFont="1" applyFill="1" applyBorder="1" applyAlignment="1">
      <alignment vertical="center"/>
    </xf>
    <xf numFmtId="2" fontId="23" fillId="2" borderId="21" xfId="17" applyNumberFormat="1" applyFont="1" applyFill="1" applyBorder="1" applyAlignment="1">
      <alignment horizontal="center" vertical="center"/>
    </xf>
    <xf numFmtId="164" fontId="23" fillId="2" borderId="21" xfId="17" applyNumberFormat="1" applyFont="1" applyFill="1" applyBorder="1" applyAlignment="1">
      <alignment horizontal="left" vertical="center"/>
    </xf>
    <xf numFmtId="0" fontId="23" fillId="2" borderId="21" xfId="17" applyFont="1" applyFill="1" applyBorder="1" applyAlignment="1">
      <alignment horizontal="center" vertical="center"/>
    </xf>
    <xf numFmtId="0" fontId="23" fillId="2" borderId="21" xfId="17" applyFont="1" applyFill="1" applyBorder="1" applyAlignment="1">
      <alignment horizontal="left" vertical="center"/>
    </xf>
    <xf numFmtId="164" fontId="20" fillId="5" borderId="21" xfId="17" applyNumberFormat="1" applyFont="1" applyFill="1" applyBorder="1" applyAlignment="1" applyProtection="1">
      <alignment vertical="center"/>
    </xf>
    <xf numFmtId="4" fontId="20" fillId="5" borderId="21" xfId="17" applyNumberFormat="1" applyFont="1" applyFill="1" applyBorder="1" applyAlignment="1" applyProtection="1">
      <alignment horizontal="center" vertical="center"/>
    </xf>
    <xf numFmtId="0" fontId="20" fillId="5" borderId="21" xfId="17" applyNumberFormat="1" applyFont="1" applyFill="1" applyBorder="1" applyAlignment="1" applyProtection="1">
      <alignment vertical="center"/>
    </xf>
    <xf numFmtId="0" fontId="25" fillId="5" borderId="22" xfId="17" applyNumberFormat="1" applyFont="1" applyFill="1" applyBorder="1" applyAlignment="1" applyProtection="1">
      <alignment horizontal="center" vertical="center"/>
    </xf>
    <xf numFmtId="0" fontId="25" fillId="5" borderId="23" xfId="17" applyNumberFormat="1" applyFont="1" applyFill="1" applyBorder="1" applyAlignment="1" applyProtection="1">
      <alignment horizontal="center" vertical="center"/>
    </xf>
    <xf numFmtId="0" fontId="23" fillId="2" borderId="21" xfId="17" applyFont="1" applyFill="1" applyBorder="1" applyAlignment="1">
      <alignment horizontal="left" vertical="center" wrapText="1"/>
    </xf>
    <xf numFmtId="164" fontId="24" fillId="5" borderId="21" xfId="19" applyNumberFormat="1" applyFont="1" applyFill="1" applyBorder="1" applyAlignment="1">
      <alignment horizontal="center" vertical="center"/>
    </xf>
    <xf numFmtId="0" fontId="24" fillId="5" borderId="21" xfId="17" applyFont="1" applyFill="1" applyBorder="1" applyAlignment="1">
      <alignment horizontal="center" vertical="center"/>
    </xf>
    <xf numFmtId="0" fontId="23" fillId="0" borderId="21" xfId="17" applyFont="1" applyFill="1" applyBorder="1" applyAlignment="1">
      <alignment horizontal="left" vertical="center" wrapText="1"/>
    </xf>
    <xf numFmtId="164" fontId="24" fillId="5" borderId="21" xfId="17" applyNumberFormat="1" applyFont="1" applyFill="1" applyBorder="1" applyAlignment="1">
      <alignment horizontal="left" vertical="center"/>
    </xf>
    <xf numFmtId="0" fontId="24" fillId="5" borderId="21" xfId="17" applyFont="1" applyFill="1" applyBorder="1" applyAlignment="1">
      <alignment horizontal="left" vertical="center"/>
    </xf>
    <xf numFmtId="0" fontId="24" fillId="5" borderId="22" xfId="17" applyFont="1" applyFill="1" applyBorder="1" applyAlignment="1">
      <alignment horizontal="center" vertical="center"/>
    </xf>
    <xf numFmtId="0" fontId="24" fillId="5" borderId="23" xfId="17" applyFont="1" applyFill="1" applyBorder="1" applyAlignment="1">
      <alignment horizontal="center" vertical="center"/>
    </xf>
    <xf numFmtId="164" fontId="24" fillId="0" borderId="21" xfId="19" applyNumberFormat="1" applyFont="1" applyFill="1" applyBorder="1" applyAlignment="1">
      <alignment horizontal="center" vertical="center"/>
    </xf>
    <xf numFmtId="0" fontId="24" fillId="0" borderId="21" xfId="17" applyFont="1" applyFill="1" applyBorder="1" applyAlignment="1">
      <alignment horizontal="center" vertical="center"/>
    </xf>
    <xf numFmtId="0" fontId="24" fillId="0" borderId="21" xfId="17" applyFont="1" applyFill="1" applyBorder="1" applyAlignment="1">
      <alignment vertical="center"/>
    </xf>
    <xf numFmtId="2" fontId="24" fillId="0" borderId="21" xfId="17" applyNumberFormat="1" applyFont="1" applyFill="1" applyBorder="1" applyAlignment="1">
      <alignment horizontal="left" vertical="center"/>
    </xf>
    <xf numFmtId="0" fontId="25" fillId="5" borderId="22" xfId="17" applyFont="1" applyFill="1" applyBorder="1" applyAlignment="1">
      <alignment horizontal="center" vertical="center"/>
    </xf>
    <xf numFmtId="0" fontId="25" fillId="5" borderId="23" xfId="17" applyFont="1" applyFill="1" applyBorder="1" applyAlignment="1">
      <alignment horizontal="center" vertical="center"/>
    </xf>
    <xf numFmtId="43" fontId="23" fillId="2" borderId="14" xfId="20" applyNumberFormat="1" applyFont="1" applyFill="1" applyBorder="1" applyAlignment="1" applyProtection="1">
      <alignment horizontal="left" wrapText="1"/>
      <protection hidden="1"/>
    </xf>
    <xf numFmtId="164" fontId="3" fillId="2" borderId="0" xfId="2" applyFont="1" applyFill="1" applyBorder="1"/>
    <xf numFmtId="164" fontId="26" fillId="2" borderId="0" xfId="2" applyFont="1" applyFill="1"/>
    <xf numFmtId="164" fontId="27" fillId="2" borderId="0" xfId="2" applyFont="1" applyFill="1"/>
    <xf numFmtId="164" fontId="26" fillId="2" borderId="0" xfId="2" applyNumberFormat="1" applyFont="1" applyFill="1"/>
    <xf numFmtId="0" fontId="1" fillId="2" borderId="0" xfId="3" applyNumberFormat="1" applyFill="1"/>
    <xf numFmtId="0" fontId="28" fillId="2" borderId="0" xfId="3" applyNumberFormat="1" applyFont="1" applyFill="1" applyAlignment="1">
      <alignment horizontal="center" vertical="center" wrapText="1"/>
    </xf>
    <xf numFmtId="0" fontId="16" fillId="5" borderId="24" xfId="3" applyNumberFormat="1" applyFont="1" applyFill="1" applyBorder="1" applyAlignment="1">
      <alignment horizontal="center" vertical="center" wrapText="1"/>
    </xf>
    <xf numFmtId="0" fontId="16" fillId="5" borderId="25" xfId="3" applyNumberFormat="1" applyFont="1" applyFill="1" applyBorder="1" applyAlignment="1">
      <alignment horizontal="center" vertical="center" wrapText="1"/>
    </xf>
    <xf numFmtId="0" fontId="16" fillId="5" borderId="26" xfId="3" applyNumberFormat="1" applyFont="1" applyFill="1" applyBorder="1" applyAlignment="1">
      <alignment horizontal="center" vertical="center" wrapText="1"/>
    </xf>
    <xf numFmtId="164" fontId="2" fillId="2" borderId="0" xfId="2" applyFont="1" applyFill="1"/>
    <xf numFmtId="164" fontId="7" fillId="0" borderId="3" xfId="2" applyFont="1" applyBorder="1" applyAlignment="1">
      <alignment horizontal="left" vertical="top"/>
    </xf>
    <xf numFmtId="164" fontId="7" fillId="0" borderId="4" xfId="2" applyFont="1" applyBorder="1" applyAlignment="1">
      <alignment horizontal="left" vertical="top"/>
    </xf>
    <xf numFmtId="164" fontId="7" fillId="0" borderId="1" xfId="2" applyFont="1" applyBorder="1" applyAlignment="1">
      <alignment horizontal="left" vertical="top"/>
    </xf>
    <xf numFmtId="164" fontId="8" fillId="0" borderId="3" xfId="2" applyFont="1" applyBorder="1" applyAlignment="1">
      <alignment vertical="top" wrapText="1"/>
    </xf>
    <xf numFmtId="164" fontId="8" fillId="0" borderId="4" xfId="2" applyFont="1" applyBorder="1" applyAlignment="1">
      <alignment vertical="top" wrapText="1"/>
    </xf>
    <xf numFmtId="164" fontId="8" fillId="0" borderId="1" xfId="2" applyFont="1" applyBorder="1" applyAlignment="1">
      <alignment vertical="top" wrapText="1"/>
    </xf>
    <xf numFmtId="164" fontId="7" fillId="0" borderId="27" xfId="2" applyFont="1" applyBorder="1" applyAlignment="1">
      <alignment horizontal="left" vertical="top"/>
    </xf>
    <xf numFmtId="164" fontId="7" fillId="0" borderId="28" xfId="2" applyFont="1" applyBorder="1" applyAlignment="1">
      <alignment horizontal="left" vertical="top"/>
    </xf>
    <xf numFmtId="164" fontId="7" fillId="0" borderId="29" xfId="2" applyFont="1" applyBorder="1" applyAlignment="1">
      <alignment horizontal="left" vertical="top"/>
    </xf>
    <xf numFmtId="164" fontId="7" fillId="0" borderId="5" xfId="2" applyFont="1" applyBorder="1" applyAlignment="1">
      <alignment horizontal="center" vertical="center" wrapText="1"/>
    </xf>
    <xf numFmtId="164" fontId="7" fillId="0" borderId="0" xfId="2" applyFont="1" applyBorder="1" applyAlignment="1">
      <alignment horizontal="center" vertical="center" wrapText="1"/>
    </xf>
    <xf numFmtId="164" fontId="7" fillId="0" borderId="2" xfId="2" applyFont="1" applyBorder="1" applyAlignment="1">
      <alignment horizontal="center" vertical="center" wrapText="1"/>
    </xf>
    <xf numFmtId="164" fontId="7" fillId="0" borderId="3" xfId="2" applyFont="1" applyBorder="1" applyAlignment="1">
      <alignment horizontal="left" vertical="center"/>
    </xf>
    <xf numFmtId="164" fontId="7" fillId="0" borderId="4" xfId="2" applyFont="1" applyBorder="1" applyAlignment="1">
      <alignment horizontal="left" vertical="center"/>
    </xf>
    <xf numFmtId="164" fontId="7" fillId="0" borderId="1" xfId="2" applyFont="1" applyBorder="1" applyAlignment="1">
      <alignment horizontal="left" vertical="center"/>
    </xf>
    <xf numFmtId="164" fontId="7" fillId="0" borderId="5" xfId="2" applyFont="1" applyBorder="1" applyAlignment="1">
      <alignment horizontal="left" vertical="center"/>
    </xf>
    <xf numFmtId="164" fontId="7" fillId="0" borderId="0" xfId="2" applyFont="1" applyBorder="1" applyAlignment="1">
      <alignment horizontal="left" vertical="center"/>
    </xf>
    <xf numFmtId="164" fontId="7" fillId="0" borderId="2" xfId="2" applyFont="1" applyBorder="1" applyAlignment="1">
      <alignment horizontal="left" vertical="center"/>
    </xf>
    <xf numFmtId="164" fontId="7" fillId="0" borderId="27" xfId="2" applyFont="1" applyBorder="1" applyAlignment="1">
      <alignment horizontal="left" vertical="center"/>
    </xf>
    <xf numFmtId="164" fontId="7" fillId="0" borderId="28" xfId="2" applyFont="1" applyBorder="1" applyAlignment="1">
      <alignment horizontal="left" vertical="center"/>
    </xf>
    <xf numFmtId="164" fontId="7" fillId="0" borderId="29" xfId="2" applyFont="1" applyBorder="1" applyAlignment="1">
      <alignment horizontal="left" vertical="center"/>
    </xf>
    <xf numFmtId="164" fontId="7" fillId="0" borderId="27" xfId="2" applyFont="1" applyBorder="1" applyAlignment="1">
      <alignment horizontal="center" vertical="center" wrapText="1"/>
    </xf>
    <xf numFmtId="164" fontId="7" fillId="0" borderId="28" xfId="2" applyFont="1" applyBorder="1" applyAlignment="1">
      <alignment horizontal="center" vertical="center" wrapText="1"/>
    </xf>
    <xf numFmtId="164" fontId="7" fillId="0" borderId="29" xfId="2" applyFont="1" applyBorder="1" applyAlignment="1">
      <alignment horizontal="center" vertical="center" wrapText="1"/>
    </xf>
    <xf numFmtId="164" fontId="7" fillId="2" borderId="5" xfId="2" applyFont="1" applyFill="1" applyBorder="1" applyAlignment="1">
      <alignment horizontal="left" vertical="center"/>
    </xf>
    <xf numFmtId="164" fontId="7" fillId="2" borderId="0" xfId="2" applyFont="1" applyFill="1" applyBorder="1" applyAlignment="1">
      <alignment horizontal="left" vertical="center"/>
    </xf>
    <xf numFmtId="164" fontId="8" fillId="2" borderId="0" xfId="2" applyFont="1" applyFill="1" applyBorder="1"/>
    <xf numFmtId="164" fontId="8" fillId="2" borderId="0" xfId="2" applyFont="1" applyFill="1" applyBorder="1" applyAlignment="1">
      <alignment horizontal="center" wrapText="1"/>
    </xf>
    <xf numFmtId="164" fontId="7" fillId="2" borderId="2" xfId="2" applyNumberFormat="1" applyFont="1" applyFill="1" applyBorder="1" applyAlignment="1">
      <alignment horizontal="center" vertical="center" wrapText="1"/>
    </xf>
    <xf numFmtId="164" fontId="7" fillId="2" borderId="5" xfId="2" applyNumberFormat="1" applyFont="1" applyFill="1" applyBorder="1" applyAlignment="1">
      <alignment horizontal="center" vertical="center"/>
    </xf>
    <xf numFmtId="164" fontId="7" fillId="2" borderId="0" xfId="2" applyNumberFormat="1" applyFont="1" applyFill="1" applyBorder="1" applyAlignment="1">
      <alignment horizontal="center" vertical="center"/>
    </xf>
    <xf numFmtId="164" fontId="7" fillId="2" borderId="2" xfId="2" applyNumberFormat="1" applyFont="1" applyFill="1" applyBorder="1" applyAlignment="1">
      <alignment horizontal="center" vertical="center"/>
    </xf>
    <xf numFmtId="164" fontId="7" fillId="2" borderId="27" xfId="2" applyNumberFormat="1" applyFont="1" applyFill="1" applyBorder="1" applyAlignment="1">
      <alignment horizontal="center" vertical="center"/>
    </xf>
    <xf numFmtId="164" fontId="7" fillId="2" borderId="28" xfId="2" applyNumberFormat="1" applyFont="1" applyFill="1" applyBorder="1" applyAlignment="1">
      <alignment horizontal="center" vertical="center"/>
    </xf>
    <xf numFmtId="164" fontId="7" fillId="2" borderId="29" xfId="2" applyNumberFormat="1" applyFont="1" applyFill="1" applyBorder="1" applyAlignment="1">
      <alignment horizontal="center" vertical="center"/>
    </xf>
  </cellXfs>
  <cellStyles count="21">
    <cellStyle name="Millares 2" xfId="15"/>
    <cellStyle name="Millares 2 3" xfId="7"/>
    <cellStyle name="Millares 3 2" xfId="20"/>
    <cellStyle name="Millares 62" xfId="18"/>
    <cellStyle name="Millares_Costos Interventoria BELMONTE" xfId="11"/>
    <cellStyle name="Moneda [0] 2" xfId="14"/>
    <cellStyle name="Moneda 12" xfId="19"/>
    <cellStyle name="Moneda 2" xfId="5"/>
    <cellStyle name="Moneda 2 2" xfId="12"/>
    <cellStyle name="Moneda 2 3" xfId="8"/>
    <cellStyle name="Moneda 3" xfId="13"/>
    <cellStyle name="Moneda 5" xfId="4"/>
    <cellStyle name="Normal" xfId="0" builtinId="0"/>
    <cellStyle name="Normal 17" xfId="9"/>
    <cellStyle name="Normal 2" xfId="3"/>
    <cellStyle name="Normal 2 2 2" xfId="16"/>
    <cellStyle name="Normal 28" xfId="17"/>
    <cellStyle name="Normal 3 2" xfId="10"/>
    <cellStyle name="Normal 5" xfId="2"/>
    <cellStyle name="Porcentaje" xfId="1" builtinId="5"/>
    <cellStyle name="Porcentual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4</xdr:row>
      <xdr:rowOff>85725</xdr:rowOff>
    </xdr:from>
    <xdr:to>
      <xdr:col>5</xdr:col>
      <xdr:colOff>1419225</xdr:colOff>
      <xdr:row>4</xdr:row>
      <xdr:rowOff>104775</xdr:rowOff>
    </xdr:to>
    <xdr:cxnSp macro="">
      <xdr:nvCxnSpPr>
        <xdr:cNvPr id="3" name="2 Conector recto">
          <a:extLst>
            <a:ext uri="{FF2B5EF4-FFF2-40B4-BE49-F238E27FC236}">
              <a16:creationId xmlns:a16="http://schemas.microsoft.com/office/drawing/2014/main" id="{00000000-0008-0000-0000-0000FA670100}"/>
            </a:ext>
          </a:extLst>
        </xdr:cNvPr>
        <xdr:cNvCxnSpPr>
          <a:cxnSpLocks noChangeShapeType="1"/>
        </xdr:cNvCxnSpPr>
      </xdr:nvCxnSpPr>
      <xdr:spPr bwMode="auto">
        <a:xfrm flipV="1">
          <a:off x="38100" y="847725"/>
          <a:ext cx="4533900" cy="19050"/>
        </a:xfrm>
        <a:prstGeom prst="line">
          <a:avLst/>
        </a:prstGeom>
        <a:noFill/>
        <a:ln w="19050" algn="ctr">
          <a:solidFill>
            <a:srgbClr val="C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0</xdr:col>
      <xdr:colOff>0</xdr:colOff>
      <xdr:row>5</xdr:row>
      <xdr:rowOff>0</xdr:rowOff>
    </xdr:from>
    <xdr:to>
      <xdr:col>1</xdr:col>
      <xdr:colOff>476356</xdr:colOff>
      <xdr:row>6</xdr:row>
      <xdr:rowOff>68569</xdr:rowOff>
    </xdr:to>
    <xdr:sp macro="" textlink="">
      <xdr:nvSpPr>
        <xdr:cNvPr id="4" name="4 Cuadro de text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0" y="952500"/>
          <a:ext cx="1238356" cy="259069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>
            <a:spcAft>
              <a:spcPts val="0"/>
            </a:spcAft>
          </a:pPr>
          <a:r>
            <a:rPr lang="en-US" sz="800">
              <a:effectLst/>
              <a:latin typeface="Arial"/>
              <a:ea typeface="Times New Roman"/>
            </a:rPr>
            <a:t>Versión: 01</a:t>
          </a:r>
          <a:endParaRPr lang="es-CO" sz="1200">
            <a:effectLst/>
            <a:latin typeface="Times New Roman"/>
            <a:ea typeface="Times New Roman"/>
          </a:endParaRPr>
        </a:p>
      </xdr:txBody>
    </xdr:sp>
    <xdr:clientData/>
  </xdr:twoCellAnchor>
  <xdr:twoCellAnchor>
    <xdr:from>
      <xdr:col>4</xdr:col>
      <xdr:colOff>702385</xdr:colOff>
      <xdr:row>4</xdr:row>
      <xdr:rowOff>123265</xdr:rowOff>
    </xdr:from>
    <xdr:to>
      <xdr:col>6</xdr:col>
      <xdr:colOff>0</xdr:colOff>
      <xdr:row>6</xdr:row>
      <xdr:rowOff>71620</xdr:rowOff>
    </xdr:to>
    <xdr:sp macro="" textlink="">
      <xdr:nvSpPr>
        <xdr:cNvPr id="5" name="5 Cuadro de text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3750385" y="885265"/>
          <a:ext cx="821615" cy="32935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es-CO" sz="800">
              <a:effectLst/>
              <a:latin typeface="Arial"/>
              <a:ea typeface="Times New Roman"/>
            </a:rPr>
            <a:t>Fecha de Vigencia: Agosto 02 de 2017</a:t>
          </a:r>
          <a:endParaRPr lang="es-CO" sz="1200">
            <a:effectLst/>
            <a:latin typeface="Times New Roman"/>
            <a:ea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0%20PPTO%20CONSTRUCCION%20ESTACION%20DE%20BOMBEROS%20LAS%20BRIS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de AU"/>
      <sheetName val="Analisis Trib cost Indirecto"/>
    </sheetNames>
    <sheetDataSet>
      <sheetData sheetId="0">
        <row r="5">
          <cell r="C5">
            <v>0.26329999999999998</v>
          </cell>
        </row>
      </sheetData>
      <sheetData sheetId="1">
        <row r="5">
          <cell r="C5">
            <v>0.1389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6AF47A"/>
    <pageSetUpPr fitToPage="1"/>
  </sheetPr>
  <dimension ref="A1:G301"/>
  <sheetViews>
    <sheetView tabSelected="1" view="pageBreakPreview" topLeftCell="A283" zoomScale="110" zoomScaleNormal="100" zoomScaleSheetLayoutView="110" workbookViewId="0">
      <selection activeCell="H283" sqref="H283"/>
    </sheetView>
  </sheetViews>
  <sheetFormatPr baseColWidth="10" defaultColWidth="11.42578125" defaultRowHeight="12.75"/>
  <cols>
    <col min="1" max="1" width="14.85546875" style="4" customWidth="1"/>
    <col min="2" max="2" width="68" style="1" customWidth="1"/>
    <col min="3" max="3" width="10.85546875" style="3" customWidth="1"/>
    <col min="4" max="4" width="14.28515625" style="1" customWidth="1"/>
    <col min="5" max="5" width="16.5703125" style="2" customWidth="1"/>
    <col min="6" max="6" width="21.28515625" style="1" customWidth="1"/>
    <col min="7" max="7" width="14.5703125" style="1" bestFit="1" customWidth="1"/>
    <col min="8" max="208" width="11.42578125" style="1"/>
    <col min="209" max="209" width="8.42578125" style="1" customWidth="1"/>
    <col min="210" max="210" width="49.85546875" style="1" customWidth="1"/>
    <col min="211" max="211" width="8.42578125" style="1" customWidth="1"/>
    <col min="212" max="212" width="9.42578125" style="1" customWidth="1"/>
    <col min="213" max="213" width="14.42578125" style="1" customWidth="1"/>
    <col min="214" max="214" width="22.42578125" style="1" customWidth="1"/>
    <col min="215" max="215" width="11.42578125" style="1"/>
    <col min="216" max="216" width="12.28515625" style="1" bestFit="1" customWidth="1"/>
    <col min="217" max="16384" width="11.42578125" style="1"/>
  </cols>
  <sheetData>
    <row r="1" spans="1:6" s="169" customFormat="1" ht="15" customHeight="1">
      <c r="A1" s="204" t="s">
        <v>516</v>
      </c>
      <c r="B1" s="203"/>
      <c r="C1" s="203"/>
      <c r="D1" s="203"/>
      <c r="E1" s="203"/>
      <c r="F1" s="202"/>
    </row>
    <row r="2" spans="1:6" s="169" customFormat="1" ht="19.5" customHeight="1">
      <c r="A2" s="201"/>
      <c r="B2" s="200"/>
      <c r="C2" s="200"/>
      <c r="D2" s="200"/>
      <c r="E2" s="200"/>
      <c r="F2" s="199"/>
    </row>
    <row r="3" spans="1:6" s="169" customFormat="1" ht="18.75" customHeight="1">
      <c r="A3" s="201"/>
      <c r="B3" s="200"/>
      <c r="C3" s="200"/>
      <c r="D3" s="200"/>
      <c r="E3" s="200"/>
      <c r="F3" s="199"/>
    </row>
    <row r="4" spans="1:6" s="169" customFormat="1" ht="12.75" customHeight="1">
      <c r="A4" s="201"/>
      <c r="B4" s="200"/>
      <c r="C4" s="200"/>
      <c r="D4" s="200"/>
      <c r="E4" s="200"/>
      <c r="F4" s="199"/>
    </row>
    <row r="5" spans="1:6" s="169" customFormat="1" ht="10.5" customHeight="1">
      <c r="A5" s="92"/>
      <c r="B5" s="196"/>
      <c r="C5" s="197"/>
      <c r="D5" s="195"/>
      <c r="E5" s="195"/>
      <c r="F5" s="194"/>
    </row>
    <row r="6" spans="1:6" s="169" customFormat="1" ht="15">
      <c r="A6" s="198"/>
      <c r="B6" s="196"/>
      <c r="C6" s="197"/>
      <c r="D6" s="196"/>
      <c r="E6" s="195"/>
      <c r="F6" s="194"/>
    </row>
    <row r="7" spans="1:6" s="169" customFormat="1" ht="8.25" customHeight="1" thickBot="1">
      <c r="A7" s="92"/>
      <c r="B7" s="196"/>
      <c r="C7" s="197"/>
      <c r="D7" s="196"/>
      <c r="E7" s="195"/>
      <c r="F7" s="194"/>
    </row>
    <row r="8" spans="1:6" s="169" customFormat="1" ht="15" customHeight="1">
      <c r="A8" s="193" t="s">
        <v>515</v>
      </c>
      <c r="B8" s="192"/>
      <c r="C8" s="191"/>
      <c r="D8" s="190" t="s">
        <v>514</v>
      </c>
      <c r="E8" s="189"/>
      <c r="F8" s="188"/>
    </row>
    <row r="9" spans="1:6" s="169" customFormat="1" ht="15" customHeight="1">
      <c r="A9" s="181"/>
      <c r="B9" s="180"/>
      <c r="C9" s="179"/>
      <c r="D9" s="187"/>
      <c r="E9" s="186"/>
      <c r="F9" s="185"/>
    </row>
    <row r="10" spans="1:6" s="169" customFormat="1" ht="8.25" customHeight="1" thickBot="1">
      <c r="A10" s="181"/>
      <c r="B10" s="180"/>
      <c r="C10" s="179"/>
      <c r="D10" s="184"/>
      <c r="E10" s="183"/>
      <c r="F10" s="182"/>
    </row>
    <row r="11" spans="1:6" s="169" customFormat="1" ht="28.5" customHeight="1">
      <c r="A11" s="181"/>
      <c r="B11" s="180"/>
      <c r="C11" s="179"/>
      <c r="D11" s="178" t="s">
        <v>513</v>
      </c>
      <c r="E11" s="177"/>
      <c r="F11" s="176"/>
    </row>
    <row r="12" spans="1:6" s="169" customFormat="1" ht="0.75" customHeight="1" thickBot="1">
      <c r="A12" s="175"/>
      <c r="B12" s="174"/>
      <c r="C12" s="173"/>
      <c r="D12" s="172"/>
      <c r="E12" s="171"/>
      <c r="F12" s="170"/>
    </row>
    <row r="13" spans="1:6" s="165" customFormat="1" ht="22.15" customHeight="1">
      <c r="A13" s="168" t="s">
        <v>512</v>
      </c>
      <c r="B13" s="167" t="s">
        <v>511</v>
      </c>
      <c r="C13" s="167" t="s">
        <v>176</v>
      </c>
      <c r="D13" s="167" t="s">
        <v>510</v>
      </c>
      <c r="E13" s="167" t="s">
        <v>509</v>
      </c>
      <c r="F13" s="166" t="s">
        <v>508</v>
      </c>
    </row>
    <row r="14" spans="1:6" s="164" customFormat="1" ht="30" customHeight="1">
      <c r="A14" s="152" t="s">
        <v>507</v>
      </c>
      <c r="B14" s="151"/>
      <c r="C14" s="150"/>
      <c r="D14" s="150"/>
      <c r="E14" s="149"/>
      <c r="F14" s="150"/>
    </row>
    <row r="15" spans="1:6" s="161" customFormat="1" ht="25.5">
      <c r="A15" s="118" t="s">
        <v>506</v>
      </c>
      <c r="B15" s="120" t="s">
        <v>505</v>
      </c>
      <c r="C15" s="119" t="s">
        <v>318</v>
      </c>
      <c r="D15" s="118">
        <v>6</v>
      </c>
      <c r="E15" s="117">
        <v>105949</v>
      </c>
      <c r="F15" s="117">
        <f>D15*E15</f>
        <v>635694</v>
      </c>
    </row>
    <row r="16" spans="1:6" s="161" customFormat="1" ht="15">
      <c r="A16" s="118" t="s">
        <v>504</v>
      </c>
      <c r="B16" s="120" t="s">
        <v>503</v>
      </c>
      <c r="C16" s="119" t="s">
        <v>318</v>
      </c>
      <c r="D16" s="118">
        <v>364</v>
      </c>
      <c r="E16" s="117">
        <v>2587</v>
      </c>
      <c r="F16" s="117">
        <f>D16*E16</f>
        <v>941668</v>
      </c>
    </row>
    <row r="17" spans="1:6" s="161" customFormat="1" ht="15">
      <c r="A17" s="118" t="s">
        <v>502</v>
      </c>
      <c r="B17" s="120" t="s">
        <v>501</v>
      </c>
      <c r="C17" s="119" t="s">
        <v>126</v>
      </c>
      <c r="D17" s="118">
        <v>350</v>
      </c>
      <c r="E17" s="124">
        <v>4904</v>
      </c>
      <c r="F17" s="117">
        <f>D17*E17</f>
        <v>1716400</v>
      </c>
    </row>
    <row r="18" spans="1:6">
      <c r="A18" s="118" t="s">
        <v>500</v>
      </c>
      <c r="B18" s="120" t="s">
        <v>499</v>
      </c>
      <c r="C18" s="119" t="s">
        <v>318</v>
      </c>
      <c r="D18" s="118">
        <v>60</v>
      </c>
      <c r="E18" s="117">
        <v>139076</v>
      </c>
      <c r="F18" s="117">
        <f>D18*E18</f>
        <v>8344560</v>
      </c>
    </row>
    <row r="19" spans="1:6" ht="25.5">
      <c r="A19" s="118" t="s">
        <v>498</v>
      </c>
      <c r="B19" s="120" t="s">
        <v>497</v>
      </c>
      <c r="C19" s="119" t="s">
        <v>59</v>
      </c>
      <c r="D19" s="118">
        <v>25</v>
      </c>
      <c r="E19" s="117">
        <v>13223</v>
      </c>
      <c r="F19" s="117">
        <f>D19*E19</f>
        <v>330575</v>
      </c>
    </row>
    <row r="20" spans="1:6" s="163" customFormat="1" ht="25.5">
      <c r="A20" s="118" t="s">
        <v>496</v>
      </c>
      <c r="B20" s="120" t="s">
        <v>495</v>
      </c>
      <c r="C20" s="119" t="s">
        <v>59</v>
      </c>
      <c r="D20" s="118">
        <v>67</v>
      </c>
      <c r="E20" s="117">
        <v>26350</v>
      </c>
      <c r="F20" s="117">
        <f>D20*E20</f>
        <v>1765450</v>
      </c>
    </row>
    <row r="21" spans="1:6" s="163" customFormat="1" ht="15">
      <c r="A21" s="156"/>
      <c r="B21" s="155"/>
      <c r="C21" s="154"/>
      <c r="D21" s="154"/>
      <c r="E21" s="153"/>
      <c r="F21" s="117"/>
    </row>
    <row r="22" spans="1:6" s="163" customFormat="1" ht="26.45" customHeight="1">
      <c r="A22" s="158" t="s">
        <v>494</v>
      </c>
      <c r="B22" s="157"/>
      <c r="C22" s="142"/>
      <c r="D22" s="141"/>
      <c r="E22" s="140"/>
      <c r="F22" s="129"/>
    </row>
    <row r="23" spans="1:6" s="163" customFormat="1" ht="15">
      <c r="A23" s="118" t="s">
        <v>493</v>
      </c>
      <c r="B23" s="135" t="s">
        <v>492</v>
      </c>
      <c r="C23" s="119" t="s">
        <v>318</v>
      </c>
      <c r="D23" s="118">
        <v>440</v>
      </c>
      <c r="E23" s="117">
        <v>2929</v>
      </c>
      <c r="F23" s="117">
        <f>D23*E23</f>
        <v>1288760</v>
      </c>
    </row>
    <row r="24" spans="1:6" s="163" customFormat="1" ht="15">
      <c r="A24" s="118" t="s">
        <v>491</v>
      </c>
      <c r="B24" s="120" t="s">
        <v>174</v>
      </c>
      <c r="C24" s="119" t="s">
        <v>432</v>
      </c>
      <c r="D24" s="118">
        <v>181.24</v>
      </c>
      <c r="E24" s="117">
        <v>25318</v>
      </c>
      <c r="F24" s="117">
        <f>D24*E24</f>
        <v>4588634.32</v>
      </c>
    </row>
    <row r="25" spans="1:6" s="163" customFormat="1" ht="15">
      <c r="A25" s="118" t="s">
        <v>490</v>
      </c>
      <c r="B25" s="135" t="s">
        <v>489</v>
      </c>
      <c r="C25" s="119" t="s">
        <v>432</v>
      </c>
      <c r="D25" s="118">
        <v>75.5</v>
      </c>
      <c r="E25" s="117">
        <v>24503</v>
      </c>
      <c r="F25" s="117">
        <f>D25*E25</f>
        <v>1849976.5</v>
      </c>
    </row>
    <row r="26" spans="1:6" s="163" customFormat="1" ht="25.5">
      <c r="A26" s="118" t="s">
        <v>488</v>
      </c>
      <c r="B26" s="120" t="s">
        <v>487</v>
      </c>
      <c r="C26" s="119" t="s">
        <v>442</v>
      </c>
      <c r="D26" s="118">
        <v>3057.74</v>
      </c>
      <c r="E26" s="117">
        <v>29342</v>
      </c>
      <c r="F26" s="117">
        <f>D26*E26</f>
        <v>89720207.079999998</v>
      </c>
    </row>
    <row r="27" spans="1:6" s="163" customFormat="1" ht="15">
      <c r="A27" s="118" t="s">
        <v>486</v>
      </c>
      <c r="B27" s="135" t="s">
        <v>485</v>
      </c>
      <c r="C27" s="119" t="s">
        <v>432</v>
      </c>
      <c r="D27" s="118">
        <v>35</v>
      </c>
      <c r="E27" s="117">
        <v>155193</v>
      </c>
      <c r="F27" s="117">
        <f>D27*E27</f>
        <v>5431755</v>
      </c>
    </row>
    <row r="28" spans="1:6" s="163" customFormat="1" ht="15">
      <c r="A28" s="118" t="s">
        <v>484</v>
      </c>
      <c r="B28" s="135" t="s">
        <v>483</v>
      </c>
      <c r="C28" s="119" t="s">
        <v>432</v>
      </c>
      <c r="D28" s="118">
        <v>2850</v>
      </c>
      <c r="E28" s="117">
        <v>7431</v>
      </c>
      <c r="F28" s="117">
        <f>D28*E28</f>
        <v>21178350</v>
      </c>
    </row>
    <row r="29" spans="1:6" s="163" customFormat="1" ht="15">
      <c r="A29" s="118" t="s">
        <v>482</v>
      </c>
      <c r="B29" s="135" t="s">
        <v>481</v>
      </c>
      <c r="C29" s="119" t="s">
        <v>432</v>
      </c>
      <c r="D29" s="118">
        <v>22.5</v>
      </c>
      <c r="E29" s="117">
        <v>362154</v>
      </c>
      <c r="F29" s="117">
        <f>D29*E29</f>
        <v>8148465</v>
      </c>
    </row>
    <row r="30" spans="1:6" s="162" customFormat="1" ht="14.25">
      <c r="A30" s="156"/>
      <c r="B30" s="155"/>
      <c r="C30" s="154"/>
      <c r="D30" s="154"/>
      <c r="E30" s="153"/>
      <c r="F30" s="117"/>
    </row>
    <row r="31" spans="1:6" s="162" customFormat="1" ht="25.9" customHeight="1">
      <c r="A31" s="158" t="s">
        <v>480</v>
      </c>
      <c r="B31" s="157"/>
      <c r="C31" s="142"/>
      <c r="D31" s="141"/>
      <c r="E31" s="140"/>
      <c r="F31" s="129"/>
    </row>
    <row r="32" spans="1:6" s="162" customFormat="1" ht="25.5">
      <c r="A32" s="118" t="s">
        <v>479</v>
      </c>
      <c r="B32" s="120" t="s">
        <v>478</v>
      </c>
      <c r="C32" s="119" t="s">
        <v>432</v>
      </c>
      <c r="D32" s="118">
        <v>110.25</v>
      </c>
      <c r="E32" s="117">
        <v>79257</v>
      </c>
      <c r="F32" s="117">
        <f>D32*E32</f>
        <v>8738084.25</v>
      </c>
    </row>
    <row r="33" spans="1:6" ht="25.5">
      <c r="A33" s="118" t="s">
        <v>477</v>
      </c>
      <c r="B33" s="120" t="s">
        <v>476</v>
      </c>
      <c r="C33" s="119" t="s">
        <v>432</v>
      </c>
      <c r="D33" s="118">
        <v>90.27</v>
      </c>
      <c r="E33" s="117">
        <v>148451</v>
      </c>
      <c r="F33" s="117">
        <f>D33*E33</f>
        <v>13400671.77</v>
      </c>
    </row>
    <row r="34" spans="1:6">
      <c r="A34" s="118" t="s">
        <v>475</v>
      </c>
      <c r="B34" s="135" t="s">
        <v>474</v>
      </c>
      <c r="C34" s="119" t="s">
        <v>465</v>
      </c>
      <c r="D34" s="118">
        <v>303</v>
      </c>
      <c r="E34" s="117">
        <v>57623</v>
      </c>
      <c r="F34" s="117">
        <f>D34*E34</f>
        <v>17459769</v>
      </c>
    </row>
    <row r="35" spans="1:6">
      <c r="A35" s="118" t="s">
        <v>473</v>
      </c>
      <c r="B35" s="135" t="s">
        <v>472</v>
      </c>
      <c r="C35" s="119" t="s">
        <v>465</v>
      </c>
      <c r="D35" s="118">
        <v>250.2</v>
      </c>
      <c r="E35" s="117">
        <v>91503</v>
      </c>
      <c r="F35" s="117">
        <f>D35*E35</f>
        <v>22894050.599999998</v>
      </c>
    </row>
    <row r="36" spans="1:6" s="161" customFormat="1" ht="15">
      <c r="A36" s="118" t="s">
        <v>471</v>
      </c>
      <c r="B36" s="135" t="s">
        <v>470</v>
      </c>
      <c r="C36" s="119" t="s">
        <v>59</v>
      </c>
      <c r="D36" s="118">
        <v>67</v>
      </c>
      <c r="E36" s="117">
        <v>49775</v>
      </c>
      <c r="F36" s="117">
        <f>D36*E36</f>
        <v>3334925</v>
      </c>
    </row>
    <row r="37" spans="1:6">
      <c r="A37" s="118" t="s">
        <v>469</v>
      </c>
      <c r="B37" s="135" t="s">
        <v>468</v>
      </c>
      <c r="C37" s="119" t="s">
        <v>465</v>
      </c>
      <c r="D37" s="118">
        <v>54</v>
      </c>
      <c r="E37" s="117">
        <v>45010</v>
      </c>
      <c r="F37" s="117">
        <f>D37*E37</f>
        <v>2430540</v>
      </c>
    </row>
    <row r="38" spans="1:6" s="160" customFormat="1">
      <c r="A38" s="118" t="s">
        <v>467</v>
      </c>
      <c r="B38" s="120" t="s">
        <v>466</v>
      </c>
      <c r="C38" s="119" t="s">
        <v>465</v>
      </c>
      <c r="D38" s="118">
        <v>6</v>
      </c>
      <c r="E38" s="117">
        <v>122202</v>
      </c>
      <c r="F38" s="117">
        <f>D38*E38</f>
        <v>733212</v>
      </c>
    </row>
    <row r="39" spans="1:6">
      <c r="A39" s="156"/>
      <c r="B39" s="155"/>
      <c r="C39" s="154"/>
      <c r="D39" s="154"/>
      <c r="E39" s="153"/>
      <c r="F39" s="117"/>
    </row>
    <row r="40" spans="1:6" ht="26.45" customHeight="1">
      <c r="A40" s="158" t="s">
        <v>464</v>
      </c>
      <c r="B40" s="157"/>
      <c r="C40" s="142"/>
      <c r="D40" s="141"/>
      <c r="E40" s="140"/>
      <c r="F40" s="129"/>
    </row>
    <row r="41" spans="1:6">
      <c r="A41" s="118" t="s">
        <v>463</v>
      </c>
      <c r="B41" s="135" t="s">
        <v>462</v>
      </c>
      <c r="C41" s="119" t="s">
        <v>461</v>
      </c>
      <c r="D41" s="118">
        <v>27374</v>
      </c>
      <c r="E41" s="124">
        <v>6671</v>
      </c>
      <c r="F41" s="117">
        <f>D41*E41</f>
        <v>182611954</v>
      </c>
    </row>
    <row r="42" spans="1:6">
      <c r="A42" s="118" t="s">
        <v>460</v>
      </c>
      <c r="B42" s="135" t="s">
        <v>459</v>
      </c>
      <c r="C42" s="119" t="s">
        <v>432</v>
      </c>
      <c r="D42" s="118">
        <v>3.54</v>
      </c>
      <c r="E42" s="117">
        <v>483597</v>
      </c>
      <c r="F42" s="117">
        <f>D42*E42</f>
        <v>1711933.3800000001</v>
      </c>
    </row>
    <row r="43" spans="1:6">
      <c r="A43" s="118" t="s">
        <v>458</v>
      </c>
      <c r="B43" s="135" t="s">
        <v>457</v>
      </c>
      <c r="C43" s="119" t="s">
        <v>432</v>
      </c>
      <c r="D43" s="118">
        <v>19.170000000000002</v>
      </c>
      <c r="E43" s="117">
        <v>693749</v>
      </c>
      <c r="F43" s="117">
        <f>D43*E43</f>
        <v>13299168.330000002</v>
      </c>
    </row>
    <row r="44" spans="1:6">
      <c r="A44" s="118" t="s">
        <v>456</v>
      </c>
      <c r="B44" s="135" t="s">
        <v>455</v>
      </c>
      <c r="C44" s="119" t="s">
        <v>432</v>
      </c>
      <c r="D44" s="118">
        <v>6.13</v>
      </c>
      <c r="E44" s="117">
        <v>956871</v>
      </c>
      <c r="F44" s="117">
        <f>D44*E44</f>
        <v>5865619.2299999995</v>
      </c>
    </row>
    <row r="45" spans="1:6">
      <c r="A45" s="118" t="s">
        <v>454</v>
      </c>
      <c r="B45" s="135" t="s">
        <v>453</v>
      </c>
      <c r="C45" s="119" t="s">
        <v>432</v>
      </c>
      <c r="D45" s="118">
        <v>7.45</v>
      </c>
      <c r="E45" s="117">
        <v>1053459</v>
      </c>
      <c r="F45" s="117">
        <f>D45*E45</f>
        <v>7848269.5499999998</v>
      </c>
    </row>
    <row r="46" spans="1:6">
      <c r="A46" s="118" t="s">
        <v>452</v>
      </c>
      <c r="B46" s="135" t="s">
        <v>451</v>
      </c>
      <c r="C46" s="119" t="s">
        <v>432</v>
      </c>
      <c r="D46" s="118">
        <v>0.88</v>
      </c>
      <c r="E46" s="117">
        <v>713902</v>
      </c>
      <c r="F46" s="117">
        <f>D46*E46</f>
        <v>628233.76</v>
      </c>
    </row>
    <row r="47" spans="1:6">
      <c r="A47" s="118" t="s">
        <v>450</v>
      </c>
      <c r="B47" s="135" t="s">
        <v>449</v>
      </c>
      <c r="C47" s="119" t="s">
        <v>432</v>
      </c>
      <c r="D47" s="118">
        <v>13.44</v>
      </c>
      <c r="E47" s="117">
        <v>1016734</v>
      </c>
      <c r="F47" s="117">
        <f>D47*E47</f>
        <v>13664904.959999999</v>
      </c>
    </row>
    <row r="48" spans="1:6">
      <c r="A48" s="118" t="s">
        <v>448</v>
      </c>
      <c r="B48" s="135" t="s">
        <v>447</v>
      </c>
      <c r="C48" s="119" t="s">
        <v>432</v>
      </c>
      <c r="D48" s="118">
        <v>13.53</v>
      </c>
      <c r="E48" s="117">
        <v>959240</v>
      </c>
      <c r="F48" s="117">
        <f>D48*E48</f>
        <v>12978517.199999999</v>
      </c>
    </row>
    <row r="49" spans="1:6" ht="25.5">
      <c r="A49" s="118" t="s">
        <v>446</v>
      </c>
      <c r="B49" s="120" t="s">
        <v>445</v>
      </c>
      <c r="C49" s="119" t="s">
        <v>318</v>
      </c>
      <c r="D49" s="118">
        <v>229</v>
      </c>
      <c r="E49" s="117">
        <v>103156</v>
      </c>
      <c r="F49" s="117">
        <f>D49*E49</f>
        <v>23622724</v>
      </c>
    </row>
    <row r="50" spans="1:6">
      <c r="A50" s="118" t="s">
        <v>444</v>
      </c>
      <c r="B50" s="135" t="s">
        <v>443</v>
      </c>
      <c r="C50" s="119" t="s">
        <v>442</v>
      </c>
      <c r="D50" s="118">
        <v>12.96</v>
      </c>
      <c r="E50" s="117">
        <v>982641</v>
      </c>
      <c r="F50" s="117">
        <f>D50*E50</f>
        <v>12735027.360000001</v>
      </c>
    </row>
    <row r="51" spans="1:6" ht="25.5">
      <c r="A51" s="118" t="s">
        <v>441</v>
      </c>
      <c r="B51" s="120" t="s">
        <v>440</v>
      </c>
      <c r="C51" s="119" t="s">
        <v>59</v>
      </c>
      <c r="D51" s="118">
        <v>95</v>
      </c>
      <c r="E51" s="117">
        <v>12313</v>
      </c>
      <c r="F51" s="117">
        <f>D51*E51</f>
        <v>1169735</v>
      </c>
    </row>
    <row r="52" spans="1:6">
      <c r="A52" s="118" t="s">
        <v>439</v>
      </c>
      <c r="B52" s="159" t="s">
        <v>438</v>
      </c>
      <c r="C52" s="119" t="s">
        <v>435</v>
      </c>
      <c r="D52" s="118">
        <v>245</v>
      </c>
      <c r="E52" s="117">
        <v>7306</v>
      </c>
      <c r="F52" s="117">
        <f>D52*E52</f>
        <v>1789970</v>
      </c>
    </row>
    <row r="53" spans="1:6">
      <c r="A53" s="118" t="s">
        <v>437</v>
      </c>
      <c r="B53" s="135" t="s">
        <v>436</v>
      </c>
      <c r="C53" s="119" t="s">
        <v>435</v>
      </c>
      <c r="D53" s="118">
        <v>85</v>
      </c>
      <c r="E53" s="117">
        <v>10054</v>
      </c>
      <c r="F53" s="117">
        <f>D53*E53</f>
        <v>854590</v>
      </c>
    </row>
    <row r="54" spans="1:6" ht="37.5" customHeight="1">
      <c r="A54" s="118" t="s">
        <v>434</v>
      </c>
      <c r="B54" s="120" t="s">
        <v>433</v>
      </c>
      <c r="C54" s="119" t="s">
        <v>432</v>
      </c>
      <c r="D54" s="118">
        <v>27.8</v>
      </c>
      <c r="E54" s="117">
        <v>1095976</v>
      </c>
      <c r="F54" s="117">
        <f>D54*E54</f>
        <v>30468132.800000001</v>
      </c>
    </row>
    <row r="55" spans="1:6" ht="25.15" customHeight="1">
      <c r="A55" s="118" t="s">
        <v>431</v>
      </c>
      <c r="B55" s="120" t="s">
        <v>430</v>
      </c>
      <c r="C55" s="119" t="s">
        <v>59</v>
      </c>
      <c r="D55" s="118">
        <v>22</v>
      </c>
      <c r="E55" s="117">
        <v>207066</v>
      </c>
      <c r="F55" s="117">
        <f>D55*E55</f>
        <v>4555452</v>
      </c>
    </row>
    <row r="56" spans="1:6" ht="25.5">
      <c r="A56" s="118" t="s">
        <v>429</v>
      </c>
      <c r="B56" s="120" t="s">
        <v>428</v>
      </c>
      <c r="C56" s="119" t="s">
        <v>59</v>
      </c>
      <c r="D56" s="118">
        <v>4.5</v>
      </c>
      <c r="E56" s="117">
        <v>80761</v>
      </c>
      <c r="F56" s="117">
        <f>D56*E56</f>
        <v>363424.5</v>
      </c>
    </row>
    <row r="57" spans="1:6" ht="38.25" customHeight="1">
      <c r="A57" s="136" t="s">
        <v>427</v>
      </c>
      <c r="B57" s="121" t="s">
        <v>426</v>
      </c>
      <c r="C57" s="138" t="s">
        <v>318</v>
      </c>
      <c r="D57" s="136">
        <v>127.89</v>
      </c>
      <c r="E57" s="124">
        <v>227368</v>
      </c>
      <c r="F57" s="124">
        <f>D57*E57</f>
        <v>29078093.52</v>
      </c>
    </row>
    <row r="58" spans="1:6">
      <c r="A58" s="136" t="s">
        <v>425</v>
      </c>
      <c r="B58" s="121" t="s">
        <v>424</v>
      </c>
      <c r="C58" s="138" t="s">
        <v>423</v>
      </c>
      <c r="D58" s="136">
        <v>6750</v>
      </c>
      <c r="E58" s="124">
        <v>6614</v>
      </c>
      <c r="F58" s="124">
        <f>D58*E58</f>
        <v>44644500</v>
      </c>
    </row>
    <row r="59" spans="1:6">
      <c r="A59" s="136" t="s">
        <v>422</v>
      </c>
      <c r="B59" s="121" t="s">
        <v>421</v>
      </c>
      <c r="C59" s="138" t="s">
        <v>59</v>
      </c>
      <c r="D59" s="136">
        <v>58</v>
      </c>
      <c r="E59" s="124">
        <v>169393</v>
      </c>
      <c r="F59" s="124">
        <f>D59*E59</f>
        <v>9824794</v>
      </c>
    </row>
    <row r="60" spans="1:6">
      <c r="A60" s="156"/>
      <c r="B60" s="155"/>
      <c r="C60" s="154"/>
      <c r="D60" s="154"/>
      <c r="E60" s="153"/>
      <c r="F60" s="117"/>
    </row>
    <row r="61" spans="1:6" ht="21.6" customHeight="1">
      <c r="A61" s="158" t="s">
        <v>420</v>
      </c>
      <c r="B61" s="157"/>
      <c r="C61" s="142"/>
      <c r="D61" s="141"/>
      <c r="E61" s="140"/>
      <c r="F61" s="129"/>
    </row>
    <row r="62" spans="1:6" ht="37.9" customHeight="1">
      <c r="A62" s="118" t="s">
        <v>419</v>
      </c>
      <c r="B62" s="120" t="s">
        <v>418</v>
      </c>
      <c r="C62" s="119" t="s">
        <v>413</v>
      </c>
      <c r="D62" s="118">
        <v>1830</v>
      </c>
      <c r="E62" s="117">
        <v>11972</v>
      </c>
      <c r="F62" s="117">
        <f>D62*E62</f>
        <v>21908760</v>
      </c>
    </row>
    <row r="63" spans="1:6" ht="46.9" customHeight="1">
      <c r="A63" s="118" t="s">
        <v>417</v>
      </c>
      <c r="B63" s="120" t="s">
        <v>416</v>
      </c>
      <c r="C63" s="119" t="s">
        <v>413</v>
      </c>
      <c r="D63" s="118">
        <v>5097</v>
      </c>
      <c r="E63" s="117">
        <v>11129</v>
      </c>
      <c r="F63" s="117">
        <f>D63*E63</f>
        <v>56724513</v>
      </c>
    </row>
    <row r="64" spans="1:6" ht="21.6" customHeight="1">
      <c r="A64" s="118" t="s">
        <v>415</v>
      </c>
      <c r="B64" s="120" t="s">
        <v>414</v>
      </c>
      <c r="C64" s="119" t="s">
        <v>413</v>
      </c>
      <c r="D64" s="118">
        <v>3860</v>
      </c>
      <c r="E64" s="117">
        <v>11129</v>
      </c>
      <c r="F64" s="117">
        <f>D64*E64</f>
        <v>42957940</v>
      </c>
    </row>
    <row r="65" spans="1:6">
      <c r="A65" s="156"/>
      <c r="B65" s="155"/>
      <c r="C65" s="154"/>
      <c r="D65" s="154"/>
      <c r="E65" s="153"/>
      <c r="F65" s="117"/>
    </row>
    <row r="66" spans="1:6" ht="24" customHeight="1">
      <c r="A66" s="158" t="s">
        <v>412</v>
      </c>
      <c r="B66" s="157"/>
      <c r="C66" s="142"/>
      <c r="D66" s="141"/>
      <c r="E66" s="140"/>
      <c r="F66" s="129"/>
    </row>
    <row r="67" spans="1:6" ht="28.5" customHeight="1">
      <c r="A67" s="118" t="s">
        <v>411</v>
      </c>
      <c r="B67" s="148" t="s">
        <v>410</v>
      </c>
      <c r="C67" s="119" t="s">
        <v>318</v>
      </c>
      <c r="D67" s="118">
        <v>257</v>
      </c>
      <c r="E67" s="117">
        <v>181465</v>
      </c>
      <c r="F67" s="117">
        <f>D67*E67</f>
        <v>46636505</v>
      </c>
    </row>
    <row r="68" spans="1:6" ht="27.6" customHeight="1">
      <c r="A68" s="118" t="s">
        <v>409</v>
      </c>
      <c r="B68" s="120" t="s">
        <v>408</v>
      </c>
      <c r="C68" s="119" t="s">
        <v>318</v>
      </c>
      <c r="D68" s="118">
        <v>128</v>
      </c>
      <c r="E68" s="117">
        <v>73365</v>
      </c>
      <c r="F68" s="117">
        <f>D68*E68</f>
        <v>9390720</v>
      </c>
    </row>
    <row r="69" spans="1:6" ht="29.25" customHeight="1">
      <c r="A69" s="118" t="s">
        <v>407</v>
      </c>
      <c r="B69" s="120" t="s">
        <v>406</v>
      </c>
      <c r="C69" s="119" t="s">
        <v>318</v>
      </c>
      <c r="D69" s="118">
        <v>153</v>
      </c>
      <c r="E69" s="117">
        <v>133127</v>
      </c>
      <c r="F69" s="117">
        <f>D69*E69</f>
        <v>20368431</v>
      </c>
    </row>
    <row r="70" spans="1:6" ht="25.5">
      <c r="A70" s="118" t="s">
        <v>405</v>
      </c>
      <c r="B70" s="120" t="s">
        <v>404</v>
      </c>
      <c r="C70" s="119" t="s">
        <v>318</v>
      </c>
      <c r="D70" s="118">
        <v>265</v>
      </c>
      <c r="E70" s="117">
        <v>83686</v>
      </c>
      <c r="F70" s="117">
        <f>D70*E70</f>
        <v>22176790</v>
      </c>
    </row>
    <row r="71" spans="1:6">
      <c r="A71" s="118"/>
      <c r="B71" s="135"/>
      <c r="C71" s="119"/>
      <c r="D71" s="118"/>
      <c r="E71" s="117"/>
      <c r="F71" s="117"/>
    </row>
    <row r="72" spans="1:6" ht="25.15" customHeight="1">
      <c r="A72" s="158" t="s">
        <v>403</v>
      </c>
      <c r="B72" s="157"/>
      <c r="C72" s="142"/>
      <c r="D72" s="141"/>
      <c r="E72" s="140"/>
      <c r="F72" s="129"/>
    </row>
    <row r="73" spans="1:6">
      <c r="A73" s="118">
        <v>7.01</v>
      </c>
      <c r="B73" s="120" t="s">
        <v>402</v>
      </c>
      <c r="C73" s="119" t="s">
        <v>318</v>
      </c>
      <c r="D73" s="118">
        <v>597</v>
      </c>
      <c r="E73" s="117">
        <v>47002</v>
      </c>
      <c r="F73" s="117">
        <f>D73*E73</f>
        <v>28060194</v>
      </c>
    </row>
    <row r="74" spans="1:6">
      <c r="A74" s="118">
        <v>7.02</v>
      </c>
      <c r="B74" s="135" t="s">
        <v>401</v>
      </c>
      <c r="C74" s="119" t="s">
        <v>59</v>
      </c>
      <c r="D74" s="118">
        <v>205</v>
      </c>
      <c r="E74" s="117">
        <v>36576</v>
      </c>
      <c r="F74" s="117">
        <f>D74*E74</f>
        <v>7498080</v>
      </c>
    </row>
    <row r="75" spans="1:6">
      <c r="A75" s="118">
        <v>7.03</v>
      </c>
      <c r="B75" s="135" t="s">
        <v>400</v>
      </c>
      <c r="C75" s="119" t="s">
        <v>59</v>
      </c>
      <c r="D75" s="118">
        <v>190</v>
      </c>
      <c r="E75" s="117">
        <v>39880</v>
      </c>
      <c r="F75" s="117">
        <f>D75*E75</f>
        <v>7577200</v>
      </c>
    </row>
    <row r="76" spans="1:6" ht="25.5">
      <c r="A76" s="118">
        <v>7.04</v>
      </c>
      <c r="B76" s="120" t="s">
        <v>399</v>
      </c>
      <c r="C76" s="119" t="s">
        <v>318</v>
      </c>
      <c r="D76" s="118">
        <v>84</v>
      </c>
      <c r="E76" s="117">
        <v>84055</v>
      </c>
      <c r="F76" s="117">
        <f>D76*E76</f>
        <v>7060620</v>
      </c>
    </row>
    <row r="77" spans="1:6">
      <c r="A77" s="118">
        <v>7.05</v>
      </c>
      <c r="B77" s="120" t="s">
        <v>398</v>
      </c>
      <c r="C77" s="119" t="s">
        <v>318</v>
      </c>
      <c r="D77" s="118">
        <v>56</v>
      </c>
      <c r="E77" s="117">
        <v>116286</v>
      </c>
      <c r="F77" s="117">
        <f>D77*E77</f>
        <v>6512016</v>
      </c>
    </row>
    <row r="78" spans="1:6" ht="30" customHeight="1">
      <c r="A78" s="118">
        <v>7.06</v>
      </c>
      <c r="B78" s="120" t="s">
        <v>397</v>
      </c>
      <c r="C78" s="119" t="s">
        <v>59</v>
      </c>
      <c r="D78" s="118">
        <v>186.5625</v>
      </c>
      <c r="E78" s="117">
        <v>37850</v>
      </c>
      <c r="F78" s="117">
        <f>D78*E78</f>
        <v>7061390.625</v>
      </c>
    </row>
    <row r="79" spans="1:6">
      <c r="A79" s="118">
        <v>7.07</v>
      </c>
      <c r="B79" s="120" t="s">
        <v>396</v>
      </c>
      <c r="C79" s="119" t="s">
        <v>318</v>
      </c>
      <c r="D79" s="118">
        <v>1194</v>
      </c>
      <c r="E79" s="117">
        <v>29484</v>
      </c>
      <c r="F79" s="117">
        <f>D79*E79</f>
        <v>35203896</v>
      </c>
    </row>
    <row r="80" spans="1:6">
      <c r="A80" s="118">
        <v>7.08</v>
      </c>
      <c r="B80" s="135" t="s">
        <v>395</v>
      </c>
      <c r="C80" s="119" t="s">
        <v>59</v>
      </c>
      <c r="D80" s="118">
        <v>36</v>
      </c>
      <c r="E80" s="117">
        <v>49374</v>
      </c>
      <c r="F80" s="117">
        <f>D80*E80</f>
        <v>1777464</v>
      </c>
    </row>
    <row r="81" spans="1:6">
      <c r="A81" s="118">
        <v>7.09</v>
      </c>
      <c r="B81" s="135" t="s">
        <v>394</v>
      </c>
      <c r="C81" s="119" t="s">
        <v>59</v>
      </c>
      <c r="D81" s="118">
        <v>76</v>
      </c>
      <c r="E81" s="117">
        <v>51552</v>
      </c>
      <c r="F81" s="117">
        <f>D81*E81</f>
        <v>3917952</v>
      </c>
    </row>
    <row r="82" spans="1:6">
      <c r="A82" s="156"/>
      <c r="B82" s="155"/>
      <c r="C82" s="154"/>
      <c r="D82" s="154"/>
      <c r="E82" s="153"/>
      <c r="F82" s="117"/>
    </row>
    <row r="83" spans="1:6" ht="27" customHeight="1">
      <c r="A83" s="152" t="s">
        <v>393</v>
      </c>
      <c r="B83" s="151"/>
      <c r="C83" s="150"/>
      <c r="D83" s="147"/>
      <c r="E83" s="149"/>
      <c r="F83" s="129"/>
    </row>
    <row r="84" spans="1:6" ht="36.75" customHeight="1">
      <c r="A84" s="118" t="s">
        <v>392</v>
      </c>
      <c r="B84" s="120" t="s">
        <v>391</v>
      </c>
      <c r="C84" s="119" t="s">
        <v>318</v>
      </c>
      <c r="D84" s="119">
        <v>303</v>
      </c>
      <c r="E84" s="117">
        <v>103911</v>
      </c>
      <c r="F84" s="117">
        <f>D84*E84</f>
        <v>31485033</v>
      </c>
    </row>
    <row r="85" spans="1:6">
      <c r="A85" s="118" t="s">
        <v>390</v>
      </c>
      <c r="B85" s="120" t="s">
        <v>389</v>
      </c>
      <c r="C85" s="119" t="s">
        <v>59</v>
      </c>
      <c r="D85" s="119">
        <v>258</v>
      </c>
      <c r="E85" s="117">
        <v>31571</v>
      </c>
      <c r="F85" s="117">
        <f>D85*E85</f>
        <v>8145318</v>
      </c>
    </row>
    <row r="86" spans="1:6" ht="25.5">
      <c r="A86" s="118" t="s">
        <v>388</v>
      </c>
      <c r="B86" s="148" t="s">
        <v>387</v>
      </c>
      <c r="C86" s="119" t="s">
        <v>318</v>
      </c>
      <c r="D86" s="118">
        <v>35.6</v>
      </c>
      <c r="E86" s="117">
        <v>108534</v>
      </c>
      <c r="F86" s="117">
        <f>D86*E86</f>
        <v>3863810.4000000004</v>
      </c>
    </row>
    <row r="87" spans="1:6">
      <c r="A87" s="118" t="s">
        <v>386</v>
      </c>
      <c r="B87" s="148" t="s">
        <v>385</v>
      </c>
      <c r="C87" s="119" t="s">
        <v>318</v>
      </c>
      <c r="D87" s="118">
        <v>33.980000000000004</v>
      </c>
      <c r="E87" s="117">
        <v>64213</v>
      </c>
      <c r="F87" s="117">
        <f>D87*E87</f>
        <v>2181957.7400000002</v>
      </c>
    </row>
    <row r="88" spans="1:6">
      <c r="A88" s="118" t="s">
        <v>384</v>
      </c>
      <c r="B88" s="148" t="s">
        <v>383</v>
      </c>
      <c r="C88" s="119" t="s">
        <v>318</v>
      </c>
      <c r="D88" s="118">
        <v>89.580000000000013</v>
      </c>
      <c r="E88" s="117">
        <v>31555</v>
      </c>
      <c r="F88" s="117">
        <f>D88*E88</f>
        <v>2826696.9000000004</v>
      </c>
    </row>
    <row r="89" spans="1:6">
      <c r="A89" s="118" t="s">
        <v>382</v>
      </c>
      <c r="B89" s="148" t="s">
        <v>381</v>
      </c>
      <c r="C89" s="119" t="s">
        <v>318</v>
      </c>
      <c r="D89" s="118">
        <v>149.30000000000001</v>
      </c>
      <c r="E89" s="117">
        <v>93045</v>
      </c>
      <c r="F89" s="117">
        <f>D89*E89</f>
        <v>13891618.500000002</v>
      </c>
    </row>
    <row r="90" spans="1:6">
      <c r="A90" s="118" t="s">
        <v>380</v>
      </c>
      <c r="B90" s="135" t="s">
        <v>379</v>
      </c>
      <c r="C90" s="119" t="s">
        <v>318</v>
      </c>
      <c r="D90" s="118">
        <v>420</v>
      </c>
      <c r="E90" s="117">
        <v>9025</v>
      </c>
      <c r="F90" s="117">
        <f>D90*E90</f>
        <v>3790500</v>
      </c>
    </row>
    <row r="91" spans="1:6">
      <c r="A91" s="118" t="s">
        <v>378</v>
      </c>
      <c r="B91" s="135" t="s">
        <v>377</v>
      </c>
      <c r="C91" s="119" t="s">
        <v>59</v>
      </c>
      <c r="D91" s="118">
        <v>55</v>
      </c>
      <c r="E91" s="117">
        <v>63148</v>
      </c>
      <c r="F91" s="117">
        <f>D91*E91</f>
        <v>3473140</v>
      </c>
    </row>
    <row r="92" spans="1:6" ht="45.75" customHeight="1">
      <c r="A92" s="118" t="s">
        <v>376</v>
      </c>
      <c r="B92" s="120" t="s">
        <v>375</v>
      </c>
      <c r="C92" s="119" t="s">
        <v>318</v>
      </c>
      <c r="D92" s="118">
        <v>15</v>
      </c>
      <c r="E92" s="117">
        <v>52326</v>
      </c>
      <c r="F92" s="117">
        <f>D92*E92</f>
        <v>784890</v>
      </c>
    </row>
    <row r="93" spans="1:6" ht="33.75" customHeight="1">
      <c r="A93" s="118" t="s">
        <v>374</v>
      </c>
      <c r="B93" s="120" t="s">
        <v>373</v>
      </c>
      <c r="C93" s="119" t="s">
        <v>318</v>
      </c>
      <c r="D93" s="118">
        <v>35.6</v>
      </c>
      <c r="E93" s="117">
        <v>57833</v>
      </c>
      <c r="F93" s="117">
        <f>D93*E93</f>
        <v>2058854.8</v>
      </c>
    </row>
    <row r="94" spans="1:6">
      <c r="A94" s="118" t="s">
        <v>372</v>
      </c>
      <c r="B94" s="135" t="s">
        <v>371</v>
      </c>
      <c r="C94" s="119" t="s">
        <v>318</v>
      </c>
      <c r="D94" s="118">
        <v>762</v>
      </c>
      <c r="E94" s="117">
        <v>22934</v>
      </c>
      <c r="F94" s="117">
        <f>D94*E94</f>
        <v>17475708</v>
      </c>
    </row>
    <row r="95" spans="1:6">
      <c r="A95" s="118" t="s">
        <v>370</v>
      </c>
      <c r="B95" s="135" t="s">
        <v>369</v>
      </c>
      <c r="C95" s="119" t="s">
        <v>318</v>
      </c>
      <c r="D95" s="118">
        <v>69</v>
      </c>
      <c r="E95" s="117">
        <v>25672</v>
      </c>
      <c r="F95" s="117">
        <f>D95*E95</f>
        <v>1771368</v>
      </c>
    </row>
    <row r="96" spans="1:6">
      <c r="A96" s="118" t="s">
        <v>368</v>
      </c>
      <c r="B96" s="135" t="s">
        <v>367</v>
      </c>
      <c r="C96" s="119" t="s">
        <v>318</v>
      </c>
      <c r="D96" s="118">
        <v>432</v>
      </c>
      <c r="E96" s="117">
        <v>26709</v>
      </c>
      <c r="F96" s="117">
        <f>D96*E96</f>
        <v>11538288</v>
      </c>
    </row>
    <row r="97" spans="1:6">
      <c r="A97" s="118" t="s">
        <v>366</v>
      </c>
      <c r="B97" s="120" t="s">
        <v>365</v>
      </c>
      <c r="C97" s="119" t="s">
        <v>318</v>
      </c>
      <c r="D97" s="118">
        <v>50.7</v>
      </c>
      <c r="E97" s="117">
        <v>76728</v>
      </c>
      <c r="F97" s="117">
        <f>D97*E97</f>
        <v>3890109.6</v>
      </c>
    </row>
    <row r="98" spans="1:6" ht="27.75" customHeight="1">
      <c r="A98" s="118" t="s">
        <v>364</v>
      </c>
      <c r="B98" s="120" t="s">
        <v>363</v>
      </c>
      <c r="C98" s="119" t="s">
        <v>59</v>
      </c>
      <c r="D98" s="118">
        <v>42</v>
      </c>
      <c r="E98" s="117">
        <v>36176</v>
      </c>
      <c r="F98" s="117">
        <f>D98*E98</f>
        <v>1519392</v>
      </c>
    </row>
    <row r="99" spans="1:6" ht="33.75" customHeight="1">
      <c r="A99" s="118" t="s">
        <v>362</v>
      </c>
      <c r="B99" s="120" t="s">
        <v>361</v>
      </c>
      <c r="C99" s="119" t="s">
        <v>318</v>
      </c>
      <c r="D99" s="118">
        <v>18.399999999999999</v>
      </c>
      <c r="E99" s="117">
        <v>113630</v>
      </c>
      <c r="F99" s="117">
        <f>D99*E99</f>
        <v>2090791.9999999998</v>
      </c>
    </row>
    <row r="100" spans="1:6" ht="30.75" customHeight="1">
      <c r="A100" s="118" t="s">
        <v>360</v>
      </c>
      <c r="B100" s="148" t="s">
        <v>359</v>
      </c>
      <c r="C100" s="119" t="s">
        <v>318</v>
      </c>
      <c r="D100" s="118">
        <v>18.3</v>
      </c>
      <c r="E100" s="117">
        <v>146614</v>
      </c>
      <c r="F100" s="117">
        <f>D100*E100</f>
        <v>2683036.2000000002</v>
      </c>
    </row>
    <row r="101" spans="1:6" ht="45" customHeight="1">
      <c r="A101" s="118" t="s">
        <v>358</v>
      </c>
      <c r="B101" s="148" t="s">
        <v>357</v>
      </c>
      <c r="C101" s="119" t="s">
        <v>59</v>
      </c>
      <c r="D101" s="118">
        <v>3.1</v>
      </c>
      <c r="E101" s="117">
        <v>1382639</v>
      </c>
      <c r="F101" s="117">
        <f>D101*E101</f>
        <v>4286180.9000000004</v>
      </c>
    </row>
    <row r="102" spans="1:6">
      <c r="A102" s="118" t="s">
        <v>356</v>
      </c>
      <c r="B102" s="148" t="s">
        <v>355</v>
      </c>
      <c r="C102" s="119" t="s">
        <v>31</v>
      </c>
      <c r="D102" s="118">
        <v>1</v>
      </c>
      <c r="E102" s="117">
        <v>369916</v>
      </c>
      <c r="F102" s="117">
        <f>D102*E102</f>
        <v>369916</v>
      </c>
    </row>
    <row r="103" spans="1:6">
      <c r="A103" s="118" t="s">
        <v>354</v>
      </c>
      <c r="B103" s="148" t="s">
        <v>353</v>
      </c>
      <c r="C103" s="119" t="s">
        <v>59</v>
      </c>
      <c r="D103" s="118">
        <v>3.1</v>
      </c>
      <c r="E103" s="117">
        <v>51805</v>
      </c>
      <c r="F103" s="117">
        <f>D103*E103</f>
        <v>160595.5</v>
      </c>
    </row>
    <row r="104" spans="1:6">
      <c r="A104" s="118"/>
      <c r="B104" s="148"/>
      <c r="C104" s="119"/>
      <c r="D104" s="118"/>
      <c r="E104" s="117"/>
      <c r="F104" s="117">
        <f>D104*E104</f>
        <v>0</v>
      </c>
    </row>
    <row r="105" spans="1:6" ht="25.15" customHeight="1">
      <c r="A105" s="133" t="s">
        <v>352</v>
      </c>
      <c r="B105" s="132"/>
      <c r="C105" s="147"/>
      <c r="D105" s="147"/>
      <c r="E105" s="146"/>
      <c r="F105" s="129">
        <f>D105*E105</f>
        <v>0</v>
      </c>
    </row>
    <row r="106" spans="1:6" ht="25.5">
      <c r="A106" s="138" t="s">
        <v>351</v>
      </c>
      <c r="B106" s="145" t="s">
        <v>350</v>
      </c>
      <c r="C106" s="139" t="s">
        <v>318</v>
      </c>
      <c r="D106" s="138">
        <v>166.464</v>
      </c>
      <c r="E106" s="137">
        <v>368486</v>
      </c>
      <c r="F106" s="117">
        <f>D106*E106</f>
        <v>61339653.504000001</v>
      </c>
    </row>
    <row r="107" spans="1:6" ht="25.5">
      <c r="A107" s="118" t="s">
        <v>349</v>
      </c>
      <c r="B107" s="120" t="s">
        <v>348</v>
      </c>
      <c r="C107" s="119" t="s">
        <v>59</v>
      </c>
      <c r="D107" s="118">
        <v>12.65</v>
      </c>
      <c r="E107" s="117">
        <v>94615</v>
      </c>
      <c r="F107" s="117">
        <f>D107*E107</f>
        <v>1196879.75</v>
      </c>
    </row>
    <row r="108" spans="1:6" ht="33.75" customHeight="1">
      <c r="A108" s="118" t="s">
        <v>347</v>
      </c>
      <c r="B108" s="120" t="s">
        <v>346</v>
      </c>
      <c r="C108" s="119" t="s">
        <v>59</v>
      </c>
      <c r="D108" s="118">
        <v>26.55</v>
      </c>
      <c r="E108" s="117">
        <v>245897</v>
      </c>
      <c r="F108" s="117">
        <f>D108*E108</f>
        <v>6528565.3500000006</v>
      </c>
    </row>
    <row r="109" spans="1:6" ht="29.25" customHeight="1">
      <c r="A109" s="118" t="s">
        <v>345</v>
      </c>
      <c r="B109" s="120" t="s">
        <v>344</v>
      </c>
      <c r="C109" s="119" t="s">
        <v>318</v>
      </c>
      <c r="D109" s="118">
        <v>204.60000000000002</v>
      </c>
      <c r="E109" s="117">
        <v>270430</v>
      </c>
      <c r="F109" s="117">
        <f>D109*E109</f>
        <v>55329978.000000007</v>
      </c>
    </row>
    <row r="110" spans="1:6">
      <c r="A110" s="118"/>
      <c r="B110" s="120"/>
      <c r="C110" s="119"/>
      <c r="D110" s="118"/>
      <c r="E110" s="117"/>
      <c r="F110" s="117">
        <f>D110*E110</f>
        <v>0</v>
      </c>
    </row>
    <row r="111" spans="1:6" ht="22.9" customHeight="1">
      <c r="A111" s="133" t="s">
        <v>343</v>
      </c>
      <c r="B111" s="132"/>
      <c r="C111" s="131"/>
      <c r="D111" s="130"/>
      <c r="E111" s="129"/>
      <c r="F111" s="129">
        <f>D111*E111</f>
        <v>0</v>
      </c>
    </row>
    <row r="112" spans="1:6">
      <c r="A112" s="138" t="s">
        <v>342</v>
      </c>
      <c r="B112" s="139" t="s">
        <v>341</v>
      </c>
      <c r="C112" s="138" t="s">
        <v>318</v>
      </c>
      <c r="D112" s="138">
        <v>9.4499999999999993</v>
      </c>
      <c r="E112" s="137">
        <v>366994</v>
      </c>
      <c r="F112" s="117">
        <f>D112*E112</f>
        <v>3468093.3</v>
      </c>
    </row>
    <row r="113" spans="1:6">
      <c r="A113" s="118" t="s">
        <v>340</v>
      </c>
      <c r="B113" s="135" t="s">
        <v>339</v>
      </c>
      <c r="C113" s="119" t="s">
        <v>318</v>
      </c>
      <c r="D113" s="118">
        <v>4.41</v>
      </c>
      <c r="E113" s="117">
        <v>358176</v>
      </c>
      <c r="F113" s="117">
        <f>D113*E113</f>
        <v>1579556.1600000001</v>
      </c>
    </row>
    <row r="114" spans="1:6">
      <c r="A114" s="118" t="s">
        <v>338</v>
      </c>
      <c r="B114" s="135" t="s">
        <v>337</v>
      </c>
      <c r="C114" s="119" t="s">
        <v>318</v>
      </c>
      <c r="D114" s="118">
        <v>11.76</v>
      </c>
      <c r="E114" s="117">
        <v>465036</v>
      </c>
      <c r="F114" s="117">
        <f>D114*E114</f>
        <v>5468823.3600000003</v>
      </c>
    </row>
    <row r="115" spans="1:6">
      <c r="A115" s="118" t="s">
        <v>336</v>
      </c>
      <c r="B115" s="135" t="s">
        <v>335</v>
      </c>
      <c r="C115" s="119" t="s">
        <v>318</v>
      </c>
      <c r="D115" s="118">
        <v>2.84</v>
      </c>
      <c r="E115" s="117">
        <v>369176</v>
      </c>
      <c r="F115" s="117">
        <f>D115*E115</f>
        <v>1048459.84</v>
      </c>
    </row>
    <row r="116" spans="1:6">
      <c r="A116" s="118" t="s">
        <v>334</v>
      </c>
      <c r="B116" s="135" t="s">
        <v>333</v>
      </c>
      <c r="C116" s="119" t="s">
        <v>318</v>
      </c>
      <c r="D116" s="118">
        <v>12.6</v>
      </c>
      <c r="E116" s="117">
        <v>361726</v>
      </c>
      <c r="F116" s="117">
        <f>D116*E116</f>
        <v>4557747.5999999996</v>
      </c>
    </row>
    <row r="117" spans="1:6">
      <c r="A117" s="118" t="s">
        <v>332</v>
      </c>
      <c r="B117" s="135" t="s">
        <v>331</v>
      </c>
      <c r="C117" s="119" t="s">
        <v>318</v>
      </c>
      <c r="D117" s="118">
        <v>5.88</v>
      </c>
      <c r="E117" s="117">
        <v>379576</v>
      </c>
      <c r="F117" s="117">
        <f>D117*E117</f>
        <v>2231906.88</v>
      </c>
    </row>
    <row r="118" spans="1:6">
      <c r="A118" s="118" t="s">
        <v>330</v>
      </c>
      <c r="B118" s="135" t="s">
        <v>329</v>
      </c>
      <c r="C118" s="119" t="s">
        <v>318</v>
      </c>
      <c r="D118" s="118">
        <v>7.2</v>
      </c>
      <c r="E118" s="117">
        <v>387774</v>
      </c>
      <c r="F118" s="117">
        <f>D118*E118</f>
        <v>2791972.8000000003</v>
      </c>
    </row>
    <row r="119" spans="1:6">
      <c r="A119" s="118" t="s">
        <v>328</v>
      </c>
      <c r="B119" s="135" t="s">
        <v>327</v>
      </c>
      <c r="C119" s="119" t="s">
        <v>318</v>
      </c>
      <c r="D119" s="118">
        <v>8.4</v>
      </c>
      <c r="E119" s="117">
        <v>387774</v>
      </c>
      <c r="F119" s="117">
        <f>D119*E119</f>
        <v>3257301.6</v>
      </c>
    </row>
    <row r="120" spans="1:6">
      <c r="A120" s="118" t="s">
        <v>326</v>
      </c>
      <c r="B120" s="135" t="s">
        <v>325</v>
      </c>
      <c r="C120" s="119" t="s">
        <v>318</v>
      </c>
      <c r="D120" s="118">
        <v>12.6</v>
      </c>
      <c r="E120" s="117">
        <v>891334</v>
      </c>
      <c r="F120" s="117">
        <f>D120*E120</f>
        <v>11230808.4</v>
      </c>
    </row>
    <row r="121" spans="1:6">
      <c r="A121" s="118" t="s">
        <v>324</v>
      </c>
      <c r="B121" s="120" t="s">
        <v>323</v>
      </c>
      <c r="C121" s="119" t="s">
        <v>318</v>
      </c>
      <c r="D121" s="118">
        <v>3.8</v>
      </c>
      <c r="E121" s="117">
        <v>371064</v>
      </c>
      <c r="F121" s="117">
        <f>D121*E121</f>
        <v>1410043.2</v>
      </c>
    </row>
    <row r="122" spans="1:6">
      <c r="A122" s="118" t="s">
        <v>322</v>
      </c>
      <c r="B122" s="135" t="s">
        <v>321</v>
      </c>
      <c r="C122" s="119" t="s">
        <v>318</v>
      </c>
      <c r="D122" s="118">
        <v>27.2</v>
      </c>
      <c r="E122" s="117">
        <v>284911</v>
      </c>
      <c r="F122" s="117">
        <f>D122*E122</f>
        <v>7749579.2000000002</v>
      </c>
    </row>
    <row r="123" spans="1:6">
      <c r="A123" s="118" t="s">
        <v>320</v>
      </c>
      <c r="B123" s="135" t="s">
        <v>319</v>
      </c>
      <c r="C123" s="119" t="s">
        <v>318</v>
      </c>
      <c r="D123" s="118">
        <v>123.8</v>
      </c>
      <c r="E123" s="117">
        <v>316161</v>
      </c>
      <c r="F123" s="117">
        <f>D123*E123</f>
        <v>39140731.799999997</v>
      </c>
    </row>
    <row r="124" spans="1:6" s="4" customFormat="1">
      <c r="A124" s="118"/>
      <c r="B124" s="135"/>
      <c r="C124" s="119"/>
      <c r="D124" s="118"/>
      <c r="E124" s="117"/>
      <c r="F124" s="117"/>
    </row>
    <row r="125" spans="1:6" s="4" customFormat="1" ht="28.9" customHeight="1">
      <c r="A125" s="144" t="s">
        <v>317</v>
      </c>
      <c r="B125" s="143"/>
      <c r="C125" s="142"/>
      <c r="D125" s="141"/>
      <c r="E125" s="140"/>
      <c r="F125" s="129"/>
    </row>
    <row r="126" spans="1:6" s="4" customFormat="1">
      <c r="A126" s="139"/>
      <c r="B126" s="139" t="s">
        <v>316</v>
      </c>
      <c r="C126" s="139"/>
      <c r="D126" s="138"/>
      <c r="E126" s="137"/>
      <c r="F126" s="117"/>
    </row>
    <row r="127" spans="1:6" s="4" customFormat="1">
      <c r="A127" s="118" t="s">
        <v>315</v>
      </c>
      <c r="B127" s="120" t="s">
        <v>314</v>
      </c>
      <c r="C127" s="119" t="s">
        <v>83</v>
      </c>
      <c r="D127" s="118">
        <v>34</v>
      </c>
      <c r="E127" s="117">
        <v>6172</v>
      </c>
      <c r="F127" s="117">
        <f>D127*E127</f>
        <v>209848</v>
      </c>
    </row>
    <row r="128" spans="1:6" s="4" customFormat="1">
      <c r="A128" s="118" t="s">
        <v>313</v>
      </c>
      <c r="B128" s="135" t="s">
        <v>312</v>
      </c>
      <c r="C128" s="119" t="s">
        <v>176</v>
      </c>
      <c r="D128" s="118">
        <v>1</v>
      </c>
      <c r="E128" s="117">
        <v>95847</v>
      </c>
      <c r="F128" s="117">
        <f>D128*E128</f>
        <v>95847</v>
      </c>
    </row>
    <row r="129" spans="1:6" s="4" customFormat="1">
      <c r="A129" s="118" t="s">
        <v>311</v>
      </c>
      <c r="B129" s="135" t="s">
        <v>310</v>
      </c>
      <c r="C129" s="119" t="s">
        <v>176</v>
      </c>
      <c r="D129" s="118">
        <v>1</v>
      </c>
      <c r="E129" s="117">
        <v>441763</v>
      </c>
      <c r="F129" s="117">
        <f>D129*E129</f>
        <v>441763</v>
      </c>
    </row>
    <row r="130" spans="1:6" s="4" customFormat="1">
      <c r="A130" s="118" t="s">
        <v>309</v>
      </c>
      <c r="B130" s="135" t="s">
        <v>308</v>
      </c>
      <c r="C130" s="119" t="s">
        <v>176</v>
      </c>
      <c r="D130" s="118">
        <v>1</v>
      </c>
      <c r="E130" s="117">
        <v>97829</v>
      </c>
      <c r="F130" s="117">
        <f>D130*E130</f>
        <v>97829</v>
      </c>
    </row>
    <row r="131" spans="1:6" s="4" customFormat="1">
      <c r="A131" s="118" t="s">
        <v>307</v>
      </c>
      <c r="B131" s="135" t="s">
        <v>306</v>
      </c>
      <c r="C131" s="119" t="s">
        <v>176</v>
      </c>
      <c r="D131" s="118">
        <v>1</v>
      </c>
      <c r="E131" s="117">
        <v>151724</v>
      </c>
      <c r="F131" s="117">
        <f>D131*E131</f>
        <v>151724</v>
      </c>
    </row>
    <row r="132" spans="1:6" s="4" customFormat="1">
      <c r="A132" s="118" t="s">
        <v>305</v>
      </c>
      <c r="B132" s="135" t="s">
        <v>304</v>
      </c>
      <c r="C132" s="119" t="s">
        <v>83</v>
      </c>
      <c r="D132" s="118">
        <v>30</v>
      </c>
      <c r="E132" s="117">
        <v>23431</v>
      </c>
      <c r="F132" s="117">
        <f>D132*E132</f>
        <v>702930</v>
      </c>
    </row>
    <row r="133" spans="1:6" s="4" customFormat="1">
      <c r="A133" s="118" t="s">
        <v>303</v>
      </c>
      <c r="B133" s="135" t="s">
        <v>302</v>
      </c>
      <c r="C133" s="119" t="s">
        <v>83</v>
      </c>
      <c r="D133" s="118">
        <v>3</v>
      </c>
      <c r="E133" s="117">
        <v>16561</v>
      </c>
      <c r="F133" s="117">
        <f>D133*E133</f>
        <v>49683</v>
      </c>
    </row>
    <row r="134" spans="1:6" s="4" customFormat="1">
      <c r="A134" s="118" t="s">
        <v>301</v>
      </c>
      <c r="B134" s="135" t="s">
        <v>300</v>
      </c>
      <c r="C134" s="119" t="s">
        <v>83</v>
      </c>
      <c r="D134" s="118">
        <v>3</v>
      </c>
      <c r="E134" s="117">
        <v>13590</v>
      </c>
      <c r="F134" s="117">
        <f>D134*E134</f>
        <v>40770</v>
      </c>
    </row>
    <row r="135" spans="1:6" s="4" customFormat="1">
      <c r="A135" s="118" t="s">
        <v>299</v>
      </c>
      <c r="B135" s="135" t="s">
        <v>298</v>
      </c>
      <c r="C135" s="119" t="s">
        <v>83</v>
      </c>
      <c r="D135" s="118">
        <v>7</v>
      </c>
      <c r="E135" s="117">
        <v>9489</v>
      </c>
      <c r="F135" s="117">
        <f>D135*E135</f>
        <v>66423</v>
      </c>
    </row>
    <row r="136" spans="1:6" s="4" customFormat="1">
      <c r="A136" s="118" t="s">
        <v>297</v>
      </c>
      <c r="B136" s="135" t="s">
        <v>296</v>
      </c>
      <c r="C136" s="119" t="s">
        <v>83</v>
      </c>
      <c r="D136" s="118">
        <v>16</v>
      </c>
      <c r="E136" s="117">
        <v>6216</v>
      </c>
      <c r="F136" s="117">
        <f>D136*E136</f>
        <v>99456</v>
      </c>
    </row>
    <row r="137" spans="1:6" s="4" customFormat="1">
      <c r="A137" s="118" t="s">
        <v>295</v>
      </c>
      <c r="B137" s="135" t="s">
        <v>294</v>
      </c>
      <c r="C137" s="119" t="s">
        <v>83</v>
      </c>
      <c r="D137" s="118">
        <v>43</v>
      </c>
      <c r="E137" s="117">
        <v>4382</v>
      </c>
      <c r="F137" s="117">
        <f>D137*E137</f>
        <v>188426</v>
      </c>
    </row>
    <row r="138" spans="1:6" s="4" customFormat="1">
      <c r="A138" s="118" t="s">
        <v>293</v>
      </c>
      <c r="B138" s="135" t="s">
        <v>292</v>
      </c>
      <c r="C138" s="119" t="s">
        <v>131</v>
      </c>
      <c r="D138" s="118">
        <v>8</v>
      </c>
      <c r="E138" s="117">
        <v>59412</v>
      </c>
      <c r="F138" s="117">
        <f>D138*E138</f>
        <v>475296</v>
      </c>
    </row>
    <row r="139" spans="1:6" s="4" customFormat="1">
      <c r="A139" s="118" t="s">
        <v>291</v>
      </c>
      <c r="B139" s="135" t="s">
        <v>290</v>
      </c>
      <c r="C139" s="119" t="s">
        <v>131</v>
      </c>
      <c r="D139" s="118">
        <v>32</v>
      </c>
      <c r="E139" s="117">
        <v>37382</v>
      </c>
      <c r="F139" s="117">
        <f>D139*E139</f>
        <v>1196224</v>
      </c>
    </row>
    <row r="140" spans="1:6" s="4" customFormat="1">
      <c r="A140" s="118" t="s">
        <v>289</v>
      </c>
      <c r="B140" s="135" t="s">
        <v>288</v>
      </c>
      <c r="C140" s="119" t="s">
        <v>131</v>
      </c>
      <c r="D140" s="118">
        <v>2</v>
      </c>
      <c r="E140" s="117">
        <v>39904</v>
      </c>
      <c r="F140" s="117">
        <f>D140*E140</f>
        <v>79808</v>
      </c>
    </row>
    <row r="141" spans="1:6">
      <c r="A141" s="118" t="s">
        <v>287</v>
      </c>
      <c r="B141" s="135" t="s">
        <v>286</v>
      </c>
      <c r="C141" s="119" t="s">
        <v>131</v>
      </c>
      <c r="D141" s="118">
        <v>2</v>
      </c>
      <c r="E141" s="117">
        <v>89756</v>
      </c>
      <c r="F141" s="117">
        <f>D141*E141</f>
        <v>179512</v>
      </c>
    </row>
    <row r="142" spans="1:6">
      <c r="A142" s="118" t="s">
        <v>285</v>
      </c>
      <c r="B142" s="135" t="s">
        <v>284</v>
      </c>
      <c r="C142" s="119" t="s">
        <v>131</v>
      </c>
      <c r="D142" s="118">
        <v>1</v>
      </c>
      <c r="E142" s="117">
        <v>67000</v>
      </c>
      <c r="F142" s="117">
        <f>D142*E142</f>
        <v>67000</v>
      </c>
    </row>
    <row r="143" spans="1:6">
      <c r="A143" s="118" t="s">
        <v>283</v>
      </c>
      <c r="B143" s="135" t="s">
        <v>282</v>
      </c>
      <c r="C143" s="119" t="s">
        <v>131</v>
      </c>
      <c r="D143" s="118">
        <v>2</v>
      </c>
      <c r="E143" s="117">
        <v>39903</v>
      </c>
      <c r="F143" s="117">
        <f>D143*E143</f>
        <v>79806</v>
      </c>
    </row>
    <row r="144" spans="1:6">
      <c r="A144" s="136" t="s">
        <v>281</v>
      </c>
      <c r="B144" s="135" t="s">
        <v>280</v>
      </c>
      <c r="C144" s="119" t="s">
        <v>131</v>
      </c>
      <c r="D144" s="118">
        <v>5</v>
      </c>
      <c r="E144" s="117">
        <v>37456</v>
      </c>
      <c r="F144" s="117">
        <f>D144*E144</f>
        <v>187280</v>
      </c>
    </row>
    <row r="145" spans="1:6">
      <c r="A145" s="118" t="s">
        <v>279</v>
      </c>
      <c r="B145" s="135" t="s">
        <v>278</v>
      </c>
      <c r="C145" s="119" t="s">
        <v>176</v>
      </c>
      <c r="D145" s="118">
        <v>8</v>
      </c>
      <c r="E145" s="117">
        <v>14000</v>
      </c>
      <c r="F145" s="117">
        <f>D145*E145</f>
        <v>112000</v>
      </c>
    </row>
    <row r="146" spans="1:6">
      <c r="A146" s="118" t="s">
        <v>277</v>
      </c>
      <c r="B146" s="135" t="s">
        <v>276</v>
      </c>
      <c r="C146" s="119" t="s">
        <v>131</v>
      </c>
      <c r="D146" s="118">
        <v>2</v>
      </c>
      <c r="E146" s="117">
        <v>30500</v>
      </c>
      <c r="F146" s="117">
        <f>D146*E146</f>
        <v>61000</v>
      </c>
    </row>
    <row r="147" spans="1:6" ht="41.25" customHeight="1">
      <c r="A147" s="118"/>
      <c r="B147" s="120" t="s">
        <v>275</v>
      </c>
      <c r="C147" s="119"/>
      <c r="D147" s="118"/>
      <c r="E147" s="117"/>
      <c r="F147" s="117"/>
    </row>
    <row r="148" spans="1:6">
      <c r="A148" s="118" t="s">
        <v>274</v>
      </c>
      <c r="B148" s="135" t="s">
        <v>273</v>
      </c>
      <c r="C148" s="119" t="s">
        <v>176</v>
      </c>
      <c r="D148" s="118">
        <v>1</v>
      </c>
      <c r="E148" s="117">
        <v>609500</v>
      </c>
      <c r="F148" s="117">
        <f>D148*E148</f>
        <v>609500</v>
      </c>
    </row>
    <row r="149" spans="1:6">
      <c r="A149" s="118" t="s">
        <v>272</v>
      </c>
      <c r="B149" s="135" t="s">
        <v>271</v>
      </c>
      <c r="C149" s="119" t="s">
        <v>131</v>
      </c>
      <c r="D149" s="118">
        <v>1</v>
      </c>
      <c r="E149" s="117">
        <v>1916000</v>
      </c>
      <c r="F149" s="117">
        <f>D149*E149</f>
        <v>1916000</v>
      </c>
    </row>
    <row r="150" spans="1:6">
      <c r="A150" s="118" t="s">
        <v>270</v>
      </c>
      <c r="B150" s="135" t="s">
        <v>269</v>
      </c>
      <c r="C150" s="119" t="s">
        <v>131</v>
      </c>
      <c r="D150" s="118">
        <v>1</v>
      </c>
      <c r="E150" s="117">
        <v>1150796</v>
      </c>
      <c r="F150" s="117">
        <f>D150*E150</f>
        <v>1150796</v>
      </c>
    </row>
    <row r="151" spans="1:6">
      <c r="A151" s="118" t="s">
        <v>268</v>
      </c>
      <c r="B151" s="135" t="s">
        <v>267</v>
      </c>
      <c r="C151" s="119" t="s">
        <v>176</v>
      </c>
      <c r="D151" s="118">
        <v>2</v>
      </c>
      <c r="E151" s="117">
        <v>1063000</v>
      </c>
      <c r="F151" s="117">
        <f>D151*E151</f>
        <v>2126000</v>
      </c>
    </row>
    <row r="152" spans="1:6">
      <c r="A152" s="118" t="s">
        <v>266</v>
      </c>
      <c r="B152" s="135" t="s">
        <v>265</v>
      </c>
      <c r="C152" s="119" t="s">
        <v>176</v>
      </c>
      <c r="D152" s="118">
        <v>1</v>
      </c>
      <c r="E152" s="117">
        <v>955900</v>
      </c>
      <c r="F152" s="117">
        <f>D152*E152</f>
        <v>955900</v>
      </c>
    </row>
    <row r="153" spans="1:6">
      <c r="A153" s="118" t="s">
        <v>264</v>
      </c>
      <c r="B153" s="135" t="s">
        <v>263</v>
      </c>
      <c r="C153" s="119" t="s">
        <v>176</v>
      </c>
      <c r="D153" s="118">
        <v>2</v>
      </c>
      <c r="E153" s="117">
        <v>1990823</v>
      </c>
      <c r="F153" s="117">
        <f>D153*E153</f>
        <v>3981646</v>
      </c>
    </row>
    <row r="154" spans="1:6">
      <c r="A154" s="118" t="s">
        <v>262</v>
      </c>
      <c r="B154" s="135" t="s">
        <v>261</v>
      </c>
      <c r="C154" s="119" t="s">
        <v>83</v>
      </c>
      <c r="D154" s="118">
        <v>35</v>
      </c>
      <c r="E154" s="117">
        <v>204560</v>
      </c>
      <c r="F154" s="117">
        <f>D154*E154</f>
        <v>7159600</v>
      </c>
    </row>
    <row r="155" spans="1:6">
      <c r="A155" s="118" t="s">
        <v>260</v>
      </c>
      <c r="B155" s="120" t="s">
        <v>259</v>
      </c>
      <c r="C155" s="119" t="s">
        <v>83</v>
      </c>
      <c r="D155" s="118">
        <v>16</v>
      </c>
      <c r="E155" s="117">
        <v>147650</v>
      </c>
      <c r="F155" s="117">
        <f>D155*E155</f>
        <v>2362400</v>
      </c>
    </row>
    <row r="156" spans="1:6">
      <c r="A156" s="118" t="s">
        <v>258</v>
      </c>
      <c r="B156" s="120" t="s">
        <v>257</v>
      </c>
      <c r="C156" s="119" t="s">
        <v>83</v>
      </c>
      <c r="D156" s="118">
        <v>12</v>
      </c>
      <c r="E156" s="117">
        <v>139985</v>
      </c>
      <c r="F156" s="117">
        <f>D156*E156</f>
        <v>1679820</v>
      </c>
    </row>
    <row r="157" spans="1:6">
      <c r="A157" s="118" t="s">
        <v>256</v>
      </c>
      <c r="B157" s="120" t="s">
        <v>255</v>
      </c>
      <c r="C157" s="119" t="s">
        <v>83</v>
      </c>
      <c r="D157" s="118">
        <v>9</v>
      </c>
      <c r="E157" s="117">
        <v>88259</v>
      </c>
      <c r="F157" s="117">
        <f>D157*E157</f>
        <v>794331</v>
      </c>
    </row>
    <row r="158" spans="1:6">
      <c r="A158" s="118" t="s">
        <v>254</v>
      </c>
      <c r="B158" s="120" t="s">
        <v>253</v>
      </c>
      <c r="C158" s="119" t="s">
        <v>83</v>
      </c>
      <c r="D158" s="118">
        <v>17</v>
      </c>
      <c r="E158" s="117">
        <v>63729</v>
      </c>
      <c r="F158" s="117">
        <f>D158*E158</f>
        <v>1083393</v>
      </c>
    </row>
    <row r="159" spans="1:6">
      <c r="A159" s="118" t="s">
        <v>252</v>
      </c>
      <c r="B159" s="120" t="s">
        <v>251</v>
      </c>
      <c r="C159" s="119" t="s">
        <v>83</v>
      </c>
      <c r="D159" s="118">
        <v>35</v>
      </c>
      <c r="E159" s="117">
        <v>49549</v>
      </c>
      <c r="F159" s="117">
        <f>D159*E159</f>
        <v>1734215</v>
      </c>
    </row>
    <row r="160" spans="1:6">
      <c r="A160" s="118" t="s">
        <v>250</v>
      </c>
      <c r="B160" s="120" t="s">
        <v>249</v>
      </c>
      <c r="C160" s="119" t="s">
        <v>83</v>
      </c>
      <c r="D160" s="118">
        <v>54</v>
      </c>
      <c r="E160" s="117">
        <v>36614</v>
      </c>
      <c r="F160" s="117">
        <f>D160*E160</f>
        <v>1977156</v>
      </c>
    </row>
    <row r="161" spans="1:6">
      <c r="A161" s="118" t="s">
        <v>248</v>
      </c>
      <c r="B161" s="120" t="s">
        <v>247</v>
      </c>
      <c r="C161" s="119" t="s">
        <v>131</v>
      </c>
      <c r="D161" s="118">
        <v>43</v>
      </c>
      <c r="E161" s="117">
        <v>18781</v>
      </c>
      <c r="F161" s="117">
        <f>D161*E161</f>
        <v>807583</v>
      </c>
    </row>
    <row r="162" spans="1:6">
      <c r="A162" s="118" t="s">
        <v>246</v>
      </c>
      <c r="B162" s="135" t="s">
        <v>245</v>
      </c>
      <c r="C162" s="119" t="s">
        <v>131</v>
      </c>
      <c r="D162" s="118">
        <v>34</v>
      </c>
      <c r="E162" s="117">
        <v>42154</v>
      </c>
      <c r="F162" s="117">
        <f>D162*E162</f>
        <v>1433236</v>
      </c>
    </row>
    <row r="163" spans="1:6">
      <c r="A163" s="118" t="s">
        <v>244</v>
      </c>
      <c r="B163" s="135" t="s">
        <v>243</v>
      </c>
      <c r="C163" s="119" t="s">
        <v>131</v>
      </c>
      <c r="D163" s="118">
        <v>9</v>
      </c>
      <c r="E163" s="117">
        <v>38000</v>
      </c>
      <c r="F163" s="117">
        <f>D163*E163</f>
        <v>342000</v>
      </c>
    </row>
    <row r="164" spans="1:6">
      <c r="A164" s="118" t="s">
        <v>242</v>
      </c>
      <c r="B164" s="135" t="s">
        <v>241</v>
      </c>
      <c r="C164" s="119" t="s">
        <v>131</v>
      </c>
      <c r="D164" s="118">
        <v>71</v>
      </c>
      <c r="E164" s="117">
        <v>8390</v>
      </c>
      <c r="F164" s="117">
        <f>D164*E164</f>
        <v>595690</v>
      </c>
    </row>
    <row r="165" spans="1:6">
      <c r="A165" s="118" t="s">
        <v>240</v>
      </c>
      <c r="B165" s="135" t="s">
        <v>239</v>
      </c>
      <c r="C165" s="119" t="s">
        <v>131</v>
      </c>
      <c r="D165" s="118">
        <v>10</v>
      </c>
      <c r="E165" s="117">
        <v>25000</v>
      </c>
      <c r="F165" s="117">
        <f>D165*E165</f>
        <v>250000</v>
      </c>
    </row>
    <row r="166" spans="1:6" ht="62.45" customHeight="1">
      <c r="A166" s="118" t="s">
        <v>238</v>
      </c>
      <c r="B166" s="120" t="s">
        <v>237</v>
      </c>
      <c r="C166" s="119" t="s">
        <v>131</v>
      </c>
      <c r="D166" s="118">
        <v>1</v>
      </c>
      <c r="E166" s="124">
        <v>140920000</v>
      </c>
      <c r="F166" s="117">
        <f>D166*E166</f>
        <v>140920000</v>
      </c>
    </row>
    <row r="167" spans="1:6">
      <c r="A167" s="118"/>
      <c r="B167" s="120" t="s">
        <v>236</v>
      </c>
      <c r="C167" s="119"/>
      <c r="D167" s="118"/>
      <c r="E167" s="117"/>
      <c r="F167" s="117"/>
    </row>
    <row r="168" spans="1:6">
      <c r="A168" s="118" t="s">
        <v>235</v>
      </c>
      <c r="B168" s="135" t="s">
        <v>234</v>
      </c>
      <c r="C168" s="119" t="s">
        <v>59</v>
      </c>
      <c r="D168" s="118">
        <v>35</v>
      </c>
      <c r="E168" s="117">
        <v>36800</v>
      </c>
      <c r="F168" s="117">
        <f>D168*E168</f>
        <v>1288000</v>
      </c>
    </row>
    <row r="169" spans="1:6">
      <c r="A169" s="118" t="s">
        <v>233</v>
      </c>
      <c r="B169" s="135" t="s">
        <v>232</v>
      </c>
      <c r="C169" s="119" t="s">
        <v>131</v>
      </c>
      <c r="D169" s="118">
        <v>3</v>
      </c>
      <c r="E169" s="117">
        <v>60000</v>
      </c>
      <c r="F169" s="117">
        <f>D169*E169</f>
        <v>180000</v>
      </c>
    </row>
    <row r="170" spans="1:6">
      <c r="A170" s="118" t="s">
        <v>231</v>
      </c>
      <c r="B170" s="135" t="s">
        <v>230</v>
      </c>
      <c r="C170" s="119" t="s">
        <v>131</v>
      </c>
      <c r="D170" s="118">
        <v>3</v>
      </c>
      <c r="E170" s="117">
        <v>265000</v>
      </c>
      <c r="F170" s="117">
        <f>D170*E170</f>
        <v>795000</v>
      </c>
    </row>
    <row r="171" spans="1:6">
      <c r="A171" s="118" t="s">
        <v>229</v>
      </c>
      <c r="B171" s="135" t="s">
        <v>228</v>
      </c>
      <c r="C171" s="119" t="s">
        <v>176</v>
      </c>
      <c r="D171" s="118">
        <v>3</v>
      </c>
      <c r="E171" s="117">
        <v>280000</v>
      </c>
      <c r="F171" s="117">
        <f>D171*E171</f>
        <v>840000</v>
      </c>
    </row>
    <row r="172" spans="1:6" ht="25.5">
      <c r="A172" s="118" t="s">
        <v>227</v>
      </c>
      <c r="B172" s="120" t="s">
        <v>226</v>
      </c>
      <c r="C172" s="119" t="s">
        <v>131</v>
      </c>
      <c r="D172" s="118">
        <v>1</v>
      </c>
      <c r="E172" s="117">
        <v>18500000</v>
      </c>
      <c r="F172" s="117">
        <f>D172*E172</f>
        <v>18500000</v>
      </c>
    </row>
    <row r="173" spans="1:6" ht="28.5" customHeight="1">
      <c r="A173" s="118" t="s">
        <v>225</v>
      </c>
      <c r="B173" s="120" t="s">
        <v>224</v>
      </c>
      <c r="C173" s="119" t="s">
        <v>131</v>
      </c>
      <c r="D173" s="118">
        <v>2</v>
      </c>
      <c r="E173" s="117">
        <v>480000</v>
      </c>
      <c r="F173" s="117">
        <f>D173*E173</f>
        <v>960000</v>
      </c>
    </row>
    <row r="174" spans="1:6">
      <c r="A174" s="118" t="s">
        <v>223</v>
      </c>
      <c r="B174" s="135" t="s">
        <v>222</v>
      </c>
      <c r="C174" s="119" t="s">
        <v>131</v>
      </c>
      <c r="D174" s="118">
        <v>2</v>
      </c>
      <c r="E174" s="117">
        <v>385000</v>
      </c>
      <c r="F174" s="117">
        <f>D174*E174</f>
        <v>770000</v>
      </c>
    </row>
    <row r="175" spans="1:6">
      <c r="A175" s="118" t="s">
        <v>221</v>
      </c>
      <c r="B175" s="135" t="s">
        <v>220</v>
      </c>
      <c r="C175" s="119" t="s">
        <v>131</v>
      </c>
      <c r="D175" s="118">
        <v>2</v>
      </c>
      <c r="E175" s="117">
        <v>453000</v>
      </c>
      <c r="F175" s="117">
        <f>D175*E175</f>
        <v>906000</v>
      </c>
    </row>
    <row r="176" spans="1:6">
      <c r="A176" s="118" t="s">
        <v>219</v>
      </c>
      <c r="B176" s="135" t="s">
        <v>218</v>
      </c>
      <c r="C176" s="119" t="s">
        <v>131</v>
      </c>
      <c r="D176" s="118">
        <v>3</v>
      </c>
      <c r="E176" s="117">
        <v>260000</v>
      </c>
      <c r="F176" s="117">
        <f>D176*E176</f>
        <v>780000</v>
      </c>
    </row>
    <row r="177" spans="1:6">
      <c r="A177" s="118" t="s">
        <v>217</v>
      </c>
      <c r="B177" s="135" t="s">
        <v>216</v>
      </c>
      <c r="C177" s="119" t="s">
        <v>131</v>
      </c>
      <c r="D177" s="118">
        <v>2</v>
      </c>
      <c r="E177" s="117">
        <v>195000</v>
      </c>
      <c r="F177" s="117">
        <f>D177*E177</f>
        <v>390000</v>
      </c>
    </row>
    <row r="178" spans="1:6">
      <c r="A178" s="118" t="s">
        <v>215</v>
      </c>
      <c r="B178" s="135" t="s">
        <v>214</v>
      </c>
      <c r="C178" s="119" t="s">
        <v>131</v>
      </c>
      <c r="D178" s="118">
        <v>2</v>
      </c>
      <c r="E178" s="117">
        <v>120000</v>
      </c>
      <c r="F178" s="117">
        <f>D178*E178</f>
        <v>240000</v>
      </c>
    </row>
    <row r="179" spans="1:6">
      <c r="A179" s="118" t="s">
        <v>213</v>
      </c>
      <c r="B179" s="135" t="s">
        <v>212</v>
      </c>
      <c r="C179" s="119" t="s">
        <v>131</v>
      </c>
      <c r="D179" s="118">
        <v>2</v>
      </c>
      <c r="E179" s="117">
        <v>45000</v>
      </c>
      <c r="F179" s="117">
        <f>D179*E179</f>
        <v>90000</v>
      </c>
    </row>
    <row r="180" spans="1:6">
      <c r="A180" s="118" t="s">
        <v>211</v>
      </c>
      <c r="B180" s="135" t="s">
        <v>210</v>
      </c>
      <c r="C180" s="119" t="s">
        <v>131</v>
      </c>
      <c r="D180" s="118">
        <v>2</v>
      </c>
      <c r="E180" s="117">
        <v>123500</v>
      </c>
      <c r="F180" s="117">
        <f>D180*E180</f>
        <v>247000</v>
      </c>
    </row>
    <row r="181" spans="1:6">
      <c r="A181" s="118" t="s">
        <v>209</v>
      </c>
      <c r="B181" s="135" t="s">
        <v>208</v>
      </c>
      <c r="C181" s="119" t="s">
        <v>176</v>
      </c>
      <c r="D181" s="118">
        <v>1</v>
      </c>
      <c r="E181" s="117">
        <v>4250000</v>
      </c>
      <c r="F181" s="117">
        <f>D181*E181</f>
        <v>4250000</v>
      </c>
    </row>
    <row r="182" spans="1:6" ht="25.5">
      <c r="A182" s="118" t="s">
        <v>207</v>
      </c>
      <c r="B182" s="120" t="s">
        <v>206</v>
      </c>
      <c r="C182" s="119" t="s">
        <v>176</v>
      </c>
      <c r="D182" s="118">
        <v>1</v>
      </c>
      <c r="E182" s="117">
        <v>1213161</v>
      </c>
      <c r="F182" s="117">
        <f>D182*E182</f>
        <v>1213161</v>
      </c>
    </row>
    <row r="183" spans="1:6">
      <c r="A183" s="118"/>
      <c r="B183" s="120" t="s">
        <v>205</v>
      </c>
      <c r="C183" s="119"/>
      <c r="D183" s="118"/>
      <c r="E183" s="117"/>
      <c r="F183" s="117"/>
    </row>
    <row r="184" spans="1:6">
      <c r="A184" s="118" t="s">
        <v>204</v>
      </c>
      <c r="B184" s="135" t="s">
        <v>203</v>
      </c>
      <c r="C184" s="119" t="s">
        <v>131</v>
      </c>
      <c r="D184" s="118">
        <v>51</v>
      </c>
      <c r="E184" s="117">
        <v>58607</v>
      </c>
      <c r="F184" s="117">
        <f>D184*E184</f>
        <v>2988957</v>
      </c>
    </row>
    <row r="185" spans="1:6">
      <c r="A185" s="118" t="s">
        <v>202</v>
      </c>
      <c r="B185" s="135" t="s">
        <v>201</v>
      </c>
      <c r="C185" s="119" t="s">
        <v>131</v>
      </c>
      <c r="D185" s="118">
        <v>10</v>
      </c>
      <c r="E185" s="117">
        <v>40734</v>
      </c>
      <c r="F185" s="117">
        <f>D185*E185</f>
        <v>407340</v>
      </c>
    </row>
    <row r="186" spans="1:6">
      <c r="A186" s="118" t="s">
        <v>200</v>
      </c>
      <c r="B186" s="135" t="s">
        <v>199</v>
      </c>
      <c r="C186" s="119" t="s">
        <v>83</v>
      </c>
      <c r="D186" s="118">
        <v>30</v>
      </c>
      <c r="E186" s="117">
        <v>30283.234919999995</v>
      </c>
      <c r="F186" s="117">
        <f>D186*E186</f>
        <v>908497.04759999982</v>
      </c>
    </row>
    <row r="187" spans="1:6">
      <c r="A187" s="118" t="s">
        <v>198</v>
      </c>
      <c r="B187" s="120" t="s">
        <v>197</v>
      </c>
      <c r="C187" s="119" t="s">
        <v>83</v>
      </c>
      <c r="D187" s="118">
        <v>40</v>
      </c>
      <c r="E187" s="117">
        <v>26917</v>
      </c>
      <c r="F187" s="117">
        <f>D187*E187</f>
        <v>1076680</v>
      </c>
    </row>
    <row r="188" spans="1:6">
      <c r="A188" s="118" t="s">
        <v>196</v>
      </c>
      <c r="B188" s="135" t="s">
        <v>195</v>
      </c>
      <c r="C188" s="119" t="s">
        <v>83</v>
      </c>
      <c r="D188" s="118">
        <v>14</v>
      </c>
      <c r="E188" s="117">
        <v>18849</v>
      </c>
      <c r="F188" s="117">
        <f>D188*E188</f>
        <v>263886</v>
      </c>
    </row>
    <row r="189" spans="1:6">
      <c r="A189" s="118" t="s">
        <v>194</v>
      </c>
      <c r="B189" s="135" t="s">
        <v>193</v>
      </c>
      <c r="C189" s="119" t="s">
        <v>83</v>
      </c>
      <c r="D189" s="118">
        <v>12</v>
      </c>
      <c r="E189" s="117">
        <v>26917</v>
      </c>
      <c r="F189" s="117">
        <f>D189*E189</f>
        <v>323004</v>
      </c>
    </row>
    <row r="190" spans="1:6">
      <c r="A190" s="118" t="s">
        <v>192</v>
      </c>
      <c r="B190" s="135" t="s">
        <v>191</v>
      </c>
      <c r="C190" s="119" t="s">
        <v>83</v>
      </c>
      <c r="D190" s="118">
        <v>4</v>
      </c>
      <c r="E190" s="117">
        <v>18849</v>
      </c>
      <c r="F190" s="117">
        <f>D190*E190</f>
        <v>75396</v>
      </c>
    </row>
    <row r="191" spans="1:6">
      <c r="A191" s="118" t="s">
        <v>190</v>
      </c>
      <c r="B191" s="135" t="s">
        <v>189</v>
      </c>
      <c r="C191" s="119" t="s">
        <v>131</v>
      </c>
      <c r="D191" s="118">
        <v>2</v>
      </c>
      <c r="E191" s="117">
        <v>32479.999999999996</v>
      </c>
      <c r="F191" s="117">
        <f>D191*E191</f>
        <v>64959.999999999993</v>
      </c>
    </row>
    <row r="192" spans="1:6">
      <c r="A192" s="118" t="s">
        <v>188</v>
      </c>
      <c r="B192" s="135" t="s">
        <v>187</v>
      </c>
      <c r="C192" s="119" t="s">
        <v>131</v>
      </c>
      <c r="D192" s="118">
        <v>1</v>
      </c>
      <c r="E192" s="117">
        <v>32479.999999999996</v>
      </c>
      <c r="F192" s="117">
        <f>D192*E192</f>
        <v>32479.999999999996</v>
      </c>
    </row>
    <row r="193" spans="1:6">
      <c r="A193" s="118" t="s">
        <v>186</v>
      </c>
      <c r="B193" s="135" t="s">
        <v>185</v>
      </c>
      <c r="C193" s="119" t="s">
        <v>131</v>
      </c>
      <c r="D193" s="118">
        <v>3</v>
      </c>
      <c r="E193" s="117">
        <v>392108</v>
      </c>
      <c r="F193" s="117">
        <f>D193*E193</f>
        <v>1176324</v>
      </c>
    </row>
    <row r="194" spans="1:6">
      <c r="A194" s="118" t="s">
        <v>184</v>
      </c>
      <c r="B194" s="135" t="s">
        <v>183</v>
      </c>
      <c r="C194" s="119" t="s">
        <v>131</v>
      </c>
      <c r="D194" s="118">
        <v>1</v>
      </c>
      <c r="E194" s="117">
        <v>320000</v>
      </c>
      <c r="F194" s="117">
        <f>D194*E194</f>
        <v>320000</v>
      </c>
    </row>
    <row r="195" spans="1:6">
      <c r="A195" s="118" t="s">
        <v>182</v>
      </c>
      <c r="B195" s="135" t="s">
        <v>181</v>
      </c>
      <c r="C195" s="119" t="s">
        <v>83</v>
      </c>
      <c r="D195" s="118">
        <v>35</v>
      </c>
      <c r="E195" s="117">
        <v>530158</v>
      </c>
      <c r="F195" s="117">
        <f>D195*E195</f>
        <v>18555530</v>
      </c>
    </row>
    <row r="196" spans="1:6">
      <c r="A196" s="118" t="s">
        <v>180</v>
      </c>
      <c r="B196" s="135" t="s">
        <v>179</v>
      </c>
      <c r="C196" s="119" t="s">
        <v>176</v>
      </c>
      <c r="D196" s="118">
        <v>1</v>
      </c>
      <c r="E196" s="117">
        <v>750000</v>
      </c>
      <c r="F196" s="117">
        <f>D196*E196</f>
        <v>750000</v>
      </c>
    </row>
    <row r="197" spans="1:6">
      <c r="A197" s="118" t="s">
        <v>178</v>
      </c>
      <c r="B197" s="135" t="s">
        <v>177</v>
      </c>
      <c r="C197" s="119" t="s">
        <v>176</v>
      </c>
      <c r="D197" s="118">
        <v>1</v>
      </c>
      <c r="E197" s="117">
        <v>1263963</v>
      </c>
      <c r="F197" s="117">
        <f>D197*E197</f>
        <v>1263963</v>
      </c>
    </row>
    <row r="198" spans="1:6">
      <c r="A198" s="118" t="s">
        <v>175</v>
      </c>
      <c r="B198" s="135" t="s">
        <v>174</v>
      </c>
      <c r="C198" s="119" t="s">
        <v>171</v>
      </c>
      <c r="D198" s="118">
        <v>42.5</v>
      </c>
      <c r="E198" s="117">
        <v>25318</v>
      </c>
      <c r="F198" s="117">
        <f>D198*E198</f>
        <v>1076015</v>
      </c>
    </row>
    <row r="199" spans="1:6">
      <c r="A199" s="118" t="s">
        <v>173</v>
      </c>
      <c r="B199" s="135" t="s">
        <v>172</v>
      </c>
      <c r="C199" s="119" t="s">
        <v>171</v>
      </c>
      <c r="D199" s="118">
        <v>43</v>
      </c>
      <c r="E199" s="117">
        <v>24503</v>
      </c>
      <c r="F199" s="117">
        <f>D199*E199</f>
        <v>1053629</v>
      </c>
    </row>
    <row r="200" spans="1:6">
      <c r="A200" s="118" t="s">
        <v>170</v>
      </c>
      <c r="B200" s="135" t="s">
        <v>169</v>
      </c>
      <c r="C200" s="119" t="s">
        <v>131</v>
      </c>
      <c r="D200" s="118">
        <v>15</v>
      </c>
      <c r="E200" s="117">
        <v>17392</v>
      </c>
      <c r="F200" s="117">
        <f>D200*E200</f>
        <v>260880</v>
      </c>
    </row>
    <row r="201" spans="1:6">
      <c r="A201" s="118"/>
      <c r="B201" s="135" t="s">
        <v>168</v>
      </c>
      <c r="C201" s="119"/>
      <c r="D201" s="118"/>
      <c r="E201" s="117"/>
      <c r="F201" s="117"/>
    </row>
    <row r="202" spans="1:6">
      <c r="A202" s="118" t="s">
        <v>167</v>
      </c>
      <c r="B202" s="135" t="s">
        <v>166</v>
      </c>
      <c r="C202" s="119" t="s">
        <v>131</v>
      </c>
      <c r="D202" s="118">
        <v>6</v>
      </c>
      <c r="E202" s="117">
        <v>13150</v>
      </c>
      <c r="F202" s="117">
        <f>D202*E202</f>
        <v>78900</v>
      </c>
    </row>
    <row r="203" spans="1:6">
      <c r="A203" s="118" t="s">
        <v>165</v>
      </c>
      <c r="B203" s="135" t="s">
        <v>164</v>
      </c>
      <c r="C203" s="119" t="s">
        <v>131</v>
      </c>
      <c r="D203" s="118">
        <v>3</v>
      </c>
      <c r="E203" s="117">
        <v>51093</v>
      </c>
      <c r="F203" s="117">
        <f>D203*E203</f>
        <v>153279</v>
      </c>
    </row>
    <row r="204" spans="1:6">
      <c r="A204" s="118" t="s">
        <v>163</v>
      </c>
      <c r="B204" s="135" t="s">
        <v>162</v>
      </c>
      <c r="C204" s="119" t="s">
        <v>131</v>
      </c>
      <c r="D204" s="118">
        <v>11</v>
      </c>
      <c r="E204" s="117">
        <v>51270</v>
      </c>
      <c r="F204" s="117">
        <f>D204*E204</f>
        <v>563970</v>
      </c>
    </row>
    <row r="205" spans="1:6">
      <c r="A205" s="118" t="s">
        <v>161</v>
      </c>
      <c r="B205" s="135" t="s">
        <v>160</v>
      </c>
      <c r="C205" s="119" t="s">
        <v>83</v>
      </c>
      <c r="D205" s="118">
        <v>14</v>
      </c>
      <c r="E205" s="117">
        <v>17421</v>
      </c>
      <c r="F205" s="117">
        <f>D205*E205</f>
        <v>243894</v>
      </c>
    </row>
    <row r="206" spans="1:6">
      <c r="A206" s="118" t="s">
        <v>159</v>
      </c>
      <c r="B206" s="135" t="s">
        <v>158</v>
      </c>
      <c r="C206" s="119" t="s">
        <v>83</v>
      </c>
      <c r="D206" s="118">
        <v>4</v>
      </c>
      <c r="E206" s="117">
        <v>12297</v>
      </c>
      <c r="F206" s="117">
        <f>D206*E206</f>
        <v>49188</v>
      </c>
    </row>
    <row r="207" spans="1:6" ht="23.45" customHeight="1">
      <c r="A207" s="118" t="s">
        <v>157</v>
      </c>
      <c r="B207" s="135" t="s">
        <v>156</v>
      </c>
      <c r="C207" s="119" t="s">
        <v>83</v>
      </c>
      <c r="D207" s="118">
        <v>24</v>
      </c>
      <c r="E207" s="117">
        <v>18821</v>
      </c>
      <c r="F207" s="117">
        <f>D207*E207</f>
        <v>451704</v>
      </c>
    </row>
    <row r="208" spans="1:6">
      <c r="A208" s="118" t="s">
        <v>155</v>
      </c>
      <c r="B208" s="120" t="s">
        <v>154</v>
      </c>
      <c r="C208" s="119" t="s">
        <v>83</v>
      </c>
      <c r="D208" s="118">
        <v>6</v>
      </c>
      <c r="E208" s="117">
        <v>12445</v>
      </c>
      <c r="F208" s="117">
        <f>D208*E208</f>
        <v>74670</v>
      </c>
    </row>
    <row r="209" spans="1:6" ht="31.9" customHeight="1">
      <c r="A209" s="118" t="s">
        <v>153</v>
      </c>
      <c r="B209" s="120" t="s">
        <v>152</v>
      </c>
      <c r="C209" s="119" t="s">
        <v>83</v>
      </c>
      <c r="D209" s="118">
        <v>26</v>
      </c>
      <c r="E209" s="117">
        <v>32316</v>
      </c>
      <c r="F209" s="117">
        <f>D209*E209</f>
        <v>840216</v>
      </c>
    </row>
    <row r="210" spans="1:6" ht="28.15" customHeight="1">
      <c r="A210" s="118" t="s">
        <v>151</v>
      </c>
      <c r="B210" s="120" t="s">
        <v>149</v>
      </c>
      <c r="C210" s="119" t="s">
        <v>131</v>
      </c>
      <c r="D210" s="118">
        <v>3</v>
      </c>
      <c r="E210" s="117">
        <v>570642</v>
      </c>
      <c r="F210" s="117">
        <f>D210*E210</f>
        <v>1711926</v>
      </c>
    </row>
    <row r="211" spans="1:6" ht="31.15" customHeight="1">
      <c r="A211" s="118" t="s">
        <v>150</v>
      </c>
      <c r="B211" s="135" t="s">
        <v>149</v>
      </c>
      <c r="C211" s="119" t="s">
        <v>131</v>
      </c>
      <c r="D211" s="118">
        <v>1</v>
      </c>
      <c r="E211" s="117">
        <v>819255</v>
      </c>
      <c r="F211" s="117">
        <f>D211*E211</f>
        <v>819255</v>
      </c>
    </row>
    <row r="212" spans="1:6">
      <c r="A212" s="118" t="s">
        <v>148</v>
      </c>
      <c r="B212" s="134" t="s">
        <v>147</v>
      </c>
      <c r="C212" s="119" t="s">
        <v>131</v>
      </c>
      <c r="D212" s="118">
        <v>12</v>
      </c>
      <c r="E212" s="117">
        <v>17392</v>
      </c>
      <c r="F212" s="117">
        <f>D212*E212</f>
        <v>208704</v>
      </c>
    </row>
    <row r="213" spans="1:6">
      <c r="A213" s="118"/>
      <c r="B213" s="134" t="s">
        <v>146</v>
      </c>
      <c r="C213" s="119"/>
      <c r="D213" s="118"/>
      <c r="E213" s="117"/>
      <c r="F213" s="117"/>
    </row>
    <row r="214" spans="1:6">
      <c r="A214" s="118" t="s">
        <v>145</v>
      </c>
      <c r="B214" s="134" t="s">
        <v>144</v>
      </c>
      <c r="C214" s="119" t="s">
        <v>131</v>
      </c>
      <c r="D214" s="118">
        <v>9</v>
      </c>
      <c r="E214" s="117">
        <v>350580</v>
      </c>
      <c r="F214" s="117">
        <f>D214*E214</f>
        <v>3155220</v>
      </c>
    </row>
    <row r="215" spans="1:6">
      <c r="A215" s="118" t="s">
        <v>143</v>
      </c>
      <c r="B215" s="121" t="s">
        <v>142</v>
      </c>
      <c r="C215" s="119" t="s">
        <v>131</v>
      </c>
      <c r="D215" s="118">
        <v>5</v>
      </c>
      <c r="E215" s="117">
        <v>609047</v>
      </c>
      <c r="F215" s="117">
        <f>D215*E215</f>
        <v>3045235</v>
      </c>
    </row>
    <row r="216" spans="1:6" ht="25.5">
      <c r="A216" s="118" t="s">
        <v>141</v>
      </c>
      <c r="B216" s="121" t="s">
        <v>140</v>
      </c>
      <c r="C216" s="119" t="s">
        <v>131</v>
      </c>
      <c r="D216" s="118">
        <v>4</v>
      </c>
      <c r="E216" s="117">
        <v>629336</v>
      </c>
      <c r="F216" s="117">
        <f>D216*E216</f>
        <v>2517344</v>
      </c>
    </row>
    <row r="217" spans="1:6" ht="25.5">
      <c r="A217" s="118" t="s">
        <v>139</v>
      </c>
      <c r="B217" s="121" t="s">
        <v>138</v>
      </c>
      <c r="C217" s="119" t="s">
        <v>131</v>
      </c>
      <c r="D217" s="118">
        <v>4</v>
      </c>
      <c r="E217" s="117">
        <v>327470</v>
      </c>
      <c r="F217" s="117">
        <f>D217*E217</f>
        <v>1309880</v>
      </c>
    </row>
    <row r="218" spans="1:6">
      <c r="A218" s="118" t="s">
        <v>137</v>
      </c>
      <c r="B218" s="121" t="s">
        <v>136</v>
      </c>
      <c r="C218" s="119" t="s">
        <v>131</v>
      </c>
      <c r="D218" s="118">
        <v>3</v>
      </c>
      <c r="E218" s="117">
        <v>799959</v>
      </c>
      <c r="F218" s="117">
        <f>D218*E218</f>
        <v>2399877</v>
      </c>
    </row>
    <row r="219" spans="1:6">
      <c r="A219" s="118" t="s">
        <v>135</v>
      </c>
      <c r="B219" s="121" t="s">
        <v>134</v>
      </c>
      <c r="C219" s="119" t="s">
        <v>131</v>
      </c>
      <c r="D219" s="118">
        <v>1</v>
      </c>
      <c r="E219" s="117">
        <v>551580</v>
      </c>
      <c r="F219" s="117">
        <f>D219*E219</f>
        <v>551580</v>
      </c>
    </row>
    <row r="220" spans="1:6" ht="32.25" customHeight="1">
      <c r="A220" s="118" t="s">
        <v>133</v>
      </c>
      <c r="B220" s="134" t="s">
        <v>132</v>
      </c>
      <c r="C220" s="119" t="s">
        <v>131</v>
      </c>
      <c r="D220" s="118">
        <v>1</v>
      </c>
      <c r="E220" s="117">
        <v>662336</v>
      </c>
      <c r="F220" s="117">
        <f>D220*E220</f>
        <v>662336</v>
      </c>
    </row>
    <row r="221" spans="1:6" ht="25.5">
      <c r="A221" s="118" t="s">
        <v>130</v>
      </c>
      <c r="B221" s="121" t="s">
        <v>129</v>
      </c>
      <c r="C221" s="119" t="s">
        <v>83</v>
      </c>
      <c r="D221" s="118">
        <v>2.5</v>
      </c>
      <c r="E221" s="117">
        <v>373919</v>
      </c>
      <c r="F221" s="117">
        <f>D221*E221</f>
        <v>934797.5</v>
      </c>
    </row>
    <row r="222" spans="1:6" ht="25.5">
      <c r="A222" s="118" t="s">
        <v>128</v>
      </c>
      <c r="B222" s="121" t="s">
        <v>127</v>
      </c>
      <c r="C222" s="119" t="s">
        <v>126</v>
      </c>
      <c r="D222" s="118">
        <v>9.1499999999999986</v>
      </c>
      <c r="E222" s="117">
        <v>561446</v>
      </c>
      <c r="F222" s="117">
        <f>D222*E222</f>
        <v>5137230.8999999994</v>
      </c>
    </row>
    <row r="223" spans="1:6">
      <c r="A223" s="118"/>
      <c r="B223" s="120"/>
      <c r="C223" s="119"/>
      <c r="D223" s="118"/>
      <c r="E223" s="117"/>
      <c r="F223" s="117"/>
    </row>
    <row r="224" spans="1:6" ht="30" customHeight="1">
      <c r="A224" s="133" t="s">
        <v>125</v>
      </c>
      <c r="B224" s="132"/>
      <c r="C224" s="131"/>
      <c r="D224" s="130"/>
      <c r="E224" s="129"/>
      <c r="F224" s="129"/>
    </row>
    <row r="225" spans="1:6" ht="45.75" customHeight="1">
      <c r="A225" s="127"/>
      <c r="B225" s="128" t="s">
        <v>124</v>
      </c>
      <c r="C225" s="127"/>
      <c r="D225" s="126"/>
      <c r="E225" s="125"/>
      <c r="F225" s="124"/>
    </row>
    <row r="226" spans="1:6" ht="38.25">
      <c r="A226" s="118" t="s">
        <v>123</v>
      </c>
      <c r="B226" s="120" t="s">
        <v>122</v>
      </c>
      <c r="C226" s="119" t="s">
        <v>46</v>
      </c>
      <c r="D226" s="118">
        <v>96</v>
      </c>
      <c r="E226" s="117">
        <v>126981</v>
      </c>
      <c r="F226" s="117">
        <f>D226*E226</f>
        <v>12190176</v>
      </c>
    </row>
    <row r="227" spans="1:6" ht="38.25">
      <c r="A227" s="118" t="s">
        <v>121</v>
      </c>
      <c r="B227" s="120" t="s">
        <v>120</v>
      </c>
      <c r="C227" s="119" t="s">
        <v>46</v>
      </c>
      <c r="D227" s="118">
        <v>63</v>
      </c>
      <c r="E227" s="117">
        <v>110046</v>
      </c>
      <c r="F227" s="117">
        <f>D227*E227</f>
        <v>6932898</v>
      </c>
    </row>
    <row r="228" spans="1:6" ht="38.25">
      <c r="A228" s="118" t="s">
        <v>119</v>
      </c>
      <c r="B228" s="120" t="s">
        <v>118</v>
      </c>
      <c r="C228" s="119" t="s">
        <v>46</v>
      </c>
      <c r="D228" s="118">
        <v>14</v>
      </c>
      <c r="E228" s="117">
        <v>145746</v>
      </c>
      <c r="F228" s="117">
        <f>D228*E228</f>
        <v>2040444</v>
      </c>
    </row>
    <row r="229" spans="1:6" ht="38.25">
      <c r="A229" s="118" t="s">
        <v>117</v>
      </c>
      <c r="B229" s="120" t="s">
        <v>116</v>
      </c>
      <c r="C229" s="119" t="s">
        <v>46</v>
      </c>
      <c r="D229" s="118">
        <v>14</v>
      </c>
      <c r="E229" s="117">
        <v>113616</v>
      </c>
      <c r="F229" s="117">
        <f>D229*E229</f>
        <v>1590624</v>
      </c>
    </row>
    <row r="230" spans="1:6" ht="33" customHeight="1">
      <c r="A230" s="118" t="s">
        <v>115</v>
      </c>
      <c r="B230" s="120" t="s">
        <v>114</v>
      </c>
      <c r="C230" s="119" t="s">
        <v>46</v>
      </c>
      <c r="D230" s="118">
        <v>8</v>
      </c>
      <c r="E230" s="117">
        <v>41585</v>
      </c>
      <c r="F230" s="117">
        <f>D230*E230</f>
        <v>332680</v>
      </c>
    </row>
    <row r="231" spans="1:6" ht="42" customHeight="1">
      <c r="A231" s="118" t="s">
        <v>113</v>
      </c>
      <c r="B231" s="120" t="s">
        <v>112</v>
      </c>
      <c r="C231" s="119" t="s">
        <v>46</v>
      </c>
      <c r="D231" s="118">
        <v>19</v>
      </c>
      <c r="E231" s="117">
        <v>119930</v>
      </c>
      <c r="F231" s="117">
        <f>D231*E231</f>
        <v>2278670</v>
      </c>
    </row>
    <row r="232" spans="1:6" ht="45.75" customHeight="1">
      <c r="A232" s="118" t="s">
        <v>111</v>
      </c>
      <c r="B232" s="120" t="s">
        <v>110</v>
      </c>
      <c r="C232" s="119" t="s">
        <v>46</v>
      </c>
      <c r="D232" s="118">
        <v>6</v>
      </c>
      <c r="E232" s="117">
        <v>130638</v>
      </c>
      <c r="F232" s="117">
        <f>D232*E232</f>
        <v>783828</v>
      </c>
    </row>
    <row r="233" spans="1:6" ht="38.25">
      <c r="A233" s="118" t="s">
        <v>109</v>
      </c>
      <c r="B233" s="120" t="s">
        <v>108</v>
      </c>
      <c r="C233" s="119" t="s">
        <v>46</v>
      </c>
      <c r="D233" s="118">
        <v>14</v>
      </c>
      <c r="E233" s="117">
        <v>152054</v>
      </c>
      <c r="F233" s="117">
        <f>D233*E233</f>
        <v>2128756</v>
      </c>
    </row>
    <row r="234" spans="1:6">
      <c r="A234" s="118"/>
      <c r="B234" s="122" t="s">
        <v>107</v>
      </c>
      <c r="C234" s="119"/>
      <c r="D234" s="118"/>
      <c r="E234" s="117"/>
      <c r="F234" s="117"/>
    </row>
    <row r="235" spans="1:6" ht="25.5">
      <c r="A235" s="118" t="s">
        <v>106</v>
      </c>
      <c r="B235" s="120" t="s">
        <v>105</v>
      </c>
      <c r="C235" s="119" t="s">
        <v>46</v>
      </c>
      <c r="D235" s="118">
        <v>50</v>
      </c>
      <c r="E235" s="117">
        <v>169691</v>
      </c>
      <c r="F235" s="117">
        <f>D235*E235</f>
        <v>8484550</v>
      </c>
    </row>
    <row r="236" spans="1:6">
      <c r="A236" s="118" t="s">
        <v>104</v>
      </c>
      <c r="B236" s="120" t="s">
        <v>103</v>
      </c>
      <c r="C236" s="119" t="s">
        <v>46</v>
      </c>
      <c r="D236" s="118">
        <v>10</v>
      </c>
      <c r="E236" s="117">
        <v>64895</v>
      </c>
      <c r="F236" s="117">
        <f>D236*E236</f>
        <v>648950</v>
      </c>
    </row>
    <row r="237" spans="1:6" ht="25.5">
      <c r="A237" s="123" t="s">
        <v>102</v>
      </c>
      <c r="B237" s="120" t="s">
        <v>101</v>
      </c>
      <c r="C237" s="119" t="s">
        <v>46</v>
      </c>
      <c r="D237" s="118">
        <v>30</v>
      </c>
      <c r="E237" s="117">
        <v>55000</v>
      </c>
      <c r="F237" s="117">
        <f>D237*E237</f>
        <v>1650000</v>
      </c>
    </row>
    <row r="238" spans="1:6">
      <c r="A238" s="118" t="s">
        <v>100</v>
      </c>
      <c r="B238" s="120" t="s">
        <v>99</v>
      </c>
      <c r="C238" s="119" t="s">
        <v>46</v>
      </c>
      <c r="D238" s="118">
        <v>6</v>
      </c>
      <c r="E238" s="117">
        <v>492980</v>
      </c>
      <c r="F238" s="117">
        <f>D238*E238</f>
        <v>2957880</v>
      </c>
    </row>
    <row r="239" spans="1:6" ht="25.5">
      <c r="A239" s="123" t="s">
        <v>98</v>
      </c>
      <c r="B239" s="120" t="s">
        <v>97</v>
      </c>
      <c r="C239" s="119" t="s">
        <v>46</v>
      </c>
      <c r="D239" s="118">
        <v>6</v>
      </c>
      <c r="E239" s="117">
        <v>171791</v>
      </c>
      <c r="F239" s="117">
        <f>D239*E239</f>
        <v>1030746</v>
      </c>
    </row>
    <row r="240" spans="1:6" ht="25.5">
      <c r="A240" s="118" t="s">
        <v>96</v>
      </c>
      <c r="B240" s="120" t="s">
        <v>95</v>
      </c>
      <c r="C240" s="119" t="s">
        <v>46</v>
      </c>
      <c r="D240" s="118">
        <v>10</v>
      </c>
      <c r="E240" s="117">
        <v>159791</v>
      </c>
      <c r="F240" s="117">
        <f>D240*E240</f>
        <v>1597910</v>
      </c>
    </row>
    <row r="241" spans="1:6">
      <c r="A241" s="123"/>
      <c r="B241" s="122" t="s">
        <v>94</v>
      </c>
      <c r="C241" s="119"/>
      <c r="D241" s="118"/>
      <c r="E241" s="117"/>
      <c r="F241" s="117"/>
    </row>
    <row r="242" spans="1:6">
      <c r="A242" s="118" t="s">
        <v>93</v>
      </c>
      <c r="B242" s="120" t="s">
        <v>92</v>
      </c>
      <c r="C242" s="119" t="s">
        <v>83</v>
      </c>
      <c r="D242" s="118">
        <v>80</v>
      </c>
      <c r="E242" s="117">
        <v>37950</v>
      </c>
      <c r="F242" s="117">
        <f>D242*E242</f>
        <v>3036000</v>
      </c>
    </row>
    <row r="243" spans="1:6" ht="38.25">
      <c r="A243" s="118" t="s">
        <v>91</v>
      </c>
      <c r="B243" s="120" t="s">
        <v>90</v>
      </c>
      <c r="C243" s="119" t="s">
        <v>83</v>
      </c>
      <c r="D243" s="118">
        <v>25</v>
      </c>
      <c r="E243" s="117">
        <v>152972</v>
      </c>
      <c r="F243" s="117">
        <f>D243*E243</f>
        <v>3824300</v>
      </c>
    </row>
    <row r="244" spans="1:6" ht="38.25">
      <c r="A244" s="118" t="s">
        <v>89</v>
      </c>
      <c r="B244" s="120" t="s">
        <v>88</v>
      </c>
      <c r="C244" s="119" t="s">
        <v>83</v>
      </c>
      <c r="D244" s="118">
        <v>40</v>
      </c>
      <c r="E244" s="117">
        <v>104444</v>
      </c>
      <c r="F244" s="117">
        <f>D244*E244</f>
        <v>4177760</v>
      </c>
    </row>
    <row r="245" spans="1:6" ht="38.25">
      <c r="A245" s="118" t="s">
        <v>87</v>
      </c>
      <c r="B245" s="120" t="s">
        <v>86</v>
      </c>
      <c r="C245" s="119" t="s">
        <v>83</v>
      </c>
      <c r="D245" s="118">
        <v>40</v>
      </c>
      <c r="E245" s="117">
        <v>28148</v>
      </c>
      <c r="F245" s="117">
        <f>D245*E245</f>
        <v>1125920</v>
      </c>
    </row>
    <row r="246" spans="1:6" ht="38.25">
      <c r="A246" s="118" t="s">
        <v>85</v>
      </c>
      <c r="B246" s="120" t="s">
        <v>84</v>
      </c>
      <c r="C246" s="119" t="s">
        <v>83</v>
      </c>
      <c r="D246" s="118">
        <v>300</v>
      </c>
      <c r="E246" s="117">
        <v>11550</v>
      </c>
      <c r="F246" s="117">
        <f>D246*E246</f>
        <v>3465000</v>
      </c>
    </row>
    <row r="247" spans="1:6">
      <c r="A247" s="118"/>
      <c r="B247" s="122" t="s">
        <v>82</v>
      </c>
      <c r="C247" s="119"/>
      <c r="D247" s="118"/>
      <c r="E247" s="117"/>
      <c r="F247" s="117"/>
    </row>
    <row r="248" spans="1:6" ht="38.25">
      <c r="A248" s="118" t="s">
        <v>81</v>
      </c>
      <c r="B248" s="120" t="s">
        <v>80</v>
      </c>
      <c r="C248" s="119" t="s">
        <v>46</v>
      </c>
      <c r="D248" s="118">
        <v>1</v>
      </c>
      <c r="E248" s="117">
        <v>88000000</v>
      </c>
      <c r="F248" s="117">
        <f>D248*E248</f>
        <v>88000000</v>
      </c>
    </row>
    <row r="249" spans="1:6">
      <c r="A249" s="118" t="s">
        <v>79</v>
      </c>
      <c r="B249" s="120" t="s">
        <v>78</v>
      </c>
      <c r="C249" s="119" t="s">
        <v>46</v>
      </c>
      <c r="D249" s="118">
        <v>1</v>
      </c>
      <c r="E249" s="117">
        <v>8330000</v>
      </c>
      <c r="F249" s="117">
        <f>D249*E249</f>
        <v>8330000</v>
      </c>
    </row>
    <row r="250" spans="1:6" ht="41.45" customHeight="1">
      <c r="A250" s="118" t="s">
        <v>77</v>
      </c>
      <c r="B250" s="120" t="s">
        <v>76</v>
      </c>
      <c r="C250" s="119" t="s">
        <v>46</v>
      </c>
      <c r="D250" s="118">
        <v>1</v>
      </c>
      <c r="E250" s="117">
        <v>6328200</v>
      </c>
      <c r="F250" s="117">
        <f>D250*E250</f>
        <v>6328200</v>
      </c>
    </row>
    <row r="251" spans="1:6" ht="48" customHeight="1">
      <c r="A251" s="118"/>
      <c r="B251" s="122" t="s">
        <v>75</v>
      </c>
      <c r="C251" s="119"/>
      <c r="D251" s="118"/>
      <c r="E251" s="117"/>
      <c r="F251" s="117"/>
    </row>
    <row r="252" spans="1:6" ht="25.5">
      <c r="A252" s="118" t="s">
        <v>74</v>
      </c>
      <c r="B252" s="120" t="s">
        <v>73</v>
      </c>
      <c r="C252" s="119" t="s">
        <v>46</v>
      </c>
      <c r="D252" s="118">
        <v>1</v>
      </c>
      <c r="E252" s="117">
        <v>2709752</v>
      </c>
      <c r="F252" s="117">
        <f>D252*E252</f>
        <v>2709752</v>
      </c>
    </row>
    <row r="253" spans="1:6" ht="25.5">
      <c r="A253" s="118" t="s">
        <v>72</v>
      </c>
      <c r="B253" s="120" t="s">
        <v>71</v>
      </c>
      <c r="C253" s="119" t="s">
        <v>46</v>
      </c>
      <c r="D253" s="118">
        <v>1</v>
      </c>
      <c r="E253" s="117">
        <v>212951</v>
      </c>
      <c r="F253" s="117">
        <f>D253*E253</f>
        <v>212951</v>
      </c>
    </row>
    <row r="254" spans="1:6" ht="25.5">
      <c r="A254" s="118" t="s">
        <v>70</v>
      </c>
      <c r="B254" s="120" t="s">
        <v>69</v>
      </c>
      <c r="C254" s="119" t="s">
        <v>46</v>
      </c>
      <c r="D254" s="118">
        <v>1</v>
      </c>
      <c r="E254" s="117">
        <v>11301803</v>
      </c>
      <c r="F254" s="117">
        <f>D254*E254</f>
        <v>11301803</v>
      </c>
    </row>
    <row r="255" spans="1:6" ht="34.15" customHeight="1">
      <c r="A255" s="118" t="s">
        <v>68</v>
      </c>
      <c r="B255" s="120" t="s">
        <v>67</v>
      </c>
      <c r="C255" s="119" t="s">
        <v>46</v>
      </c>
      <c r="D255" s="118">
        <v>1</v>
      </c>
      <c r="E255" s="117">
        <v>3338852</v>
      </c>
      <c r="F255" s="117">
        <f>D255*E255</f>
        <v>3338852</v>
      </c>
    </row>
    <row r="256" spans="1:6" ht="35.450000000000003" customHeight="1">
      <c r="A256" s="118" t="s">
        <v>66</v>
      </c>
      <c r="B256" s="120" t="s">
        <v>65</v>
      </c>
      <c r="C256" s="119" t="s">
        <v>46</v>
      </c>
      <c r="D256" s="118">
        <v>1</v>
      </c>
      <c r="E256" s="117">
        <v>7202704</v>
      </c>
      <c r="F256" s="117">
        <f>D256*E256</f>
        <v>7202704</v>
      </c>
    </row>
    <row r="257" spans="1:6">
      <c r="A257" s="118"/>
      <c r="B257" s="122" t="s">
        <v>64</v>
      </c>
      <c r="C257" s="119"/>
      <c r="D257" s="118"/>
      <c r="E257" s="117"/>
      <c r="F257" s="117"/>
    </row>
    <row r="258" spans="1:6" ht="38.25">
      <c r="A258" s="118" t="s">
        <v>63</v>
      </c>
      <c r="B258" s="120" t="s">
        <v>62</v>
      </c>
      <c r="C258" s="119" t="s">
        <v>46</v>
      </c>
      <c r="D258" s="118">
        <v>1</v>
      </c>
      <c r="E258" s="117">
        <v>8822454</v>
      </c>
      <c r="F258" s="117">
        <f>D258*E258</f>
        <v>8822454</v>
      </c>
    </row>
    <row r="259" spans="1:6">
      <c r="A259" s="118" t="s">
        <v>61</v>
      </c>
      <c r="B259" s="120" t="s">
        <v>60</v>
      </c>
      <c r="C259" s="119" t="s">
        <v>59</v>
      </c>
      <c r="D259" s="118">
        <v>200</v>
      </c>
      <c r="E259" s="117">
        <v>4858</v>
      </c>
      <c r="F259" s="117">
        <f>D259*E259</f>
        <v>971600</v>
      </c>
    </row>
    <row r="260" spans="1:6" ht="25.5">
      <c r="A260" s="118" t="s">
        <v>58</v>
      </c>
      <c r="B260" s="120" t="s">
        <v>57</v>
      </c>
      <c r="C260" s="119" t="s">
        <v>46</v>
      </c>
      <c r="D260" s="118">
        <v>7</v>
      </c>
      <c r="E260" s="117">
        <v>109231</v>
      </c>
      <c r="F260" s="117">
        <f>D260*E260</f>
        <v>764617</v>
      </c>
    </row>
    <row r="261" spans="1:6" ht="25.5">
      <c r="A261" s="118" t="s">
        <v>56</v>
      </c>
      <c r="B261" s="120" t="s">
        <v>55</v>
      </c>
      <c r="C261" s="119" t="s">
        <v>46</v>
      </c>
      <c r="D261" s="118">
        <v>6</v>
      </c>
      <c r="E261" s="117">
        <v>140831</v>
      </c>
      <c r="F261" s="117">
        <f>D261*E261</f>
        <v>844986</v>
      </c>
    </row>
    <row r="262" spans="1:6">
      <c r="A262" s="118"/>
      <c r="B262" s="122" t="s">
        <v>54</v>
      </c>
      <c r="C262" s="119"/>
      <c r="D262" s="118"/>
      <c r="E262" s="117"/>
      <c r="F262" s="117">
        <f>D262*E262</f>
        <v>0</v>
      </c>
    </row>
    <row r="263" spans="1:6" ht="25.5">
      <c r="A263" s="118" t="s">
        <v>53</v>
      </c>
      <c r="B263" s="120" t="s">
        <v>52</v>
      </c>
      <c r="C263" s="119" t="s">
        <v>46</v>
      </c>
      <c r="D263" s="118">
        <v>1</v>
      </c>
      <c r="E263" s="117">
        <v>1913634</v>
      </c>
      <c r="F263" s="117">
        <f>D263*E263</f>
        <v>1913634</v>
      </c>
    </row>
    <row r="264" spans="1:6" ht="51">
      <c r="A264" s="118" t="s">
        <v>51</v>
      </c>
      <c r="B264" s="120" t="s">
        <v>50</v>
      </c>
      <c r="C264" s="119" t="s">
        <v>46</v>
      </c>
      <c r="D264" s="118">
        <v>1</v>
      </c>
      <c r="E264" s="117">
        <v>6859253</v>
      </c>
      <c r="F264" s="117">
        <f>D264*E264</f>
        <v>6859253</v>
      </c>
    </row>
    <row r="265" spans="1:6">
      <c r="A265" s="118"/>
      <c r="B265" s="122" t="s">
        <v>49</v>
      </c>
      <c r="C265" s="119"/>
      <c r="D265" s="118"/>
      <c r="E265" s="117"/>
      <c r="F265" s="117"/>
    </row>
    <row r="266" spans="1:6">
      <c r="A266" s="118" t="s">
        <v>48</v>
      </c>
      <c r="B266" s="121" t="s">
        <v>47</v>
      </c>
      <c r="C266" s="119" t="s">
        <v>46</v>
      </c>
      <c r="D266" s="118">
        <v>18</v>
      </c>
      <c r="E266" s="117">
        <v>21115</v>
      </c>
      <c r="F266" s="117">
        <f>D266*E266</f>
        <v>380070</v>
      </c>
    </row>
    <row r="267" spans="1:6">
      <c r="A267" s="118" t="s">
        <v>45</v>
      </c>
      <c r="B267" s="120" t="s">
        <v>44</v>
      </c>
      <c r="C267" s="119" t="s">
        <v>40</v>
      </c>
      <c r="D267" s="118">
        <v>1</v>
      </c>
      <c r="E267" s="117">
        <v>3200000</v>
      </c>
      <c r="F267" s="117">
        <f>D267*E267</f>
        <v>3200000</v>
      </c>
    </row>
    <row r="268" spans="1:6" ht="54" customHeight="1">
      <c r="A268" s="118" t="s">
        <v>43</v>
      </c>
      <c r="B268" s="120" t="s">
        <v>41</v>
      </c>
      <c r="C268" s="119" t="s">
        <v>40</v>
      </c>
      <c r="D268" s="118">
        <v>1</v>
      </c>
      <c r="E268" s="117">
        <v>2800000</v>
      </c>
      <c r="F268" s="117">
        <f>D268*E268</f>
        <v>2800000</v>
      </c>
    </row>
    <row r="269" spans="1:6">
      <c r="A269" s="118" t="s">
        <v>42</v>
      </c>
      <c r="B269" s="120" t="s">
        <v>41</v>
      </c>
      <c r="C269" s="119" t="s">
        <v>40</v>
      </c>
      <c r="D269" s="118">
        <v>1</v>
      </c>
      <c r="E269" s="117">
        <v>2800000</v>
      </c>
      <c r="F269" s="117">
        <f>D269*E269</f>
        <v>2800000</v>
      </c>
    </row>
    <row r="270" spans="1:6">
      <c r="A270" s="116"/>
      <c r="B270" s="114"/>
      <c r="C270" s="114"/>
      <c r="D270" s="115"/>
      <c r="E270" s="114"/>
      <c r="F270" s="113"/>
    </row>
    <row r="271" spans="1:6" ht="15.75">
      <c r="A271" s="112"/>
      <c r="B271" s="111"/>
      <c r="C271" s="110"/>
      <c r="D271" s="109"/>
      <c r="E271" s="108"/>
      <c r="F271" s="107"/>
    </row>
    <row r="272" spans="1:6" ht="15">
      <c r="A272" s="101"/>
      <c r="B272" s="106"/>
      <c r="C272" s="105"/>
      <c r="D272" s="104"/>
      <c r="E272" s="103" t="s">
        <v>39</v>
      </c>
      <c r="F272" s="102">
        <f>SUM(F15:F271)</f>
        <v>1744572336.4665999</v>
      </c>
    </row>
    <row r="273" spans="1:7" ht="15">
      <c r="A273" s="101"/>
      <c r="B273" s="97" t="s">
        <v>38</v>
      </c>
      <c r="C273" s="100"/>
      <c r="D273" s="95"/>
      <c r="E273" s="94" t="s">
        <v>37</v>
      </c>
      <c r="F273" s="99">
        <f>F272</f>
        <v>1744572336.4665999</v>
      </c>
    </row>
    <row r="274" spans="1:7" ht="15">
      <c r="A274" s="98"/>
      <c r="B274" s="97" t="s">
        <v>36</v>
      </c>
      <c r="C274" s="96">
        <f>'[1]Analisis de AU'!C5</f>
        <v>0.26329999999999998</v>
      </c>
      <c r="D274" s="95"/>
      <c r="E274" s="94" t="s">
        <v>35</v>
      </c>
      <c r="F274" s="93">
        <f>F273*C274</f>
        <v>459345896.19165576</v>
      </c>
    </row>
    <row r="275" spans="1:7" ht="15.75" thickBot="1">
      <c r="A275" s="92"/>
      <c r="B275" s="91" t="s">
        <v>34</v>
      </c>
      <c r="C275" s="90"/>
      <c r="D275" s="89"/>
      <c r="E275" s="88" t="s">
        <v>33</v>
      </c>
      <c r="F275" s="87">
        <f>SUM(F273:F274)</f>
        <v>2203918232.6582556</v>
      </c>
    </row>
    <row r="276" spans="1:7" ht="15">
      <c r="A276" s="86"/>
      <c r="B276" s="85"/>
      <c r="C276" s="85"/>
      <c r="D276" s="85"/>
      <c r="E276" s="85"/>
      <c r="F276" s="84"/>
    </row>
    <row r="277" spans="1:7" ht="15.75" thickBot="1">
      <c r="A277" s="83"/>
      <c r="B277" s="81" t="s">
        <v>32</v>
      </c>
      <c r="C277" s="82" t="s">
        <v>31</v>
      </c>
      <c r="D277" s="81" t="s">
        <v>30</v>
      </c>
      <c r="E277" s="80" t="s">
        <v>29</v>
      </c>
      <c r="F277" s="79" t="s">
        <v>28</v>
      </c>
    </row>
    <row r="278" spans="1:7" ht="26.45" customHeight="1">
      <c r="A278" s="78" t="s">
        <v>27</v>
      </c>
      <c r="B278" s="77" t="s">
        <v>26</v>
      </c>
      <c r="C278" s="66" t="s">
        <v>15</v>
      </c>
      <c r="D278" s="76"/>
      <c r="E278" s="75"/>
      <c r="F278" s="74">
        <v>1100000</v>
      </c>
      <c r="G278" s="73"/>
    </row>
    <row r="279" spans="1:7" ht="30" customHeight="1">
      <c r="A279" s="72" t="s">
        <v>25</v>
      </c>
      <c r="B279" s="70" t="s">
        <v>24</v>
      </c>
      <c r="C279" s="66" t="s">
        <v>15</v>
      </c>
      <c r="D279" s="65">
        <v>5</v>
      </c>
      <c r="E279" s="71">
        <v>422604</v>
      </c>
      <c r="F279" s="52">
        <f>D279*E279</f>
        <v>2113020</v>
      </c>
    </row>
    <row r="280" spans="1:7" ht="40.5" customHeight="1">
      <c r="A280" s="62" t="s">
        <v>23</v>
      </c>
      <c r="B280" s="70" t="s">
        <v>22</v>
      </c>
      <c r="C280" s="66" t="s">
        <v>15</v>
      </c>
      <c r="D280" s="69"/>
      <c r="E280" s="68"/>
      <c r="F280" s="63">
        <v>2000000</v>
      </c>
    </row>
    <row r="281" spans="1:7" ht="33.6" customHeight="1">
      <c r="A281" s="62" t="s">
        <v>21</v>
      </c>
      <c r="B281" s="61" t="s">
        <v>20</v>
      </c>
      <c r="C281" s="66" t="s">
        <v>15</v>
      </c>
      <c r="D281" s="69"/>
      <c r="E281" s="68"/>
      <c r="F281" s="52">
        <v>2000000</v>
      </c>
    </row>
    <row r="282" spans="1:7" ht="27" customHeight="1">
      <c r="A282" s="62" t="s">
        <v>19</v>
      </c>
      <c r="B282" s="67" t="s">
        <v>18</v>
      </c>
      <c r="C282" s="66" t="s">
        <v>15</v>
      </c>
      <c r="D282" s="65">
        <v>5</v>
      </c>
      <c r="E282" s="64">
        <v>8794532</v>
      </c>
      <c r="F282" s="63">
        <f>+D282*E282</f>
        <v>43972660</v>
      </c>
    </row>
    <row r="283" spans="1:7" ht="27" customHeight="1">
      <c r="A283" s="62" t="s">
        <v>17</v>
      </c>
      <c r="B283" s="61" t="s">
        <v>16</v>
      </c>
      <c r="C283" s="60" t="s">
        <v>15</v>
      </c>
      <c r="D283" s="59"/>
      <c r="E283" s="58"/>
      <c r="F283" s="52">
        <v>4000000</v>
      </c>
    </row>
    <row r="284" spans="1:7" ht="28.5">
      <c r="A284" s="57" t="s">
        <v>14</v>
      </c>
      <c r="B284" s="56" t="s">
        <v>13</v>
      </c>
      <c r="C284" s="55" t="s">
        <v>12</v>
      </c>
      <c r="D284" s="54"/>
      <c r="E284" s="53"/>
      <c r="F284" s="52">
        <v>2162292</v>
      </c>
    </row>
    <row r="285" spans="1:7" ht="15">
      <c r="A285" s="50" t="s">
        <v>11</v>
      </c>
      <c r="B285" s="49" t="s">
        <v>10</v>
      </c>
      <c r="C285" s="48"/>
      <c r="D285" s="49"/>
      <c r="E285" s="46" t="s">
        <v>9</v>
      </c>
      <c r="F285" s="51">
        <f>SUM(F278:F284)</f>
        <v>57347972</v>
      </c>
    </row>
    <row r="286" spans="1:7" ht="15">
      <c r="A286" s="50" t="s">
        <v>8</v>
      </c>
      <c r="B286" s="49" t="s">
        <v>7</v>
      </c>
      <c r="C286" s="48"/>
      <c r="D286" s="47">
        <f>'[1]Analisis Trib cost Indirecto'!C5</f>
        <v>0.1389</v>
      </c>
      <c r="E286" s="46" t="s">
        <v>6</v>
      </c>
      <c r="F286" s="45">
        <f>F285*D286</f>
        <v>7965633.3108000001</v>
      </c>
    </row>
    <row r="287" spans="1:7" ht="15.75" thickBot="1">
      <c r="A287" s="33"/>
      <c r="B287" s="43" t="s">
        <v>5</v>
      </c>
      <c r="C287" s="44"/>
      <c r="D287" s="43"/>
      <c r="E287" s="42" t="s">
        <v>4</v>
      </c>
      <c r="F287" s="41">
        <f>SUM(F285:F286)</f>
        <v>65313605.310800001</v>
      </c>
    </row>
    <row r="288" spans="1:7" ht="15.75" thickBot="1">
      <c r="A288" s="33"/>
      <c r="B288" s="39"/>
      <c r="C288" s="40"/>
      <c r="D288" s="39"/>
      <c r="E288" s="38"/>
      <c r="F288" s="29"/>
    </row>
    <row r="289" spans="1:6" ht="15.75" thickBot="1">
      <c r="A289" s="37"/>
      <c r="B289" s="35" t="s">
        <v>3</v>
      </c>
      <c r="C289" s="36">
        <v>5</v>
      </c>
      <c r="D289" s="35" t="s">
        <v>2</v>
      </c>
      <c r="E289" s="35"/>
      <c r="F289" s="34"/>
    </row>
    <row r="290" spans="1:6" ht="15.75" thickBot="1">
      <c r="A290" s="33"/>
      <c r="B290" s="31"/>
      <c r="C290" s="32"/>
      <c r="D290" s="31"/>
      <c r="E290" s="30"/>
      <c r="F290" s="29"/>
    </row>
    <row r="291" spans="1:6" ht="15.75" thickBot="1">
      <c r="A291" s="28"/>
      <c r="B291" s="27"/>
      <c r="C291" s="27"/>
      <c r="D291" s="27"/>
      <c r="E291" s="26" t="s">
        <v>1</v>
      </c>
      <c r="F291" s="25">
        <f>+F275+F287</f>
        <v>2269231837.9690557</v>
      </c>
    </row>
    <row r="292" spans="1:6" ht="16.5" thickBot="1">
      <c r="A292" s="24"/>
      <c r="B292" s="21"/>
      <c r="C292" s="22"/>
      <c r="D292" s="21"/>
      <c r="E292" s="20"/>
      <c r="F292" s="19"/>
    </row>
    <row r="293" spans="1:6" ht="16.5" thickBot="1">
      <c r="A293" s="23" t="s">
        <v>0</v>
      </c>
      <c r="B293" s="21"/>
      <c r="C293" s="22"/>
      <c r="D293" s="21"/>
      <c r="E293" s="20"/>
      <c r="F293" s="19"/>
    </row>
    <row r="294" spans="1:6" ht="15.75">
      <c r="A294" s="6"/>
      <c r="B294" s="16"/>
      <c r="C294" s="15"/>
      <c r="D294" s="14"/>
      <c r="E294" s="18"/>
      <c r="F294" s="19"/>
    </row>
    <row r="295" spans="1:6">
      <c r="A295" s="6"/>
      <c r="B295" s="16" t="s">
        <v>517</v>
      </c>
      <c r="C295" s="15"/>
      <c r="D295" s="14"/>
      <c r="E295" s="18"/>
      <c r="F295" s="17"/>
    </row>
    <row r="296" spans="1:6">
      <c r="A296" s="6"/>
      <c r="B296" s="16"/>
      <c r="C296" s="15"/>
      <c r="D296" s="14"/>
      <c r="E296" s="13"/>
      <c r="F296" s="12"/>
    </row>
    <row r="297" spans="1:6">
      <c r="A297" s="6"/>
      <c r="B297" s="16"/>
      <c r="C297" s="15"/>
      <c r="D297" s="14"/>
      <c r="E297" s="13"/>
      <c r="F297" s="12"/>
    </row>
    <row r="298" spans="1:6">
      <c r="A298" s="6"/>
      <c r="B298" s="16"/>
      <c r="C298" s="15"/>
      <c r="D298" s="14"/>
      <c r="E298" s="13"/>
      <c r="F298" s="12"/>
    </row>
    <row r="299" spans="1:6" ht="13.5" thickBot="1">
      <c r="A299" s="6"/>
      <c r="B299" s="11"/>
      <c r="C299" s="10"/>
      <c r="D299" s="9"/>
      <c r="E299" s="8"/>
      <c r="F299" s="7"/>
    </row>
    <row r="300" spans="1:6">
      <c r="A300" s="6"/>
    </row>
    <row r="301" spans="1:6" ht="13.5" thickBot="1">
      <c r="A301" s="5"/>
    </row>
  </sheetData>
  <mergeCells count="16">
    <mergeCell ref="A66:B66"/>
    <mergeCell ref="A61:B61"/>
    <mergeCell ref="A40:B40"/>
    <mergeCell ref="A31:B31"/>
    <mergeCell ref="A22:B22"/>
    <mergeCell ref="A14:B14"/>
    <mergeCell ref="A1:F4"/>
    <mergeCell ref="D11:F12"/>
    <mergeCell ref="D8:F10"/>
    <mergeCell ref="A8:C11"/>
    <mergeCell ref="A224:B224"/>
    <mergeCell ref="A125:B125"/>
    <mergeCell ref="A111:B111"/>
    <mergeCell ref="A72:B72"/>
    <mergeCell ref="A105:B105"/>
    <mergeCell ref="A83:B83"/>
  </mergeCells>
  <pageMargins left="0.25" right="0.25" top="0.75" bottom="0.75" header="0.3" footer="0.3"/>
  <pageSetup paperSize="9"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Pres. General</vt:lpstr>
      <vt:lpstr>'Pres. General'!Área_de_impresión</vt:lpstr>
      <vt:lpstr>'Pres. General'!Títulos_a_imprimir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ROBLEDO GIRALDO</dc:creator>
  <cp:lastModifiedBy>DANIELA ROBLEDO GIRALDO</cp:lastModifiedBy>
  <dcterms:created xsi:type="dcterms:W3CDTF">2021-07-06T20:11:54Z</dcterms:created>
  <dcterms:modified xsi:type="dcterms:W3CDTF">2021-07-06T20:13:25Z</dcterms:modified>
</cp:coreProperties>
</file>