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baron\Documents\SANDRA\2021\PLIEGO DEFINITIVO\TERCIARIA\COLOMBIA RURAL CESAR, BOLIVAR Y NORTE DE SANTNDER cma-077\"/>
    </mc:Choice>
  </mc:AlternateContent>
  <bookViews>
    <workbookView xWindow="-120" yWindow="-120" windowWidth="24240" windowHeight="13140"/>
  </bookViews>
  <sheets>
    <sheet name="PRESUPUESTO DT OCAÑ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____PJ50">#REF!</definedName>
    <definedName name="_____pj51">#REF!</definedName>
    <definedName name="____PJ50">#REF!</definedName>
    <definedName name="____pj51">#REF!</definedName>
    <definedName name="___PJ50">#REF!</definedName>
    <definedName name="___pj51">#REF!</definedName>
    <definedName name="__PJ50">#REF!</definedName>
    <definedName name="__pj51">#REF!</definedName>
    <definedName name="_APU221">#REF!</definedName>
    <definedName name="_APU465">[1]!absc</definedName>
    <definedName name="_PJ50">#REF!</definedName>
    <definedName name="_pj51">#REF!</definedName>
    <definedName name="A">#REF!</definedName>
    <definedName name="A_impresión_IM">#REF!</definedName>
    <definedName name="absc">#N/A</definedName>
    <definedName name="adoq">[2]!absc</definedName>
    <definedName name="alc">[3]!absc</definedName>
    <definedName name="AÑOWUIE">'[4]Res-Accide-10'!$R$2:$R$7</definedName>
    <definedName name="APU">[5]!absc</definedName>
    <definedName name="APU221.1">#REF!</definedName>
    <definedName name="APU221.2">#REF!</definedName>
    <definedName name="_xlnm.Print_Area" localSheetId="0">'PRESUPUESTO DT OCAÑA'!$A$1:$G$76</definedName>
    <definedName name="_xlnm.Print_Area">#REF!</definedName>
    <definedName name="asdfñk">#N/A</definedName>
    <definedName name="auto1">#REF!</definedName>
    <definedName name="auto2">#REF!</definedName>
    <definedName name="b">#REF!</definedName>
    <definedName name="_xlnm.Database">#REF!</definedName>
    <definedName name="C_">#REF!</definedName>
    <definedName name="CANT">#REF!</definedName>
    <definedName name="CCCCCC">'[6]A. P. U.'!#REF!</definedName>
    <definedName name="ccto210">#REF!</definedName>
    <definedName name="DD">#REF!</definedName>
    <definedName name="diego">#REF!</definedName>
    <definedName name="diego1">#REF!</definedName>
    <definedName name="EQUIPO">#REF!</definedName>
    <definedName name="EXCROC">'[7]Análisis de precios'!$H$52</definedName>
    <definedName name="fd">'[6]A. P. U.'!#REF!</definedName>
    <definedName name="fm">#REF!</definedName>
    <definedName name="GKJDGDIJZ">"Imagen 3"</definedName>
    <definedName name="GRUPO1">#REF!</definedName>
    <definedName name="GRUPO2">#REF!</definedName>
    <definedName name="HOJA1">#REF!</definedName>
    <definedName name="I">#REF!</definedName>
    <definedName name="IF">'[6]A. P. U.'!#REF!</definedName>
    <definedName name="inf">#REF!</definedName>
    <definedName name="INFG">#REF!</definedName>
    <definedName name="INV_11">'[8]PR 1'!$A$2:$N$655</definedName>
    <definedName name="ITEM">#REF!</definedName>
    <definedName name="LICITACION">#REF!</definedName>
    <definedName name="LOCA">[9]!absc</definedName>
    <definedName name="LOCA1">[5]!absc</definedName>
    <definedName name="MAL">'[10]Estado Resumen'!#REF!&lt;2.5</definedName>
    <definedName name="MALO">'[11]ESTADO VÍA-CRIT.TECNICO'!#REF!&lt;2.5</definedName>
    <definedName name="MAT">#REF!</definedName>
    <definedName name="NM">#REF!</definedName>
    <definedName name="NNN">[1]!absc</definedName>
    <definedName name="NOMBRE">#REF!</definedName>
    <definedName name="ooo">#REF!</definedName>
    <definedName name="pk">#REF!</definedName>
    <definedName name="PRE">#REF!</definedName>
    <definedName name="Print_Area_MI">#REF!</definedName>
    <definedName name="PRUEBA2">#REF!</definedName>
    <definedName name="REG">'[10]Estado Resumen'!XFC1&gt;2.5</definedName>
    <definedName name="REGULAR">'[11]ESTADO VÍA-CRIT.TECNICO'!XFC1&gt;2.5</definedName>
    <definedName name="rell">#REF!</definedName>
    <definedName name="RELLG">#REF!</definedName>
    <definedName name="t">[1]!absc</definedName>
    <definedName name="TABLA">#REF!</definedName>
    <definedName name="TITULO">#REF!</definedName>
    <definedName name="TOTAL">#REF!</definedName>
    <definedName name="TRAT">[12]desmonte!$E$48</definedName>
    <definedName name="U">#REF!</definedName>
    <definedName name="valor1">#REF!</definedName>
    <definedName name="valor2">#REF!</definedName>
    <definedName name="VALOR3">#REF!</definedName>
    <definedName name="VVV">#REF!</definedName>
    <definedName name="WER">'[4]Res-Accide-10'!$S$2:$S$7</definedName>
    <definedName name="WILSON">'[4]Res-Accide-10'!#REF!</definedName>
    <definedName name="XXXXXXXXXX">#REF!</definedName>
    <definedName name="XXXXXXXXXXXX">#REF!</definedName>
    <definedName name="ZZZZZZZZZZZ">'[6]A. P. U.'!#REF!</definedName>
  </definedNames>
  <calcPr calcId="152511"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2" i="1" l="1"/>
  <c r="E53" i="1" l="1"/>
  <c r="F53" i="1" s="1"/>
  <c r="E51" i="1"/>
  <c r="F51" i="1" s="1"/>
  <c r="E50" i="1"/>
  <c r="F50" i="1" s="1"/>
  <c r="F49" i="1"/>
  <c r="E47" i="1"/>
  <c r="F47" i="1" s="1"/>
  <c r="E46" i="1"/>
  <c r="F46" i="1" s="1"/>
  <c r="F45" i="1"/>
  <c r="E44" i="1"/>
  <c r="F44" i="1" s="1"/>
  <c r="E43" i="1"/>
  <c r="F43" i="1" s="1"/>
  <c r="F41" i="1"/>
  <c r="E31" i="1"/>
  <c r="F31" i="1" s="1"/>
  <c r="F29" i="1"/>
  <c r="E28" i="1"/>
  <c r="F28" i="1" s="1"/>
  <c r="E26" i="1"/>
  <c r="F26" i="1" s="1"/>
  <c r="E25" i="1"/>
  <c r="F25" i="1" s="1"/>
  <c r="E24" i="1"/>
  <c r="F24" i="1" s="1"/>
  <c r="E23" i="1"/>
  <c r="F23" i="1" s="1"/>
  <c r="E22" i="1"/>
  <c r="F22" i="1" s="1"/>
  <c r="E21" i="1"/>
  <c r="F21" i="1" s="1"/>
  <c r="E20" i="1"/>
  <c r="F20" i="1" s="1"/>
  <c r="E19" i="1"/>
  <c r="F19" i="1" s="1"/>
  <c r="E18" i="1"/>
  <c r="F18" i="1" s="1"/>
  <c r="E17" i="1"/>
  <c r="F17" i="1" s="1"/>
  <c r="F54" i="1" l="1"/>
  <c r="F33" i="1"/>
  <c r="F35" i="1" s="1"/>
  <c r="F55" i="1" l="1"/>
  <c r="F56" i="1" l="1"/>
  <c r="F57" i="1" s="1"/>
</calcChain>
</file>

<file path=xl/sharedStrings.xml><?xml version="1.0" encoding="utf-8"?>
<sst xmlns="http://schemas.openxmlformats.org/spreadsheetml/2006/main" count="107" uniqueCount="95">
  <si>
    <t>MINISTERIO DE TRANSPORTE</t>
  </si>
  <si>
    <t>INSTITUTO NACIONAL DE VÍAS</t>
  </si>
  <si>
    <t>SUBDIRECCION RED TERCIARIA Y FERREA</t>
  </si>
  <si>
    <t>MESES</t>
  </si>
  <si>
    <t>FORMULARIO No. 1</t>
  </si>
  <si>
    <t>CANT.</t>
  </si>
  <si>
    <t>CARGO / OFICIO</t>
  </si>
  <si>
    <t>COSTOS</t>
  </si>
  <si>
    <t>PRIMA</t>
  </si>
  <si>
    <t>PARTICIPACIÓN</t>
  </si>
  <si>
    <t>VALOR</t>
  </si>
  <si>
    <t>DE PERSONAL</t>
  </si>
  <si>
    <t>REGIONAL</t>
  </si>
  <si>
    <t>(h-mes)</t>
  </si>
  <si>
    <t>PARCIAL ($)</t>
  </si>
  <si>
    <t>(1)</t>
  </si>
  <si>
    <t>(2)</t>
  </si>
  <si>
    <t>(3)</t>
  </si>
  <si>
    <t>(4)</t>
  </si>
  <si>
    <r>
      <t>(1)*((2)+(3))*(4) =</t>
    </r>
    <r>
      <rPr>
        <b/>
        <sz val="8"/>
        <color indexed="12"/>
        <rFont val="Arial Narrow"/>
        <family val="2"/>
      </rPr>
      <t xml:space="preserve"> (5)</t>
    </r>
  </si>
  <si>
    <t xml:space="preserve">COSTOS DIRECTOS DE PERSONAL </t>
  </si>
  <si>
    <t>PERSONAL PROFESIONAL</t>
  </si>
  <si>
    <t>Director de Interventoria</t>
  </si>
  <si>
    <t>Ingeniero Residente de Interventoría</t>
  </si>
  <si>
    <t>Ingeniero Residente Auxiliar  de Interventoría</t>
  </si>
  <si>
    <t>Especialista en Pavimentos y/o Vías</t>
  </si>
  <si>
    <t>Especialista en Geologia y/o Geotecnia</t>
  </si>
  <si>
    <t>Especialista Ambiental</t>
  </si>
  <si>
    <t>Especialista en Estructuras</t>
  </si>
  <si>
    <t>Especialista en Hidráulica e Hidrología</t>
  </si>
  <si>
    <t>Profesional de Aseguramiento o Gestión de la Calidad</t>
  </si>
  <si>
    <t>Profesional SIG</t>
  </si>
  <si>
    <t>PERSONAL TÉCNICO</t>
  </si>
  <si>
    <t>Inspector</t>
  </si>
  <si>
    <t>Inspector SISO # 1</t>
  </si>
  <si>
    <t>PERSONAL ADMINISTRATIVO</t>
  </si>
  <si>
    <t xml:space="preserve">Secretaria </t>
  </si>
  <si>
    <t>OTROS COSTOS DE PERSONAL</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</si>
  <si>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</si>
  <si>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</si>
  <si>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  (6) * (7) = </t>
    </r>
    <r>
      <rPr>
        <b/>
        <sz val="10"/>
        <color indexed="12"/>
        <rFont val="Arial Narrow"/>
        <family val="2"/>
      </rPr>
      <t xml:space="preserve">(A) </t>
    </r>
  </si>
  <si>
    <t>CONCEPTO</t>
  </si>
  <si>
    <t>UNIDAD</t>
  </si>
  <si>
    <t>COSTO</t>
  </si>
  <si>
    <t>UTILIZACION</t>
  </si>
  <si>
    <t>($)</t>
  </si>
  <si>
    <t>(8)</t>
  </si>
  <si>
    <t>(9)</t>
  </si>
  <si>
    <t>(10)</t>
  </si>
  <si>
    <r>
      <t xml:space="preserve">(8)*(9)*(10) = </t>
    </r>
    <r>
      <rPr>
        <b/>
        <sz val="8"/>
        <color indexed="12"/>
        <rFont val="Arial Narrow"/>
        <family val="2"/>
      </rPr>
      <t>(11)</t>
    </r>
  </si>
  <si>
    <t>OTROS COSTOS DIRECTOS</t>
  </si>
  <si>
    <t>VIÁTICOS</t>
  </si>
  <si>
    <t>Director y Especialistas</t>
  </si>
  <si>
    <t>Día</t>
  </si>
  <si>
    <t>COSTOS DE ALQUILER DE EQUIPOS Y OFICINA</t>
  </si>
  <si>
    <t xml:space="preserve">Vehiculo mayor o igual de 2000 c.c 4X4 (Incluye Peajes, combustible y conductor) </t>
  </si>
  <si>
    <t>Mes</t>
  </si>
  <si>
    <t>Motocicleta 125 CC 1 (Incluye combustible)</t>
  </si>
  <si>
    <t>Trabajo de topografía (incluye personal, equipo y transporte)</t>
  </si>
  <si>
    <t>Ensayos de laboratorio de suelos, pavimentos y concretos</t>
  </si>
  <si>
    <t>Oficina/Campamento (incluye  dotación y sevicios públicos)</t>
  </si>
  <si>
    <t>OTROS COSTOS</t>
  </si>
  <si>
    <t>Transportes aereos y/o fluviales</t>
  </si>
  <si>
    <t>Edición de informes, papelería, reproducciòn de documentos,  planos, fotografías, etc</t>
  </si>
  <si>
    <t>Comunicaciones (telefonía fija y/o celular, fax,correo, internet, etc)</t>
  </si>
  <si>
    <t>NO MODIFICAR</t>
  </si>
  <si>
    <t>Veedurias Ciudadanas (Pago Según Comprobante)</t>
  </si>
  <si>
    <r>
      <t xml:space="preserve">SUBTOTAL OTROS COSTOS DIRECTOS = SUMATORIA DE (11) = </t>
    </r>
    <r>
      <rPr>
        <b/>
        <sz val="9"/>
        <color indexed="12"/>
        <rFont val="Arial Narrow"/>
        <family val="2"/>
      </rPr>
      <t>(B)</t>
    </r>
  </si>
  <si>
    <r>
      <t xml:space="preserve">SUBTOTAL COSTOS BASICOS = (A) + (B) </t>
    </r>
    <r>
      <rPr>
        <b/>
        <sz val="9"/>
        <color indexed="12"/>
        <rFont val="Arial Narrow"/>
        <family val="2"/>
      </rPr>
      <t>= (C)</t>
    </r>
  </si>
  <si>
    <r>
      <t xml:space="preserve">IVA = 19% * (C) = </t>
    </r>
    <r>
      <rPr>
        <b/>
        <sz val="9"/>
        <color indexed="12"/>
        <rFont val="Arial Narrow"/>
        <family val="2"/>
      </rPr>
      <t>(D)</t>
    </r>
  </si>
  <si>
    <t>COSTO TOTAL = (C) + (D) + ( E )</t>
  </si>
  <si>
    <t>NOTAS:</t>
  </si>
  <si>
    <t>1. El Director de Interventoría, los Ingenieros Residentes y el Personal con dedicación del 100% al Proyecto, debe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</si>
  <si>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</si>
  <si>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</si>
  <si>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reconoceran viaticos a los Profesionales de dedicación parcial, sin prima regional. En los casos en que se requiera la presencia del Director e Ingenieros Residentes de Interventoría en Planta Central de INVIAS Bogotá, se le reconocerán viáticos.</t>
  </si>
  <si>
    <t xml:space="preserve">2.3. El Equipo Completo de Topografía, Laboratorio Completo de Suelos, Pavimentos y Concretos, o Ensayos de Laboratorio de Suelos, Pavimentos y Concretos, Oficina/Campamento (incluye  dotación y sevicios públicos), Transportes Aereos y/o Fluviales,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</si>
  <si>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aereos y/o fluviales solo se reconocerán aquellos que se originen por el desplazamiento del personal en la zona del proyecto.</t>
  </si>
  <si>
    <t>2.5. Los pasajes  aéreos y/o fluviales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</si>
  <si>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</si>
  <si>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</si>
  <si>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2.9. El personal de interentoria NO tendran Prima Regional.</t>
  </si>
  <si>
    <t>2.10. Dado que las motocicletas se consideran para el desplazamiento de los  inspectores entre los frentes de trabajo de cada municipio, el personal que el Interventor contrate para desempeñar este cargo, requerirá contar con pase de conducción para moto.</t>
  </si>
  <si>
    <t>2.11.  El INTERVENTOR dará estricto cumplimiento de los Protocolos de Bioseguridad, así como  de la Resolución 312 de 2019 y el Decreto 531 de 2020.</t>
  </si>
  <si>
    <r>
      <t>3. El proponente no podrá modificar</t>
    </r>
    <r>
      <rPr>
        <u/>
        <sz val="7.5"/>
        <rFont val="Arial Narrow"/>
        <family val="2"/>
      </rPr>
      <t>, adicionar o suprimir,</t>
    </r>
    <r>
      <rPr>
        <sz val="7.5"/>
        <rFont val="Arial Narrow"/>
        <family val="2"/>
      </rPr>
      <t xml:space="preserve"> los </t>
    </r>
    <r>
      <rPr>
        <u/>
        <sz val="7.5"/>
        <rFont val="Arial Narrow"/>
        <family val="2"/>
      </rPr>
      <t>ítems que la entidad ha establecido para</t>
    </r>
    <r>
      <rPr>
        <sz val="7.5"/>
        <rFont val="Arial Narrow"/>
        <family val="2"/>
      </rPr>
      <t xml:space="preserve">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r>
  </si>
  <si>
    <t>FIRMAS:</t>
  </si>
  <si>
    <t xml:space="preserve">                    Nombre y firma del Representante Legal del Proponente</t>
  </si>
  <si>
    <t>Nombre del proponente</t>
  </si>
  <si>
    <t>INTERVENTORIA TECNICA, ADMINISTRATIVA, FINANCIERA Y AMBIENTAL PARA EL MANTENIMIENTO Y MEJORAMIENTO DE VIAS RURALES EN LOS MUNICIPIOS   EN  LOS DEPARTAMENTOS BOLIVAR, CESAR Y NORTE DE SANTANDER DEL PROGRAMA “COLOMBIA RURAL”</t>
  </si>
  <si>
    <t>2.8. Los valores que aparecen fijos e inmodificables, no podrán alterarse.</t>
  </si>
  <si>
    <t>Elementos e Insumos Protocolo de Bioseguridad</t>
  </si>
  <si>
    <t>Según comprobante</t>
  </si>
  <si>
    <t>VALOR MÁXIMO</t>
  </si>
  <si>
    <r>
      <t xml:space="preserve">CONCURSO DE MÉRITOS ABIERTO No. </t>
    </r>
    <r>
      <rPr>
        <b/>
        <sz val="12"/>
        <color indexed="10"/>
        <rFont val="Arial Narrow"/>
        <family val="2"/>
      </rPr>
      <t>CMA-DO-SRT-077-2021</t>
    </r>
  </si>
  <si>
    <t>PLAZO 31/12/2021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</si>
</sst>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quot;$&quot;\ * #,##0.00_-;\-&quot;$&quot;\ * #,##0.00_-;_-&quot;$&quot;\ * &quot;-&quot;??_-;_-@_-"/>
    <numFmt numFmtId="164" formatCode="_(&quot;$&quot;\ * #,##0.00_);_(&quot;$&quot;\ * \(#,##0.00\);_(&quot;$&quot;\ * &quot;-&quot;??_);_(@_)"/>
    <numFmt numFmtId="165" formatCode="_-[$$-240A]\ * #,##0.00_ ;_-[$$-240A]\ * \-#,##0.00\ ;_-[$$-240A]\ * &quot;-&quot;??_ ;_-@_ "/>
    <numFmt numFmtId="166" formatCode="_-* #,##0.00\ _€_-;\-* #,##0.00\ _€_-;_-* &quot;-&quot;??\ _€_-;_-@_-"/>
    <numFmt numFmtId="167" formatCode="_-&quot;$&quot;* #,##0.00_-;\-&quot;$&quot;* #,##0.00_-;_-&quot;$&quot;* &quot;-&quot;??_-;_-@_-"/>
    <numFmt numFmtId="168" formatCode="_-&quot;$&quot;* #,##0_-;\-&quot;$&quot;* #,##0_-;_-&quot;$&quot;* &quot;-&quot;??_-;_-@_-"/>
    <numFmt numFmtId="169" formatCode="_(* #,##0.00_);_(* \(#,##0.00\);_(* &quot;-&quot;??_);_(@_)"/>
    <numFmt numFmtId="170" formatCode="_(&quot;$&quot;\ * #,##0.000000_);_(&quot;$&quot;\ * \(#,##0.000000\);_(&quot;$&quot;\ * &quot;-&quot;??_);_(@_)"/>
    <numFmt numFmtId="171" formatCode="_(&quot;$&quot;\ * #,##0.000000_);_(&quot;$&quot;\ * \(#,##0.000000\);_(&quot;$&quot;\ * &quot;-&quot;??????_);_(@_)"/>
    <numFmt numFmtId="172" formatCode="&quot;$&quot;\ #,##0.00"/>
  </numFmts>
  <fonts count="39" x14ac:knownFonts="1">
    <font>
      <sz val="11"/>
      <color theme="1"/>
      <name val="Arial Narrow"/>
      <family val="2"/>
    </font>
    <font>
      <sz val="12"/>
      <color indexed="8"/>
      <name val="Verdana"/>
      <family val="2"/>
    </font>
    <font>
      <b/>
      <sz val="10"/>
      <color indexed="8"/>
      <name val="Arial Narrow"/>
      <family val="2"/>
    </font>
    <font>
      <sz val="11"/>
      <name val="Arial Narrow"/>
      <family val="2"/>
    </font>
    <font>
      <sz val="12"/>
      <name val="Arial Narrow"/>
      <family val="2"/>
    </font>
    <font>
      <b/>
      <sz val="14"/>
      <color indexed="8"/>
      <name val="Arial Narrow"/>
      <family val="2"/>
    </font>
    <font>
      <b/>
      <sz val="12"/>
      <color indexed="8"/>
      <name val="Arial Narrow"/>
      <family val="2"/>
    </font>
    <font>
      <b/>
      <sz val="8"/>
      <name val="Arial Narrow"/>
      <family val="2"/>
    </font>
    <font>
      <b/>
      <sz val="12"/>
      <name val="Arial Narrow"/>
      <family val="2"/>
    </font>
    <font>
      <b/>
      <sz val="12"/>
      <color indexed="10"/>
      <name val="Arial Narrow"/>
      <family val="2"/>
    </font>
    <font>
      <sz val="11"/>
      <color theme="1"/>
      <name val="Arial Narrow"/>
      <family val="2"/>
    </font>
    <font>
      <b/>
      <sz val="10"/>
      <name val="Arial"/>
      <family val="2"/>
    </font>
    <font>
      <b/>
      <sz val="10"/>
      <name val="Arial Narrow"/>
      <family val="2"/>
    </font>
    <font>
      <b/>
      <sz val="14"/>
      <name val="Arial Narrow"/>
      <family val="2"/>
    </font>
    <font>
      <b/>
      <sz val="11"/>
      <name val="Arial Narrow"/>
      <family val="2"/>
    </font>
    <font>
      <b/>
      <sz val="11"/>
      <color rgb="FFFF0000"/>
      <name val="Arial Narrow"/>
      <family val="2"/>
    </font>
    <font>
      <b/>
      <sz val="9"/>
      <color rgb="FFFF0000"/>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sz val="9"/>
      <name val="Arial Narrow"/>
      <family val="2"/>
    </font>
    <font>
      <b/>
      <u/>
      <sz val="10"/>
      <name val="Arial Narrow"/>
      <family val="2"/>
    </font>
    <font>
      <sz val="10"/>
      <name val="Arial Narrow"/>
      <family val="2"/>
    </font>
    <font>
      <sz val="9"/>
      <name val="Arial"/>
      <family val="2"/>
    </font>
    <font>
      <sz val="9"/>
      <name val="Arial Narrow"/>
      <family val="2"/>
    </font>
    <font>
      <sz val="11"/>
      <color indexed="8"/>
      <name val="Calibri"/>
      <family val="2"/>
    </font>
    <font>
      <b/>
      <sz val="9"/>
      <color indexed="12"/>
      <name val="Arial Narrow"/>
      <family val="2"/>
    </font>
    <font>
      <sz val="10"/>
      <name val="Arial"/>
      <family val="2"/>
    </font>
    <font>
      <b/>
      <sz val="10"/>
      <color indexed="12"/>
      <name val="Arial Narrow"/>
      <family val="2"/>
    </font>
    <font>
      <sz val="8"/>
      <color rgb="FFFF0000"/>
      <name val="Arial Narrow"/>
      <family val="2"/>
    </font>
    <font>
      <sz val="11"/>
      <color theme="1"/>
      <name val="Calibri"/>
      <family val="2"/>
    </font>
    <font>
      <b/>
      <sz val="7"/>
      <name val="Arial Narrow"/>
      <family val="2"/>
    </font>
    <font>
      <sz val="7"/>
      <name val="Arial Narrow"/>
      <family val="2"/>
    </font>
    <font>
      <u/>
      <sz val="7.5"/>
      <name val="Arial Narrow"/>
      <family val="2"/>
    </font>
    <font>
      <sz val="7.5"/>
      <name val="Arial Narrow"/>
      <family val="2"/>
    </font>
    <font>
      <sz val="11"/>
      <color indexed="8"/>
      <name val="Arial Narrow"/>
      <family val="2"/>
    </font>
    <font>
      <sz val="10"/>
      <color theme="1"/>
      <name val="Arial"/>
      <family val="2"/>
    </font>
    <font>
      <b/>
      <sz val="11"/>
      <color theme="0"/>
      <name val="Arial Narrow"/>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92D050"/>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hair">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s>
  <cellStyleXfs count="10">
    <xf numFmtId="0" fontId="0" fillId="0" borderId="0"/>
    <xf numFmtId="164" fontId="10" fillId="0" borderId="0" applyFont="0" applyFill="0" applyBorder="0" applyAlignment="0" applyProtection="0"/>
    <xf numFmtId="9" fontId="10" fillId="0" borderId="0" applyFont="0" applyFill="0" applyBorder="0" applyAlignment="0" applyProtection="0"/>
    <xf numFmtId="0" fontId="1" fillId="0" borderId="0" applyNumberFormat="0" applyFill="0" applyBorder="0" applyProtection="0">
      <alignment vertical="top"/>
    </xf>
    <xf numFmtId="166" fontId="26" fillId="0" borderId="0" applyFont="0" applyFill="0" applyBorder="0" applyAlignment="0" applyProtection="0"/>
    <xf numFmtId="164" fontId="26" fillId="0" borderId="0" applyFont="0" applyFill="0" applyBorder="0" applyAlignment="0" applyProtection="0"/>
    <xf numFmtId="169" fontId="28" fillId="0" borderId="0" applyFont="0" applyFill="0" applyBorder="0" applyAlignment="0" applyProtection="0"/>
    <xf numFmtId="0" fontId="1" fillId="0" borderId="0" applyNumberFormat="0" applyFill="0" applyBorder="0" applyProtection="0">
      <alignment vertical="top"/>
    </xf>
    <xf numFmtId="0" fontId="26" fillId="0" borderId="0"/>
    <xf numFmtId="44" fontId="37" fillId="0" borderId="0" applyFont="0" applyFill="0" applyBorder="0" applyAlignment="0" applyProtection="0"/>
  </cellStyleXfs>
  <cellXfs count="169">
    <xf numFmtId="0" fontId="0" fillId="0" borderId="0" xfId="0"/>
    <xf numFmtId="0" fontId="3" fillId="2" borderId="0" xfId="3" applyNumberFormat="1" applyFont="1" applyFill="1" applyBorder="1" applyAlignment="1">
      <alignment vertical="center" wrapText="1"/>
    </xf>
    <xf numFmtId="0" fontId="4" fillId="2" borderId="0" xfId="3" applyFont="1" applyFill="1" applyBorder="1" applyAlignment="1">
      <alignment vertical="center" wrapText="1"/>
    </xf>
    <xf numFmtId="0" fontId="13" fillId="2" borderId="4" xfId="0" applyFont="1" applyFill="1" applyBorder="1" applyAlignment="1">
      <alignment vertical="center" wrapText="1"/>
    </xf>
    <xf numFmtId="0" fontId="13" fillId="2" borderId="0" xfId="0" applyFont="1" applyFill="1" applyAlignment="1">
      <alignment vertical="center" wrapText="1"/>
    </xf>
    <xf numFmtId="0" fontId="14" fillId="2" borderId="6" xfId="3" applyFont="1" applyFill="1" applyBorder="1" applyAlignment="1">
      <alignment vertical="center" wrapText="1"/>
    </xf>
    <xf numFmtId="0" fontId="16" fillId="2" borderId="4" xfId="0" applyFont="1" applyFill="1" applyBorder="1" applyAlignment="1">
      <alignment horizontal="center" vertical="center" wrapText="1"/>
    </xf>
    <xf numFmtId="0" fontId="16" fillId="2" borderId="0" xfId="0" applyFont="1" applyFill="1" applyAlignment="1">
      <alignment horizontal="center" vertical="center" wrapText="1"/>
    </xf>
    <xf numFmtId="0" fontId="14" fillId="2" borderId="0" xfId="3" applyFont="1" applyFill="1" applyBorder="1" applyAlignment="1">
      <alignment horizontal="center" vertical="center" wrapText="1"/>
    </xf>
    <xf numFmtId="0" fontId="14" fillId="2" borderId="5" xfId="3" applyFont="1" applyFill="1" applyBorder="1" applyAlignment="1">
      <alignment horizontal="center" vertical="center" wrapText="1"/>
    </xf>
    <xf numFmtId="0" fontId="6" fillId="2" borderId="0" xfId="3" applyFont="1" applyFill="1" applyBorder="1" applyAlignment="1">
      <alignment vertical="center" wrapText="1"/>
    </xf>
    <xf numFmtId="0" fontId="6" fillId="2" borderId="5" xfId="3" applyFont="1" applyFill="1" applyBorder="1" applyAlignment="1">
      <alignment vertical="center" wrapText="1"/>
    </xf>
    <xf numFmtId="0" fontId="3" fillId="2" borderId="0" xfId="3" applyNumberFormat="1" applyFont="1" applyFill="1" applyBorder="1" applyAlignment="1">
      <alignment horizontal="right" vertical="center" wrapText="1"/>
    </xf>
    <xf numFmtId="0" fontId="17" fillId="2" borderId="9" xfId="3" applyFont="1" applyFill="1" applyBorder="1" applyAlignment="1">
      <alignment vertical="center" wrapText="1"/>
    </xf>
    <xf numFmtId="0" fontId="18" fillId="2" borderId="10" xfId="3" applyFont="1" applyFill="1" applyBorder="1" applyAlignment="1">
      <alignment vertical="center" wrapText="1"/>
    </xf>
    <xf numFmtId="0" fontId="18" fillId="2" borderId="11" xfId="3" applyFont="1" applyFill="1" applyBorder="1" applyAlignment="1">
      <alignment vertical="center" wrapText="1"/>
    </xf>
    <xf numFmtId="0" fontId="19" fillId="0" borderId="13" xfId="3" applyFont="1" applyFill="1" applyBorder="1" applyAlignment="1">
      <alignment horizontal="center" vertical="center" wrapText="1"/>
    </xf>
    <xf numFmtId="0" fontId="19" fillId="0" borderId="3" xfId="3" applyFont="1" applyFill="1" applyBorder="1" applyAlignment="1">
      <alignment horizontal="center" vertical="center" wrapText="1"/>
    </xf>
    <xf numFmtId="0" fontId="19" fillId="0" borderId="16" xfId="3" applyFont="1" applyFill="1" applyBorder="1" applyAlignment="1">
      <alignment horizontal="center" vertical="center" wrapText="1"/>
    </xf>
    <xf numFmtId="0" fontId="19" fillId="0" borderId="17" xfId="3" applyFont="1" applyFill="1" applyBorder="1" applyAlignment="1">
      <alignment horizontal="center" vertical="center" wrapText="1"/>
    </xf>
    <xf numFmtId="0" fontId="20" fillId="0" borderId="18" xfId="3" quotePrefix="1" applyFont="1" applyFill="1" applyBorder="1" applyAlignment="1">
      <alignment horizontal="center" vertical="center" wrapText="1"/>
    </xf>
    <xf numFmtId="0" fontId="20" fillId="0" borderId="19" xfId="3" quotePrefix="1" applyFont="1" applyFill="1" applyBorder="1" applyAlignment="1">
      <alignment horizontal="center" vertical="center" wrapText="1"/>
    </xf>
    <xf numFmtId="0" fontId="19" fillId="0" borderId="11" xfId="3" applyFont="1" applyFill="1" applyBorder="1" applyAlignment="1">
      <alignment horizontal="center" vertical="center" wrapText="1"/>
    </xf>
    <xf numFmtId="0" fontId="21" fillId="4" borderId="20" xfId="3" applyFont="1" applyFill="1" applyBorder="1" applyAlignment="1">
      <alignment vertical="center" wrapText="1"/>
    </xf>
    <xf numFmtId="0" fontId="23" fillId="5" borderId="23" xfId="3" applyFont="1" applyFill="1" applyBorder="1" applyAlignment="1">
      <alignment vertical="center" wrapText="1"/>
    </xf>
    <xf numFmtId="0" fontId="21" fillId="5" borderId="24" xfId="3" applyFont="1" applyFill="1" applyBorder="1" applyAlignment="1">
      <alignment vertical="center" wrapText="1"/>
    </xf>
    <xf numFmtId="0" fontId="21" fillId="5" borderId="25" xfId="3" applyFont="1" applyFill="1" applyBorder="1" applyAlignment="1">
      <alignment vertical="center" wrapText="1"/>
    </xf>
    <xf numFmtId="0" fontId="23" fillId="0" borderId="27" xfId="3" applyFont="1" applyFill="1" applyBorder="1" applyAlignment="1">
      <alignment horizontal="center" vertical="center" wrapText="1"/>
    </xf>
    <xf numFmtId="0" fontId="24" fillId="0" borderId="26" xfId="0" applyFont="1" applyBorder="1" applyAlignment="1">
      <alignment vertical="center"/>
    </xf>
    <xf numFmtId="164" fontId="24" fillId="0" borderId="26" xfId="1" applyFont="1" applyFill="1" applyBorder="1" applyAlignment="1">
      <alignment vertical="center"/>
    </xf>
    <xf numFmtId="165" fontId="25" fillId="0" borderId="26" xfId="3" applyNumberFormat="1" applyFont="1" applyFill="1" applyBorder="1" applyAlignment="1">
      <alignment vertical="center" wrapText="1"/>
    </xf>
    <xf numFmtId="2" fontId="24" fillId="0" borderId="15" xfId="4" applyNumberFormat="1" applyFont="1" applyFill="1" applyBorder="1" applyAlignment="1">
      <alignment horizontal="center" vertical="center"/>
    </xf>
    <xf numFmtId="167" fontId="24" fillId="0" borderId="28" xfId="5" applyNumberFormat="1" applyFont="1" applyFill="1" applyBorder="1" applyAlignment="1">
      <alignment horizontal="center" vertical="center"/>
    </xf>
    <xf numFmtId="2" fontId="24" fillId="0" borderId="26" xfId="4" applyNumberFormat="1" applyFont="1" applyFill="1" applyBorder="1" applyAlignment="1">
      <alignment horizontal="center" vertical="center"/>
    </xf>
    <xf numFmtId="0" fontId="24" fillId="0" borderId="26" xfId="0" applyFont="1" applyBorder="1" applyAlignment="1">
      <alignment vertical="center" wrapText="1"/>
    </xf>
    <xf numFmtId="0" fontId="23" fillId="0" borderId="23" xfId="3" applyFont="1" applyFill="1" applyBorder="1" applyAlignment="1">
      <alignment horizontal="center" vertical="center" wrapText="1"/>
    </xf>
    <xf numFmtId="0" fontId="23" fillId="5" borderId="23" xfId="3" applyFont="1" applyFill="1" applyBorder="1" applyAlignment="1">
      <alignment horizontal="center" vertical="center" wrapText="1"/>
    </xf>
    <xf numFmtId="165" fontId="25" fillId="5" borderId="26" xfId="3" applyNumberFormat="1" applyFont="1" applyFill="1" applyBorder="1" applyAlignment="1">
      <alignment vertical="center" wrapText="1"/>
    </xf>
    <xf numFmtId="2" fontId="25" fillId="5" borderId="26" xfId="3" applyNumberFormat="1" applyFont="1" applyFill="1" applyBorder="1" applyAlignment="1">
      <alignment horizontal="center" vertical="center" wrapText="1"/>
    </xf>
    <xf numFmtId="2" fontId="25" fillId="5" borderId="28" xfId="3" applyNumberFormat="1" applyFont="1" applyFill="1" applyBorder="1" applyAlignment="1">
      <alignment horizontal="center" vertical="center" wrapText="1"/>
    </xf>
    <xf numFmtId="168" fontId="24" fillId="0" borderId="26" xfId="5" applyNumberFormat="1" applyFont="1" applyFill="1" applyBorder="1" applyAlignment="1">
      <alignment horizontal="center" vertical="center"/>
    </xf>
    <xf numFmtId="9" fontId="23" fillId="5" borderId="20" xfId="2" applyFont="1" applyFill="1" applyBorder="1" applyAlignment="1">
      <alignment horizontal="center" vertical="center" wrapText="1"/>
    </xf>
    <xf numFmtId="9" fontId="21" fillId="5" borderId="24" xfId="2" applyFont="1" applyFill="1" applyBorder="1" applyAlignment="1">
      <alignment vertical="center" wrapText="1"/>
    </xf>
    <xf numFmtId="9" fontId="25" fillId="5" borderId="26" xfId="2" applyFont="1" applyFill="1" applyBorder="1" applyAlignment="1">
      <alignment vertical="center" wrapText="1"/>
    </xf>
    <xf numFmtId="9" fontId="25" fillId="5" borderId="26" xfId="2" applyFont="1" applyFill="1" applyBorder="1" applyAlignment="1">
      <alignment horizontal="center" vertical="center" wrapText="1"/>
    </xf>
    <xf numFmtId="9" fontId="4" fillId="5" borderId="28" xfId="2" applyFont="1" applyFill="1" applyBorder="1" applyAlignment="1">
      <alignment vertical="center" wrapText="1"/>
    </xf>
    <xf numFmtId="9" fontId="3" fillId="2" borderId="0" xfId="2" applyFont="1" applyFill="1" applyBorder="1" applyAlignment="1">
      <alignment vertical="center" wrapText="1"/>
    </xf>
    <xf numFmtId="9" fontId="3" fillId="2" borderId="0" xfId="2" applyFont="1" applyFill="1" applyBorder="1" applyAlignment="1">
      <alignment horizontal="right" vertical="center" wrapText="1"/>
    </xf>
    <xf numFmtId="0" fontId="23" fillId="5" borderId="20" xfId="3" applyFont="1" applyFill="1" applyBorder="1" applyAlignment="1">
      <alignment horizontal="center" vertical="center" wrapText="1"/>
    </xf>
    <xf numFmtId="165" fontId="8" fillId="5" borderId="32" xfId="6" applyNumberFormat="1" applyFont="1" applyFill="1" applyBorder="1" applyAlignment="1">
      <alignment vertical="center" wrapText="1"/>
    </xf>
    <xf numFmtId="4" fontId="8" fillId="5" borderId="28" xfId="2" applyNumberFormat="1" applyFont="1" applyFill="1" applyBorder="1" applyAlignment="1">
      <alignment vertical="center" wrapText="1"/>
    </xf>
    <xf numFmtId="0" fontId="23" fillId="5" borderId="35" xfId="3" applyFont="1" applyFill="1" applyBorder="1" applyAlignment="1">
      <alignment horizontal="center" vertical="center" wrapText="1"/>
    </xf>
    <xf numFmtId="165" fontId="8" fillId="5" borderId="39" xfId="3" applyNumberFormat="1" applyFont="1" applyFill="1" applyBorder="1" applyAlignment="1">
      <alignment vertical="center" wrapText="1"/>
    </xf>
    <xf numFmtId="0" fontId="19" fillId="0" borderId="15" xfId="3" applyFont="1" applyFill="1" applyBorder="1" applyAlignment="1">
      <alignment horizontal="center" vertical="center" wrapText="1"/>
    </xf>
    <xf numFmtId="0" fontId="19" fillId="0" borderId="5" xfId="3" applyFont="1" applyFill="1" applyBorder="1" applyAlignment="1">
      <alignment horizontal="center" vertical="center" wrapText="1"/>
    </xf>
    <xf numFmtId="0" fontId="23" fillId="4" borderId="1" xfId="3" applyFont="1" applyFill="1" applyBorder="1" applyAlignment="1">
      <alignment horizontal="center" vertical="center" wrapText="1"/>
    </xf>
    <xf numFmtId="0" fontId="22" fillId="0" borderId="21" xfId="3" applyFont="1" applyFill="1" applyBorder="1" applyAlignment="1">
      <alignment vertical="center" wrapText="1"/>
    </xf>
    <xf numFmtId="0" fontId="22" fillId="0" borderId="22" xfId="3" applyFont="1" applyFill="1" applyBorder="1" applyAlignment="1">
      <alignment vertical="center" wrapText="1"/>
    </xf>
    <xf numFmtId="0" fontId="28" fillId="0" borderId="27" xfId="0" applyFont="1" applyBorder="1" applyAlignment="1">
      <alignment horizontal="center" vertical="center"/>
    </xf>
    <xf numFmtId="0" fontId="24" fillId="0" borderId="41" xfId="0" applyFont="1" applyBorder="1" applyAlignment="1">
      <alignment horizontal="center" vertical="center"/>
    </xf>
    <xf numFmtId="167" fontId="24" fillId="0" borderId="26" xfId="5" applyNumberFormat="1" applyFont="1" applyFill="1" applyBorder="1" applyAlignment="1">
      <alignment horizontal="center" vertical="center"/>
    </xf>
    <xf numFmtId="0" fontId="21" fillId="0" borderId="24" xfId="3" applyFont="1" applyFill="1" applyBorder="1" applyAlignment="1">
      <alignment vertical="center" wrapText="1"/>
    </xf>
    <xf numFmtId="2" fontId="25" fillId="0" borderId="26" xfId="3" applyNumberFormat="1" applyFont="1" applyFill="1" applyBorder="1" applyAlignment="1">
      <alignment horizontal="center" vertical="center" wrapText="1"/>
    </xf>
    <xf numFmtId="165" fontId="25" fillId="0" borderId="28" xfId="6" applyNumberFormat="1" applyFont="1" applyFill="1" applyBorder="1" applyAlignment="1">
      <alignment vertical="center" wrapText="1"/>
    </xf>
    <xf numFmtId="0" fontId="24" fillId="0" borderId="26" xfId="0" applyFont="1" applyBorder="1" applyAlignment="1">
      <alignment horizontal="justify" vertical="center"/>
    </xf>
    <xf numFmtId="0" fontId="24" fillId="0" borderId="26" xfId="0" applyFont="1" applyBorder="1" applyAlignment="1">
      <alignment horizontal="center" vertical="center"/>
    </xf>
    <xf numFmtId="2" fontId="24" fillId="0" borderId="26" xfId="0" applyNumberFormat="1" applyFont="1" applyBorder="1" applyAlignment="1">
      <alignment horizontal="center" vertical="center"/>
    </xf>
    <xf numFmtId="169" fontId="24" fillId="0" borderId="28" xfId="4" applyNumberFormat="1" applyFont="1" applyFill="1" applyBorder="1" applyAlignment="1">
      <alignment vertical="center"/>
    </xf>
    <xf numFmtId="164" fontId="3" fillId="2" borderId="0" xfId="1" applyFont="1" applyFill="1" applyBorder="1" applyAlignment="1">
      <alignment vertical="center" wrapText="1"/>
    </xf>
    <xf numFmtId="0" fontId="28" fillId="5" borderId="27" xfId="0" applyFont="1" applyFill="1" applyBorder="1" applyAlignment="1">
      <alignment horizontal="center" vertical="center"/>
    </xf>
    <xf numFmtId="165" fontId="25" fillId="5" borderId="28" xfId="6" applyNumberFormat="1" applyFont="1" applyFill="1" applyBorder="1" applyAlignment="1">
      <alignment vertical="center" wrapText="1"/>
    </xf>
    <xf numFmtId="170" fontId="3" fillId="2" borderId="0" xfId="3" applyNumberFormat="1" applyFont="1" applyFill="1" applyBorder="1" applyAlignment="1">
      <alignment vertical="center" wrapText="1"/>
    </xf>
    <xf numFmtId="0" fontId="28" fillId="0" borderId="42" xfId="0" applyFont="1" applyBorder="1" applyAlignment="1">
      <alignment horizontal="center" vertical="center"/>
    </xf>
    <xf numFmtId="171" fontId="3" fillId="2" borderId="0" xfId="3" applyNumberFormat="1" applyFont="1" applyFill="1" applyBorder="1" applyAlignment="1">
      <alignment vertical="center" wrapText="1"/>
    </xf>
    <xf numFmtId="0" fontId="24" fillId="0" borderId="26" xfId="0" applyFont="1" applyBorder="1" applyAlignment="1">
      <alignment horizontal="center" vertical="center" wrapText="1"/>
    </xf>
    <xf numFmtId="0" fontId="30" fillId="2" borderId="0" xfId="3" applyNumberFormat="1" applyFont="1" applyFill="1" applyBorder="1" applyAlignment="1">
      <alignment vertical="center" wrapText="1"/>
    </xf>
    <xf numFmtId="0" fontId="24" fillId="0" borderId="43" xfId="0" applyFont="1" applyBorder="1" applyAlignment="1">
      <alignment horizontal="justify" vertical="center"/>
    </xf>
    <xf numFmtId="165" fontId="25" fillId="0" borderId="19" xfId="3" applyNumberFormat="1" applyFont="1" applyFill="1" applyBorder="1" applyAlignment="1">
      <alignment horizontal="center" vertical="center" wrapText="1"/>
    </xf>
    <xf numFmtId="167" fontId="24" fillId="0" borderId="19" xfId="5" applyNumberFormat="1" applyFont="1" applyFill="1" applyBorder="1" applyAlignment="1">
      <alignment horizontal="center" vertical="center"/>
    </xf>
    <xf numFmtId="2" fontId="24" fillId="0" borderId="19" xfId="4" applyNumberFormat="1" applyFont="1" applyFill="1" applyBorder="1" applyAlignment="1">
      <alignment horizontal="center" vertical="center"/>
    </xf>
    <xf numFmtId="0" fontId="25" fillId="5" borderId="44" xfId="3" applyFont="1" applyFill="1" applyBorder="1" applyAlignment="1">
      <alignment vertical="center" wrapText="1"/>
    </xf>
    <xf numFmtId="164" fontId="8" fillId="5" borderId="45" xfId="5" applyFont="1" applyFill="1" applyBorder="1" applyAlignment="1">
      <alignment vertical="center" wrapText="1"/>
    </xf>
    <xf numFmtId="0" fontId="25" fillId="5" borderId="27" xfId="3" applyFont="1" applyFill="1" applyBorder="1" applyAlignment="1">
      <alignment vertical="center" wrapText="1"/>
    </xf>
    <xf numFmtId="164" fontId="8" fillId="5" borderId="26" xfId="5" applyFont="1" applyFill="1" applyBorder="1" applyAlignment="1">
      <alignment vertical="center" wrapText="1"/>
    </xf>
    <xf numFmtId="0" fontId="25" fillId="5" borderId="46" xfId="3" applyFont="1" applyFill="1" applyBorder="1" applyAlignment="1">
      <alignment vertical="center" wrapText="1"/>
    </xf>
    <xf numFmtId="164" fontId="8" fillId="5" borderId="43" xfId="5" applyFont="1" applyFill="1" applyBorder="1" applyAlignment="1">
      <alignment vertical="center" wrapText="1"/>
    </xf>
    <xf numFmtId="10" fontId="31" fillId="0" borderId="0" xfId="2" applyNumberFormat="1" applyFont="1"/>
    <xf numFmtId="164" fontId="3" fillId="2" borderId="0" xfId="3" applyNumberFormat="1" applyFont="1" applyFill="1" applyBorder="1" applyAlignment="1">
      <alignment vertical="center" wrapText="1"/>
    </xf>
    <xf numFmtId="0" fontId="4" fillId="2" borderId="0" xfId="3" applyFont="1" applyFill="1" applyBorder="1" applyAlignment="1">
      <alignment horizontal="center" vertical="center" wrapText="1"/>
    </xf>
    <xf numFmtId="0" fontId="4" fillId="2" borderId="0" xfId="3" applyNumberFormat="1" applyFont="1" applyFill="1" applyBorder="1" applyAlignment="1">
      <alignment vertical="center" wrapText="1"/>
    </xf>
    <xf numFmtId="0" fontId="3" fillId="2" borderId="0" xfId="3" applyNumberFormat="1" applyFont="1" applyFill="1" applyBorder="1" applyAlignment="1">
      <alignment horizontal="center" vertical="center" wrapText="1"/>
    </xf>
    <xf numFmtId="0" fontId="3" fillId="2" borderId="0" xfId="3" applyNumberFormat="1" applyFont="1" applyFill="1" applyBorder="1" applyAlignment="1">
      <alignment horizontal="justify" vertical="center" wrapText="1"/>
    </xf>
    <xf numFmtId="0" fontId="4" fillId="2" borderId="0" xfId="3" applyFont="1" applyFill="1" applyBorder="1" applyAlignment="1">
      <alignment horizontal="left" vertical="center" wrapText="1"/>
    </xf>
    <xf numFmtId="0" fontId="4" fillId="2" borderId="0" xfId="3" applyNumberFormat="1" applyFont="1" applyFill="1" applyBorder="1" applyAlignment="1">
      <alignment horizontal="center" vertical="center" wrapText="1"/>
    </xf>
    <xf numFmtId="0" fontId="4" fillId="2" borderId="0" xfId="3" applyNumberFormat="1" applyFont="1" applyFill="1" applyBorder="1" applyAlignment="1">
      <alignment horizontal="justify" vertical="center" wrapText="1"/>
    </xf>
    <xf numFmtId="0" fontId="36" fillId="0" borderId="30" xfId="8" applyFont="1" applyBorder="1" applyAlignment="1">
      <alignment vertical="center"/>
    </xf>
    <xf numFmtId="0" fontId="4" fillId="2" borderId="30" xfId="3" applyNumberFormat="1" applyFont="1" applyFill="1" applyBorder="1" applyAlignment="1">
      <alignment horizontal="center" vertical="center" wrapText="1"/>
    </xf>
    <xf numFmtId="0" fontId="4" fillId="2" borderId="30" xfId="3" applyNumberFormat="1" applyFont="1" applyFill="1" applyBorder="1" applyAlignment="1">
      <alignment horizontal="justify" vertical="center" wrapText="1"/>
    </xf>
    <xf numFmtId="0" fontId="4" fillId="2" borderId="30" xfId="3" applyNumberFormat="1" applyFont="1" applyFill="1" applyBorder="1" applyAlignment="1">
      <alignment vertical="center" wrapText="1"/>
    </xf>
    <xf numFmtId="0" fontId="36" fillId="0" borderId="0" xfId="8" applyFont="1" applyAlignment="1">
      <alignment horizontal="left" vertical="center"/>
    </xf>
    <xf numFmtId="172" fontId="28" fillId="0" borderId="15" xfId="9" applyNumberFormat="1" applyFont="1" applyFill="1" applyBorder="1" applyAlignment="1" applyProtection="1">
      <alignment horizontal="center" vertical="center"/>
      <protection locked="0"/>
    </xf>
    <xf numFmtId="0" fontId="15" fillId="3" borderId="7" xfId="3" applyNumberFormat="1" applyFont="1" applyFill="1" applyBorder="1" applyAlignment="1">
      <alignment vertical="center" wrapText="1"/>
    </xf>
    <xf numFmtId="0" fontId="21" fillId="5" borderId="29" xfId="3" applyFont="1" applyFill="1" applyBorder="1" applyAlignment="1">
      <alignment horizontal="left" vertical="center" wrapText="1"/>
    </xf>
    <xf numFmtId="0" fontId="21" fillId="5" borderId="30" xfId="3" applyFont="1" applyFill="1" applyBorder="1" applyAlignment="1">
      <alignment horizontal="left" vertical="center" wrapText="1"/>
    </xf>
    <xf numFmtId="0" fontId="21" fillId="5" borderId="31" xfId="3" applyFont="1" applyFill="1" applyBorder="1" applyAlignment="1">
      <alignment horizontal="left" vertical="center" wrapText="1"/>
    </xf>
    <xf numFmtId="0" fontId="2" fillId="2" borderId="1" xfId="3" applyFont="1" applyFill="1" applyBorder="1" applyAlignment="1">
      <alignment horizontal="center" vertical="center" wrapText="1"/>
    </xf>
    <xf numFmtId="0" fontId="2" fillId="2" borderId="2" xfId="3" applyFont="1" applyFill="1" applyBorder="1" applyAlignment="1">
      <alignment horizontal="center" vertical="center" wrapText="1"/>
    </xf>
    <xf numFmtId="0" fontId="2"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0" xfId="3" applyFont="1" applyFill="1" applyBorder="1" applyAlignment="1">
      <alignment horizontal="center" vertical="center" wrapText="1"/>
    </xf>
    <xf numFmtId="0" fontId="6" fillId="2" borderId="5" xfId="3" applyFont="1" applyFill="1" applyBorder="1" applyAlignment="1">
      <alignment horizontal="center" vertical="center" wrapText="1"/>
    </xf>
    <xf numFmtId="0" fontId="7" fillId="2" borderId="4" xfId="3" applyFont="1" applyFill="1" applyBorder="1" applyAlignment="1">
      <alignment vertical="center" wrapText="1"/>
    </xf>
    <xf numFmtId="0" fontId="7" fillId="2" borderId="0" xfId="3" applyFont="1" applyFill="1" applyBorder="1" applyAlignment="1">
      <alignment vertical="center" wrapText="1"/>
    </xf>
    <xf numFmtId="0" fontId="7" fillId="2" borderId="5" xfId="3" applyFont="1" applyFill="1" applyBorder="1" applyAlignment="1">
      <alignment vertical="center" wrapText="1"/>
    </xf>
    <xf numFmtId="0" fontId="8" fillId="2" borderId="4" xfId="3" applyFont="1" applyFill="1" applyBorder="1" applyAlignment="1">
      <alignment horizontal="center" vertical="center" wrapText="1"/>
    </xf>
    <xf numFmtId="0" fontId="8" fillId="2" borderId="0" xfId="3" applyFont="1" applyFill="1" applyBorder="1" applyAlignment="1">
      <alignment horizontal="center" vertical="center" wrapText="1"/>
    </xf>
    <xf numFmtId="0" fontId="8" fillId="2" borderId="5" xfId="3"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0" xfId="0" applyFont="1" applyFill="1" applyAlignment="1">
      <alignment horizontal="center" vertical="center" wrapText="1"/>
    </xf>
    <xf numFmtId="0" fontId="11" fillId="0" borderId="5"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5" xfId="0" applyFont="1" applyFill="1" applyBorder="1" applyAlignment="1">
      <alignment horizontal="center" vertical="center" wrapText="1"/>
    </xf>
    <xf numFmtId="0" fontId="19" fillId="0" borderId="12" xfId="3" applyFont="1" applyFill="1" applyBorder="1" applyAlignment="1">
      <alignment horizontal="center" vertical="center" wrapText="1"/>
    </xf>
    <xf numFmtId="0" fontId="19" fillId="0" borderId="14" xfId="3" applyFont="1" applyFill="1" applyBorder="1" applyAlignment="1">
      <alignment horizontal="center" vertical="center" wrapText="1"/>
    </xf>
    <xf numFmtId="0" fontId="19" fillId="0" borderId="13" xfId="3" applyFont="1" applyFill="1" applyBorder="1" applyAlignment="1">
      <alignment horizontal="center" vertical="center" wrapText="1"/>
    </xf>
    <xf numFmtId="0" fontId="19" fillId="0" borderId="15" xfId="3" applyFont="1" applyFill="1" applyBorder="1" applyAlignment="1">
      <alignment horizontal="center" vertical="center" wrapText="1"/>
    </xf>
    <xf numFmtId="0" fontId="19" fillId="0" borderId="19" xfId="3" applyFont="1" applyFill="1" applyBorder="1" applyAlignment="1">
      <alignment horizontal="center" vertical="center" wrapText="1"/>
    </xf>
    <xf numFmtId="0" fontId="22" fillId="0" borderId="21" xfId="3" applyFont="1" applyFill="1" applyBorder="1" applyAlignment="1">
      <alignment horizontal="left" vertical="center" wrapText="1"/>
    </xf>
    <xf numFmtId="0" fontId="22" fillId="0" borderId="22" xfId="3" applyFont="1" applyFill="1" applyBorder="1" applyAlignment="1">
      <alignment horizontal="left" vertical="center" wrapText="1"/>
    </xf>
    <xf numFmtId="0" fontId="32" fillId="0" borderId="47" xfId="3" applyFont="1" applyFill="1" applyBorder="1" applyAlignment="1">
      <alignment horizontal="left" vertical="center" wrapText="1"/>
    </xf>
    <xf numFmtId="0" fontId="32" fillId="0" borderId="21" xfId="3" applyFont="1" applyFill="1" applyBorder="1" applyAlignment="1">
      <alignment horizontal="left" vertical="center" wrapText="1"/>
    </xf>
    <xf numFmtId="0" fontId="32" fillId="0" borderId="17" xfId="3" applyFont="1" applyFill="1" applyBorder="1" applyAlignment="1">
      <alignment horizontal="left" vertical="center" wrapText="1"/>
    </xf>
    <xf numFmtId="0" fontId="21" fillId="5" borderId="33" xfId="3" applyFont="1" applyFill="1" applyBorder="1" applyAlignment="1">
      <alignment horizontal="left" vertical="center" wrapText="1"/>
    </xf>
    <xf numFmtId="0" fontId="21" fillId="5" borderId="24" xfId="3" applyFont="1" applyFill="1" applyBorder="1" applyAlignment="1">
      <alignment horizontal="left" vertical="center" wrapText="1"/>
    </xf>
    <xf numFmtId="0" fontId="21" fillId="5" borderId="34" xfId="3" applyFont="1" applyFill="1" applyBorder="1" applyAlignment="1">
      <alignment horizontal="left" vertical="center" wrapText="1"/>
    </xf>
    <xf numFmtId="0" fontId="12" fillId="5" borderId="36" xfId="3" applyFont="1" applyFill="1" applyBorder="1" applyAlignment="1">
      <alignment horizontal="left" vertical="center" wrapText="1"/>
    </xf>
    <xf numFmtId="0" fontId="12" fillId="5" borderId="37" xfId="3" applyFont="1" applyFill="1" applyBorder="1" applyAlignment="1">
      <alignment horizontal="left" vertical="center" wrapText="1"/>
    </xf>
    <xf numFmtId="0" fontId="12" fillId="5" borderId="38" xfId="3" applyFont="1" applyFill="1" applyBorder="1" applyAlignment="1">
      <alignment horizontal="left" vertical="center" wrapText="1"/>
    </xf>
    <xf numFmtId="0" fontId="19" fillId="0" borderId="40" xfId="3" applyFont="1" applyFill="1" applyBorder="1" applyAlignment="1">
      <alignment horizontal="center" vertical="center" wrapText="1"/>
    </xf>
    <xf numFmtId="0" fontId="19" fillId="0" borderId="0" xfId="3" applyFont="1" applyFill="1" applyBorder="1" applyAlignment="1">
      <alignment horizontal="center" vertical="center" wrapText="1"/>
    </xf>
    <xf numFmtId="0" fontId="19" fillId="0" borderId="10" xfId="3" applyFont="1" applyFill="1" applyBorder="1" applyAlignment="1">
      <alignment horizontal="center" vertical="center" wrapText="1"/>
    </xf>
    <xf numFmtId="169" fontId="19" fillId="0" borderId="15" xfId="3" applyNumberFormat="1" applyFont="1" applyFill="1" applyBorder="1" applyAlignment="1">
      <alignment horizontal="center" vertical="center" wrapText="1"/>
    </xf>
    <xf numFmtId="169" fontId="19" fillId="0" borderId="16" xfId="3" applyNumberFormat="1" applyFont="1" applyFill="1" applyBorder="1" applyAlignment="1">
      <alignment horizontal="center" vertical="center" wrapText="1"/>
    </xf>
    <xf numFmtId="0" fontId="21" fillId="5" borderId="13" xfId="3" applyFont="1" applyFill="1" applyBorder="1" applyAlignment="1">
      <alignment horizontal="left" vertical="center" wrapText="1"/>
    </xf>
    <xf numFmtId="0" fontId="21" fillId="5" borderId="26" xfId="3" applyFont="1" applyFill="1" applyBorder="1" applyAlignment="1">
      <alignment horizontal="left" vertical="center" wrapText="1"/>
    </xf>
    <xf numFmtId="0" fontId="21" fillId="5" borderId="43" xfId="3" applyFont="1" applyFill="1" applyBorder="1" applyAlignment="1">
      <alignment horizontal="left" vertical="center" wrapText="1"/>
    </xf>
    <xf numFmtId="0" fontId="33" fillId="6" borderId="27" xfId="7" applyFont="1" applyFill="1" applyBorder="1" applyAlignment="1">
      <alignment horizontal="justify" vertical="center" wrapText="1"/>
    </xf>
    <xf numFmtId="0" fontId="33" fillId="6" borderId="26" xfId="7" applyFont="1" applyFill="1" applyBorder="1" applyAlignment="1">
      <alignment horizontal="justify" vertical="center" wrapText="1"/>
    </xf>
    <xf numFmtId="0" fontId="33" fillId="6" borderId="28" xfId="7" applyFont="1" applyFill="1" applyBorder="1" applyAlignment="1">
      <alignment horizontal="justify" vertical="center" wrapText="1"/>
    </xf>
    <xf numFmtId="0" fontId="33" fillId="0" borderId="9" xfId="3" applyFont="1" applyFill="1" applyBorder="1" applyAlignment="1">
      <alignment horizontal="justify" vertical="center" wrapText="1"/>
    </xf>
    <xf numFmtId="0" fontId="33" fillId="0" borderId="10" xfId="3" applyFont="1" applyFill="1" applyBorder="1" applyAlignment="1">
      <alignment horizontal="justify" vertical="center" wrapText="1"/>
    </xf>
    <xf numFmtId="0" fontId="33" fillId="0" borderId="11" xfId="3" applyFont="1" applyFill="1" applyBorder="1" applyAlignment="1">
      <alignment horizontal="justify" vertical="center" wrapText="1"/>
    </xf>
    <xf numFmtId="0" fontId="4" fillId="2" borderId="0" xfId="3" applyNumberFormat="1" applyFont="1" applyFill="1" applyBorder="1" applyAlignment="1">
      <alignment horizontal="center" vertical="center" wrapText="1"/>
    </xf>
    <xf numFmtId="0" fontId="3" fillId="2" borderId="0" xfId="3" applyNumberFormat="1" applyFont="1" applyFill="1" applyBorder="1" applyAlignment="1">
      <alignment horizontal="center" vertical="center" wrapText="1"/>
    </xf>
    <xf numFmtId="0" fontId="33" fillId="0" borderId="23" xfId="3" applyFont="1" applyFill="1" applyBorder="1" applyAlignment="1">
      <alignment horizontal="justify" vertical="center" wrapText="1"/>
    </xf>
    <xf numFmtId="0" fontId="33" fillId="0" borderId="24" xfId="3" applyFont="1" applyFill="1" applyBorder="1" applyAlignment="1">
      <alignment horizontal="justify" vertical="center" wrapText="1"/>
    </xf>
    <xf numFmtId="0" fontId="33" fillId="0" borderId="25" xfId="3" applyFont="1" applyFill="1" applyBorder="1" applyAlignment="1">
      <alignment horizontal="justify" vertical="center" wrapText="1"/>
    </xf>
    <xf numFmtId="0" fontId="33" fillId="0" borderId="20" xfId="3" applyFont="1" applyFill="1" applyBorder="1" applyAlignment="1">
      <alignment horizontal="left" vertical="center" wrapText="1"/>
    </xf>
    <xf numFmtId="0" fontId="33" fillId="0" borderId="30" xfId="3" applyFont="1" applyFill="1" applyBorder="1" applyAlignment="1">
      <alignment horizontal="left" vertical="center" wrapText="1"/>
    </xf>
    <xf numFmtId="0" fontId="33" fillId="0" borderId="17" xfId="3" applyFont="1" applyFill="1" applyBorder="1" applyAlignment="1">
      <alignment horizontal="left" vertical="center" wrapText="1"/>
    </xf>
    <xf numFmtId="0" fontId="33" fillId="0" borderId="27" xfId="3" applyFont="1" applyFill="1" applyBorder="1" applyAlignment="1">
      <alignment horizontal="justify" vertical="center" wrapText="1"/>
    </xf>
    <xf numFmtId="0" fontId="33" fillId="0" borderId="26" xfId="3" applyFont="1" applyFill="1" applyBorder="1" applyAlignment="1">
      <alignment horizontal="justify" vertical="center" wrapText="1"/>
    </xf>
    <xf numFmtId="0" fontId="33" fillId="0" borderId="28" xfId="3" applyFont="1" applyFill="1" applyBorder="1" applyAlignment="1">
      <alignment horizontal="justify" vertical="center" wrapText="1"/>
    </xf>
    <xf numFmtId="0" fontId="38" fillId="2" borderId="7" xfId="3" applyFont="1" applyFill="1" applyBorder="1" applyAlignment="1">
      <alignment horizontal="center" vertical="center" wrapText="1"/>
    </xf>
    <xf numFmtId="0" fontId="38" fillId="2" borderId="8" xfId="3" applyFont="1" applyFill="1" applyBorder="1" applyAlignment="1">
      <alignment horizontal="center" vertical="center" wrapText="1"/>
    </xf>
  </cellXfs>
  <cellStyles count="10">
    <cellStyle name="Currency" xfId="9"/>
    <cellStyle name="Millares 2 2" xfId="6"/>
    <cellStyle name="Millares 2 2 4" xfId="4"/>
    <cellStyle name="Moneda" xfId="1" builtinId="4"/>
    <cellStyle name="Moneda 3 4 2" xfId="5"/>
    <cellStyle name="Normal" xfId="0" builtinId="0"/>
    <cellStyle name="Normal 3" xfId="3"/>
    <cellStyle name="Normal 3 11" xfId="7"/>
    <cellStyle name="Normal_ESTABLECIMIENTO Y MANTENIMIENTO" xfId="8"/>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styles" Target="styles.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ISTORICOS FUEL OIL EXP"/>
      <sheetName val="_aCCIDENTES_DE_1995___1996_xl_2"/>
      <sheetName val="//ccefic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refreshError="1"/>
      <sheetData sheetId="76" refreshError="1"/>
      <sheetData sheetId="77"/>
      <sheetData sheetId="78" refreshError="1"/>
      <sheetData sheetId="79"/>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ANEXO IX"/>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Datos"/>
      <sheetName val="Cuadrilla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Concretos y morteros"/>
      <sheetName val="Datos iniciales "/>
      <sheetName val="Transpor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PR 1"/>
      <sheetName val="Lista obra"/>
      <sheetName val="Res-Accide-10"/>
      <sheetName val="PRESUPUESTO"/>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ESTADO VÍA-CRIT.TECNICO"/>
      <sheetName val="SUB APU"/>
      <sheetName val="PRECIOS"/>
      <sheetName val="PREACTA 6"/>
      <sheetName val="TABLA 2008"/>
      <sheetName val="CLASIFICACION"/>
      <sheetName val="PRESUPUESTO"/>
      <sheetName val="Listas"/>
      <sheetName val="Excavación Mat. Común Estacione"/>
      <sheetName val="Demolición Pavimento"/>
      <sheetName val="Insum"/>
      <sheetName val="TRANSPORTE"/>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A. P. U."/>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H76"/>
  <sheetViews>
    <sheetView tabSelected="1" view="pageBreakPreview" zoomScale="87" zoomScaleNormal="90" zoomScaleSheetLayoutView="87" workbookViewId="0">
      <selection activeCell="D9" sqref="D9"/>
    </sheetView>
  </sheetViews>
  <sheetFormatPr baseColWidth="10" defaultColWidth="12.5703125" defaultRowHeight="16.5" x14ac:dyDescent="0.3"/>
  <cols>
    <col min="1" max="1" width="9.7109375" style="88" customWidth="1"/>
    <col min="2" max="2" width="48.5703125" style="90" customWidth="1"/>
    <col min="3" max="3" width="14.42578125" style="90" customWidth="1"/>
    <col min="4" max="4" width="15.85546875" style="91" customWidth="1"/>
    <col min="5" max="5" width="11.7109375" style="1" customWidth="1"/>
    <col min="6" max="6" width="21" style="1" customWidth="1"/>
    <col min="7" max="25" width="17.5703125" style="1" customWidth="1"/>
    <col min="26" max="216" width="11.5703125" style="1" customWidth="1"/>
    <col min="217" max="263" width="12.5703125" style="2"/>
    <col min="264" max="264" width="9.7109375" style="2" customWidth="1"/>
    <col min="265" max="265" width="48.5703125" style="2" customWidth="1"/>
    <col min="266" max="266" width="14.42578125" style="2" customWidth="1"/>
    <col min="267" max="267" width="15.85546875" style="2" customWidth="1"/>
    <col min="268" max="268" width="11.7109375" style="2" customWidth="1"/>
    <col min="269" max="269" width="21" style="2" customWidth="1"/>
    <col min="270" max="270" width="17.5703125" style="2" customWidth="1"/>
    <col min="271" max="271" width="18.28515625" style="2" customWidth="1"/>
    <col min="272" max="272" width="16" style="2" customWidth="1"/>
    <col min="273" max="273" width="11.5703125" style="2" customWidth="1"/>
    <col min="274" max="274" width="19.5703125" style="2" customWidth="1"/>
    <col min="275" max="472" width="11.5703125" style="2" customWidth="1"/>
    <col min="473" max="519" width="12.5703125" style="2"/>
    <col min="520" max="520" width="9.7109375" style="2" customWidth="1"/>
    <col min="521" max="521" width="48.5703125" style="2" customWidth="1"/>
    <col min="522" max="522" width="14.42578125" style="2" customWidth="1"/>
    <col min="523" max="523" width="15.85546875" style="2" customWidth="1"/>
    <col min="524" max="524" width="11.7109375" style="2" customWidth="1"/>
    <col min="525" max="525" width="21" style="2" customWidth="1"/>
    <col min="526" max="526" width="17.5703125" style="2" customWidth="1"/>
    <col min="527" max="527" width="18.28515625" style="2" customWidth="1"/>
    <col min="528" max="528" width="16" style="2" customWidth="1"/>
    <col min="529" max="529" width="11.5703125" style="2" customWidth="1"/>
    <col min="530" max="530" width="19.5703125" style="2" customWidth="1"/>
    <col min="531" max="728" width="11.5703125" style="2" customWidth="1"/>
    <col min="729" max="775" width="12.5703125" style="2"/>
    <col min="776" max="776" width="9.7109375" style="2" customWidth="1"/>
    <col min="777" max="777" width="48.5703125" style="2" customWidth="1"/>
    <col min="778" max="778" width="14.42578125" style="2" customWidth="1"/>
    <col min="779" max="779" width="15.85546875" style="2" customWidth="1"/>
    <col min="780" max="780" width="11.7109375" style="2" customWidth="1"/>
    <col min="781" max="781" width="21" style="2" customWidth="1"/>
    <col min="782" max="782" width="17.5703125" style="2" customWidth="1"/>
    <col min="783" max="783" width="18.28515625" style="2" customWidth="1"/>
    <col min="784" max="784" width="16" style="2" customWidth="1"/>
    <col min="785" max="785" width="11.5703125" style="2" customWidth="1"/>
    <col min="786" max="786" width="19.5703125" style="2" customWidth="1"/>
    <col min="787" max="984" width="11.5703125" style="2" customWidth="1"/>
    <col min="985" max="1031" width="12.5703125" style="2"/>
    <col min="1032" max="1032" width="9.7109375" style="2" customWidth="1"/>
    <col min="1033" max="1033" width="48.5703125" style="2" customWidth="1"/>
    <col min="1034" max="1034" width="14.42578125" style="2" customWidth="1"/>
    <col min="1035" max="1035" width="15.85546875" style="2" customWidth="1"/>
    <col min="1036" max="1036" width="11.7109375" style="2" customWidth="1"/>
    <col min="1037" max="1037" width="21" style="2" customWidth="1"/>
    <col min="1038" max="1038" width="17.5703125" style="2" customWidth="1"/>
    <col min="1039" max="1039" width="18.28515625" style="2" customWidth="1"/>
    <col min="1040" max="1040" width="16" style="2" customWidth="1"/>
    <col min="1041" max="1041" width="11.5703125" style="2" customWidth="1"/>
    <col min="1042" max="1042" width="19.5703125" style="2" customWidth="1"/>
    <col min="1043" max="1240" width="11.5703125" style="2" customWidth="1"/>
    <col min="1241" max="1287" width="12.5703125" style="2"/>
    <col min="1288" max="1288" width="9.7109375" style="2" customWidth="1"/>
    <col min="1289" max="1289" width="48.5703125" style="2" customWidth="1"/>
    <col min="1290" max="1290" width="14.42578125" style="2" customWidth="1"/>
    <col min="1291" max="1291" width="15.85546875" style="2" customWidth="1"/>
    <col min="1292" max="1292" width="11.7109375" style="2" customWidth="1"/>
    <col min="1293" max="1293" width="21" style="2" customWidth="1"/>
    <col min="1294" max="1294" width="17.5703125" style="2" customWidth="1"/>
    <col min="1295" max="1295" width="18.28515625" style="2" customWidth="1"/>
    <col min="1296" max="1296" width="16" style="2" customWidth="1"/>
    <col min="1297" max="1297" width="11.5703125" style="2" customWidth="1"/>
    <col min="1298" max="1298" width="19.5703125" style="2" customWidth="1"/>
    <col min="1299" max="1496" width="11.5703125" style="2" customWidth="1"/>
    <col min="1497" max="1543" width="12.5703125" style="2"/>
    <col min="1544" max="1544" width="9.7109375" style="2" customWidth="1"/>
    <col min="1545" max="1545" width="48.5703125" style="2" customWidth="1"/>
    <col min="1546" max="1546" width="14.42578125" style="2" customWidth="1"/>
    <col min="1547" max="1547" width="15.85546875" style="2" customWidth="1"/>
    <col min="1548" max="1548" width="11.7109375" style="2" customWidth="1"/>
    <col min="1549" max="1549" width="21" style="2" customWidth="1"/>
    <col min="1550" max="1550" width="17.5703125" style="2" customWidth="1"/>
    <col min="1551" max="1551" width="18.28515625" style="2" customWidth="1"/>
    <col min="1552" max="1552" width="16" style="2" customWidth="1"/>
    <col min="1553" max="1553" width="11.5703125" style="2" customWidth="1"/>
    <col min="1554" max="1554" width="19.5703125" style="2" customWidth="1"/>
    <col min="1555" max="1752" width="11.5703125" style="2" customWidth="1"/>
    <col min="1753" max="1799" width="12.5703125" style="2"/>
    <col min="1800" max="1800" width="9.7109375" style="2" customWidth="1"/>
    <col min="1801" max="1801" width="48.5703125" style="2" customWidth="1"/>
    <col min="1802" max="1802" width="14.42578125" style="2" customWidth="1"/>
    <col min="1803" max="1803" width="15.85546875" style="2" customWidth="1"/>
    <col min="1804" max="1804" width="11.7109375" style="2" customWidth="1"/>
    <col min="1805" max="1805" width="21" style="2" customWidth="1"/>
    <col min="1806" max="1806" width="17.5703125" style="2" customWidth="1"/>
    <col min="1807" max="1807" width="18.28515625" style="2" customWidth="1"/>
    <col min="1808" max="1808" width="16" style="2" customWidth="1"/>
    <col min="1809" max="1809" width="11.5703125" style="2" customWidth="1"/>
    <col min="1810" max="1810" width="19.5703125" style="2" customWidth="1"/>
    <col min="1811" max="2008" width="11.5703125" style="2" customWidth="1"/>
    <col min="2009" max="2055" width="12.5703125" style="2"/>
    <col min="2056" max="2056" width="9.7109375" style="2" customWidth="1"/>
    <col min="2057" max="2057" width="48.5703125" style="2" customWidth="1"/>
    <col min="2058" max="2058" width="14.42578125" style="2" customWidth="1"/>
    <col min="2059" max="2059" width="15.85546875" style="2" customWidth="1"/>
    <col min="2060" max="2060" width="11.7109375" style="2" customWidth="1"/>
    <col min="2061" max="2061" width="21" style="2" customWidth="1"/>
    <col min="2062" max="2062" width="17.5703125" style="2" customWidth="1"/>
    <col min="2063" max="2063" width="18.28515625" style="2" customWidth="1"/>
    <col min="2064" max="2064" width="16" style="2" customWidth="1"/>
    <col min="2065" max="2065" width="11.5703125" style="2" customWidth="1"/>
    <col min="2066" max="2066" width="19.5703125" style="2" customWidth="1"/>
    <col min="2067" max="2264" width="11.5703125" style="2" customWidth="1"/>
    <col min="2265" max="2311" width="12.5703125" style="2"/>
    <col min="2312" max="2312" width="9.7109375" style="2" customWidth="1"/>
    <col min="2313" max="2313" width="48.5703125" style="2" customWidth="1"/>
    <col min="2314" max="2314" width="14.42578125" style="2" customWidth="1"/>
    <col min="2315" max="2315" width="15.85546875" style="2" customWidth="1"/>
    <col min="2316" max="2316" width="11.7109375" style="2" customWidth="1"/>
    <col min="2317" max="2317" width="21" style="2" customWidth="1"/>
    <col min="2318" max="2318" width="17.5703125" style="2" customWidth="1"/>
    <col min="2319" max="2319" width="18.28515625" style="2" customWidth="1"/>
    <col min="2320" max="2320" width="16" style="2" customWidth="1"/>
    <col min="2321" max="2321" width="11.5703125" style="2" customWidth="1"/>
    <col min="2322" max="2322" width="19.5703125" style="2" customWidth="1"/>
    <col min="2323" max="2520" width="11.5703125" style="2" customWidth="1"/>
    <col min="2521" max="2567" width="12.5703125" style="2"/>
    <col min="2568" max="2568" width="9.7109375" style="2" customWidth="1"/>
    <col min="2569" max="2569" width="48.5703125" style="2" customWidth="1"/>
    <col min="2570" max="2570" width="14.42578125" style="2" customWidth="1"/>
    <col min="2571" max="2571" width="15.85546875" style="2" customWidth="1"/>
    <col min="2572" max="2572" width="11.7109375" style="2" customWidth="1"/>
    <col min="2573" max="2573" width="21" style="2" customWidth="1"/>
    <col min="2574" max="2574" width="17.5703125" style="2" customWidth="1"/>
    <col min="2575" max="2575" width="18.28515625" style="2" customWidth="1"/>
    <col min="2576" max="2576" width="16" style="2" customWidth="1"/>
    <col min="2577" max="2577" width="11.5703125" style="2" customWidth="1"/>
    <col min="2578" max="2578" width="19.5703125" style="2" customWidth="1"/>
    <col min="2579" max="2776" width="11.5703125" style="2" customWidth="1"/>
    <col min="2777" max="2823" width="12.5703125" style="2"/>
    <col min="2824" max="2824" width="9.7109375" style="2" customWidth="1"/>
    <col min="2825" max="2825" width="48.5703125" style="2" customWidth="1"/>
    <col min="2826" max="2826" width="14.42578125" style="2" customWidth="1"/>
    <col min="2827" max="2827" width="15.85546875" style="2" customWidth="1"/>
    <col min="2828" max="2828" width="11.7109375" style="2" customWidth="1"/>
    <col min="2829" max="2829" width="21" style="2" customWidth="1"/>
    <col min="2830" max="2830" width="17.5703125" style="2" customWidth="1"/>
    <col min="2831" max="2831" width="18.28515625" style="2" customWidth="1"/>
    <col min="2832" max="2832" width="16" style="2" customWidth="1"/>
    <col min="2833" max="2833" width="11.5703125" style="2" customWidth="1"/>
    <col min="2834" max="2834" width="19.5703125" style="2" customWidth="1"/>
    <col min="2835" max="3032" width="11.5703125" style="2" customWidth="1"/>
    <col min="3033" max="3079" width="12.5703125" style="2"/>
    <col min="3080" max="3080" width="9.7109375" style="2" customWidth="1"/>
    <col min="3081" max="3081" width="48.5703125" style="2" customWidth="1"/>
    <col min="3082" max="3082" width="14.42578125" style="2" customWidth="1"/>
    <col min="3083" max="3083" width="15.85546875" style="2" customWidth="1"/>
    <col min="3084" max="3084" width="11.7109375" style="2" customWidth="1"/>
    <col min="3085" max="3085" width="21" style="2" customWidth="1"/>
    <col min="3086" max="3086" width="17.5703125" style="2" customWidth="1"/>
    <col min="3087" max="3087" width="18.28515625" style="2" customWidth="1"/>
    <col min="3088" max="3088" width="16" style="2" customWidth="1"/>
    <col min="3089" max="3089" width="11.5703125" style="2" customWidth="1"/>
    <col min="3090" max="3090" width="19.5703125" style="2" customWidth="1"/>
    <col min="3091" max="3288" width="11.5703125" style="2" customWidth="1"/>
    <col min="3289" max="3335" width="12.5703125" style="2"/>
    <col min="3336" max="3336" width="9.7109375" style="2" customWidth="1"/>
    <col min="3337" max="3337" width="48.5703125" style="2" customWidth="1"/>
    <col min="3338" max="3338" width="14.42578125" style="2" customWidth="1"/>
    <col min="3339" max="3339" width="15.85546875" style="2" customWidth="1"/>
    <col min="3340" max="3340" width="11.7109375" style="2" customWidth="1"/>
    <col min="3341" max="3341" width="21" style="2" customWidth="1"/>
    <col min="3342" max="3342" width="17.5703125" style="2" customWidth="1"/>
    <col min="3343" max="3343" width="18.28515625" style="2" customWidth="1"/>
    <col min="3344" max="3344" width="16" style="2" customWidth="1"/>
    <col min="3345" max="3345" width="11.5703125" style="2" customWidth="1"/>
    <col min="3346" max="3346" width="19.5703125" style="2" customWidth="1"/>
    <col min="3347" max="3544" width="11.5703125" style="2" customWidth="1"/>
    <col min="3545" max="3591" width="12.5703125" style="2"/>
    <col min="3592" max="3592" width="9.7109375" style="2" customWidth="1"/>
    <col min="3593" max="3593" width="48.5703125" style="2" customWidth="1"/>
    <col min="3594" max="3594" width="14.42578125" style="2" customWidth="1"/>
    <col min="3595" max="3595" width="15.85546875" style="2" customWidth="1"/>
    <col min="3596" max="3596" width="11.7109375" style="2" customWidth="1"/>
    <col min="3597" max="3597" width="21" style="2" customWidth="1"/>
    <col min="3598" max="3598" width="17.5703125" style="2" customWidth="1"/>
    <col min="3599" max="3599" width="18.28515625" style="2" customWidth="1"/>
    <col min="3600" max="3600" width="16" style="2" customWidth="1"/>
    <col min="3601" max="3601" width="11.5703125" style="2" customWidth="1"/>
    <col min="3602" max="3602" width="19.5703125" style="2" customWidth="1"/>
    <col min="3603" max="3800" width="11.5703125" style="2" customWidth="1"/>
    <col min="3801" max="3847" width="12.5703125" style="2"/>
    <col min="3848" max="3848" width="9.7109375" style="2" customWidth="1"/>
    <col min="3849" max="3849" width="48.5703125" style="2" customWidth="1"/>
    <col min="3850" max="3850" width="14.42578125" style="2" customWidth="1"/>
    <col min="3851" max="3851" width="15.85546875" style="2" customWidth="1"/>
    <col min="3852" max="3852" width="11.7109375" style="2" customWidth="1"/>
    <col min="3853" max="3853" width="21" style="2" customWidth="1"/>
    <col min="3854" max="3854" width="17.5703125" style="2" customWidth="1"/>
    <col min="3855" max="3855" width="18.28515625" style="2" customWidth="1"/>
    <col min="3856" max="3856" width="16" style="2" customWidth="1"/>
    <col min="3857" max="3857" width="11.5703125" style="2" customWidth="1"/>
    <col min="3858" max="3858" width="19.5703125" style="2" customWidth="1"/>
    <col min="3859" max="4056" width="11.5703125" style="2" customWidth="1"/>
    <col min="4057" max="4103" width="12.5703125" style="2"/>
    <col min="4104" max="4104" width="9.7109375" style="2" customWidth="1"/>
    <col min="4105" max="4105" width="48.5703125" style="2" customWidth="1"/>
    <col min="4106" max="4106" width="14.42578125" style="2" customWidth="1"/>
    <col min="4107" max="4107" width="15.85546875" style="2" customWidth="1"/>
    <col min="4108" max="4108" width="11.7109375" style="2" customWidth="1"/>
    <col min="4109" max="4109" width="21" style="2" customWidth="1"/>
    <col min="4110" max="4110" width="17.5703125" style="2" customWidth="1"/>
    <col min="4111" max="4111" width="18.28515625" style="2" customWidth="1"/>
    <col min="4112" max="4112" width="16" style="2" customWidth="1"/>
    <col min="4113" max="4113" width="11.5703125" style="2" customWidth="1"/>
    <col min="4114" max="4114" width="19.5703125" style="2" customWidth="1"/>
    <col min="4115" max="4312" width="11.5703125" style="2" customWidth="1"/>
    <col min="4313" max="4359" width="12.5703125" style="2"/>
    <col min="4360" max="4360" width="9.7109375" style="2" customWidth="1"/>
    <col min="4361" max="4361" width="48.5703125" style="2" customWidth="1"/>
    <col min="4362" max="4362" width="14.42578125" style="2" customWidth="1"/>
    <col min="4363" max="4363" width="15.85546875" style="2" customWidth="1"/>
    <col min="4364" max="4364" width="11.7109375" style="2" customWidth="1"/>
    <col min="4365" max="4365" width="21" style="2" customWidth="1"/>
    <col min="4366" max="4366" width="17.5703125" style="2" customWidth="1"/>
    <col min="4367" max="4367" width="18.28515625" style="2" customWidth="1"/>
    <col min="4368" max="4368" width="16" style="2" customWidth="1"/>
    <col min="4369" max="4369" width="11.5703125" style="2" customWidth="1"/>
    <col min="4370" max="4370" width="19.5703125" style="2" customWidth="1"/>
    <col min="4371" max="4568" width="11.5703125" style="2" customWidth="1"/>
    <col min="4569" max="4615" width="12.5703125" style="2"/>
    <col min="4616" max="4616" width="9.7109375" style="2" customWidth="1"/>
    <col min="4617" max="4617" width="48.5703125" style="2" customWidth="1"/>
    <col min="4618" max="4618" width="14.42578125" style="2" customWidth="1"/>
    <col min="4619" max="4619" width="15.85546875" style="2" customWidth="1"/>
    <col min="4620" max="4620" width="11.7109375" style="2" customWidth="1"/>
    <col min="4621" max="4621" width="21" style="2" customWidth="1"/>
    <col min="4622" max="4622" width="17.5703125" style="2" customWidth="1"/>
    <col min="4623" max="4623" width="18.28515625" style="2" customWidth="1"/>
    <col min="4624" max="4624" width="16" style="2" customWidth="1"/>
    <col min="4625" max="4625" width="11.5703125" style="2" customWidth="1"/>
    <col min="4626" max="4626" width="19.5703125" style="2" customWidth="1"/>
    <col min="4627" max="4824" width="11.5703125" style="2" customWidth="1"/>
    <col min="4825" max="4871" width="12.5703125" style="2"/>
    <col min="4872" max="4872" width="9.7109375" style="2" customWidth="1"/>
    <col min="4873" max="4873" width="48.5703125" style="2" customWidth="1"/>
    <col min="4874" max="4874" width="14.42578125" style="2" customWidth="1"/>
    <col min="4875" max="4875" width="15.85546875" style="2" customWidth="1"/>
    <col min="4876" max="4876" width="11.7109375" style="2" customWidth="1"/>
    <col min="4877" max="4877" width="21" style="2" customWidth="1"/>
    <col min="4878" max="4878" width="17.5703125" style="2" customWidth="1"/>
    <col min="4879" max="4879" width="18.28515625" style="2" customWidth="1"/>
    <col min="4880" max="4880" width="16" style="2" customWidth="1"/>
    <col min="4881" max="4881" width="11.5703125" style="2" customWidth="1"/>
    <col min="4882" max="4882" width="19.5703125" style="2" customWidth="1"/>
    <col min="4883" max="5080" width="11.5703125" style="2" customWidth="1"/>
    <col min="5081" max="5127" width="12.5703125" style="2"/>
    <col min="5128" max="5128" width="9.7109375" style="2" customWidth="1"/>
    <col min="5129" max="5129" width="48.5703125" style="2" customWidth="1"/>
    <col min="5130" max="5130" width="14.42578125" style="2" customWidth="1"/>
    <col min="5131" max="5131" width="15.85546875" style="2" customWidth="1"/>
    <col min="5132" max="5132" width="11.7109375" style="2" customWidth="1"/>
    <col min="5133" max="5133" width="21" style="2" customWidth="1"/>
    <col min="5134" max="5134" width="17.5703125" style="2" customWidth="1"/>
    <col min="5135" max="5135" width="18.28515625" style="2" customWidth="1"/>
    <col min="5136" max="5136" width="16" style="2" customWidth="1"/>
    <col min="5137" max="5137" width="11.5703125" style="2" customWidth="1"/>
    <col min="5138" max="5138" width="19.5703125" style="2" customWidth="1"/>
    <col min="5139" max="5336" width="11.5703125" style="2" customWidth="1"/>
    <col min="5337" max="5383" width="12.5703125" style="2"/>
    <col min="5384" max="5384" width="9.7109375" style="2" customWidth="1"/>
    <col min="5385" max="5385" width="48.5703125" style="2" customWidth="1"/>
    <col min="5386" max="5386" width="14.42578125" style="2" customWidth="1"/>
    <col min="5387" max="5387" width="15.85546875" style="2" customWidth="1"/>
    <col min="5388" max="5388" width="11.7109375" style="2" customWidth="1"/>
    <col min="5389" max="5389" width="21" style="2" customWidth="1"/>
    <col min="5390" max="5390" width="17.5703125" style="2" customWidth="1"/>
    <col min="5391" max="5391" width="18.28515625" style="2" customWidth="1"/>
    <col min="5392" max="5392" width="16" style="2" customWidth="1"/>
    <col min="5393" max="5393" width="11.5703125" style="2" customWidth="1"/>
    <col min="5394" max="5394" width="19.5703125" style="2" customWidth="1"/>
    <col min="5395" max="5592" width="11.5703125" style="2" customWidth="1"/>
    <col min="5593" max="5639" width="12.5703125" style="2"/>
    <col min="5640" max="5640" width="9.7109375" style="2" customWidth="1"/>
    <col min="5641" max="5641" width="48.5703125" style="2" customWidth="1"/>
    <col min="5642" max="5642" width="14.42578125" style="2" customWidth="1"/>
    <col min="5643" max="5643" width="15.85546875" style="2" customWidth="1"/>
    <col min="5644" max="5644" width="11.7109375" style="2" customWidth="1"/>
    <col min="5645" max="5645" width="21" style="2" customWidth="1"/>
    <col min="5646" max="5646" width="17.5703125" style="2" customWidth="1"/>
    <col min="5647" max="5647" width="18.28515625" style="2" customWidth="1"/>
    <col min="5648" max="5648" width="16" style="2" customWidth="1"/>
    <col min="5649" max="5649" width="11.5703125" style="2" customWidth="1"/>
    <col min="5650" max="5650" width="19.5703125" style="2" customWidth="1"/>
    <col min="5651" max="5848" width="11.5703125" style="2" customWidth="1"/>
    <col min="5849" max="5895" width="12.5703125" style="2"/>
    <col min="5896" max="5896" width="9.7109375" style="2" customWidth="1"/>
    <col min="5897" max="5897" width="48.5703125" style="2" customWidth="1"/>
    <col min="5898" max="5898" width="14.42578125" style="2" customWidth="1"/>
    <col min="5899" max="5899" width="15.85546875" style="2" customWidth="1"/>
    <col min="5900" max="5900" width="11.7109375" style="2" customWidth="1"/>
    <col min="5901" max="5901" width="21" style="2" customWidth="1"/>
    <col min="5902" max="5902" width="17.5703125" style="2" customWidth="1"/>
    <col min="5903" max="5903" width="18.28515625" style="2" customWidth="1"/>
    <col min="5904" max="5904" width="16" style="2" customWidth="1"/>
    <col min="5905" max="5905" width="11.5703125" style="2" customWidth="1"/>
    <col min="5906" max="5906" width="19.5703125" style="2" customWidth="1"/>
    <col min="5907" max="6104" width="11.5703125" style="2" customWidth="1"/>
    <col min="6105" max="6151" width="12.5703125" style="2"/>
    <col min="6152" max="6152" width="9.7109375" style="2" customWidth="1"/>
    <col min="6153" max="6153" width="48.5703125" style="2" customWidth="1"/>
    <col min="6154" max="6154" width="14.42578125" style="2" customWidth="1"/>
    <col min="6155" max="6155" width="15.85546875" style="2" customWidth="1"/>
    <col min="6156" max="6156" width="11.7109375" style="2" customWidth="1"/>
    <col min="6157" max="6157" width="21" style="2" customWidth="1"/>
    <col min="6158" max="6158" width="17.5703125" style="2" customWidth="1"/>
    <col min="6159" max="6159" width="18.28515625" style="2" customWidth="1"/>
    <col min="6160" max="6160" width="16" style="2" customWidth="1"/>
    <col min="6161" max="6161" width="11.5703125" style="2" customWidth="1"/>
    <col min="6162" max="6162" width="19.5703125" style="2" customWidth="1"/>
    <col min="6163" max="6360" width="11.5703125" style="2" customWidth="1"/>
    <col min="6361" max="6407" width="12.5703125" style="2"/>
    <col min="6408" max="6408" width="9.7109375" style="2" customWidth="1"/>
    <col min="6409" max="6409" width="48.5703125" style="2" customWidth="1"/>
    <col min="6410" max="6410" width="14.42578125" style="2" customWidth="1"/>
    <col min="6411" max="6411" width="15.85546875" style="2" customWidth="1"/>
    <col min="6412" max="6412" width="11.7109375" style="2" customWidth="1"/>
    <col min="6413" max="6413" width="21" style="2" customWidth="1"/>
    <col min="6414" max="6414" width="17.5703125" style="2" customWidth="1"/>
    <col min="6415" max="6415" width="18.28515625" style="2" customWidth="1"/>
    <col min="6416" max="6416" width="16" style="2" customWidth="1"/>
    <col min="6417" max="6417" width="11.5703125" style="2" customWidth="1"/>
    <col min="6418" max="6418" width="19.5703125" style="2" customWidth="1"/>
    <col min="6419" max="6616" width="11.5703125" style="2" customWidth="1"/>
    <col min="6617" max="6663" width="12.5703125" style="2"/>
    <col min="6664" max="6664" width="9.7109375" style="2" customWidth="1"/>
    <col min="6665" max="6665" width="48.5703125" style="2" customWidth="1"/>
    <col min="6666" max="6666" width="14.42578125" style="2" customWidth="1"/>
    <col min="6667" max="6667" width="15.85546875" style="2" customWidth="1"/>
    <col min="6668" max="6668" width="11.7109375" style="2" customWidth="1"/>
    <col min="6669" max="6669" width="21" style="2" customWidth="1"/>
    <col min="6670" max="6670" width="17.5703125" style="2" customWidth="1"/>
    <col min="6671" max="6671" width="18.28515625" style="2" customWidth="1"/>
    <col min="6672" max="6672" width="16" style="2" customWidth="1"/>
    <col min="6673" max="6673" width="11.5703125" style="2" customWidth="1"/>
    <col min="6674" max="6674" width="19.5703125" style="2" customWidth="1"/>
    <col min="6675" max="6872" width="11.5703125" style="2" customWidth="1"/>
    <col min="6873" max="6919" width="12.5703125" style="2"/>
    <col min="6920" max="6920" width="9.7109375" style="2" customWidth="1"/>
    <col min="6921" max="6921" width="48.5703125" style="2" customWidth="1"/>
    <col min="6922" max="6922" width="14.42578125" style="2" customWidth="1"/>
    <col min="6923" max="6923" width="15.85546875" style="2" customWidth="1"/>
    <col min="6924" max="6924" width="11.7109375" style="2" customWidth="1"/>
    <col min="6925" max="6925" width="21" style="2" customWidth="1"/>
    <col min="6926" max="6926" width="17.5703125" style="2" customWidth="1"/>
    <col min="6927" max="6927" width="18.28515625" style="2" customWidth="1"/>
    <col min="6928" max="6928" width="16" style="2" customWidth="1"/>
    <col min="6929" max="6929" width="11.5703125" style="2" customWidth="1"/>
    <col min="6930" max="6930" width="19.5703125" style="2" customWidth="1"/>
    <col min="6931" max="7128" width="11.5703125" style="2" customWidth="1"/>
    <col min="7129" max="7175" width="12.5703125" style="2"/>
    <col min="7176" max="7176" width="9.7109375" style="2" customWidth="1"/>
    <col min="7177" max="7177" width="48.5703125" style="2" customWidth="1"/>
    <col min="7178" max="7178" width="14.42578125" style="2" customWidth="1"/>
    <col min="7179" max="7179" width="15.85546875" style="2" customWidth="1"/>
    <col min="7180" max="7180" width="11.7109375" style="2" customWidth="1"/>
    <col min="7181" max="7181" width="21" style="2" customWidth="1"/>
    <col min="7182" max="7182" width="17.5703125" style="2" customWidth="1"/>
    <col min="7183" max="7183" width="18.28515625" style="2" customWidth="1"/>
    <col min="7184" max="7184" width="16" style="2" customWidth="1"/>
    <col min="7185" max="7185" width="11.5703125" style="2" customWidth="1"/>
    <col min="7186" max="7186" width="19.5703125" style="2" customWidth="1"/>
    <col min="7187" max="7384" width="11.5703125" style="2" customWidth="1"/>
    <col min="7385" max="7431" width="12.5703125" style="2"/>
    <col min="7432" max="7432" width="9.7109375" style="2" customWidth="1"/>
    <col min="7433" max="7433" width="48.5703125" style="2" customWidth="1"/>
    <col min="7434" max="7434" width="14.42578125" style="2" customWidth="1"/>
    <col min="7435" max="7435" width="15.85546875" style="2" customWidth="1"/>
    <col min="7436" max="7436" width="11.7109375" style="2" customWidth="1"/>
    <col min="7437" max="7437" width="21" style="2" customWidth="1"/>
    <col min="7438" max="7438" width="17.5703125" style="2" customWidth="1"/>
    <col min="7439" max="7439" width="18.28515625" style="2" customWidth="1"/>
    <col min="7440" max="7440" width="16" style="2" customWidth="1"/>
    <col min="7441" max="7441" width="11.5703125" style="2" customWidth="1"/>
    <col min="7442" max="7442" width="19.5703125" style="2" customWidth="1"/>
    <col min="7443" max="7640" width="11.5703125" style="2" customWidth="1"/>
    <col min="7641" max="7687" width="12.5703125" style="2"/>
    <col min="7688" max="7688" width="9.7109375" style="2" customWidth="1"/>
    <col min="7689" max="7689" width="48.5703125" style="2" customWidth="1"/>
    <col min="7690" max="7690" width="14.42578125" style="2" customWidth="1"/>
    <col min="7691" max="7691" width="15.85546875" style="2" customWidth="1"/>
    <col min="7692" max="7692" width="11.7109375" style="2" customWidth="1"/>
    <col min="7693" max="7693" width="21" style="2" customWidth="1"/>
    <col min="7694" max="7694" width="17.5703125" style="2" customWidth="1"/>
    <col min="7695" max="7695" width="18.28515625" style="2" customWidth="1"/>
    <col min="7696" max="7696" width="16" style="2" customWidth="1"/>
    <col min="7697" max="7697" width="11.5703125" style="2" customWidth="1"/>
    <col min="7698" max="7698" width="19.5703125" style="2" customWidth="1"/>
    <col min="7699" max="7896" width="11.5703125" style="2" customWidth="1"/>
    <col min="7897" max="7943" width="12.5703125" style="2"/>
    <col min="7944" max="7944" width="9.7109375" style="2" customWidth="1"/>
    <col min="7945" max="7945" width="48.5703125" style="2" customWidth="1"/>
    <col min="7946" max="7946" width="14.42578125" style="2" customWidth="1"/>
    <col min="7947" max="7947" width="15.85546875" style="2" customWidth="1"/>
    <col min="7948" max="7948" width="11.7109375" style="2" customWidth="1"/>
    <col min="7949" max="7949" width="21" style="2" customWidth="1"/>
    <col min="7950" max="7950" width="17.5703125" style="2" customWidth="1"/>
    <col min="7951" max="7951" width="18.28515625" style="2" customWidth="1"/>
    <col min="7952" max="7952" width="16" style="2" customWidth="1"/>
    <col min="7953" max="7953" width="11.5703125" style="2" customWidth="1"/>
    <col min="7954" max="7954" width="19.5703125" style="2" customWidth="1"/>
    <col min="7955" max="8152" width="11.5703125" style="2" customWidth="1"/>
    <col min="8153" max="8199" width="12.5703125" style="2"/>
    <col min="8200" max="8200" width="9.7109375" style="2" customWidth="1"/>
    <col min="8201" max="8201" width="48.5703125" style="2" customWidth="1"/>
    <col min="8202" max="8202" width="14.42578125" style="2" customWidth="1"/>
    <col min="8203" max="8203" width="15.85546875" style="2" customWidth="1"/>
    <col min="8204" max="8204" width="11.7109375" style="2" customWidth="1"/>
    <col min="8205" max="8205" width="21" style="2" customWidth="1"/>
    <col min="8206" max="8206" width="17.5703125" style="2" customWidth="1"/>
    <col min="8207" max="8207" width="18.28515625" style="2" customWidth="1"/>
    <col min="8208" max="8208" width="16" style="2" customWidth="1"/>
    <col min="8209" max="8209" width="11.5703125" style="2" customWidth="1"/>
    <col min="8210" max="8210" width="19.5703125" style="2" customWidth="1"/>
    <col min="8211" max="8408" width="11.5703125" style="2" customWidth="1"/>
    <col min="8409" max="8455" width="12.5703125" style="2"/>
    <col min="8456" max="8456" width="9.7109375" style="2" customWidth="1"/>
    <col min="8457" max="8457" width="48.5703125" style="2" customWidth="1"/>
    <col min="8458" max="8458" width="14.42578125" style="2" customWidth="1"/>
    <col min="8459" max="8459" width="15.85546875" style="2" customWidth="1"/>
    <col min="8460" max="8460" width="11.7109375" style="2" customWidth="1"/>
    <col min="8461" max="8461" width="21" style="2" customWidth="1"/>
    <col min="8462" max="8462" width="17.5703125" style="2" customWidth="1"/>
    <col min="8463" max="8463" width="18.28515625" style="2" customWidth="1"/>
    <col min="8464" max="8464" width="16" style="2" customWidth="1"/>
    <col min="8465" max="8465" width="11.5703125" style="2" customWidth="1"/>
    <col min="8466" max="8466" width="19.5703125" style="2" customWidth="1"/>
    <col min="8467" max="8664" width="11.5703125" style="2" customWidth="1"/>
    <col min="8665" max="8711" width="12.5703125" style="2"/>
    <col min="8712" max="8712" width="9.7109375" style="2" customWidth="1"/>
    <col min="8713" max="8713" width="48.5703125" style="2" customWidth="1"/>
    <col min="8714" max="8714" width="14.42578125" style="2" customWidth="1"/>
    <col min="8715" max="8715" width="15.85546875" style="2" customWidth="1"/>
    <col min="8716" max="8716" width="11.7109375" style="2" customWidth="1"/>
    <col min="8717" max="8717" width="21" style="2" customWidth="1"/>
    <col min="8718" max="8718" width="17.5703125" style="2" customWidth="1"/>
    <col min="8719" max="8719" width="18.28515625" style="2" customWidth="1"/>
    <col min="8720" max="8720" width="16" style="2" customWidth="1"/>
    <col min="8721" max="8721" width="11.5703125" style="2" customWidth="1"/>
    <col min="8722" max="8722" width="19.5703125" style="2" customWidth="1"/>
    <col min="8723" max="8920" width="11.5703125" style="2" customWidth="1"/>
    <col min="8921" max="8967" width="12.5703125" style="2"/>
    <col min="8968" max="8968" width="9.7109375" style="2" customWidth="1"/>
    <col min="8969" max="8969" width="48.5703125" style="2" customWidth="1"/>
    <col min="8970" max="8970" width="14.42578125" style="2" customWidth="1"/>
    <col min="8971" max="8971" width="15.85546875" style="2" customWidth="1"/>
    <col min="8972" max="8972" width="11.7109375" style="2" customWidth="1"/>
    <col min="8973" max="8973" width="21" style="2" customWidth="1"/>
    <col min="8974" max="8974" width="17.5703125" style="2" customWidth="1"/>
    <col min="8975" max="8975" width="18.28515625" style="2" customWidth="1"/>
    <col min="8976" max="8976" width="16" style="2" customWidth="1"/>
    <col min="8977" max="8977" width="11.5703125" style="2" customWidth="1"/>
    <col min="8978" max="8978" width="19.5703125" style="2" customWidth="1"/>
    <col min="8979" max="9176" width="11.5703125" style="2" customWidth="1"/>
    <col min="9177" max="9223" width="12.5703125" style="2"/>
    <col min="9224" max="9224" width="9.7109375" style="2" customWidth="1"/>
    <col min="9225" max="9225" width="48.5703125" style="2" customWidth="1"/>
    <col min="9226" max="9226" width="14.42578125" style="2" customWidth="1"/>
    <col min="9227" max="9227" width="15.85546875" style="2" customWidth="1"/>
    <col min="9228" max="9228" width="11.7109375" style="2" customWidth="1"/>
    <col min="9229" max="9229" width="21" style="2" customWidth="1"/>
    <col min="9230" max="9230" width="17.5703125" style="2" customWidth="1"/>
    <col min="9231" max="9231" width="18.28515625" style="2" customWidth="1"/>
    <col min="9232" max="9232" width="16" style="2" customWidth="1"/>
    <col min="9233" max="9233" width="11.5703125" style="2" customWidth="1"/>
    <col min="9234" max="9234" width="19.5703125" style="2" customWidth="1"/>
    <col min="9235" max="9432" width="11.5703125" style="2" customWidth="1"/>
    <col min="9433" max="9479" width="12.5703125" style="2"/>
    <col min="9480" max="9480" width="9.7109375" style="2" customWidth="1"/>
    <col min="9481" max="9481" width="48.5703125" style="2" customWidth="1"/>
    <col min="9482" max="9482" width="14.42578125" style="2" customWidth="1"/>
    <col min="9483" max="9483" width="15.85546875" style="2" customWidth="1"/>
    <col min="9484" max="9484" width="11.7109375" style="2" customWidth="1"/>
    <col min="9485" max="9485" width="21" style="2" customWidth="1"/>
    <col min="9486" max="9486" width="17.5703125" style="2" customWidth="1"/>
    <col min="9487" max="9487" width="18.28515625" style="2" customWidth="1"/>
    <col min="9488" max="9488" width="16" style="2" customWidth="1"/>
    <col min="9489" max="9489" width="11.5703125" style="2" customWidth="1"/>
    <col min="9490" max="9490" width="19.5703125" style="2" customWidth="1"/>
    <col min="9491" max="9688" width="11.5703125" style="2" customWidth="1"/>
    <col min="9689" max="9735" width="12.5703125" style="2"/>
    <col min="9736" max="9736" width="9.7109375" style="2" customWidth="1"/>
    <col min="9737" max="9737" width="48.5703125" style="2" customWidth="1"/>
    <col min="9738" max="9738" width="14.42578125" style="2" customWidth="1"/>
    <col min="9739" max="9739" width="15.85546875" style="2" customWidth="1"/>
    <col min="9740" max="9740" width="11.7109375" style="2" customWidth="1"/>
    <col min="9741" max="9741" width="21" style="2" customWidth="1"/>
    <col min="9742" max="9742" width="17.5703125" style="2" customWidth="1"/>
    <col min="9743" max="9743" width="18.28515625" style="2" customWidth="1"/>
    <col min="9744" max="9744" width="16" style="2" customWidth="1"/>
    <col min="9745" max="9745" width="11.5703125" style="2" customWidth="1"/>
    <col min="9746" max="9746" width="19.5703125" style="2" customWidth="1"/>
    <col min="9747" max="9944" width="11.5703125" style="2" customWidth="1"/>
    <col min="9945" max="9991" width="12.5703125" style="2"/>
    <col min="9992" max="9992" width="9.7109375" style="2" customWidth="1"/>
    <col min="9993" max="9993" width="48.5703125" style="2" customWidth="1"/>
    <col min="9994" max="9994" width="14.42578125" style="2" customWidth="1"/>
    <col min="9995" max="9995" width="15.85546875" style="2" customWidth="1"/>
    <col min="9996" max="9996" width="11.7109375" style="2" customWidth="1"/>
    <col min="9997" max="9997" width="21" style="2" customWidth="1"/>
    <col min="9998" max="9998" width="17.5703125" style="2" customWidth="1"/>
    <col min="9999" max="9999" width="18.28515625" style="2" customWidth="1"/>
    <col min="10000" max="10000" width="16" style="2" customWidth="1"/>
    <col min="10001" max="10001" width="11.5703125" style="2" customWidth="1"/>
    <col min="10002" max="10002" width="19.5703125" style="2" customWidth="1"/>
    <col min="10003" max="10200" width="11.5703125" style="2" customWidth="1"/>
    <col min="10201" max="10247" width="12.5703125" style="2"/>
    <col min="10248" max="10248" width="9.7109375" style="2" customWidth="1"/>
    <col min="10249" max="10249" width="48.5703125" style="2" customWidth="1"/>
    <col min="10250" max="10250" width="14.42578125" style="2" customWidth="1"/>
    <col min="10251" max="10251" width="15.85546875" style="2" customWidth="1"/>
    <col min="10252" max="10252" width="11.7109375" style="2" customWidth="1"/>
    <col min="10253" max="10253" width="21" style="2" customWidth="1"/>
    <col min="10254" max="10254" width="17.5703125" style="2" customWidth="1"/>
    <col min="10255" max="10255" width="18.28515625" style="2" customWidth="1"/>
    <col min="10256" max="10256" width="16" style="2" customWidth="1"/>
    <col min="10257" max="10257" width="11.5703125" style="2" customWidth="1"/>
    <col min="10258" max="10258" width="19.5703125" style="2" customWidth="1"/>
    <col min="10259" max="10456" width="11.5703125" style="2" customWidth="1"/>
    <col min="10457" max="10503" width="12.5703125" style="2"/>
    <col min="10504" max="10504" width="9.7109375" style="2" customWidth="1"/>
    <col min="10505" max="10505" width="48.5703125" style="2" customWidth="1"/>
    <col min="10506" max="10506" width="14.42578125" style="2" customWidth="1"/>
    <col min="10507" max="10507" width="15.85546875" style="2" customWidth="1"/>
    <col min="10508" max="10508" width="11.7109375" style="2" customWidth="1"/>
    <col min="10509" max="10509" width="21" style="2" customWidth="1"/>
    <col min="10510" max="10510" width="17.5703125" style="2" customWidth="1"/>
    <col min="10511" max="10511" width="18.28515625" style="2" customWidth="1"/>
    <col min="10512" max="10512" width="16" style="2" customWidth="1"/>
    <col min="10513" max="10513" width="11.5703125" style="2" customWidth="1"/>
    <col min="10514" max="10514" width="19.5703125" style="2" customWidth="1"/>
    <col min="10515" max="10712" width="11.5703125" style="2" customWidth="1"/>
    <col min="10713" max="10759" width="12.5703125" style="2"/>
    <col min="10760" max="10760" width="9.7109375" style="2" customWidth="1"/>
    <col min="10761" max="10761" width="48.5703125" style="2" customWidth="1"/>
    <col min="10762" max="10762" width="14.42578125" style="2" customWidth="1"/>
    <col min="10763" max="10763" width="15.85546875" style="2" customWidth="1"/>
    <col min="10764" max="10764" width="11.7109375" style="2" customWidth="1"/>
    <col min="10765" max="10765" width="21" style="2" customWidth="1"/>
    <col min="10766" max="10766" width="17.5703125" style="2" customWidth="1"/>
    <col min="10767" max="10767" width="18.28515625" style="2" customWidth="1"/>
    <col min="10768" max="10768" width="16" style="2" customWidth="1"/>
    <col min="10769" max="10769" width="11.5703125" style="2" customWidth="1"/>
    <col min="10770" max="10770" width="19.5703125" style="2" customWidth="1"/>
    <col min="10771" max="10968" width="11.5703125" style="2" customWidth="1"/>
    <col min="10969" max="11015" width="12.5703125" style="2"/>
    <col min="11016" max="11016" width="9.7109375" style="2" customWidth="1"/>
    <col min="11017" max="11017" width="48.5703125" style="2" customWidth="1"/>
    <col min="11018" max="11018" width="14.42578125" style="2" customWidth="1"/>
    <col min="11019" max="11019" width="15.85546875" style="2" customWidth="1"/>
    <col min="11020" max="11020" width="11.7109375" style="2" customWidth="1"/>
    <col min="11021" max="11021" width="21" style="2" customWidth="1"/>
    <col min="11022" max="11022" width="17.5703125" style="2" customWidth="1"/>
    <col min="11023" max="11023" width="18.28515625" style="2" customWidth="1"/>
    <col min="11024" max="11024" width="16" style="2" customWidth="1"/>
    <col min="11025" max="11025" width="11.5703125" style="2" customWidth="1"/>
    <col min="11026" max="11026" width="19.5703125" style="2" customWidth="1"/>
    <col min="11027" max="11224" width="11.5703125" style="2" customWidth="1"/>
    <col min="11225" max="11271" width="12.5703125" style="2"/>
    <col min="11272" max="11272" width="9.7109375" style="2" customWidth="1"/>
    <col min="11273" max="11273" width="48.5703125" style="2" customWidth="1"/>
    <col min="11274" max="11274" width="14.42578125" style="2" customWidth="1"/>
    <col min="11275" max="11275" width="15.85546875" style="2" customWidth="1"/>
    <col min="11276" max="11276" width="11.7109375" style="2" customWidth="1"/>
    <col min="11277" max="11277" width="21" style="2" customWidth="1"/>
    <col min="11278" max="11278" width="17.5703125" style="2" customWidth="1"/>
    <col min="11279" max="11279" width="18.28515625" style="2" customWidth="1"/>
    <col min="11280" max="11280" width="16" style="2" customWidth="1"/>
    <col min="11281" max="11281" width="11.5703125" style="2" customWidth="1"/>
    <col min="11282" max="11282" width="19.5703125" style="2" customWidth="1"/>
    <col min="11283" max="11480" width="11.5703125" style="2" customWidth="1"/>
    <col min="11481" max="11527" width="12.5703125" style="2"/>
    <col min="11528" max="11528" width="9.7109375" style="2" customWidth="1"/>
    <col min="11529" max="11529" width="48.5703125" style="2" customWidth="1"/>
    <col min="11530" max="11530" width="14.42578125" style="2" customWidth="1"/>
    <col min="11531" max="11531" width="15.85546875" style="2" customWidth="1"/>
    <col min="11532" max="11532" width="11.7109375" style="2" customWidth="1"/>
    <col min="11533" max="11533" width="21" style="2" customWidth="1"/>
    <col min="11534" max="11534" width="17.5703125" style="2" customWidth="1"/>
    <col min="11535" max="11535" width="18.28515625" style="2" customWidth="1"/>
    <col min="11536" max="11536" width="16" style="2" customWidth="1"/>
    <col min="11537" max="11537" width="11.5703125" style="2" customWidth="1"/>
    <col min="11538" max="11538" width="19.5703125" style="2" customWidth="1"/>
    <col min="11539" max="11736" width="11.5703125" style="2" customWidth="1"/>
    <col min="11737" max="11783" width="12.5703125" style="2"/>
    <col min="11784" max="11784" width="9.7109375" style="2" customWidth="1"/>
    <col min="11785" max="11785" width="48.5703125" style="2" customWidth="1"/>
    <col min="11786" max="11786" width="14.42578125" style="2" customWidth="1"/>
    <col min="11787" max="11787" width="15.85546875" style="2" customWidth="1"/>
    <col min="11788" max="11788" width="11.7109375" style="2" customWidth="1"/>
    <col min="11789" max="11789" width="21" style="2" customWidth="1"/>
    <col min="11790" max="11790" width="17.5703125" style="2" customWidth="1"/>
    <col min="11791" max="11791" width="18.28515625" style="2" customWidth="1"/>
    <col min="11792" max="11792" width="16" style="2" customWidth="1"/>
    <col min="11793" max="11793" width="11.5703125" style="2" customWidth="1"/>
    <col min="11794" max="11794" width="19.5703125" style="2" customWidth="1"/>
    <col min="11795" max="11992" width="11.5703125" style="2" customWidth="1"/>
    <col min="11993" max="12039" width="12.5703125" style="2"/>
    <col min="12040" max="12040" width="9.7109375" style="2" customWidth="1"/>
    <col min="12041" max="12041" width="48.5703125" style="2" customWidth="1"/>
    <col min="12042" max="12042" width="14.42578125" style="2" customWidth="1"/>
    <col min="12043" max="12043" width="15.85546875" style="2" customWidth="1"/>
    <col min="12044" max="12044" width="11.7109375" style="2" customWidth="1"/>
    <col min="12045" max="12045" width="21" style="2" customWidth="1"/>
    <col min="12046" max="12046" width="17.5703125" style="2" customWidth="1"/>
    <col min="12047" max="12047" width="18.28515625" style="2" customWidth="1"/>
    <col min="12048" max="12048" width="16" style="2" customWidth="1"/>
    <col min="12049" max="12049" width="11.5703125" style="2" customWidth="1"/>
    <col min="12050" max="12050" width="19.5703125" style="2" customWidth="1"/>
    <col min="12051" max="12248" width="11.5703125" style="2" customWidth="1"/>
    <col min="12249" max="12295" width="12.5703125" style="2"/>
    <col min="12296" max="12296" width="9.7109375" style="2" customWidth="1"/>
    <col min="12297" max="12297" width="48.5703125" style="2" customWidth="1"/>
    <col min="12298" max="12298" width="14.42578125" style="2" customWidth="1"/>
    <col min="12299" max="12299" width="15.85546875" style="2" customWidth="1"/>
    <col min="12300" max="12300" width="11.7109375" style="2" customWidth="1"/>
    <col min="12301" max="12301" width="21" style="2" customWidth="1"/>
    <col min="12302" max="12302" width="17.5703125" style="2" customWidth="1"/>
    <col min="12303" max="12303" width="18.28515625" style="2" customWidth="1"/>
    <col min="12304" max="12304" width="16" style="2" customWidth="1"/>
    <col min="12305" max="12305" width="11.5703125" style="2" customWidth="1"/>
    <col min="12306" max="12306" width="19.5703125" style="2" customWidth="1"/>
    <col min="12307" max="12504" width="11.5703125" style="2" customWidth="1"/>
    <col min="12505" max="12551" width="12.5703125" style="2"/>
    <col min="12552" max="12552" width="9.7109375" style="2" customWidth="1"/>
    <col min="12553" max="12553" width="48.5703125" style="2" customWidth="1"/>
    <col min="12554" max="12554" width="14.42578125" style="2" customWidth="1"/>
    <col min="12555" max="12555" width="15.85546875" style="2" customWidth="1"/>
    <col min="12556" max="12556" width="11.7109375" style="2" customWidth="1"/>
    <col min="12557" max="12557" width="21" style="2" customWidth="1"/>
    <col min="12558" max="12558" width="17.5703125" style="2" customWidth="1"/>
    <col min="12559" max="12559" width="18.28515625" style="2" customWidth="1"/>
    <col min="12560" max="12560" width="16" style="2" customWidth="1"/>
    <col min="12561" max="12561" width="11.5703125" style="2" customWidth="1"/>
    <col min="12562" max="12562" width="19.5703125" style="2" customWidth="1"/>
    <col min="12563" max="12760" width="11.5703125" style="2" customWidth="1"/>
    <col min="12761" max="12807" width="12.5703125" style="2"/>
    <col min="12808" max="12808" width="9.7109375" style="2" customWidth="1"/>
    <col min="12809" max="12809" width="48.5703125" style="2" customWidth="1"/>
    <col min="12810" max="12810" width="14.42578125" style="2" customWidth="1"/>
    <col min="12811" max="12811" width="15.85546875" style="2" customWidth="1"/>
    <col min="12812" max="12812" width="11.7109375" style="2" customWidth="1"/>
    <col min="12813" max="12813" width="21" style="2" customWidth="1"/>
    <col min="12814" max="12814" width="17.5703125" style="2" customWidth="1"/>
    <col min="12815" max="12815" width="18.28515625" style="2" customWidth="1"/>
    <col min="12816" max="12816" width="16" style="2" customWidth="1"/>
    <col min="12817" max="12817" width="11.5703125" style="2" customWidth="1"/>
    <col min="12818" max="12818" width="19.5703125" style="2" customWidth="1"/>
    <col min="12819" max="13016" width="11.5703125" style="2" customWidth="1"/>
    <col min="13017" max="13063" width="12.5703125" style="2"/>
    <col min="13064" max="13064" width="9.7109375" style="2" customWidth="1"/>
    <col min="13065" max="13065" width="48.5703125" style="2" customWidth="1"/>
    <col min="13066" max="13066" width="14.42578125" style="2" customWidth="1"/>
    <col min="13067" max="13067" width="15.85546875" style="2" customWidth="1"/>
    <col min="13068" max="13068" width="11.7109375" style="2" customWidth="1"/>
    <col min="13069" max="13069" width="21" style="2" customWidth="1"/>
    <col min="13070" max="13070" width="17.5703125" style="2" customWidth="1"/>
    <col min="13071" max="13071" width="18.28515625" style="2" customWidth="1"/>
    <col min="13072" max="13072" width="16" style="2" customWidth="1"/>
    <col min="13073" max="13073" width="11.5703125" style="2" customWidth="1"/>
    <col min="13074" max="13074" width="19.5703125" style="2" customWidth="1"/>
    <col min="13075" max="13272" width="11.5703125" style="2" customWidth="1"/>
    <col min="13273" max="13319" width="12.5703125" style="2"/>
    <col min="13320" max="13320" width="9.7109375" style="2" customWidth="1"/>
    <col min="13321" max="13321" width="48.5703125" style="2" customWidth="1"/>
    <col min="13322" max="13322" width="14.42578125" style="2" customWidth="1"/>
    <col min="13323" max="13323" width="15.85546875" style="2" customWidth="1"/>
    <col min="13324" max="13324" width="11.7109375" style="2" customWidth="1"/>
    <col min="13325" max="13325" width="21" style="2" customWidth="1"/>
    <col min="13326" max="13326" width="17.5703125" style="2" customWidth="1"/>
    <col min="13327" max="13327" width="18.28515625" style="2" customWidth="1"/>
    <col min="13328" max="13328" width="16" style="2" customWidth="1"/>
    <col min="13329" max="13329" width="11.5703125" style="2" customWidth="1"/>
    <col min="13330" max="13330" width="19.5703125" style="2" customWidth="1"/>
    <col min="13331" max="13528" width="11.5703125" style="2" customWidth="1"/>
    <col min="13529" max="13575" width="12.5703125" style="2"/>
    <col min="13576" max="13576" width="9.7109375" style="2" customWidth="1"/>
    <col min="13577" max="13577" width="48.5703125" style="2" customWidth="1"/>
    <col min="13578" max="13578" width="14.42578125" style="2" customWidth="1"/>
    <col min="13579" max="13579" width="15.85546875" style="2" customWidth="1"/>
    <col min="13580" max="13580" width="11.7109375" style="2" customWidth="1"/>
    <col min="13581" max="13581" width="21" style="2" customWidth="1"/>
    <col min="13582" max="13582" width="17.5703125" style="2" customWidth="1"/>
    <col min="13583" max="13583" width="18.28515625" style="2" customWidth="1"/>
    <col min="13584" max="13584" width="16" style="2" customWidth="1"/>
    <col min="13585" max="13585" width="11.5703125" style="2" customWidth="1"/>
    <col min="13586" max="13586" width="19.5703125" style="2" customWidth="1"/>
    <col min="13587" max="13784" width="11.5703125" style="2" customWidth="1"/>
    <col min="13785" max="13831" width="12.5703125" style="2"/>
    <col min="13832" max="13832" width="9.7109375" style="2" customWidth="1"/>
    <col min="13833" max="13833" width="48.5703125" style="2" customWidth="1"/>
    <col min="13834" max="13834" width="14.42578125" style="2" customWidth="1"/>
    <col min="13835" max="13835" width="15.85546875" style="2" customWidth="1"/>
    <col min="13836" max="13836" width="11.7109375" style="2" customWidth="1"/>
    <col min="13837" max="13837" width="21" style="2" customWidth="1"/>
    <col min="13838" max="13838" width="17.5703125" style="2" customWidth="1"/>
    <col min="13839" max="13839" width="18.28515625" style="2" customWidth="1"/>
    <col min="13840" max="13840" width="16" style="2" customWidth="1"/>
    <col min="13841" max="13841" width="11.5703125" style="2" customWidth="1"/>
    <col min="13842" max="13842" width="19.5703125" style="2" customWidth="1"/>
    <col min="13843" max="14040" width="11.5703125" style="2" customWidth="1"/>
    <col min="14041" max="14087" width="12.5703125" style="2"/>
    <col min="14088" max="14088" width="9.7109375" style="2" customWidth="1"/>
    <col min="14089" max="14089" width="48.5703125" style="2" customWidth="1"/>
    <col min="14090" max="14090" width="14.42578125" style="2" customWidth="1"/>
    <col min="14091" max="14091" width="15.85546875" style="2" customWidth="1"/>
    <col min="14092" max="14092" width="11.7109375" style="2" customWidth="1"/>
    <col min="14093" max="14093" width="21" style="2" customWidth="1"/>
    <col min="14094" max="14094" width="17.5703125" style="2" customWidth="1"/>
    <col min="14095" max="14095" width="18.28515625" style="2" customWidth="1"/>
    <col min="14096" max="14096" width="16" style="2" customWidth="1"/>
    <col min="14097" max="14097" width="11.5703125" style="2" customWidth="1"/>
    <col min="14098" max="14098" width="19.5703125" style="2" customWidth="1"/>
    <col min="14099" max="14296" width="11.5703125" style="2" customWidth="1"/>
    <col min="14297" max="14343" width="12.5703125" style="2"/>
    <col min="14344" max="14344" width="9.7109375" style="2" customWidth="1"/>
    <col min="14345" max="14345" width="48.5703125" style="2" customWidth="1"/>
    <col min="14346" max="14346" width="14.42578125" style="2" customWidth="1"/>
    <col min="14347" max="14347" width="15.85546875" style="2" customWidth="1"/>
    <col min="14348" max="14348" width="11.7109375" style="2" customWidth="1"/>
    <col min="14349" max="14349" width="21" style="2" customWidth="1"/>
    <col min="14350" max="14350" width="17.5703125" style="2" customWidth="1"/>
    <col min="14351" max="14351" width="18.28515625" style="2" customWidth="1"/>
    <col min="14352" max="14352" width="16" style="2" customWidth="1"/>
    <col min="14353" max="14353" width="11.5703125" style="2" customWidth="1"/>
    <col min="14354" max="14354" width="19.5703125" style="2" customWidth="1"/>
    <col min="14355" max="14552" width="11.5703125" style="2" customWidth="1"/>
    <col min="14553" max="14599" width="12.5703125" style="2"/>
    <col min="14600" max="14600" width="9.7109375" style="2" customWidth="1"/>
    <col min="14601" max="14601" width="48.5703125" style="2" customWidth="1"/>
    <col min="14602" max="14602" width="14.42578125" style="2" customWidth="1"/>
    <col min="14603" max="14603" width="15.85546875" style="2" customWidth="1"/>
    <col min="14604" max="14604" width="11.7109375" style="2" customWidth="1"/>
    <col min="14605" max="14605" width="21" style="2" customWidth="1"/>
    <col min="14606" max="14606" width="17.5703125" style="2" customWidth="1"/>
    <col min="14607" max="14607" width="18.28515625" style="2" customWidth="1"/>
    <col min="14608" max="14608" width="16" style="2" customWidth="1"/>
    <col min="14609" max="14609" width="11.5703125" style="2" customWidth="1"/>
    <col min="14610" max="14610" width="19.5703125" style="2" customWidth="1"/>
    <col min="14611" max="14808" width="11.5703125" style="2" customWidth="1"/>
    <col min="14809" max="14855" width="12.5703125" style="2"/>
    <col min="14856" max="14856" width="9.7109375" style="2" customWidth="1"/>
    <col min="14857" max="14857" width="48.5703125" style="2" customWidth="1"/>
    <col min="14858" max="14858" width="14.42578125" style="2" customWidth="1"/>
    <col min="14859" max="14859" width="15.85546875" style="2" customWidth="1"/>
    <col min="14860" max="14860" width="11.7109375" style="2" customWidth="1"/>
    <col min="14861" max="14861" width="21" style="2" customWidth="1"/>
    <col min="14862" max="14862" width="17.5703125" style="2" customWidth="1"/>
    <col min="14863" max="14863" width="18.28515625" style="2" customWidth="1"/>
    <col min="14864" max="14864" width="16" style="2" customWidth="1"/>
    <col min="14865" max="14865" width="11.5703125" style="2" customWidth="1"/>
    <col min="14866" max="14866" width="19.5703125" style="2" customWidth="1"/>
    <col min="14867" max="15064" width="11.5703125" style="2" customWidth="1"/>
    <col min="15065" max="15111" width="12.5703125" style="2"/>
    <col min="15112" max="15112" width="9.7109375" style="2" customWidth="1"/>
    <col min="15113" max="15113" width="48.5703125" style="2" customWidth="1"/>
    <col min="15114" max="15114" width="14.42578125" style="2" customWidth="1"/>
    <col min="15115" max="15115" width="15.85546875" style="2" customWidth="1"/>
    <col min="15116" max="15116" width="11.7109375" style="2" customWidth="1"/>
    <col min="15117" max="15117" width="21" style="2" customWidth="1"/>
    <col min="15118" max="15118" width="17.5703125" style="2" customWidth="1"/>
    <col min="15119" max="15119" width="18.28515625" style="2" customWidth="1"/>
    <col min="15120" max="15120" width="16" style="2" customWidth="1"/>
    <col min="15121" max="15121" width="11.5703125" style="2" customWidth="1"/>
    <col min="15122" max="15122" width="19.5703125" style="2" customWidth="1"/>
    <col min="15123" max="15320" width="11.5703125" style="2" customWidth="1"/>
    <col min="15321" max="15367" width="12.5703125" style="2"/>
    <col min="15368" max="15368" width="9.7109375" style="2" customWidth="1"/>
    <col min="15369" max="15369" width="48.5703125" style="2" customWidth="1"/>
    <col min="15370" max="15370" width="14.42578125" style="2" customWidth="1"/>
    <col min="15371" max="15371" width="15.85546875" style="2" customWidth="1"/>
    <col min="15372" max="15372" width="11.7109375" style="2" customWidth="1"/>
    <col min="15373" max="15373" width="21" style="2" customWidth="1"/>
    <col min="15374" max="15374" width="17.5703125" style="2" customWidth="1"/>
    <col min="15375" max="15375" width="18.28515625" style="2" customWidth="1"/>
    <col min="15376" max="15376" width="16" style="2" customWidth="1"/>
    <col min="15377" max="15377" width="11.5703125" style="2" customWidth="1"/>
    <col min="15378" max="15378" width="19.5703125" style="2" customWidth="1"/>
    <col min="15379" max="15576" width="11.5703125" style="2" customWidth="1"/>
    <col min="15577" max="15623" width="12.5703125" style="2"/>
    <col min="15624" max="15624" width="9.7109375" style="2" customWidth="1"/>
    <col min="15625" max="15625" width="48.5703125" style="2" customWidth="1"/>
    <col min="15626" max="15626" width="14.42578125" style="2" customWidth="1"/>
    <col min="15627" max="15627" width="15.85546875" style="2" customWidth="1"/>
    <col min="15628" max="15628" width="11.7109375" style="2" customWidth="1"/>
    <col min="15629" max="15629" width="21" style="2" customWidth="1"/>
    <col min="15630" max="15630" width="17.5703125" style="2" customWidth="1"/>
    <col min="15631" max="15631" width="18.28515625" style="2" customWidth="1"/>
    <col min="15632" max="15632" width="16" style="2" customWidth="1"/>
    <col min="15633" max="15633" width="11.5703125" style="2" customWidth="1"/>
    <col min="15634" max="15634" width="19.5703125" style="2" customWidth="1"/>
    <col min="15635" max="15832" width="11.5703125" style="2" customWidth="1"/>
    <col min="15833" max="15879" width="12.5703125" style="2"/>
    <col min="15880" max="15880" width="9.7109375" style="2" customWidth="1"/>
    <col min="15881" max="15881" width="48.5703125" style="2" customWidth="1"/>
    <col min="15882" max="15882" width="14.42578125" style="2" customWidth="1"/>
    <col min="15883" max="15883" width="15.85546875" style="2" customWidth="1"/>
    <col min="15884" max="15884" width="11.7109375" style="2" customWidth="1"/>
    <col min="15885" max="15885" width="21" style="2" customWidth="1"/>
    <col min="15886" max="15886" width="17.5703125" style="2" customWidth="1"/>
    <col min="15887" max="15887" width="18.28515625" style="2" customWidth="1"/>
    <col min="15888" max="15888" width="16" style="2" customWidth="1"/>
    <col min="15889" max="15889" width="11.5703125" style="2" customWidth="1"/>
    <col min="15890" max="15890" width="19.5703125" style="2" customWidth="1"/>
    <col min="15891" max="16088" width="11.5703125" style="2" customWidth="1"/>
    <col min="16089" max="16135" width="12.5703125" style="2"/>
    <col min="16136" max="16136" width="9.7109375" style="2" customWidth="1"/>
    <col min="16137" max="16137" width="48.5703125" style="2" customWidth="1"/>
    <col min="16138" max="16138" width="14.42578125" style="2" customWidth="1"/>
    <col min="16139" max="16139" width="15.85546875" style="2" customWidth="1"/>
    <col min="16140" max="16140" width="11.7109375" style="2" customWidth="1"/>
    <col min="16141" max="16141" width="21" style="2" customWidth="1"/>
    <col min="16142" max="16142" width="17.5703125" style="2" customWidth="1"/>
    <col min="16143" max="16143" width="18.28515625" style="2" customWidth="1"/>
    <col min="16144" max="16144" width="16" style="2" customWidth="1"/>
    <col min="16145" max="16145" width="11.5703125" style="2" customWidth="1"/>
    <col min="16146" max="16146" width="19.5703125" style="2" customWidth="1"/>
    <col min="16147" max="16344" width="11.5703125" style="2" customWidth="1"/>
    <col min="16345" max="16384" width="12.5703125" style="2"/>
  </cols>
  <sheetData>
    <row r="1" spans="1:216" ht="18" customHeight="1" x14ac:dyDescent="0.3">
      <c r="A1" s="105" t="s">
        <v>0</v>
      </c>
      <c r="B1" s="106"/>
      <c r="C1" s="106"/>
      <c r="D1" s="106"/>
      <c r="E1" s="106"/>
      <c r="F1" s="107"/>
    </row>
    <row r="2" spans="1:216" ht="16.5" customHeight="1" x14ac:dyDescent="0.3">
      <c r="A2" s="108" t="s">
        <v>1</v>
      </c>
      <c r="B2" s="109"/>
      <c r="C2" s="109"/>
      <c r="D2" s="109"/>
      <c r="E2" s="109"/>
      <c r="F2" s="110"/>
    </row>
    <row r="3" spans="1:216" ht="16.5" customHeight="1" x14ac:dyDescent="0.3">
      <c r="A3" s="111" t="s">
        <v>2</v>
      </c>
      <c r="B3" s="112"/>
      <c r="C3" s="112"/>
      <c r="D3" s="112"/>
      <c r="E3" s="112"/>
      <c r="F3" s="113"/>
    </row>
    <row r="4" spans="1:216" ht="16.5" customHeight="1" x14ac:dyDescent="0.3">
      <c r="A4" s="114"/>
      <c r="B4" s="115"/>
      <c r="C4" s="115"/>
      <c r="D4" s="115"/>
      <c r="E4" s="115"/>
      <c r="F4" s="116"/>
    </row>
    <row r="5" spans="1:216" ht="16.5" customHeight="1" x14ac:dyDescent="0.3">
      <c r="A5" s="117" t="s">
        <v>93</v>
      </c>
      <c r="B5" s="118"/>
      <c r="C5" s="118"/>
      <c r="D5" s="118"/>
      <c r="E5" s="118"/>
      <c r="F5" s="119"/>
    </row>
    <row r="6" spans="1:216" ht="59.25" customHeight="1" x14ac:dyDescent="0.3">
      <c r="A6" s="120" t="s">
        <v>88</v>
      </c>
      <c r="B6" s="121"/>
      <c r="C6" s="121"/>
      <c r="D6" s="121"/>
      <c r="E6" s="121"/>
      <c r="F6" s="122"/>
      <c r="H6" s="157"/>
      <c r="I6" s="157"/>
      <c r="J6" s="157"/>
      <c r="K6" s="157"/>
      <c r="L6" s="157"/>
      <c r="M6" s="157"/>
    </row>
    <row r="7" spans="1:216" ht="17.25" thickBot="1" x14ac:dyDescent="0.35">
      <c r="A7" s="123"/>
      <c r="B7" s="124"/>
      <c r="C7" s="124"/>
      <c r="D7" s="124"/>
      <c r="E7" s="124"/>
      <c r="F7" s="125"/>
    </row>
    <row r="8" spans="1:216" ht="15" customHeight="1" thickBot="1" x14ac:dyDescent="0.35">
      <c r="A8" s="3"/>
      <c r="B8" s="4"/>
      <c r="C8" s="4"/>
      <c r="D8" s="5"/>
      <c r="E8" s="167">
        <v>4</v>
      </c>
      <c r="F8" s="168" t="s">
        <v>3</v>
      </c>
    </row>
    <row r="9" spans="1:216" ht="27.75" customHeight="1" x14ac:dyDescent="0.3">
      <c r="A9" s="6"/>
      <c r="B9" s="7"/>
      <c r="C9" s="7"/>
      <c r="D9" s="7" t="s">
        <v>94</v>
      </c>
      <c r="E9" s="8"/>
      <c r="F9" s="9"/>
    </row>
    <row r="10" spans="1:216" s="12" customFormat="1" x14ac:dyDescent="0.3">
      <c r="A10" s="111" t="s">
        <v>4</v>
      </c>
      <c r="B10" s="112"/>
      <c r="C10" s="112"/>
      <c r="D10" s="112"/>
      <c r="E10" s="10"/>
      <c r="F10" s="1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row>
    <row r="11" spans="1:216" s="12" customFormat="1" ht="14.25" customHeight="1" thickBot="1" x14ac:dyDescent="0.35">
      <c r="A11" s="13"/>
      <c r="B11" s="14"/>
      <c r="C11" s="14"/>
      <c r="D11" s="14"/>
      <c r="E11" s="14"/>
      <c r="F11" s="15"/>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row>
    <row r="12" spans="1:216" s="12" customFormat="1" x14ac:dyDescent="0.3">
      <c r="A12" s="126" t="s">
        <v>5</v>
      </c>
      <c r="B12" s="128" t="s">
        <v>6</v>
      </c>
      <c r="C12" s="16" t="s">
        <v>7</v>
      </c>
      <c r="D12" s="16" t="s">
        <v>8</v>
      </c>
      <c r="E12" s="16" t="s">
        <v>9</v>
      </c>
      <c r="F12" s="17" t="s">
        <v>10</v>
      </c>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row>
    <row r="13" spans="1:216" s="12" customFormat="1" x14ac:dyDescent="0.3">
      <c r="A13" s="127"/>
      <c r="B13" s="129"/>
      <c r="C13" s="18" t="s">
        <v>11</v>
      </c>
      <c r="D13" s="18" t="s">
        <v>12</v>
      </c>
      <c r="E13" s="18" t="s">
        <v>13</v>
      </c>
      <c r="F13" s="19" t="s">
        <v>14</v>
      </c>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row>
    <row r="14" spans="1:216" s="12" customFormat="1" ht="17.25" thickBot="1" x14ac:dyDescent="0.35">
      <c r="A14" s="20" t="s">
        <v>15</v>
      </c>
      <c r="B14" s="130"/>
      <c r="C14" s="21" t="s">
        <v>16</v>
      </c>
      <c r="D14" s="21" t="s">
        <v>17</v>
      </c>
      <c r="E14" s="21" t="s">
        <v>18</v>
      </c>
      <c r="F14" s="22" t="s">
        <v>19</v>
      </c>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row>
    <row r="15" spans="1:216" s="12" customFormat="1" x14ac:dyDescent="0.3">
      <c r="A15" s="23"/>
      <c r="B15" s="131" t="s">
        <v>20</v>
      </c>
      <c r="C15" s="131"/>
      <c r="D15" s="131"/>
      <c r="E15" s="131"/>
      <c r="F15" s="132"/>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row>
    <row r="16" spans="1:216" s="12" customFormat="1" x14ac:dyDescent="0.3">
      <c r="A16" s="24"/>
      <c r="B16" s="25" t="s">
        <v>21</v>
      </c>
      <c r="C16" s="25"/>
      <c r="D16" s="25"/>
      <c r="E16" s="25"/>
      <c r="F16" s="26"/>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row>
    <row r="17" spans="1:216" s="12" customFormat="1" x14ac:dyDescent="0.3">
      <c r="A17" s="27">
        <v>1</v>
      </c>
      <c r="B17" s="28" t="s">
        <v>22</v>
      </c>
      <c r="C17" s="29">
        <v>5400000</v>
      </c>
      <c r="D17" s="30"/>
      <c r="E17" s="31">
        <f>+E8*0.9</f>
        <v>3.6</v>
      </c>
      <c r="F17" s="32">
        <f t="shared" ref="F17:F25" si="0">+A17*(C17+D17)*E17</f>
        <v>19440000</v>
      </c>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row>
    <row r="18" spans="1:216" s="12" customFormat="1" x14ac:dyDescent="0.3">
      <c r="A18" s="27">
        <v>3</v>
      </c>
      <c r="B18" s="28" t="s">
        <v>23</v>
      </c>
      <c r="C18" s="29">
        <v>3750000</v>
      </c>
      <c r="D18" s="30"/>
      <c r="E18" s="33">
        <f>+E8</f>
        <v>4</v>
      </c>
      <c r="F18" s="32">
        <f t="shared" si="0"/>
        <v>45000000</v>
      </c>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row>
    <row r="19" spans="1:216" s="12" customFormat="1" x14ac:dyDescent="0.3">
      <c r="A19" s="27">
        <v>1</v>
      </c>
      <c r="B19" s="28" t="s">
        <v>24</v>
      </c>
      <c r="C19" s="29">
        <v>2557340</v>
      </c>
      <c r="D19" s="30"/>
      <c r="E19" s="33">
        <f>+E8</f>
        <v>4</v>
      </c>
      <c r="F19" s="32">
        <f t="shared" si="0"/>
        <v>10229360</v>
      </c>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row>
    <row r="20" spans="1:216" s="12" customFormat="1" x14ac:dyDescent="0.3">
      <c r="A20" s="27">
        <v>1</v>
      </c>
      <c r="B20" s="28" t="s">
        <v>25</v>
      </c>
      <c r="C20" s="29">
        <v>4910367</v>
      </c>
      <c r="D20" s="30"/>
      <c r="E20" s="33">
        <f>+E$8*0.2</f>
        <v>0.8</v>
      </c>
      <c r="F20" s="32">
        <f>+ROUND((A20*(C20+D20)*E20),0)</f>
        <v>3928294</v>
      </c>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row>
    <row r="21" spans="1:216" s="12" customFormat="1" x14ac:dyDescent="0.3">
      <c r="A21" s="27">
        <v>1</v>
      </c>
      <c r="B21" s="28" t="s">
        <v>26</v>
      </c>
      <c r="C21" s="29">
        <v>4910367</v>
      </c>
      <c r="D21" s="30"/>
      <c r="E21" s="33">
        <f>+E$8*0.2</f>
        <v>0.8</v>
      </c>
      <c r="F21" s="32">
        <f t="shared" ref="F21:F24" si="1">+ROUND((A21*(C21+D21)*E21),0)</f>
        <v>3928294</v>
      </c>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row>
    <row r="22" spans="1:216" s="12" customFormat="1" x14ac:dyDescent="0.3">
      <c r="A22" s="27">
        <v>1</v>
      </c>
      <c r="B22" s="28" t="s">
        <v>27</v>
      </c>
      <c r="C22" s="29">
        <v>4910367</v>
      </c>
      <c r="D22" s="30"/>
      <c r="E22" s="33">
        <f>+E$8*0.2</f>
        <v>0.8</v>
      </c>
      <c r="F22" s="32">
        <f t="shared" si="1"/>
        <v>3928294</v>
      </c>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row>
    <row r="23" spans="1:216" s="12" customFormat="1" x14ac:dyDescent="0.3">
      <c r="A23" s="27">
        <v>1</v>
      </c>
      <c r="B23" s="28" t="s">
        <v>28</v>
      </c>
      <c r="C23" s="29">
        <v>4910367</v>
      </c>
      <c r="D23" s="30"/>
      <c r="E23" s="33">
        <f>+E$8*0.2</f>
        <v>0.8</v>
      </c>
      <c r="F23" s="32">
        <f t="shared" si="1"/>
        <v>3928294</v>
      </c>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row>
    <row r="24" spans="1:216" s="12" customFormat="1" x14ac:dyDescent="0.3">
      <c r="A24" s="27">
        <v>1</v>
      </c>
      <c r="B24" s="28" t="s">
        <v>29</v>
      </c>
      <c r="C24" s="29">
        <v>4910367</v>
      </c>
      <c r="D24" s="30"/>
      <c r="E24" s="33">
        <f>+E$8*0.2</f>
        <v>0.8</v>
      </c>
      <c r="F24" s="32">
        <f t="shared" si="1"/>
        <v>3928294</v>
      </c>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row>
    <row r="25" spans="1:216" s="12" customFormat="1" x14ac:dyDescent="0.3">
      <c r="A25" s="27">
        <v>1</v>
      </c>
      <c r="B25" s="34" t="s">
        <v>30</v>
      </c>
      <c r="C25" s="29">
        <v>2970000</v>
      </c>
      <c r="D25" s="30"/>
      <c r="E25" s="33">
        <f>+E8*0.3</f>
        <v>1.2</v>
      </c>
      <c r="F25" s="32">
        <f t="shared" si="0"/>
        <v>3564000</v>
      </c>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row>
    <row r="26" spans="1:216" s="12" customFormat="1" x14ac:dyDescent="0.3">
      <c r="A26" s="35">
        <v>1</v>
      </c>
      <c r="B26" s="34" t="s">
        <v>31</v>
      </c>
      <c r="C26" s="29">
        <v>2970000</v>
      </c>
      <c r="D26" s="30"/>
      <c r="E26" s="33">
        <f>+E$8*0.2</f>
        <v>0.8</v>
      </c>
      <c r="F26" s="32">
        <f>+A26*(C26+D26)*E26</f>
        <v>2376000</v>
      </c>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row>
    <row r="27" spans="1:216" s="12" customFormat="1" x14ac:dyDescent="0.3">
      <c r="A27" s="36"/>
      <c r="B27" s="25" t="s">
        <v>32</v>
      </c>
      <c r="C27" s="37"/>
      <c r="D27" s="37"/>
      <c r="E27" s="38"/>
      <c r="F27" s="39"/>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row>
    <row r="28" spans="1:216" s="12" customFormat="1" x14ac:dyDescent="0.3">
      <c r="A28" s="27">
        <v>8</v>
      </c>
      <c r="B28" s="28" t="s">
        <v>33</v>
      </c>
      <c r="C28" s="40">
        <v>1610000</v>
      </c>
      <c r="D28" s="30"/>
      <c r="E28" s="33">
        <f>+E8</f>
        <v>4</v>
      </c>
      <c r="F28" s="32">
        <f>+A28*(C28+D28)*E28</f>
        <v>51520000</v>
      </c>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row>
    <row r="29" spans="1:216" s="12" customFormat="1" x14ac:dyDescent="0.3">
      <c r="A29" s="27">
        <v>2</v>
      </c>
      <c r="B29" s="28" t="s">
        <v>34</v>
      </c>
      <c r="C29" s="40">
        <v>1620000</v>
      </c>
      <c r="D29" s="30"/>
      <c r="E29" s="33">
        <v>4</v>
      </c>
      <c r="F29" s="32">
        <f>+A29*(C29+D29)*E29</f>
        <v>12960000</v>
      </c>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row>
    <row r="30" spans="1:216" s="12" customFormat="1" x14ac:dyDescent="0.3">
      <c r="A30" s="36"/>
      <c r="B30" s="25" t="s">
        <v>35</v>
      </c>
      <c r="C30" s="37"/>
      <c r="D30" s="37"/>
      <c r="E30" s="38"/>
      <c r="F30" s="39"/>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row>
    <row r="31" spans="1:216" s="12" customFormat="1" x14ac:dyDescent="0.3">
      <c r="A31" s="35">
        <v>1</v>
      </c>
      <c r="B31" s="28" t="s">
        <v>36</v>
      </c>
      <c r="C31" s="40">
        <v>1014980</v>
      </c>
      <c r="D31" s="30"/>
      <c r="E31" s="33">
        <f>+E8</f>
        <v>4</v>
      </c>
      <c r="F31" s="32">
        <f>+A31*(C31+D31)*E31</f>
        <v>4059920</v>
      </c>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row>
    <row r="32" spans="1:216" s="47" customFormat="1" x14ac:dyDescent="0.3">
      <c r="A32" s="41"/>
      <c r="B32" s="42" t="s">
        <v>37</v>
      </c>
      <c r="C32" s="43"/>
      <c r="D32" s="43"/>
      <c r="E32" s="44"/>
      <c r="F32" s="45"/>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c r="FQ32" s="46"/>
      <c r="FR32" s="46"/>
      <c r="FS32" s="46"/>
      <c r="FT32" s="46"/>
      <c r="FU32" s="46"/>
      <c r="FV32" s="46"/>
      <c r="FW32" s="46"/>
      <c r="FX32" s="46"/>
      <c r="FY32" s="46"/>
      <c r="FZ32" s="46"/>
      <c r="GA32" s="46"/>
      <c r="GB32" s="46"/>
      <c r="GC32" s="46"/>
      <c r="GD32" s="46"/>
      <c r="GE32" s="46"/>
      <c r="GF32" s="46"/>
      <c r="GG32" s="46"/>
      <c r="GH32" s="46"/>
      <c r="GI32" s="46"/>
      <c r="GJ32" s="46"/>
      <c r="GK32" s="46"/>
      <c r="GL32" s="46"/>
      <c r="GM32" s="46"/>
      <c r="GN32" s="46"/>
      <c r="GO32" s="46"/>
      <c r="GP32" s="46"/>
      <c r="GQ32" s="46"/>
      <c r="GR32" s="46"/>
      <c r="GS32" s="46"/>
      <c r="GT32" s="46"/>
      <c r="GU32" s="46"/>
      <c r="GV32" s="46"/>
      <c r="GW32" s="46"/>
      <c r="GX32" s="46"/>
      <c r="GY32" s="46"/>
      <c r="GZ32" s="46"/>
      <c r="HA32" s="46"/>
      <c r="HB32" s="46"/>
      <c r="HC32" s="46"/>
      <c r="HD32" s="46"/>
      <c r="HE32" s="46"/>
      <c r="HF32" s="46"/>
      <c r="HG32" s="46"/>
      <c r="HH32" s="46"/>
    </row>
    <row r="33" spans="1:216" s="12" customFormat="1" ht="17.25" thickBot="1" x14ac:dyDescent="0.35">
      <c r="A33" s="48"/>
      <c r="B33" s="102" t="s">
        <v>38</v>
      </c>
      <c r="C33" s="103"/>
      <c r="D33" s="103"/>
      <c r="E33" s="104"/>
      <c r="F33" s="49">
        <f>SUM(F17:F32)</f>
        <v>168790750</v>
      </c>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row>
    <row r="34" spans="1:216" s="12" customFormat="1" ht="17.25" thickBot="1" x14ac:dyDescent="0.35">
      <c r="A34" s="36"/>
      <c r="B34" s="136" t="s">
        <v>39</v>
      </c>
      <c r="C34" s="137"/>
      <c r="D34" s="137"/>
      <c r="E34" s="138"/>
      <c r="F34" s="50">
        <v>2.34</v>
      </c>
      <c r="G34" s="101" t="s">
        <v>92</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row>
    <row r="35" spans="1:216" s="12" customFormat="1" ht="17.25" thickBot="1" x14ac:dyDescent="0.35">
      <c r="A35" s="51"/>
      <c r="B35" s="139" t="s">
        <v>40</v>
      </c>
      <c r="C35" s="140"/>
      <c r="D35" s="140"/>
      <c r="E35" s="141"/>
      <c r="F35" s="52">
        <f>+ROUND(F33*F34,)</f>
        <v>394970355</v>
      </c>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row>
    <row r="36" spans="1:216" s="12" customFormat="1" x14ac:dyDescent="0.3">
      <c r="A36" s="142" t="s">
        <v>5</v>
      </c>
      <c r="B36" s="143" t="s">
        <v>41</v>
      </c>
      <c r="C36" s="129" t="s">
        <v>42</v>
      </c>
      <c r="D36" s="53" t="s">
        <v>43</v>
      </c>
      <c r="E36" s="145" t="s">
        <v>44</v>
      </c>
      <c r="F36" s="54" t="s">
        <v>10</v>
      </c>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row>
    <row r="37" spans="1:216" s="12" customFormat="1" x14ac:dyDescent="0.3">
      <c r="A37" s="127"/>
      <c r="B37" s="143"/>
      <c r="C37" s="129"/>
      <c r="D37" s="18" t="s">
        <v>45</v>
      </c>
      <c r="E37" s="146"/>
      <c r="F37" s="19" t="s">
        <v>14</v>
      </c>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row>
    <row r="38" spans="1:216" s="12" customFormat="1" ht="17.25" thickBot="1" x14ac:dyDescent="0.35">
      <c r="A38" s="20" t="s">
        <v>46</v>
      </c>
      <c r="B38" s="144"/>
      <c r="C38" s="130"/>
      <c r="D38" s="21" t="s">
        <v>47</v>
      </c>
      <c r="E38" s="21" t="s">
        <v>48</v>
      </c>
      <c r="F38" s="22" t="s">
        <v>49</v>
      </c>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row>
    <row r="39" spans="1:216" s="12" customFormat="1" x14ac:dyDescent="0.3">
      <c r="A39" s="55"/>
      <c r="B39" s="56" t="s">
        <v>50</v>
      </c>
      <c r="C39" s="56"/>
      <c r="D39" s="56"/>
      <c r="E39" s="56"/>
      <c r="F39" s="57"/>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row>
    <row r="40" spans="1:216" s="12" customFormat="1" x14ac:dyDescent="0.3">
      <c r="A40" s="36"/>
      <c r="B40" s="25" t="s">
        <v>51</v>
      </c>
      <c r="C40" s="25"/>
      <c r="D40" s="25"/>
      <c r="E40" s="25"/>
      <c r="F40" s="26"/>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row>
    <row r="41" spans="1:216" s="12" customFormat="1" x14ac:dyDescent="0.3">
      <c r="A41" s="58">
        <v>1</v>
      </c>
      <c r="B41" s="28" t="s">
        <v>52</v>
      </c>
      <c r="C41" s="59" t="s">
        <v>53</v>
      </c>
      <c r="D41" s="60">
        <v>167400</v>
      </c>
      <c r="E41" s="33">
        <v>18</v>
      </c>
      <c r="F41" s="32">
        <f>+D41*E41</f>
        <v>3013200</v>
      </c>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row>
    <row r="42" spans="1:216" s="12" customFormat="1" x14ac:dyDescent="0.3">
      <c r="A42" s="58"/>
      <c r="B42" s="61" t="s">
        <v>54</v>
      </c>
      <c r="C42" s="61"/>
      <c r="D42" s="30"/>
      <c r="E42" s="62"/>
      <c r="F42" s="63"/>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row>
    <row r="43" spans="1:216" s="12" customFormat="1" ht="24" x14ac:dyDescent="0.3">
      <c r="A43" s="58">
        <v>3</v>
      </c>
      <c r="B43" s="64" t="s">
        <v>55</v>
      </c>
      <c r="C43" s="65" t="s">
        <v>56</v>
      </c>
      <c r="D43" s="60">
        <v>4500000</v>
      </c>
      <c r="E43" s="33">
        <f>+E8</f>
        <v>4</v>
      </c>
      <c r="F43" s="32">
        <f>+D43*E43*A43</f>
        <v>54000000</v>
      </c>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row>
    <row r="44" spans="1:216" s="12" customFormat="1" x14ac:dyDescent="0.3">
      <c r="A44" s="58">
        <v>8</v>
      </c>
      <c r="B44" s="28" t="s">
        <v>57</v>
      </c>
      <c r="C44" s="65" t="s">
        <v>56</v>
      </c>
      <c r="D44" s="60">
        <v>600000</v>
      </c>
      <c r="E44" s="33">
        <f>+E8</f>
        <v>4</v>
      </c>
      <c r="F44" s="32">
        <f>+D44*E44*A44</f>
        <v>19200000</v>
      </c>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row>
    <row r="45" spans="1:216" s="12" customFormat="1" x14ac:dyDescent="0.3">
      <c r="A45" s="58">
        <v>1</v>
      </c>
      <c r="B45" s="28" t="s">
        <v>58</v>
      </c>
      <c r="C45" s="65" t="s">
        <v>56</v>
      </c>
      <c r="D45" s="60">
        <v>5632200</v>
      </c>
      <c r="E45" s="66">
        <v>4</v>
      </c>
      <c r="F45" s="67">
        <f>+D45*E45</f>
        <v>22528800</v>
      </c>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row>
    <row r="46" spans="1:216" s="12" customFormat="1" x14ac:dyDescent="0.3">
      <c r="A46" s="58">
        <v>1</v>
      </c>
      <c r="B46" s="28" t="s">
        <v>59</v>
      </c>
      <c r="C46" s="65" t="s">
        <v>56</v>
      </c>
      <c r="D46" s="60">
        <v>1750000</v>
      </c>
      <c r="E46" s="33">
        <f>+E8</f>
        <v>4</v>
      </c>
      <c r="F46" s="32">
        <f>+D46*E46*A46</f>
        <v>7000000</v>
      </c>
      <c r="G46" s="68"/>
      <c r="H46" s="68"/>
      <c r="I46" s="68"/>
      <c r="J46" s="68"/>
      <c r="K46" s="68"/>
      <c r="L46" s="68"/>
      <c r="M46" s="68"/>
      <c r="N46" s="68"/>
      <c r="O46" s="68"/>
      <c r="P46" s="68"/>
      <c r="Q46" s="68"/>
      <c r="R46" s="68"/>
      <c r="S46" s="68"/>
      <c r="T46" s="68"/>
      <c r="U46" s="68"/>
      <c r="V46" s="68"/>
      <c r="W46" s="68"/>
      <c r="X46" s="68"/>
      <c r="Y46" s="68"/>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row>
    <row r="47" spans="1:216" s="12" customFormat="1" x14ac:dyDescent="0.3">
      <c r="A47" s="58">
        <v>1</v>
      </c>
      <c r="B47" s="28" t="s">
        <v>60</v>
      </c>
      <c r="C47" s="65" t="s">
        <v>56</v>
      </c>
      <c r="D47" s="60">
        <v>850000</v>
      </c>
      <c r="E47" s="33">
        <f>+E8</f>
        <v>4</v>
      </c>
      <c r="F47" s="32">
        <f>+D47*E47*A47</f>
        <v>3400000</v>
      </c>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row>
    <row r="48" spans="1:216" s="12" customFormat="1" x14ac:dyDescent="0.3">
      <c r="A48" s="69"/>
      <c r="B48" s="25" t="s">
        <v>61</v>
      </c>
      <c r="C48" s="25"/>
      <c r="D48" s="37"/>
      <c r="E48" s="38"/>
      <c r="F48" s="70"/>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row>
    <row r="49" spans="1:216" s="12" customFormat="1" x14ac:dyDescent="0.3">
      <c r="A49" s="58">
        <v>1</v>
      </c>
      <c r="B49" s="34" t="s">
        <v>62</v>
      </c>
      <c r="C49" s="65" t="s">
        <v>56</v>
      </c>
      <c r="D49" s="60">
        <v>950000</v>
      </c>
      <c r="E49" s="33">
        <v>4</v>
      </c>
      <c r="F49" s="32">
        <f>+D49*E49*A49</f>
        <v>3800000</v>
      </c>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row>
    <row r="50" spans="1:216" s="12" customFormat="1" ht="24" x14ac:dyDescent="0.3">
      <c r="A50" s="58">
        <v>1</v>
      </c>
      <c r="B50" s="34" t="s">
        <v>63</v>
      </c>
      <c r="C50" s="65" t="s">
        <v>56</v>
      </c>
      <c r="D50" s="60">
        <v>370000</v>
      </c>
      <c r="E50" s="33">
        <f>+E8</f>
        <v>4</v>
      </c>
      <c r="F50" s="32">
        <f>+D50*E50*A50</f>
        <v>1480000</v>
      </c>
      <c r="G50" s="71"/>
      <c r="H50" s="71"/>
      <c r="I50" s="71"/>
      <c r="J50" s="71"/>
      <c r="K50" s="71"/>
      <c r="L50" s="71"/>
      <c r="M50" s="71"/>
      <c r="N50" s="71"/>
      <c r="O50" s="71"/>
      <c r="P50" s="71"/>
      <c r="Q50" s="71"/>
      <c r="R50" s="71"/>
      <c r="S50" s="71"/>
      <c r="T50" s="71"/>
      <c r="U50" s="71"/>
      <c r="V50" s="71"/>
      <c r="W50" s="71"/>
      <c r="X50" s="71"/>
      <c r="Y50" s="7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row>
    <row r="51" spans="1:216" s="12" customFormat="1" ht="24" x14ac:dyDescent="0.3">
      <c r="A51" s="72">
        <v>1</v>
      </c>
      <c r="B51" s="34" t="s">
        <v>64</v>
      </c>
      <c r="C51" s="65" t="s">
        <v>56</v>
      </c>
      <c r="D51" s="60">
        <v>352455</v>
      </c>
      <c r="E51" s="33">
        <f>+E8</f>
        <v>4</v>
      </c>
      <c r="F51" s="32">
        <f>+ROUND((D51*E51*A51),0)</f>
        <v>1409820</v>
      </c>
      <c r="G51" s="73"/>
      <c r="H51" s="73"/>
      <c r="I51" s="73"/>
      <c r="J51" s="73"/>
      <c r="K51" s="73"/>
      <c r="L51" s="73"/>
      <c r="M51" s="73"/>
      <c r="N51" s="73"/>
      <c r="O51" s="73"/>
      <c r="P51" s="73"/>
      <c r="Q51" s="73"/>
      <c r="R51" s="73"/>
      <c r="S51" s="73"/>
      <c r="T51" s="73"/>
      <c r="U51" s="73"/>
      <c r="V51" s="73"/>
      <c r="W51" s="73"/>
      <c r="X51" s="73"/>
      <c r="Y51" s="73"/>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row>
    <row r="52" spans="1:216" s="12" customFormat="1" ht="24" x14ac:dyDescent="0.3">
      <c r="A52" s="72">
        <v>1</v>
      </c>
      <c r="B52" s="34" t="s">
        <v>90</v>
      </c>
      <c r="C52" s="74" t="s">
        <v>91</v>
      </c>
      <c r="D52" s="60">
        <v>1250000</v>
      </c>
      <c r="E52" s="33">
        <v>4</v>
      </c>
      <c r="F52" s="32">
        <f>+D52*E52*A52</f>
        <v>5000000</v>
      </c>
      <c r="G52" s="75" t="s">
        <v>65</v>
      </c>
      <c r="H52" s="75"/>
      <c r="I52" s="75"/>
      <c r="J52" s="75"/>
      <c r="K52" s="75"/>
      <c r="L52" s="75"/>
      <c r="M52" s="75"/>
      <c r="N52" s="75"/>
      <c r="O52" s="75"/>
      <c r="P52" s="75"/>
      <c r="Q52" s="75"/>
      <c r="R52" s="75"/>
      <c r="S52" s="75"/>
      <c r="T52" s="75"/>
      <c r="U52" s="75"/>
      <c r="V52" s="75"/>
      <c r="W52" s="75"/>
      <c r="X52" s="75"/>
      <c r="Y52" s="75"/>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row>
    <row r="53" spans="1:216" s="12" customFormat="1" ht="17.25" thickBot="1" x14ac:dyDescent="0.35">
      <c r="A53" s="72">
        <v>1</v>
      </c>
      <c r="B53" s="76" t="s">
        <v>66</v>
      </c>
      <c r="C53" s="77" t="s">
        <v>56</v>
      </c>
      <c r="D53" s="78">
        <v>150000</v>
      </c>
      <c r="E53" s="79">
        <f>+E8</f>
        <v>4</v>
      </c>
      <c r="F53" s="32">
        <f>+D53*E53*A53</f>
        <v>600000</v>
      </c>
      <c r="G53" s="75" t="s">
        <v>65</v>
      </c>
      <c r="H53" s="75"/>
      <c r="I53" s="75"/>
      <c r="J53" s="75"/>
      <c r="K53" s="75"/>
      <c r="L53" s="75"/>
      <c r="M53" s="75"/>
      <c r="N53" s="75"/>
      <c r="O53" s="75"/>
      <c r="P53" s="75"/>
      <c r="Q53" s="75"/>
      <c r="R53" s="75"/>
      <c r="S53" s="75"/>
      <c r="T53" s="75"/>
      <c r="U53" s="75"/>
      <c r="V53" s="75"/>
      <c r="W53" s="75"/>
      <c r="X53" s="75"/>
      <c r="Y53" s="75"/>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row>
    <row r="54" spans="1:216" s="12" customFormat="1" x14ac:dyDescent="0.3">
      <c r="A54" s="80"/>
      <c r="B54" s="147" t="s">
        <v>67</v>
      </c>
      <c r="C54" s="147"/>
      <c r="D54" s="147"/>
      <c r="E54" s="147"/>
      <c r="F54" s="81">
        <f>SUM(F41:F53)</f>
        <v>121431820</v>
      </c>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row>
    <row r="55" spans="1:216" s="12" customFormat="1" x14ac:dyDescent="0.3">
      <c r="A55" s="82"/>
      <c r="B55" s="148" t="s">
        <v>68</v>
      </c>
      <c r="C55" s="148"/>
      <c r="D55" s="148"/>
      <c r="E55" s="148"/>
      <c r="F55" s="83">
        <f>+ROUND(F35+F54,0)</f>
        <v>516402175</v>
      </c>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row>
    <row r="56" spans="1:216" s="12" customFormat="1" x14ac:dyDescent="0.3">
      <c r="A56" s="82"/>
      <c r="B56" s="148" t="s">
        <v>69</v>
      </c>
      <c r="C56" s="148"/>
      <c r="D56" s="148"/>
      <c r="E56" s="148"/>
      <c r="F56" s="83">
        <f>+ROUND(F55*0.19,0)</f>
        <v>98116413</v>
      </c>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row>
    <row r="57" spans="1:216" s="12" customFormat="1" ht="17.25" thickBot="1" x14ac:dyDescent="0.3">
      <c r="A57" s="84"/>
      <c r="B57" s="149" t="s">
        <v>70</v>
      </c>
      <c r="C57" s="149"/>
      <c r="D57" s="149"/>
      <c r="E57" s="149"/>
      <c r="F57" s="85">
        <f>F55+F56</f>
        <v>614518588</v>
      </c>
      <c r="G57" s="86"/>
      <c r="H57" s="86"/>
      <c r="I57" s="100"/>
      <c r="J57" s="86"/>
      <c r="K57" s="86"/>
      <c r="L57" s="86"/>
      <c r="M57" s="86"/>
      <c r="N57" s="86"/>
      <c r="O57" s="86"/>
      <c r="P57" s="86"/>
      <c r="Q57" s="86"/>
      <c r="R57" s="86"/>
      <c r="S57" s="86"/>
      <c r="T57" s="86"/>
      <c r="U57" s="86"/>
      <c r="V57" s="86"/>
      <c r="W57" s="86"/>
      <c r="X57" s="86"/>
      <c r="Y57" s="86"/>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row>
    <row r="58" spans="1:216" ht="21" customHeight="1" x14ac:dyDescent="0.3">
      <c r="A58" s="133" t="s">
        <v>71</v>
      </c>
      <c r="B58" s="134"/>
      <c r="C58" s="134"/>
      <c r="D58" s="134"/>
      <c r="E58" s="134"/>
      <c r="F58" s="135"/>
      <c r="G58" s="87"/>
      <c r="H58" s="87"/>
      <c r="I58" s="87"/>
      <c r="J58" s="87"/>
      <c r="K58" s="87"/>
      <c r="L58" s="87"/>
      <c r="M58" s="87"/>
      <c r="N58" s="87"/>
      <c r="O58" s="87"/>
      <c r="P58" s="87"/>
      <c r="Q58" s="87"/>
      <c r="R58" s="87"/>
      <c r="S58" s="87"/>
      <c r="T58" s="87"/>
      <c r="U58" s="87"/>
      <c r="V58" s="87"/>
      <c r="W58" s="87"/>
      <c r="X58" s="87"/>
      <c r="Y58" s="87"/>
    </row>
    <row r="59" spans="1:216" s="12" customFormat="1" ht="21" customHeight="1" x14ac:dyDescent="0.3">
      <c r="A59" s="158" t="s">
        <v>72</v>
      </c>
      <c r="B59" s="159"/>
      <c r="C59" s="159"/>
      <c r="D59" s="159"/>
      <c r="E59" s="159"/>
      <c r="F59" s="160"/>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row>
    <row r="60" spans="1:216" s="12" customFormat="1" ht="21" customHeight="1" x14ac:dyDescent="0.3">
      <c r="A60" s="158" t="s">
        <v>73</v>
      </c>
      <c r="B60" s="159"/>
      <c r="C60" s="159"/>
      <c r="D60" s="159"/>
      <c r="E60" s="159"/>
      <c r="F60" s="160"/>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row>
    <row r="61" spans="1:216" s="12" customFormat="1" ht="26.25" customHeight="1" x14ac:dyDescent="0.3">
      <c r="A61" s="158" t="s">
        <v>74</v>
      </c>
      <c r="B61" s="159"/>
      <c r="C61" s="159"/>
      <c r="D61" s="159"/>
      <c r="E61" s="159"/>
      <c r="F61" s="160"/>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row>
    <row r="62" spans="1:216" s="12" customFormat="1" ht="34.5" customHeight="1" x14ac:dyDescent="0.3">
      <c r="A62" s="164" t="s">
        <v>75</v>
      </c>
      <c r="B62" s="165"/>
      <c r="C62" s="165"/>
      <c r="D62" s="165"/>
      <c r="E62" s="165"/>
      <c r="F62" s="166"/>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row>
    <row r="63" spans="1:216" s="12" customFormat="1" ht="36.75" customHeight="1" x14ac:dyDescent="0.3">
      <c r="A63" s="158" t="s">
        <v>76</v>
      </c>
      <c r="B63" s="159"/>
      <c r="C63" s="159"/>
      <c r="D63" s="159"/>
      <c r="E63" s="159"/>
      <c r="F63" s="160"/>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row>
    <row r="64" spans="1:216" s="88" customFormat="1" ht="21" customHeight="1" x14ac:dyDescent="0.3">
      <c r="A64" s="158" t="s">
        <v>77</v>
      </c>
      <c r="B64" s="159"/>
      <c r="C64" s="159"/>
      <c r="D64" s="159"/>
      <c r="E64" s="159"/>
      <c r="F64" s="160"/>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row>
    <row r="65" spans="1:216" s="88" customFormat="1" ht="21" customHeight="1" x14ac:dyDescent="0.3">
      <c r="A65" s="158" t="s">
        <v>78</v>
      </c>
      <c r="B65" s="159"/>
      <c r="C65" s="159"/>
      <c r="D65" s="159"/>
      <c r="E65" s="159"/>
      <c r="F65" s="160"/>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row>
    <row r="66" spans="1:216" s="88" customFormat="1" ht="21" customHeight="1" x14ac:dyDescent="0.3">
      <c r="A66" s="158" t="s">
        <v>79</v>
      </c>
      <c r="B66" s="159"/>
      <c r="C66" s="159"/>
      <c r="D66" s="159"/>
      <c r="E66" s="159"/>
      <c r="F66" s="160"/>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row>
    <row r="67" spans="1:216" ht="21" customHeight="1" x14ac:dyDescent="0.3">
      <c r="A67" s="158" t="s">
        <v>80</v>
      </c>
      <c r="B67" s="159"/>
      <c r="C67" s="159"/>
      <c r="D67" s="159"/>
      <c r="E67" s="159"/>
      <c r="F67" s="160"/>
    </row>
    <row r="68" spans="1:216" ht="21" customHeight="1" x14ac:dyDescent="0.3">
      <c r="A68" s="158" t="s">
        <v>89</v>
      </c>
      <c r="B68" s="159"/>
      <c r="C68" s="159"/>
      <c r="D68" s="159"/>
      <c r="E68" s="159"/>
      <c r="F68" s="160"/>
    </row>
    <row r="69" spans="1:216" x14ac:dyDescent="0.3">
      <c r="A69" s="158" t="s">
        <v>81</v>
      </c>
      <c r="B69" s="159"/>
      <c r="C69" s="159"/>
      <c r="D69" s="159"/>
      <c r="E69" s="159"/>
      <c r="F69" s="160"/>
    </row>
    <row r="70" spans="1:216" ht="23.1" customHeight="1" x14ac:dyDescent="0.3">
      <c r="A70" s="161" t="s">
        <v>82</v>
      </c>
      <c r="B70" s="162"/>
      <c r="C70" s="162"/>
      <c r="D70" s="162"/>
      <c r="E70" s="162"/>
      <c r="F70" s="163"/>
      <c r="HE70" s="2"/>
      <c r="HF70" s="2"/>
      <c r="HG70" s="2"/>
      <c r="HH70" s="2"/>
    </row>
    <row r="71" spans="1:216" ht="15.75" x14ac:dyDescent="0.3">
      <c r="A71" s="150" t="s">
        <v>83</v>
      </c>
      <c r="B71" s="151"/>
      <c r="C71" s="151"/>
      <c r="D71" s="151"/>
      <c r="E71" s="151"/>
      <c r="F71" s="152"/>
      <c r="G71" s="89"/>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2"/>
      <c r="HF71" s="2"/>
      <c r="HG71" s="2"/>
      <c r="HH71" s="2"/>
    </row>
    <row r="72" spans="1:216" ht="27" customHeight="1" thickBot="1" x14ac:dyDescent="0.35">
      <c r="A72" s="153" t="s">
        <v>84</v>
      </c>
      <c r="B72" s="154"/>
      <c r="C72" s="154"/>
      <c r="D72" s="154"/>
      <c r="E72" s="154"/>
      <c r="F72" s="155"/>
      <c r="G72" s="89"/>
      <c r="H72" s="89"/>
      <c r="I72" s="89"/>
      <c r="J72" s="89"/>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2"/>
      <c r="HF72" s="2"/>
      <c r="HG72" s="2"/>
      <c r="HH72" s="2"/>
    </row>
    <row r="73" spans="1:216" x14ac:dyDescent="0.3">
      <c r="G73" s="89"/>
      <c r="H73" s="89"/>
      <c r="I73" s="89"/>
      <c r="J73" s="89"/>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row>
    <row r="74" spans="1:216" ht="15.75" x14ac:dyDescent="0.3">
      <c r="A74" s="92" t="s">
        <v>85</v>
      </c>
      <c r="B74" s="93"/>
      <c r="C74" s="93"/>
      <c r="D74" s="94"/>
      <c r="E74" s="89"/>
      <c r="F74" s="89"/>
      <c r="G74" s="89"/>
      <c r="H74" s="89"/>
      <c r="I74" s="89"/>
      <c r="J74" s="89"/>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row>
    <row r="75" spans="1:216" x14ac:dyDescent="0.3">
      <c r="A75" s="95"/>
      <c r="B75" s="96"/>
      <c r="C75" s="93"/>
      <c r="D75" s="97"/>
      <c r="E75" s="98"/>
      <c r="F75" s="98"/>
      <c r="G75" s="89"/>
      <c r="H75" s="89"/>
      <c r="I75" s="89"/>
      <c r="J75" s="89"/>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row>
    <row r="76" spans="1:216" x14ac:dyDescent="0.3">
      <c r="A76" s="99" t="s">
        <v>86</v>
      </c>
      <c r="B76" s="93"/>
      <c r="C76" s="93"/>
      <c r="D76" s="156" t="s">
        <v>87</v>
      </c>
      <c r="E76" s="156"/>
      <c r="F76" s="156"/>
    </row>
  </sheetData>
  <mergeCells count="39">
    <mergeCell ref="A71:F71"/>
    <mergeCell ref="A72:F72"/>
    <mergeCell ref="D76:F76"/>
    <mergeCell ref="H6:M6"/>
    <mergeCell ref="A65:F65"/>
    <mergeCell ref="A66:F66"/>
    <mergeCell ref="A67:F67"/>
    <mergeCell ref="A68:F68"/>
    <mergeCell ref="A69:F69"/>
    <mergeCell ref="A70:F70"/>
    <mergeCell ref="A59:F59"/>
    <mergeCell ref="A60:F60"/>
    <mergeCell ref="A61:F61"/>
    <mergeCell ref="A62:F62"/>
    <mergeCell ref="A63:F63"/>
    <mergeCell ref="A64:F64"/>
    <mergeCell ref="A58:F58"/>
    <mergeCell ref="B34:E34"/>
    <mergeCell ref="B35:E35"/>
    <mergeCell ref="A36:A37"/>
    <mergeCell ref="B36:B38"/>
    <mergeCell ref="C36:C38"/>
    <mergeCell ref="E36:E37"/>
    <mergeCell ref="B54:E54"/>
    <mergeCell ref="B55:E55"/>
    <mergeCell ref="B56:E56"/>
    <mergeCell ref="B57:E57"/>
    <mergeCell ref="B33:E33"/>
    <mergeCell ref="A1:F1"/>
    <mergeCell ref="A2:F2"/>
    <mergeCell ref="A3:F3"/>
    <mergeCell ref="A4:F4"/>
    <mergeCell ref="A5:F5"/>
    <mergeCell ref="A6:F6"/>
    <mergeCell ref="A7:F7"/>
    <mergeCell ref="A10:D10"/>
    <mergeCell ref="A12:A13"/>
    <mergeCell ref="B12:B14"/>
    <mergeCell ref="B15:F15"/>
  </mergeCells>
  <pageMargins left="0.7" right="0.7" top="0.75" bottom="0.75" header="0.3" footer="0.3"/>
  <pageSetup scale="5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DT OCAÑA</vt:lpstr>
      <vt:lpstr>'PRESUPUESTO DT OCAÑA'!Área_de_impresión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dc:creator>
  <cp:lastModifiedBy>Sandra Liliana Baron Becerra</cp:lastModifiedBy>
  <dcterms:created xsi:type="dcterms:W3CDTF">2021-05-21T20:43:50Z</dcterms:created>
  <dcterms:modified xsi:type="dcterms:W3CDTF">2021-07-09T23:58:13Z</dcterms:modified>
</cp:coreProperties>
</file>