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E:\CUENTAS\ERIKA P RADIO\"/>
    </mc:Choice>
  </mc:AlternateContent>
  <bookViews>
    <workbookView xWindow="-120" yWindow="-120" windowWidth="15600" windowHeight="11760" firstSheet="2" activeTab="2"/>
  </bookViews>
  <sheets>
    <sheet name="Hoja1" sheetId="1" state="hidden" r:id="rId1"/>
    <sheet name="CERTIFICACION MES DE FEBRERO " sheetId="5" state="hidden" r:id="rId2"/>
    <sheet name="CERTIFICACION" sheetId="7" r:id="rId3"/>
    <sheet name="CERTIFICACION JULIO 80%" sheetId="8" state="hidden" r:id="rId4"/>
    <sheet name="Hoja2" sheetId="9" state="hidden" r:id="rId5"/>
    <sheet name="Hoja3" sheetId="10" state="hidden" r:id="rId6"/>
  </sheets>
  <functionGroups builtInGroupCount="18"/>
  <definedNames>
    <definedName name="_xlnm.Print_Area" localSheetId="2">CERTIFICACION!$A$1:$N$45</definedName>
    <definedName name="_xlnm.Print_Area" localSheetId="3">'CERTIFICACION JULIO 80%'!$A$1:$M$46</definedName>
    <definedName name="_xlnm.Print_Area" localSheetId="1">'CERTIFICACION MES DE FEBRERO '!$A$1:$M$46</definedName>
  </definedNames>
  <calcPr calcId="162913"/>
</workbook>
</file>

<file path=xl/calcChain.xml><?xml version="1.0" encoding="utf-8"?>
<calcChain xmlns="http://schemas.openxmlformats.org/spreadsheetml/2006/main">
  <c r="J33" i="7" l="1"/>
  <c r="J32" i="7"/>
  <c r="R28" i="8"/>
  <c r="O24" i="8"/>
  <c r="B28" i="8"/>
  <c r="P38" i="8" s="1"/>
  <c r="O30" i="8"/>
  <c r="F39" i="8"/>
  <c r="G39" i="8" s="1"/>
  <c r="O29" i="5"/>
  <c r="P26" i="5"/>
  <c r="B31" i="5"/>
  <c r="B32" i="5"/>
  <c r="F39" i="5"/>
  <c r="G39" i="5" s="1"/>
  <c r="B31" i="8"/>
  <c r="L40" i="7"/>
  <c r="G27" i="8"/>
  <c r="C21" i="1"/>
  <c r="C13" i="1"/>
  <c r="F29" i="8"/>
  <c r="F29" i="5"/>
  <c r="F31" i="8"/>
  <c r="F30" i="5"/>
  <c r="K27" i="5"/>
  <c r="G27" i="5"/>
  <c r="I27" i="8"/>
  <c r="J27" i="8"/>
  <c r="G28" i="8"/>
  <c r="F28" i="8"/>
  <c r="M27" i="8"/>
  <c r="H27" i="5"/>
  <c r="F30" i="8"/>
  <c r="F27" i="5"/>
  <c r="I27" i="5"/>
  <c r="L27" i="8"/>
  <c r="H27" i="8"/>
  <c r="C17" i="1"/>
  <c r="F27" i="8"/>
  <c r="C25" i="1"/>
  <c r="F31" i="5"/>
  <c r="K27" i="8"/>
  <c r="K28" i="8" s="1"/>
  <c r="L27" i="5"/>
  <c r="L28" i="5" s="1"/>
  <c r="I28" i="5"/>
  <c r="I29" i="5" s="1"/>
  <c r="C5" i="1"/>
  <c r="M27" i="5"/>
  <c r="J27" i="5"/>
  <c r="C9" i="1"/>
  <c r="F28" i="5"/>
  <c r="L29" i="5"/>
  <c r="L30" i="5" s="1"/>
  <c r="H28" i="8"/>
  <c r="B32" i="8" l="1"/>
  <c r="I39" i="5"/>
  <c r="K39" i="5" s="1"/>
  <c r="I39" i="8"/>
  <c r="K39" i="8" s="1"/>
  <c r="H29" i="8"/>
  <c r="I30" i="5"/>
  <c r="G28" i="5"/>
  <c r="M28" i="5"/>
  <c r="J28" i="8"/>
  <c r="J29" i="8" s="1"/>
  <c r="L28" i="8"/>
  <c r="M28" i="8"/>
  <c r="K29" i="8"/>
  <c r="K30" i="8" s="1"/>
  <c r="K28" i="5"/>
  <c r="L31" i="5"/>
  <c r="J28" i="5"/>
  <c r="M29" i="8"/>
  <c r="H28" i="5"/>
  <c r="H30" i="8"/>
  <c r="I28" i="8"/>
  <c r="M30" i="8"/>
  <c r="G29" i="8"/>
  <c r="G30" i="8"/>
  <c r="G31" i="8" s="1"/>
  <c r="K29" i="5"/>
  <c r="K30" i="5" s="1"/>
  <c r="K31" i="5" s="1"/>
  <c r="J29" i="5"/>
  <c r="I31" i="5"/>
  <c r="G29" i="5"/>
  <c r="M31" i="8"/>
  <c r="M29" i="5"/>
  <c r="I29" i="8"/>
  <c r="L29" i="8"/>
  <c r="H29" i="5"/>
  <c r="H31" i="8"/>
  <c r="J30" i="8"/>
  <c r="J31" i="8" s="1"/>
  <c r="K31" i="8"/>
  <c r="G30" i="5"/>
  <c r="J30" i="5"/>
  <c r="J31" i="5"/>
  <c r="G31" i="5"/>
  <c r="M30" i="5"/>
  <c r="I30" i="8"/>
  <c r="H30" i="5"/>
  <c r="L30" i="8"/>
  <c r="L31" i="8"/>
  <c r="H31" i="5"/>
  <c r="M31" i="5"/>
  <c r="I31" i="8"/>
</calcChain>
</file>

<file path=xl/comments1.xml><?xml version="1.0" encoding="utf-8"?>
<comments xmlns="http://schemas.openxmlformats.org/spreadsheetml/2006/main">
  <authors>
    <author>diego.neira</author>
    <author>USUARIO</author>
    <author>sofia.bautista</author>
  </authors>
  <commentList>
    <comment ref="E6" authorId="0" shapeId="0">
      <text>
        <r>
          <rPr>
            <b/>
            <sz val="9"/>
            <color indexed="81"/>
            <rFont val="Tahoma"/>
            <family val="2"/>
          </rPr>
          <t xml:space="preserve">diego.neira:
</t>
        </r>
        <r>
          <rPr>
            <sz val="9"/>
            <color indexed="81"/>
            <rFont val="Tahoma"/>
            <family val="2"/>
          </rPr>
          <t xml:space="preserve">DILIGENCIAR EL NOMBRE COMPLETO DEL CONTRATISTA
</t>
        </r>
      </text>
    </comment>
    <comment ref="F7" authorId="0" shapeId="0">
      <text>
        <r>
          <rPr>
            <sz val="9"/>
            <color indexed="81"/>
            <rFont val="Tahoma"/>
            <family val="2"/>
          </rPr>
          <t xml:space="preserve">MARQUE  X SI SU DOCUMENTO ES CEDULA DE CIUDADANIA 
</t>
        </r>
      </text>
    </comment>
    <comment ref="H7" authorId="0" shapeId="0">
      <text>
        <r>
          <rPr>
            <sz val="9"/>
            <color indexed="81"/>
            <rFont val="Tahoma"/>
            <family val="2"/>
          </rPr>
          <t xml:space="preserve">MARQUE X SI SU DOCUMENTON ES CEDULA DE EXTRANJERIA </t>
        </r>
      </text>
    </comment>
    <comment ref="K7" authorId="0" shapeId="0">
      <text>
        <r>
          <rPr>
            <sz val="9"/>
            <color indexed="81"/>
            <rFont val="Tahoma"/>
            <family val="2"/>
          </rPr>
          <t xml:space="preserve">DILIGENCIAR EL NÚMERO DE DOCUMENTO </t>
        </r>
      </text>
    </comment>
    <comment ref="E8" authorId="0" shapeId="0">
      <text>
        <r>
          <rPr>
            <sz val="9"/>
            <color indexed="81"/>
            <rFont val="Tahoma"/>
            <family val="2"/>
          </rPr>
          <t>DILIGENCIAR  SU CORREO ELECTRONICO</t>
        </r>
      </text>
    </comment>
    <comment ref="K8" authorId="0" shapeId="0">
      <text>
        <r>
          <rPr>
            <sz val="9"/>
            <color indexed="81"/>
            <rFont val="Tahoma"/>
            <family val="2"/>
          </rPr>
          <t xml:space="preserve">DILIGENCIAR EL NÚMERO DE CELULAR PARA SER CONTACTADO EN CASO DE  PRESENTARSE ALGUNA NOVEDAD CON SU CUENTA DE COBRO </t>
        </r>
      </text>
    </comment>
    <comment ref="I9" authorId="0" shapeId="0">
      <text>
        <r>
          <rPr>
            <sz val="9"/>
            <color indexed="81"/>
            <rFont val="Tahoma"/>
            <family val="2"/>
          </rPr>
          <t>ELEGIR UNA OPCIÓN DE LA LISTA DESPLEGABLE</t>
        </r>
      </text>
    </comment>
    <comment ref="E10" authorId="0" shapeId="0">
      <text>
        <r>
          <rPr>
            <sz val="9"/>
            <color indexed="81"/>
            <rFont val="Tahoma"/>
            <family val="2"/>
          </rPr>
          <t xml:space="preserve">DILIGENCIAR EL AREA O DEPARTAMENTO EN EL CUAL PRESTA SUS SERVICIOS </t>
        </r>
      </text>
    </comment>
    <comment ref="K10" authorId="1" shapeId="0">
      <text>
        <r>
          <rPr>
            <b/>
            <sz val="9"/>
            <color indexed="81"/>
            <rFont val="Tahoma"/>
            <family val="2"/>
          </rPr>
          <t>USUARIO:</t>
        </r>
        <r>
          <rPr>
            <sz val="9"/>
            <color indexed="81"/>
            <rFont val="Tahoma"/>
            <family val="2"/>
          </rPr>
          <t xml:space="preserve">
TINTAL
FONTIBON
KENNDY
TRINIDAD GALAN
BOSA
</t>
        </r>
      </text>
    </comment>
    <comment ref="D11" authorId="0" shapeId="0">
      <text>
        <r>
          <rPr>
            <sz val="9"/>
            <color indexed="81"/>
            <rFont val="Tahoma"/>
            <family val="2"/>
          </rPr>
          <t xml:space="preserve">DILIGENCIAR EL CENTRO DE COSTO, DE ACUERDO A LA </t>
        </r>
      </text>
    </comment>
    <comment ref="F11" authorId="0" shapeId="0">
      <text>
        <r>
          <rPr>
            <sz val="9"/>
            <color indexed="81"/>
            <rFont val="Tahoma"/>
            <family val="2"/>
          </rPr>
          <t xml:space="preserve">DILIGENCIAR EL CENTRO DE COSTO, DE ACUERDO A LA </t>
        </r>
      </text>
    </comment>
    <comment ref="H11" authorId="0" shapeId="0">
      <text>
        <r>
          <rPr>
            <sz val="9"/>
            <color indexed="81"/>
            <rFont val="Tahoma"/>
            <family val="2"/>
          </rPr>
          <t xml:space="preserve">DILIGENCIAR EL CENTRO DE COSTO, DE ACUERDO A LA </t>
        </r>
      </text>
    </comment>
    <comment ref="J11" authorId="0" shapeId="0">
      <text>
        <r>
          <rPr>
            <sz val="9"/>
            <color indexed="81"/>
            <rFont val="Tahoma"/>
            <family val="2"/>
          </rPr>
          <t xml:space="preserve">DILIGENCIAR EL CENTRO DE COSTO, DE ACUERDO A LA </t>
        </r>
      </text>
    </comment>
    <comment ref="L11" authorId="0" shapeId="0">
      <text>
        <r>
          <rPr>
            <sz val="9"/>
            <color indexed="81"/>
            <rFont val="Tahoma"/>
            <family val="2"/>
          </rPr>
          <t xml:space="preserve">DILIGENCIAR EL CENTRO DE COSTO, DE ACUERDO A LA </t>
        </r>
      </text>
    </comment>
    <comment ref="N11" authorId="0" shapeId="0">
      <text>
        <r>
          <rPr>
            <sz val="9"/>
            <color indexed="81"/>
            <rFont val="Tahoma"/>
            <family val="2"/>
          </rPr>
          <t xml:space="preserve">DILIGENCIAR EL CENTRO DE COSTO, DE ACUERDO A LA </t>
        </r>
      </text>
    </comment>
    <comment ref="C13" authorId="0" shapeId="0">
      <text>
        <r>
          <rPr>
            <sz val="9"/>
            <color indexed="81"/>
            <rFont val="Tahoma"/>
            <family val="2"/>
          </rPr>
          <t>DILIGENCIAR EL NOMBRE DE LA ENTIDAD FINANCIERA</t>
        </r>
      </text>
    </comment>
    <comment ref="K13" authorId="0" shapeId="0">
      <text>
        <r>
          <rPr>
            <b/>
            <sz val="9"/>
            <color indexed="81"/>
            <rFont val="Tahoma"/>
            <family val="2"/>
          </rPr>
          <t>diego.neira:</t>
        </r>
        <r>
          <rPr>
            <sz val="9"/>
            <color indexed="81"/>
            <rFont val="Tahoma"/>
            <family val="2"/>
          </rPr>
          <t xml:space="preserve">
ELEGIR UNA OPCION DE LA LISTA DESPLEGABLE </t>
        </r>
      </text>
    </comment>
    <comment ref="E14" authorId="0" shapeId="0">
      <text>
        <r>
          <rPr>
            <sz val="9"/>
            <color indexed="81"/>
            <rFont val="Tahoma"/>
            <family val="2"/>
          </rPr>
          <t xml:space="preserve">DILIGENCIAR EL NUMERO DE CUENTA </t>
        </r>
      </text>
    </comment>
    <comment ref="N14" authorId="0" shapeId="0">
      <text>
        <r>
          <rPr>
            <sz val="9"/>
            <color indexed="81"/>
            <rFont val="Tahoma"/>
            <family val="2"/>
          </rPr>
          <t xml:space="preserve">ELEGIR UNA OPCION DE LA LISTA DESPLEGABLE 
</t>
        </r>
      </text>
    </comment>
    <comment ref="D17" authorId="0" shapeId="0">
      <text>
        <r>
          <rPr>
            <sz val="9"/>
            <color indexed="81"/>
            <rFont val="Tahoma"/>
            <family val="2"/>
          </rPr>
          <t xml:space="preserve">DILIGENCIAR EL NÚMERO DE CONTRATO CON LA VIGENCIA </t>
        </r>
      </text>
    </comment>
    <comment ref="L17" authorId="2" shapeId="0">
      <text>
        <r>
          <rPr>
            <b/>
            <sz val="9"/>
            <color indexed="81"/>
            <rFont val="Tahoma"/>
            <family val="2"/>
          </rPr>
          <t>Ingrese el número de pago correspondiente a esta certificación.
Ejemplo : pago 1 de 2</t>
        </r>
      </text>
    </comment>
    <comment ref="E18" authorId="0" shapeId="0">
      <text>
        <r>
          <rPr>
            <sz val="9"/>
            <color indexed="81"/>
            <rFont val="Tahoma"/>
            <family val="2"/>
          </rPr>
          <t xml:space="preserve">Diligenciar la fecha de la disponibilidad presupuestal </t>
        </r>
      </text>
    </comment>
    <comment ref="J18" authorId="0" shapeId="0">
      <text>
        <r>
          <rPr>
            <sz val="9"/>
            <color indexed="81"/>
            <rFont val="Tahoma"/>
            <family val="2"/>
          </rPr>
          <t xml:space="preserve">Diligenciar el número de certificado de registro  presupuestal
</t>
        </r>
      </text>
    </comment>
    <comment ref="L18" authorId="0" shapeId="0">
      <text>
        <r>
          <rPr>
            <sz val="9"/>
            <color indexed="81"/>
            <rFont val="Tahoma"/>
            <family val="2"/>
          </rPr>
          <t>Diligenciar la fecha del CRP</t>
        </r>
      </text>
    </comment>
    <comment ref="D19" authorId="0" shapeId="0">
      <text>
        <r>
          <rPr>
            <sz val="9"/>
            <color indexed="81"/>
            <rFont val="Tahoma"/>
            <family val="2"/>
          </rPr>
          <t>DILIGENCIAR EL OBJETO DEL CONTRATO TAL COMO APARECE EN LA MINUTA</t>
        </r>
      </text>
    </comment>
    <comment ref="H21" authorId="0" shapeId="0">
      <text>
        <r>
          <rPr>
            <sz val="9"/>
            <color indexed="81"/>
            <rFont val="Tahoma"/>
            <family val="2"/>
          </rPr>
          <t>DILIGENCIAR LA FECHA DE INICIO DEL PERIODO CERTIFICADO</t>
        </r>
      </text>
    </comment>
    <comment ref="L21" authorId="0" shapeId="0">
      <text>
        <r>
          <rPr>
            <sz val="9"/>
            <color indexed="81"/>
            <rFont val="Tahoma"/>
            <family val="2"/>
          </rPr>
          <t xml:space="preserve">DILIGENCIAR LA FECHA FINAL DEL PERIODO CERTIFICADO </t>
        </r>
      </text>
    </comment>
    <comment ref="H22" authorId="0" shapeId="0">
      <text>
        <r>
          <rPr>
            <sz val="9"/>
            <color indexed="81"/>
            <rFont val="Tahoma"/>
            <family val="2"/>
          </rPr>
          <t xml:space="preserve">DILIGENCIAR EL VALOR DE SUS HONORARIOS MENSUALES </t>
        </r>
      </text>
    </comment>
    <comment ref="C23" authorId="0" shapeId="0">
      <text>
        <r>
          <rPr>
            <sz val="9"/>
            <color indexed="81"/>
            <rFont val="Tahoma"/>
            <family val="2"/>
          </rPr>
          <t>ELIJA UNA OPCION DE LA LISTA DESPLEGABLE 
Administrativo
Asistencial
PIC</t>
        </r>
      </text>
    </comment>
    <comment ref="K23" authorId="0" shapeId="0">
      <text>
        <r>
          <rPr>
            <sz val="9"/>
            <color indexed="81"/>
            <rFont val="Tahoma"/>
            <family val="2"/>
          </rPr>
          <t>SOLO TIENEN RESERVA DE GLOSA  LOS CONTRATISTA QUE PRESTAN SUS SERVICIOS EN EL AREA DEL PIC  Y SE CALCULA CON EL VALOR A PAGAR AL CONTRATISTA POR EL 2%</t>
        </r>
      </text>
    </comment>
    <comment ref="J28" authorId="0" shapeId="0">
      <text>
        <r>
          <rPr>
            <sz val="9"/>
            <color indexed="81"/>
            <rFont val="Tahoma"/>
            <family val="2"/>
          </rPr>
          <t xml:space="preserve">EL VALOR TOTAL DEL CONTRATO ES: EL VALOR DEL CONTRATO PRINCIPAL MAS TODAS LAS ADICIONES </t>
        </r>
      </text>
    </comment>
    <comment ref="J29" authorId="0" shapeId="0">
      <text>
        <r>
          <rPr>
            <sz val="9"/>
            <color indexed="81"/>
            <rFont val="Tahoma"/>
            <family val="2"/>
          </rPr>
          <t>EL VALOR EJECUTADO CORRESPONDE A LA SUMATORIA DE LOS VALORES CERTIFICADOS EN LOS DIFERENTES PERIODOS</t>
        </r>
      </text>
    </comment>
    <comment ref="J30" authorId="0" shapeId="0">
      <text>
        <r>
          <rPr>
            <sz val="9"/>
            <color indexed="81"/>
            <rFont val="Tahoma"/>
            <family val="2"/>
          </rPr>
          <t xml:space="preserve">VALOR A PAGAR: ES EL VALOR QUE CERTIFICA EL SUPERVISOR , TENIENDO ENCUENTA EL DESARROLLO DE SUS ACTIVIDADES,  Y LAS DIFERENTES NOVEDADES QUE SE PUEDAN PRESENTAR, EJEMPLO : SUSPENSIONES </t>
        </r>
      </text>
    </comment>
    <comment ref="J31" authorId="0" shapeId="0">
      <text>
        <r>
          <rPr>
            <sz val="9"/>
            <color indexed="81"/>
            <rFont val="Tahoma"/>
            <family val="2"/>
          </rPr>
          <t xml:space="preserve">SON LOS VALORES QUE NO SE EJECUTARON EN EL PERIODO CERTIFICADO Y QUE SE REINTEGRAN AL PRESUPUESTO </t>
        </r>
      </text>
    </comment>
    <comment ref="J32" authorId="0" shapeId="0">
      <text>
        <r>
          <rPr>
            <sz val="9"/>
            <color indexed="81"/>
            <rFont val="Tahoma"/>
            <family val="2"/>
          </rPr>
          <t xml:space="preserve">ES EL VALOR QUE EL CONTRATISTA TIENE PENDIENTE POR EJECUTAR  : VALOR TOTAL DEL CONTRATO - VALOR EJECUTADO </t>
        </r>
      </text>
    </comment>
    <comment ref="A40" authorId="0" shapeId="0">
      <text>
        <r>
          <rPr>
            <sz val="9"/>
            <color indexed="81"/>
            <rFont val="Tahoma"/>
            <family val="2"/>
          </rPr>
          <t xml:space="preserve">DILIGENCIAR EL NUMERO DE PLANILLA CON EL CUAL RREALIZO EL PAGO DE SEGURIDAD SOCIAL </t>
        </r>
      </text>
    </comment>
    <comment ref="C40" authorId="0" shapeId="0">
      <text>
        <r>
          <rPr>
            <sz val="9"/>
            <color indexed="81"/>
            <rFont val="Tahoma"/>
            <family val="2"/>
          </rPr>
          <t xml:space="preserve">CELDA FORMULADA </t>
        </r>
      </text>
    </comment>
    <comment ref="E40" authorId="0" shapeId="0">
      <text>
        <r>
          <rPr>
            <sz val="9"/>
            <color indexed="81"/>
            <rFont val="Tahoma"/>
            <family val="2"/>
          </rPr>
          <t>CELDA FORMULADA</t>
        </r>
      </text>
    </comment>
    <comment ref="J40" authorId="0" shapeId="0">
      <text>
        <r>
          <rPr>
            <sz val="9"/>
            <color indexed="81"/>
            <rFont val="Tahoma"/>
            <family val="2"/>
          </rPr>
          <t>ELEGIR UNA OPCION DE LA LISTA DESPLEGABLE
1
2
3
4
5</t>
        </r>
      </text>
    </comment>
    <comment ref="K40" authorId="0" shapeId="0">
      <text>
        <r>
          <rPr>
            <sz val="9"/>
            <color indexed="81"/>
            <rFont val="Tahoma"/>
            <family val="2"/>
          </rPr>
          <t>CELDA FORMULADA</t>
        </r>
      </text>
    </comment>
    <comment ref="L40" authorId="0" shapeId="0">
      <text>
        <r>
          <rPr>
            <sz val="9"/>
            <color indexed="81"/>
            <rFont val="Tahoma"/>
            <family val="2"/>
          </rPr>
          <t xml:space="preserve">CELDA FORMULADA </t>
        </r>
      </text>
    </comment>
    <comment ref="A44" authorId="0" shapeId="0">
      <text>
        <r>
          <rPr>
            <b/>
            <sz val="9"/>
            <color indexed="81"/>
            <rFont val="Tahoma"/>
            <family val="2"/>
          </rPr>
          <t>diego.neira:</t>
        </r>
        <r>
          <rPr>
            <sz val="9"/>
            <color indexed="81"/>
            <rFont val="Tahoma"/>
            <family val="2"/>
          </rPr>
          <t xml:space="preserve">
ES FUNDAMENTAL QUE SE DILIGENCIE EL NOMBRE COMPLETO DEL SUPERVISOR, YA QUE LA FIRMA NO SE RECONCE FACILMENTE </t>
        </r>
      </text>
    </comment>
  </commentList>
</comments>
</file>

<file path=xl/sharedStrings.xml><?xml version="1.0" encoding="utf-8"?>
<sst xmlns="http://schemas.openxmlformats.org/spreadsheetml/2006/main" count="256" uniqueCount="166">
  <si>
    <t>Número:</t>
  </si>
  <si>
    <t>Letra:</t>
  </si>
  <si>
    <t>Ejemplo 1: Conversión simple de un número a letra</t>
  </si>
  <si>
    <t>ExcelTotal.com - Convertir números a letras en Excel</t>
  </si>
  <si>
    <t>Ejemplo 2: Conversión de número con decimales en letras</t>
  </si>
  <si>
    <t>Ejemplo 3: Texto en mayúsculas</t>
  </si>
  <si>
    <t>Ejemplo 4: Texto entre paréntesis</t>
  </si>
  <si>
    <t>Ejemplo 5: Con texto adicional</t>
  </si>
  <si>
    <t>Número máximo permitido</t>
  </si>
  <si>
    <t xml:space="preserve">  GJUFO506</t>
  </si>
  <si>
    <t xml:space="preserve">  05/05/2014</t>
  </si>
  <si>
    <t xml:space="preserve">C.C. No. </t>
  </si>
  <si>
    <t>No. DE CONTRATO</t>
  </si>
  <si>
    <t xml:space="preserve">Periodo certificado desde </t>
  </si>
  <si>
    <t xml:space="preserve">Día </t>
  </si>
  <si>
    <t>Mes</t>
  </si>
  <si>
    <t>Año</t>
  </si>
  <si>
    <t>a</t>
  </si>
  <si>
    <t xml:space="preserve">COMO SUPERVISOR DEL CONTRATO </t>
  </si>
  <si>
    <t>CERTIFICO</t>
  </si>
  <si>
    <t xml:space="preserve"> QUE PREVIO A LA REVISÍÓN DEL INFORME DE ACTIVIDADES PRESENTADO POR EL CONTRATISTA,  SI__X___  NO _____ CUMPLIÓ CON LAS OBLIGACIONES ESTABLECIDAS EN EL MISMO.</t>
  </si>
  <si>
    <t>OBSERVACIONES (Descripción de la calidad y cumplimiento de metas y logros):</t>
  </si>
  <si>
    <r>
      <t xml:space="preserve">COMPROMISOS EN LA VIGENCIA DEL CONTRATO: </t>
    </r>
    <r>
      <rPr>
        <sz val="10"/>
        <color indexed="8"/>
        <rFont val="Arial"/>
        <family val="2"/>
      </rPr>
      <t>CUMPLIR AL 100% CON LAS ACTIVIDADES CONTRACTUALES.</t>
    </r>
  </si>
  <si>
    <t>CONCEPTO</t>
  </si>
  <si>
    <t>VALORES EN NÚMEROS</t>
  </si>
  <si>
    <t>VALORES EN LETRAS</t>
  </si>
  <si>
    <t>VALOR TOTAL DEL CONTRATO</t>
  </si>
  <si>
    <t>VALOR EJECUTADO</t>
  </si>
  <si>
    <t>VALOR A PAGAR</t>
  </si>
  <si>
    <t>VALOR A LIBERAR</t>
  </si>
  <si>
    <t>SALDO POR EJECUTAR</t>
  </si>
  <si>
    <t>PORCENTAJE DE EJECUCIÓN</t>
  </si>
  <si>
    <t>El interventor o supervisor del contrato CERTIFICA QUE:</t>
  </si>
  <si>
    <t>Número de Planilla</t>
  </si>
  <si>
    <t>Honorarios mes</t>
  </si>
  <si>
    <t>IBC Cotización</t>
  </si>
  <si>
    <t>Aporte Salud</t>
  </si>
  <si>
    <t>Aporte Pensión</t>
  </si>
  <si>
    <t>Total Aporte</t>
  </si>
  <si>
    <t xml:space="preserve"> </t>
  </si>
  <si>
    <t>NOMBRE y FIRMA DEL SUPERVISOR:</t>
  </si>
  <si>
    <t>ANEXOS: SE ADJUNTA (1) FOLIO INFORME DE ACTIVIDADES; (2) FOLIOS APORTES SALUD, PENSIÓN Y ARL.</t>
  </si>
  <si>
    <r>
      <t>Se verifica  el cumplimiento del</t>
    </r>
    <r>
      <rPr>
        <b/>
        <u/>
        <sz val="10"/>
        <color indexed="8"/>
        <rFont val="Calibri"/>
        <family val="2"/>
      </rPr>
      <t xml:space="preserve"> mínimo</t>
    </r>
    <r>
      <rPr>
        <sz val="10"/>
        <color indexed="8"/>
        <rFont val="Calibri"/>
        <family val="2"/>
      </rPr>
      <t xml:space="preserve"> valor de  los aportes al sistema de seguridad social en salud y pensiones pagado en el mes. Los honorarios inferiores a $</t>
    </r>
    <r>
      <rPr>
        <b/>
        <sz val="12"/>
        <color indexed="8"/>
        <rFont val="Calibri"/>
        <family val="2"/>
      </rPr>
      <t>1.723.650</t>
    </r>
    <r>
      <rPr>
        <sz val="10"/>
        <color indexed="8"/>
        <rFont val="Calibri"/>
        <family val="2"/>
      </rPr>
      <t>, el valor para IBC debe ser sobre un salario mínimo legal vigente.
Se verifica con contabilidad el tema de impuestos (Régimen Tributario)</t>
    </r>
  </si>
  <si>
    <t xml:space="preserve">DILIGENCIAR </t>
  </si>
  <si>
    <t xml:space="preserve">MODIFICAR </t>
  </si>
  <si>
    <t>DILIGENCIAR</t>
  </si>
  <si>
    <t>DILIGENCIAR SOLO EL VALOR DE HONORARIOS (MENSUAL)</t>
  </si>
  <si>
    <t xml:space="preserve">LOS VALORES CAMBIAN A LETRAS  AUTOMATICAMENTE </t>
  </si>
  <si>
    <t xml:space="preserve">DILIGENCIAR LA FECHA DE ENTREGA A TALENTO HUMANO </t>
  </si>
  <si>
    <t xml:space="preserve">FIRMA Y  NOMBRE </t>
  </si>
  <si>
    <t xml:space="preserve">OBSERVACIONES </t>
  </si>
  <si>
    <t>MARCAR CON UNA X SEGÚN CORRESPONDA</t>
  </si>
  <si>
    <t>EL PORCENTAJE SE CALCULA</t>
  </si>
  <si>
    <t xml:space="preserve">El resultado del cumplimiento del contrato es: Productos        SI      NO  _____      Servicios        SI  X        NO  ______    </t>
  </si>
  <si>
    <t>UBICACIÒN SERVICIO:  TALENTO HUMANO</t>
  </si>
  <si>
    <t>SEDE: UPA 29 SEDE ADMINISTRATIVA</t>
  </si>
  <si>
    <t xml:space="preserve">NOMBRE DEL CONTRATISTA: DIEGO ALEXANDER NEIRA QUITIAN </t>
  </si>
  <si>
    <t>CENTRO DE COSTOS: R05A</t>
  </si>
  <si>
    <t>OBJETO DEL CONTRATO: El Contratista a nombre propio y de manera independiente, sin que exista subordinación ni relación laboral alguna, prestará sus servicios y conocimientos  como Profesional Universitario que requiere el Hospital del Sur ESE.</t>
  </si>
  <si>
    <t>672-2016</t>
  </si>
  <si>
    <t>MARIA RUBIELA MONSALVE OSPINA</t>
  </si>
  <si>
    <t>UBICACIÒN SERVICIO:  PIC</t>
  </si>
  <si>
    <t>SEDE: BRITALIA TIMIZA</t>
  </si>
  <si>
    <t>OBJETO DEL CONTRATO: El Contratista a nombre propio y de manera independiente, sin que exista subordinación ni relación laboral alguna, prestará sus servicios y conocimientos  como medico  que requiere el Hospital del Sur ESE.</t>
  </si>
  <si>
    <t xml:space="preserve">El resultado del cumplimiento del contrato es: Productos        SI x      NO  _____      Servicios        SI         NO  ______    </t>
  </si>
  <si>
    <t>CIEN PORCIENTO</t>
  </si>
  <si>
    <r>
      <t>Dado en Bogotá a los</t>
    </r>
    <r>
      <rPr>
        <sz val="12"/>
        <color indexed="10"/>
        <rFont val="Calibri"/>
        <family val="2"/>
      </rPr>
      <t xml:space="preserve"> (30</t>
    </r>
    <r>
      <rPr>
        <sz val="10"/>
        <color indexed="8"/>
        <rFont val="Calibri"/>
        <family val="2"/>
      </rPr>
      <t>) días del mes de</t>
    </r>
    <r>
      <rPr>
        <sz val="12"/>
        <color indexed="10"/>
        <rFont val="Calibri"/>
        <family val="2"/>
      </rPr>
      <t xml:space="preserve">  JUNIO </t>
    </r>
    <r>
      <rPr>
        <sz val="10"/>
        <color indexed="8"/>
        <rFont val="Calibri"/>
        <family val="2"/>
      </rPr>
      <t>del año Dos Mil DIECISEIS (2016). Lo anterior para que surta el pago pertinente. Cordialmente,</t>
    </r>
  </si>
  <si>
    <r>
      <t>SE CUMPLIO CON TODAS LAS ACTIVIDADES ESTABLECIDAS EN EL CONTRATONo.  672-2016 PARA LOS DIAS DEL</t>
    </r>
    <r>
      <rPr>
        <b/>
        <sz val="10"/>
        <color indexed="8"/>
        <rFont val="Arial"/>
        <family val="2"/>
      </rPr>
      <t xml:space="preserve">  16</t>
    </r>
    <r>
      <rPr>
        <sz val="10"/>
        <color indexed="8"/>
        <rFont val="Arial"/>
        <family val="2"/>
      </rPr>
      <t xml:space="preserve"> AL 30 DE JUNIO DE 2016.</t>
    </r>
  </si>
  <si>
    <r>
      <t>Dado en Bogotá a los</t>
    </r>
    <r>
      <rPr>
        <sz val="12"/>
        <color indexed="10"/>
        <rFont val="Calibri"/>
        <family val="2"/>
      </rPr>
      <t xml:space="preserve"> (30 </t>
    </r>
    <r>
      <rPr>
        <sz val="10"/>
        <color indexed="8"/>
        <rFont val="Calibri"/>
        <family val="2"/>
      </rPr>
      <t>) días del mes de</t>
    </r>
    <r>
      <rPr>
        <sz val="12"/>
        <color indexed="10"/>
        <rFont val="Calibri"/>
        <family val="2"/>
      </rPr>
      <t xml:space="preserve">  JULIO </t>
    </r>
    <r>
      <rPr>
        <sz val="10"/>
        <color indexed="8"/>
        <rFont val="Calibri"/>
        <family val="2"/>
      </rPr>
      <t>del año Dos Mil DIECISEIS (2016). Lo anterior para que surta el pago pertinente. Cordialmente,</t>
    </r>
  </si>
  <si>
    <t>NOVENTA Y SEIS PORCIENTO</t>
  </si>
  <si>
    <r>
      <t>SE REALIZA PAGO PARCIAL DEL 80% DEL VALOR MENSUAL ,equiivalente a $2.593.402  DEL  CONTRATO  No.  1628-2016 PARA LOS DIAS DEL</t>
    </r>
    <r>
      <rPr>
        <b/>
        <sz val="10"/>
        <color indexed="8"/>
        <rFont val="Arial"/>
        <family val="2"/>
      </rPr>
      <t xml:space="preserve">  1</t>
    </r>
    <r>
      <rPr>
        <sz val="10"/>
        <color indexed="8"/>
        <rFont val="Arial"/>
        <family val="2"/>
      </rPr>
      <t xml:space="preserve"> AL 30  DE JULIO DE 2016. quedando pendiente por certificar el 20% por valor de $648.350</t>
    </r>
  </si>
  <si>
    <t xml:space="preserve">NOMBRE DEL CONTRATISTA: </t>
  </si>
  <si>
    <t xml:space="preserve">CENTRO DE COSTOS: </t>
  </si>
  <si>
    <t xml:space="preserve">CENTRO DE COSTOS:  </t>
  </si>
  <si>
    <t>NOMBRE DEL CONTRATISTA:</t>
  </si>
  <si>
    <t xml:space="preserve">INFORMACIÓN DEL CONTRATISTA </t>
  </si>
  <si>
    <t>TIPO DE DOCUMENTO:</t>
  </si>
  <si>
    <t xml:space="preserve">C.C </t>
  </si>
  <si>
    <t>C.E</t>
  </si>
  <si>
    <t xml:space="preserve">NO. </t>
  </si>
  <si>
    <t>DESDE</t>
  </si>
  <si>
    <t>HASTA</t>
  </si>
  <si>
    <t>DIA</t>
  </si>
  <si>
    <t xml:space="preserve">MES </t>
  </si>
  <si>
    <t>AÑO</t>
  </si>
  <si>
    <t xml:space="preserve">UNIDADES DE PRESTACIÓN DE SERVICIOS </t>
  </si>
  <si>
    <t>DEL SUR</t>
  </si>
  <si>
    <t>FONTIBON</t>
  </si>
  <si>
    <t xml:space="preserve">OCCIDENTE DE KENNEDY </t>
  </si>
  <si>
    <t xml:space="preserve">BOSA II NIVEL </t>
  </si>
  <si>
    <t xml:space="preserve">PLABO VI BOSA </t>
  </si>
  <si>
    <t xml:space="preserve">CONCEPTO </t>
  </si>
  <si>
    <t>CORREO ELECTRONICO:</t>
  </si>
  <si>
    <t>UNIDAD DE PRESTACIÓN DE SERVICIOS DE SALUD:</t>
  </si>
  <si>
    <t>UBICACIÓN DEL SERVICIO:</t>
  </si>
  <si>
    <t>SEDE:</t>
  </si>
  <si>
    <t>CELULAR:</t>
  </si>
  <si>
    <t>NÚMERO DE CONTRATO Y VIGENCIA:</t>
  </si>
  <si>
    <t>OBJETO DEL CONTRATO:</t>
  </si>
  <si>
    <t>PERIODO CERTIFICADO:</t>
  </si>
  <si>
    <t xml:space="preserve">VALOR HONORARIOS MENSUALES: </t>
  </si>
  <si>
    <t xml:space="preserve">IBC DE COTIZACION </t>
  </si>
  <si>
    <t xml:space="preserve">NIVEL ARL </t>
  </si>
  <si>
    <t xml:space="preserve">APORTE ARL </t>
  </si>
  <si>
    <t xml:space="preserve">TOTAL APORTES </t>
  </si>
  <si>
    <t xml:space="preserve">NIVEL DE RIESGO ARL </t>
  </si>
  <si>
    <t xml:space="preserve">CONTROL DE  EJECUCIÓN DEL CONTRATO </t>
  </si>
  <si>
    <t xml:space="preserve">VALORES </t>
  </si>
  <si>
    <t>VALOR TOTAL DEL CONTRATO MAS ADICIONES:</t>
  </si>
  <si>
    <t>VALOR A PAGAR AL CONTRATISTA</t>
  </si>
  <si>
    <t>INFORMACIÓN PARA EL PAGO DEL CONTRATO U ORDEN DE PRESTACIÓN DE SERVICIOS</t>
  </si>
  <si>
    <t>APORTE A SALUD 12.5% IBC</t>
  </si>
  <si>
    <t>SI</t>
  </si>
  <si>
    <t xml:space="preserve">PENSIONADO </t>
  </si>
  <si>
    <t>NO</t>
  </si>
  <si>
    <t>TIPO DE CUENTA:</t>
  </si>
  <si>
    <t xml:space="preserve">NUMERO DE CUENTA BANCARIA </t>
  </si>
  <si>
    <t xml:space="preserve">ENTIDAD FINANCIERA: </t>
  </si>
  <si>
    <t xml:space="preserve">TIPO DE CUENTA </t>
  </si>
  <si>
    <t>AHORROS</t>
  </si>
  <si>
    <t>CORRIENTE</t>
  </si>
  <si>
    <t xml:space="preserve">TIPO DE SERVICIOS </t>
  </si>
  <si>
    <t xml:space="preserve">TI´PO DE SERVICIOS </t>
  </si>
  <si>
    <t>ADMINISTRATIVO</t>
  </si>
  <si>
    <t>ASISTENCIAL</t>
  </si>
  <si>
    <t>PIC</t>
  </si>
  <si>
    <t>RESERVA DE GLOSA 2%</t>
  </si>
  <si>
    <t>CLAVE</t>
  </si>
  <si>
    <t xml:space="preserve">NÚMERO DE CDP </t>
  </si>
  <si>
    <t>FECHA</t>
  </si>
  <si>
    <t xml:space="preserve">NÚMERO DE CRP </t>
  </si>
  <si>
    <t xml:space="preserve">NOMBRE y FIRMA DEL CONTRATISTA </t>
  </si>
  <si>
    <t xml:space="preserve">CERTIFICACIÓN DE CUMPLIMIENTO  DE CONTRATO U ORDEN DE PRESTACIÓN DE SERVICIOS (OPS) PARA PROCESO DE PAGO POR TESORERIA </t>
  </si>
  <si>
    <t>No</t>
  </si>
  <si>
    <t>Ahorros</t>
  </si>
  <si>
    <t>Cuenta Corriente</t>
  </si>
  <si>
    <t>Versión</t>
  </si>
  <si>
    <t>Fecha de aprobación</t>
  </si>
  <si>
    <t xml:space="preserve">Código: </t>
  </si>
  <si>
    <t>Asistencial</t>
  </si>
  <si>
    <t>Administratvo</t>
  </si>
  <si>
    <t>Bosa</t>
  </si>
  <si>
    <t>Pablo VI</t>
  </si>
  <si>
    <t>Kennedy</t>
  </si>
  <si>
    <t>Sur</t>
  </si>
  <si>
    <t>Fontibon</t>
  </si>
  <si>
    <t>PENSIONADO</t>
  </si>
  <si>
    <t>Centro de costo</t>
  </si>
  <si>
    <t>%</t>
  </si>
  <si>
    <t>Centro de 
costo</t>
  </si>
  <si>
    <t>N° DE PAGOS DEL CONTRATO</t>
  </si>
  <si>
    <t>04-02-FO-0002</t>
  </si>
  <si>
    <t>X</t>
  </si>
  <si>
    <t>SUBRED SUROCCIDENTE E.S.E</t>
  </si>
  <si>
    <t>ERIKA PAOLA TORRES LUENGAS</t>
  </si>
  <si>
    <t>poatorres2066@gmail.com</t>
  </si>
  <si>
    <t>BBVA</t>
  </si>
  <si>
    <t>prestar servicios profesionales de apoyo a la gestion como RADIO OPERADORA dentro de los diferentes procesos y procedimientos de la SUBRED INTEGRADA DE SERVICIOS DE SALUD SUR OCCIDENTE E.S.E.de acuerdo a las neccesidades de la institucion.</t>
  </si>
  <si>
    <t>APORTE PENSION 16% IBC</t>
  </si>
  <si>
    <t>DR.PIOQUINTO ALEMAN SALDAÑA</t>
  </si>
  <si>
    <t>KE11U07</t>
  </si>
  <si>
    <t>TINTAL</t>
  </si>
  <si>
    <t>4275-2021</t>
  </si>
  <si>
    <r>
      <t>Se verifica  el cumplimiento del</t>
    </r>
    <r>
      <rPr>
        <b/>
        <u/>
        <sz val="12"/>
        <color indexed="8"/>
        <rFont val="Arial"/>
        <family val="2"/>
      </rPr>
      <t xml:space="preserve"> mínimo</t>
    </r>
    <r>
      <rPr>
        <sz val="12"/>
        <color indexed="8"/>
        <rFont val="Arial"/>
        <family val="2"/>
      </rPr>
      <t xml:space="preserve"> valor de  los aportes al sistema de seguridad social en salud y pensiones pagado en el mes. Los honorarios inferiores a $</t>
    </r>
    <r>
      <rPr>
        <b/>
        <sz val="12"/>
        <color indexed="8"/>
        <rFont val="Arial"/>
        <family val="2"/>
      </rPr>
      <t>2.271,315</t>
    </r>
    <r>
      <rPr>
        <sz val="12"/>
        <color indexed="8"/>
        <rFont val="Arial"/>
        <family val="2"/>
      </rPr>
      <t>, el valor para IBC debe ser sobre un salario mínimo legal vigente.</t>
    </r>
  </si>
  <si>
    <t>OBSERVACIONES: (Descuentos, incapacidades, licencias de maternidad y pagos por porcentaje. O cualquier otra novedad que repercuta en el pago de honorarios, alivios tributarios) es de anotar que para los alivios tributarios se debe allegar los soportes. SE REALIZAN 186 HORAS SIN  DESCUENTO  , VALOR DE HORA 9,161</t>
  </si>
  <si>
    <r>
      <t>Dado en Bogotá a los</t>
    </r>
    <r>
      <rPr>
        <sz val="12"/>
        <color indexed="10"/>
        <rFont val="Arial"/>
        <family val="2"/>
      </rPr>
      <t xml:space="preserve"> (30 </t>
    </r>
    <r>
      <rPr>
        <sz val="12"/>
        <color indexed="8"/>
        <rFont val="Arial"/>
        <family val="2"/>
      </rPr>
      <t>) días del mes de</t>
    </r>
    <r>
      <rPr>
        <sz val="12"/>
        <color indexed="10"/>
        <rFont val="Arial"/>
        <family val="2"/>
      </rPr>
      <t xml:space="preserve"> JUNIO </t>
    </r>
    <r>
      <rPr>
        <sz val="12"/>
        <color indexed="8"/>
        <rFont val="Arial"/>
        <family val="2"/>
      </rPr>
      <t>del año Dos Mil Veintiuno (2021). Lo anterior para que surta el pago pertinente. Cordialmente,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</si>
</sst>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43" formatCode="_-* #,##0.00_-;\-* #,##0.00_-;_-* &quot;-&quot;??_-;_-@_-"/>
    <numFmt numFmtId="164" formatCode="_(&quot;$&quot;\ * #,##0.00_);_(&quot;$&quot;\ * \(#,##0.00\);_(&quot;$&quot;\ * &quot;-&quot;??_);_(@_)"/>
    <numFmt numFmtId="165" formatCode="_(* #,##0.00_);_(* \(#,##0.00\);_(* &quot;-&quot;??_);_(@_)"/>
    <numFmt numFmtId="166" formatCode="&quot;$&quot;#,##0.00;[Red]\-&quot;$&quot;#,##0.00"/>
    <numFmt numFmtId="167" formatCode="&quot;$&quot;#,##0.00"/>
    <numFmt numFmtId="168" formatCode="_(&quot;$ &quot;* #,##0_);_(&quot;$ &quot;* \(#,##0\);_(&quot;$ &quot;* \-_);_(@_)"/>
    <numFmt numFmtId="169" formatCode="&quot;$ &quot;#,##0"/>
    <numFmt numFmtId="170" formatCode="&quot;$&quot;#,##0"/>
    <numFmt numFmtId="171" formatCode="0.000%"/>
    <numFmt numFmtId="172" formatCode="0;[Red]0"/>
  </numFmts>
  <fonts count="36" x14ac:knownFonts="1">
    <font>
      <sz val="11"/>
      <color theme="1"/>
      <name val="Calibri"/>
      <family val="2"/>
      <scheme val="minor"/>
    </font>
    <font>
      <b/>
      <sz val="11"/>
      <color indexed="9"/>
      <name val="Calibri"/>
      <family val="2"/>
    </font>
    <font>
      <sz val="18"/>
      <color indexed="8"/>
      <name val="Calibri"/>
      <family val="2"/>
    </font>
    <font>
      <sz val="11"/>
      <color indexed="8"/>
      <name val="Calibri"/>
      <family val="2"/>
    </font>
    <font>
      <sz val="10"/>
      <color indexed="8"/>
      <name val="Calibri"/>
      <family val="2"/>
    </font>
    <font>
      <b/>
      <sz val="10"/>
      <color indexed="8"/>
      <name val="Arial"/>
      <family val="2"/>
    </font>
    <font>
      <sz val="10"/>
      <color indexed="8"/>
      <name val="Arial"/>
      <family val="2"/>
    </font>
    <font>
      <b/>
      <sz val="10"/>
      <color indexed="8"/>
      <name val="Calibri"/>
      <family val="2"/>
    </font>
    <font>
      <sz val="10"/>
      <name val="Arial"/>
      <family val="2"/>
    </font>
    <font>
      <b/>
      <u/>
      <sz val="10"/>
      <color indexed="8"/>
      <name val="Calibri"/>
      <family val="2"/>
    </font>
    <font>
      <sz val="10"/>
      <name val="Arial"/>
      <family val="2"/>
    </font>
    <font>
      <b/>
      <sz val="12"/>
      <color indexed="8"/>
      <name val="Calibri"/>
      <family val="2"/>
    </font>
    <font>
      <sz val="12"/>
      <color indexed="10"/>
      <name val="Calibri"/>
      <family val="2"/>
    </font>
    <font>
      <b/>
      <vertAlign val="superscript"/>
      <sz val="12"/>
      <color indexed="8"/>
      <name val="Calibri"/>
      <family val="2"/>
    </font>
    <font>
      <sz val="12"/>
      <color indexed="8"/>
      <name val="Arial Black"/>
      <family val="2"/>
    </font>
    <font>
      <b/>
      <sz val="12"/>
      <color indexed="8"/>
      <name val="Arial Black"/>
      <family val="2"/>
    </font>
    <font>
      <sz val="11"/>
      <name val="Arial"/>
      <family val="2"/>
    </font>
    <font>
      <sz val="11"/>
      <color indexed="8"/>
      <name val="Calibri"/>
      <family val="2"/>
    </font>
    <font>
      <b/>
      <sz val="14"/>
      <color indexed="8"/>
      <name val="Arial"/>
      <family val="2"/>
    </font>
    <font>
      <sz val="12"/>
      <color indexed="8"/>
      <name val="Arial"/>
      <family val="2"/>
    </font>
    <font>
      <b/>
      <sz val="12"/>
      <color indexed="8"/>
      <name val="Arial"/>
      <family val="2"/>
    </font>
    <font>
      <sz val="14"/>
      <color indexed="8"/>
      <name val="Arial"/>
      <family val="2"/>
    </font>
    <font>
      <sz val="10"/>
      <name val="Verdana"/>
      <family val="2"/>
    </font>
    <font>
      <sz val="12"/>
      <color indexed="10"/>
      <name val="Arial"/>
      <family val="2"/>
    </font>
    <font>
      <b/>
      <u/>
      <sz val="12"/>
      <color indexed="8"/>
      <name val="Arial"/>
      <family val="2"/>
    </font>
    <font>
      <sz val="9"/>
      <color indexed="81"/>
      <name val="Tahoma"/>
      <family val="2"/>
    </font>
    <font>
      <b/>
      <sz val="9"/>
      <color indexed="81"/>
      <name val="Tahoma"/>
      <family val="2"/>
    </font>
    <font>
      <b/>
      <sz val="16"/>
      <color indexed="8"/>
      <name val="Calibri"/>
      <family val="2"/>
    </font>
    <font>
      <b/>
      <vertAlign val="superscript"/>
      <sz val="16"/>
      <color indexed="8"/>
      <name val="Calibri"/>
      <family val="2"/>
    </font>
    <font>
      <sz val="11"/>
      <color indexed="8"/>
      <name val="Arial"/>
      <family val="2"/>
    </font>
    <font>
      <sz val="8"/>
      <color indexed="8"/>
      <name val="Arial"/>
      <family val="2"/>
    </font>
    <font>
      <b/>
      <sz val="8"/>
      <color indexed="8"/>
      <name val="Arial"/>
      <family val="2"/>
    </font>
    <font>
      <b/>
      <sz val="11"/>
      <color indexed="8"/>
      <name val="Arial"/>
      <family val="2"/>
    </font>
    <font>
      <b/>
      <sz val="11"/>
      <color indexed="8"/>
      <name val="Calibri"/>
      <family val="2"/>
    </font>
    <font>
      <u/>
      <sz val="11"/>
      <color theme="10"/>
      <name val="Calibri"/>
      <family val="2"/>
      <scheme val="minor"/>
    </font>
    <font>
      <sz val="11"/>
      <color theme="1"/>
      <name val="Calibri"/>
      <family val="2"/>
      <scheme val="minor"/>
    </font>
  </fonts>
  <fills count="14">
    <fill>
      <patternFill patternType="none"/>
    </fill>
    <fill>
      <patternFill patternType="gray125"/>
    </fill>
    <fill>
      <patternFill patternType="solid">
        <fgColor indexed="27"/>
        <bgColor indexed="27"/>
      </patternFill>
    </fill>
    <fill>
      <patternFill patternType="solid">
        <fgColor indexed="10"/>
        <bgColor indexed="10"/>
      </patternFill>
    </fill>
    <fill>
      <patternFill patternType="solid">
        <fgColor indexed="45"/>
        <bgColor indexed="45"/>
      </patternFill>
    </fill>
    <fill>
      <patternFill patternType="solid">
        <fgColor indexed="45"/>
        <bgColor indexed="27"/>
      </patternFill>
    </fill>
    <fill>
      <patternFill patternType="solid">
        <fgColor indexed="9"/>
        <bgColor indexed="26"/>
      </patternFill>
    </fill>
    <fill>
      <patternFill patternType="solid">
        <fgColor indexed="13"/>
        <bgColor indexed="26"/>
      </patternFill>
    </fill>
    <fill>
      <patternFill patternType="solid">
        <fgColor indexed="9"/>
        <bgColor indexed="64"/>
      </patternFill>
    </fill>
    <fill>
      <patternFill patternType="solid">
        <fgColor indexed="49"/>
        <bgColor indexed="49"/>
      </patternFill>
    </fill>
    <fill>
      <patternFill patternType="solid">
        <fgColor indexed="13"/>
        <bgColor indexed="64"/>
      </patternFill>
    </fill>
    <fill>
      <patternFill patternType="solid">
        <fgColor theme="0"/>
        <bgColor indexed="26"/>
      </patternFill>
    </fill>
    <fill>
      <patternFill patternType="solid">
        <fgColor theme="2"/>
        <bgColor indexed="26"/>
      </patternFill>
    </fill>
    <fill>
      <patternFill patternType="solid">
        <fgColor theme="2"/>
        <bgColor indexed="64"/>
      </patternFill>
    </fill>
  </fills>
  <borders count="64">
    <border>
      <left/>
      <right/>
      <top/>
      <bottom/>
      <diagonal/>
    </border>
    <border>
      <left style="thin">
        <color indexed="49"/>
      </left>
      <right/>
      <top style="thin">
        <color indexed="49"/>
      </top>
      <bottom style="thin">
        <color indexed="49"/>
      </bottom>
      <diagonal/>
    </border>
    <border>
      <left/>
      <right style="thin">
        <color indexed="49"/>
      </right>
      <top style="thin">
        <color indexed="49"/>
      </top>
      <bottom style="thin">
        <color indexed="49"/>
      </bottom>
      <diagonal/>
    </border>
    <border>
      <left style="thin">
        <color indexed="49"/>
      </left>
      <right/>
      <top style="thin">
        <color indexed="49"/>
      </top>
      <bottom/>
      <diagonal/>
    </border>
    <border>
      <left/>
      <right style="thin">
        <color indexed="49"/>
      </right>
      <top style="thin">
        <color indexed="49"/>
      </top>
      <bottom/>
      <diagonal/>
    </border>
    <border>
      <left style="thin">
        <color indexed="29"/>
      </left>
      <right style="thin">
        <color indexed="29"/>
      </right>
      <top style="thin">
        <color indexed="29"/>
      </top>
      <bottom style="thin">
        <color indexed="29"/>
      </bottom>
      <diagonal/>
    </border>
    <border>
      <left style="thin">
        <color indexed="29"/>
      </left>
      <right/>
      <top style="thin">
        <color indexed="29"/>
      </top>
      <bottom style="thin">
        <color indexed="29"/>
      </bottom>
      <diagonal/>
    </border>
    <border>
      <left/>
      <right style="thin">
        <color indexed="29"/>
      </right>
      <top style="thin">
        <color indexed="29"/>
      </top>
      <bottom style="thin">
        <color indexed="29"/>
      </bottom>
      <diagonal/>
    </border>
    <border>
      <left style="thin">
        <color indexed="8"/>
      </left>
      <right style="thin">
        <color indexed="8"/>
      </right>
      <top style="thin">
        <color indexed="8"/>
      </top>
      <bottom style="thin">
        <color indexed="8"/>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49"/>
      </left>
      <right style="thin">
        <color indexed="49"/>
      </right>
      <top style="thin">
        <color indexed="49"/>
      </top>
      <bottom style="thin">
        <color indexed="49"/>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thin">
        <color indexed="8"/>
      </top>
      <bottom style="thin">
        <color indexed="8"/>
      </bottom>
      <diagonal/>
    </border>
    <border>
      <left/>
      <right/>
      <top style="thin">
        <color indexed="8"/>
      </top>
      <bottom style="thin">
        <color indexed="8"/>
      </bottom>
      <diagonal/>
    </border>
    <border>
      <left/>
      <right style="medium">
        <color indexed="64"/>
      </right>
      <top style="thin">
        <color indexed="8"/>
      </top>
      <bottom style="thin">
        <color indexed="8"/>
      </bottom>
      <diagonal/>
    </border>
    <border>
      <left style="double">
        <color indexed="8"/>
      </left>
      <right style="thin">
        <color indexed="8"/>
      </right>
      <top style="thin">
        <color indexed="8"/>
      </top>
      <bottom style="thin">
        <color indexed="8"/>
      </bottom>
      <diagonal/>
    </border>
    <border>
      <left style="thin">
        <color indexed="8"/>
      </left>
      <right style="double">
        <color indexed="8"/>
      </right>
      <top style="thin">
        <color indexed="8"/>
      </top>
      <bottom style="thin">
        <color indexed="8"/>
      </bottom>
      <diagonal/>
    </border>
    <border>
      <left style="double">
        <color indexed="8"/>
      </left>
      <right/>
      <top style="thin">
        <color indexed="8"/>
      </top>
      <bottom style="thin">
        <color indexed="8"/>
      </bottom>
      <diagonal/>
    </border>
    <border>
      <left style="medium">
        <color indexed="64"/>
      </left>
      <right style="double">
        <color indexed="8"/>
      </right>
      <top style="thin">
        <color indexed="8"/>
      </top>
      <bottom style="thin">
        <color indexed="8"/>
      </bottom>
      <diagonal/>
    </border>
    <border>
      <left style="double">
        <color indexed="8"/>
      </left>
      <right style="double">
        <color indexed="8"/>
      </right>
      <top style="thin">
        <color indexed="8"/>
      </top>
      <bottom style="thin">
        <color indexed="8"/>
      </bottom>
      <diagonal/>
    </border>
    <border>
      <left style="double">
        <color indexed="8"/>
      </left>
      <right style="medium">
        <color indexed="64"/>
      </right>
      <top style="thin">
        <color indexed="8"/>
      </top>
      <bottom style="thin">
        <color indexed="8"/>
      </bottom>
      <diagonal/>
    </border>
    <border>
      <left style="medium">
        <color indexed="64"/>
      </left>
      <right style="double">
        <color indexed="8"/>
      </right>
      <top/>
      <bottom style="thin">
        <color indexed="8"/>
      </bottom>
      <diagonal/>
    </border>
    <border>
      <left style="double">
        <color indexed="8"/>
      </left>
      <right style="double">
        <color indexed="8"/>
      </right>
      <top/>
      <bottom style="thin">
        <color indexed="8"/>
      </bottom>
      <diagonal/>
    </border>
    <border>
      <left style="double">
        <color indexed="8"/>
      </left>
      <right style="medium">
        <color indexed="64"/>
      </right>
      <top/>
      <bottom style="thin">
        <color indexed="8"/>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double">
        <color indexed="8"/>
      </right>
      <top/>
      <bottom/>
      <diagonal/>
    </border>
    <border>
      <left style="double">
        <color indexed="8"/>
      </left>
      <right style="double">
        <color indexed="8"/>
      </right>
      <top/>
      <bottom/>
      <diagonal/>
    </border>
    <border>
      <left style="double">
        <color indexed="8"/>
      </left>
      <right style="medium">
        <color indexed="64"/>
      </right>
      <top/>
      <bottom/>
      <diagonal/>
    </border>
    <border>
      <left/>
      <right/>
      <top/>
      <bottom style="thin">
        <color indexed="8"/>
      </bottom>
      <diagonal/>
    </border>
    <border>
      <left style="medium">
        <color indexed="64"/>
      </left>
      <right/>
      <top style="thin">
        <color indexed="8"/>
      </top>
      <bottom/>
      <diagonal/>
    </border>
    <border>
      <left/>
      <right/>
      <top style="thin">
        <color indexed="8"/>
      </top>
      <bottom/>
      <diagonal/>
    </border>
    <border>
      <left/>
      <right style="medium">
        <color indexed="64"/>
      </right>
      <top style="thin">
        <color indexed="8"/>
      </top>
      <bottom/>
      <diagonal/>
    </border>
    <border>
      <left style="medium">
        <color indexed="64"/>
      </left>
      <right style="double">
        <color indexed="8"/>
      </right>
      <top style="thin">
        <color indexed="8"/>
      </top>
      <bottom/>
      <diagonal/>
    </border>
    <border>
      <left style="double">
        <color indexed="8"/>
      </left>
      <right style="double">
        <color indexed="8"/>
      </right>
      <top style="thin">
        <color indexed="8"/>
      </top>
      <bottom/>
      <diagonal/>
    </border>
    <border>
      <left style="double">
        <color indexed="8"/>
      </left>
      <right style="medium">
        <color indexed="64"/>
      </right>
      <top style="thin">
        <color indexed="8"/>
      </top>
      <bottom/>
      <diagonal/>
    </border>
    <border>
      <left style="medium">
        <color indexed="64"/>
      </left>
      <right style="double">
        <color indexed="8"/>
      </right>
      <top style="double">
        <color indexed="8"/>
      </top>
      <bottom style="thin">
        <color indexed="8"/>
      </bottom>
      <diagonal/>
    </border>
    <border>
      <left style="double">
        <color indexed="8"/>
      </left>
      <right style="double">
        <color indexed="8"/>
      </right>
      <top style="double">
        <color indexed="8"/>
      </top>
      <bottom style="thin">
        <color indexed="8"/>
      </bottom>
      <diagonal/>
    </border>
    <border>
      <left style="double">
        <color indexed="8"/>
      </left>
      <right style="medium">
        <color indexed="64"/>
      </right>
      <top style="double">
        <color indexed="8"/>
      </top>
      <bottom style="thin">
        <color indexed="8"/>
      </bottom>
      <diagonal/>
    </border>
    <border>
      <left/>
      <right style="double">
        <color indexed="8"/>
      </right>
      <top/>
      <bottom style="thin">
        <color indexed="8"/>
      </bottom>
      <diagonal/>
    </border>
    <border>
      <left/>
      <right style="double">
        <color indexed="8"/>
      </right>
      <top/>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style="medium">
        <color indexed="64"/>
      </bottom>
      <diagonal/>
    </border>
  </borders>
  <cellStyleXfs count="14">
    <xf numFmtId="0" fontId="0" fillId="0" borderId="0"/>
    <xf numFmtId="0" fontId="34" fillId="0" borderId="0" applyNumberFormat="0" applyFill="0" applyBorder="0" applyAlignment="0" applyProtection="0"/>
    <xf numFmtId="43" fontId="17" fillId="0" borderId="0" applyFont="0" applyFill="0" applyBorder="0" applyAlignment="0" applyProtection="0"/>
    <xf numFmtId="165" fontId="10" fillId="0" borderId="0" applyFill="0" applyBorder="0" applyAlignment="0" applyProtection="0"/>
    <xf numFmtId="165" fontId="8" fillId="0" borderId="0" applyFill="0" applyBorder="0" applyAlignment="0" applyProtection="0"/>
    <xf numFmtId="164" fontId="10" fillId="0" borderId="0" applyFill="0" applyBorder="0" applyAlignment="0" applyProtection="0"/>
    <xf numFmtId="164" fontId="8" fillId="0" borderId="0" applyFill="0" applyBorder="0" applyAlignment="0" applyProtection="0"/>
    <xf numFmtId="0" fontId="3" fillId="0" borderId="0"/>
    <xf numFmtId="0" fontId="8" fillId="0" borderId="0"/>
    <xf numFmtId="43" fontId="35" fillId="0" borderId="0" applyFont="0" applyFill="0" applyBorder="0" applyAlignment="0" applyProtection="0"/>
    <xf numFmtId="165" fontId="8" fillId="0" borderId="0" applyFill="0" applyBorder="0" applyAlignment="0" applyProtection="0"/>
    <xf numFmtId="164" fontId="8" fillId="0" borderId="0" applyFill="0" applyBorder="0" applyAlignment="0" applyProtection="0"/>
    <xf numFmtId="164" fontId="8" fillId="0" borderId="0" applyFill="0" applyBorder="0" applyAlignment="0" applyProtection="0"/>
    <xf numFmtId="0" fontId="3" fillId="0" borderId="0"/>
  </cellStyleXfs>
  <cellXfs count="322">
    <xf numFmtId="0" fontId="0" fillId="0" borderId="0" xfId="0"/>
    <xf numFmtId="0" fontId="2" fillId="0" borderId="0" xfId="0" applyFont="1"/>
    <xf numFmtId="0" fontId="0" fillId="0" borderId="1" xfId="0" applyFont="1" applyBorder="1"/>
    <xf numFmtId="0" fontId="0" fillId="0" borderId="2" xfId="0" applyFont="1" applyBorder="1"/>
    <xf numFmtId="0" fontId="0" fillId="2" borderId="3" xfId="0" applyFont="1" applyFill="1" applyBorder="1"/>
    <xf numFmtId="167" fontId="0" fillId="2" borderId="4" xfId="0" applyNumberFormat="1" applyFont="1" applyFill="1" applyBorder="1" applyAlignment="1">
      <alignment horizontal="left"/>
    </xf>
    <xf numFmtId="0" fontId="1" fillId="3" borderId="5" xfId="0" applyFont="1" applyFill="1" applyBorder="1"/>
    <xf numFmtId="0" fontId="0" fillId="4" borderId="6" xfId="0" applyFont="1" applyFill="1" applyBorder="1"/>
    <xf numFmtId="0" fontId="0" fillId="0" borderId="7" xfId="0" applyFont="1" applyBorder="1"/>
    <xf numFmtId="0" fontId="0" fillId="0" borderId="6" xfId="0" applyFont="1" applyBorder="1"/>
    <xf numFmtId="167" fontId="0" fillId="5" borderId="4" xfId="0" applyNumberFormat="1" applyFont="1" applyFill="1" applyBorder="1" applyAlignment="1">
      <alignment horizontal="left"/>
    </xf>
    <xf numFmtId="0" fontId="4" fillId="6" borderId="0" xfId="7" applyFont="1" applyFill="1" applyProtection="1">
      <protection locked="0"/>
    </xf>
    <xf numFmtId="3" fontId="5" fillId="6" borderId="8" xfId="7" applyNumberFormat="1" applyFont="1" applyFill="1" applyBorder="1" applyAlignment="1" applyProtection="1">
      <alignment horizontal="center" vertical="center"/>
      <protection locked="0"/>
    </xf>
    <xf numFmtId="0" fontId="4" fillId="6" borderId="0" xfId="7" applyFont="1" applyFill="1" applyAlignment="1" applyProtection="1">
      <alignment wrapText="1"/>
      <protection locked="0"/>
    </xf>
    <xf numFmtId="0" fontId="4" fillId="6" borderId="0" xfId="7" applyFont="1" applyFill="1" applyBorder="1" applyProtection="1">
      <protection locked="0"/>
    </xf>
    <xf numFmtId="0" fontId="7" fillId="6" borderId="0" xfId="7" applyFont="1" applyFill="1" applyBorder="1" applyAlignment="1" applyProtection="1">
      <alignment horizontal="left"/>
      <protection locked="0"/>
    </xf>
    <xf numFmtId="168" fontId="7" fillId="6" borderId="0" xfId="7" applyNumberFormat="1" applyFont="1" applyFill="1" applyBorder="1" applyAlignment="1" applyProtection="1">
      <alignment horizontal="left"/>
      <protection locked="0"/>
    </xf>
    <xf numFmtId="0" fontId="7" fillId="6" borderId="0" xfId="7" applyFont="1" applyFill="1" applyBorder="1" applyAlignment="1" applyProtection="1">
      <alignment horizontal="right"/>
      <protection locked="0"/>
    </xf>
    <xf numFmtId="0" fontId="7" fillId="6" borderId="8" xfId="7" applyFont="1" applyFill="1" applyBorder="1" applyAlignment="1" applyProtection="1">
      <alignment horizontal="center" vertical="center"/>
      <protection locked="0"/>
    </xf>
    <xf numFmtId="169" fontId="4" fillId="6" borderId="8" xfId="7" applyNumberFormat="1" applyFont="1" applyFill="1" applyBorder="1" applyAlignment="1" applyProtection="1">
      <alignment horizontal="center"/>
    </xf>
    <xf numFmtId="170" fontId="0" fillId="2" borderId="4" xfId="0" applyNumberFormat="1" applyFont="1" applyFill="1" applyBorder="1" applyAlignment="1">
      <alignment horizontal="left"/>
    </xf>
    <xf numFmtId="0" fontId="14" fillId="6" borderId="9" xfId="7" applyFont="1" applyFill="1" applyBorder="1" applyAlignment="1" applyProtection="1">
      <alignment horizontal="center" vertical="center" wrapText="1"/>
      <protection locked="0"/>
    </xf>
    <xf numFmtId="0" fontId="4" fillId="6" borderId="9" xfId="7" applyFont="1" applyFill="1" applyBorder="1" applyProtection="1">
      <protection locked="0"/>
    </xf>
    <xf numFmtId="0" fontId="14" fillId="6" borderId="9" xfId="7" applyFont="1" applyFill="1" applyBorder="1" applyProtection="1">
      <protection locked="0"/>
    </xf>
    <xf numFmtId="0" fontId="14" fillId="6" borderId="9" xfId="7" applyFont="1" applyFill="1" applyBorder="1" applyAlignment="1" applyProtection="1">
      <alignment wrapText="1"/>
      <protection locked="0"/>
    </xf>
    <xf numFmtId="0" fontId="15" fillId="6" borderId="9" xfId="7" applyFont="1" applyFill="1" applyBorder="1" applyAlignment="1" applyProtection="1">
      <alignment horizontal="center" vertical="center"/>
      <protection locked="0"/>
    </xf>
    <xf numFmtId="0" fontId="4" fillId="6" borderId="10" xfId="7" applyFont="1" applyFill="1" applyBorder="1" applyProtection="1">
      <protection locked="0"/>
    </xf>
    <xf numFmtId="0" fontId="4" fillId="6" borderId="11" xfId="7" applyFont="1" applyFill="1" applyBorder="1" applyProtection="1">
      <protection locked="0"/>
    </xf>
    <xf numFmtId="0" fontId="4" fillId="6" borderId="12" xfId="7" applyFont="1" applyFill="1" applyBorder="1" applyProtection="1">
      <protection locked="0"/>
    </xf>
    <xf numFmtId="0" fontId="4" fillId="6" borderId="13" xfId="7" applyFont="1" applyFill="1" applyBorder="1" applyProtection="1">
      <protection locked="0"/>
    </xf>
    <xf numFmtId="0" fontId="4" fillId="6" borderId="14" xfId="7" applyFont="1" applyFill="1" applyBorder="1" applyProtection="1">
      <protection locked="0"/>
    </xf>
    <xf numFmtId="0" fontId="5" fillId="6" borderId="15" xfId="7" applyFont="1" applyFill="1" applyBorder="1" applyAlignment="1" applyProtection="1">
      <alignment horizontal="center" vertical="center"/>
      <protection locked="0"/>
    </xf>
    <xf numFmtId="3" fontId="5" fillId="6" borderId="16" xfId="7" applyNumberFormat="1" applyFont="1" applyFill="1" applyBorder="1" applyAlignment="1" applyProtection="1">
      <alignment horizontal="center" vertical="center"/>
      <protection locked="0"/>
    </xf>
    <xf numFmtId="3" fontId="5" fillId="7" borderId="15" xfId="7" applyNumberFormat="1" applyFont="1" applyFill="1" applyBorder="1" applyAlignment="1" applyProtection="1">
      <alignment horizontal="center" vertical="center"/>
      <protection locked="0"/>
    </xf>
    <xf numFmtId="0" fontId="7" fillId="6" borderId="15" xfId="7" applyFont="1" applyFill="1" applyBorder="1" applyAlignment="1" applyProtection="1">
      <alignment vertical="center" wrapText="1"/>
      <protection locked="0"/>
    </xf>
    <xf numFmtId="0" fontId="7" fillId="6" borderId="15" xfId="7" applyFont="1" applyFill="1" applyBorder="1" applyAlignment="1" applyProtection="1">
      <alignment horizontal="justify" vertical="center"/>
      <protection locked="0"/>
    </xf>
    <xf numFmtId="0" fontId="7" fillId="6" borderId="15" xfId="7" applyFont="1" applyFill="1" applyBorder="1" applyAlignment="1" applyProtection="1">
      <alignment horizontal="left"/>
      <protection locked="0"/>
    </xf>
    <xf numFmtId="0" fontId="7" fillId="6" borderId="13" xfId="7" applyFont="1" applyFill="1" applyBorder="1" applyAlignment="1" applyProtection="1">
      <alignment horizontal="center"/>
      <protection locked="0"/>
    </xf>
    <xf numFmtId="0" fontId="7" fillId="6" borderId="14" xfId="7" applyFont="1" applyFill="1" applyBorder="1" applyAlignment="1" applyProtection="1">
      <alignment horizontal="right"/>
      <protection locked="0"/>
    </xf>
    <xf numFmtId="0" fontId="7" fillId="6" borderId="15" xfId="7" applyFont="1" applyFill="1" applyBorder="1" applyAlignment="1" applyProtection="1">
      <alignment horizontal="center" vertical="center"/>
      <protection locked="0"/>
    </xf>
    <xf numFmtId="0" fontId="4" fillId="6" borderId="15" xfId="7" applyFont="1" applyFill="1" applyBorder="1" applyAlignment="1" applyProtection="1">
      <alignment horizontal="center"/>
      <protection locked="0"/>
    </xf>
    <xf numFmtId="0" fontId="3" fillId="0" borderId="0" xfId="7" applyBorder="1"/>
    <xf numFmtId="0" fontId="16" fillId="0" borderId="17" xfId="0" applyFont="1" applyFill="1" applyBorder="1" applyAlignment="1" applyProtection="1">
      <alignment horizontal="left"/>
      <protection locked="0"/>
    </xf>
    <xf numFmtId="3" fontId="5" fillId="7" borderId="8" xfId="7" applyNumberFormat="1" applyFont="1" applyFill="1" applyBorder="1" applyAlignment="1" applyProtection="1">
      <alignment horizontal="center" vertical="center"/>
      <protection locked="0"/>
    </xf>
    <xf numFmtId="3" fontId="5" fillId="7" borderId="16" xfId="7" applyNumberFormat="1" applyFont="1" applyFill="1" applyBorder="1" applyAlignment="1" applyProtection="1">
      <alignment horizontal="center" vertical="center"/>
      <protection locked="0"/>
    </xf>
    <xf numFmtId="0" fontId="4" fillId="6" borderId="0" xfId="7" applyFont="1" applyFill="1" applyAlignment="1" applyProtection="1">
      <alignment vertical="center"/>
      <protection locked="0"/>
    </xf>
    <xf numFmtId="170" fontId="4" fillId="6" borderId="0" xfId="7" applyNumberFormat="1" applyFont="1" applyFill="1" applyProtection="1">
      <protection locked="0"/>
    </xf>
    <xf numFmtId="0" fontId="0" fillId="0" borderId="17" xfId="0" applyBorder="1"/>
    <xf numFmtId="171" fontId="22" fillId="8" borderId="17" xfId="8" applyNumberFormat="1" applyFont="1" applyFill="1" applyBorder="1" applyAlignment="1">
      <alignment vertical="center" wrapText="1"/>
    </xf>
    <xf numFmtId="0" fontId="0" fillId="0" borderId="17" xfId="0" applyBorder="1" applyAlignment="1">
      <alignment horizontal="center"/>
    </xf>
    <xf numFmtId="0" fontId="0" fillId="0" borderId="17" xfId="0" applyFont="1" applyBorder="1"/>
    <xf numFmtId="0" fontId="0" fillId="0" borderId="18" xfId="0" applyBorder="1"/>
    <xf numFmtId="0" fontId="0" fillId="0" borderId="17" xfId="0" applyFill="1" applyBorder="1"/>
    <xf numFmtId="0" fontId="29" fillId="0" borderId="19" xfId="7" applyFont="1" applyFill="1" applyBorder="1" applyAlignment="1" applyProtection="1">
      <alignment vertical="center"/>
      <protection locked="0"/>
    </xf>
    <xf numFmtId="0" fontId="29" fillId="0" borderId="20" xfId="7" applyFont="1" applyFill="1" applyBorder="1" applyAlignment="1" applyProtection="1">
      <alignment vertical="center"/>
      <protection locked="0"/>
    </xf>
    <xf numFmtId="0" fontId="29" fillId="0" borderId="21" xfId="7" applyFont="1" applyFill="1" applyBorder="1" applyAlignment="1" applyProtection="1">
      <alignment horizontal="center" vertical="center"/>
      <protection locked="0"/>
    </xf>
    <xf numFmtId="0" fontId="32" fillId="0" borderId="22" xfId="7" applyFont="1" applyFill="1" applyBorder="1" applyAlignment="1" applyProtection="1">
      <alignment horizontal="center" vertical="center"/>
      <protection locked="0"/>
    </xf>
    <xf numFmtId="0" fontId="30" fillId="0" borderId="23" xfId="7" applyFont="1" applyFill="1" applyBorder="1" applyAlignment="1" applyProtection="1">
      <alignment horizontal="left" vertical="center" wrapText="1"/>
      <protection locked="0"/>
    </xf>
    <xf numFmtId="0" fontId="31" fillId="0" borderId="23" xfId="7" applyFont="1" applyFill="1" applyBorder="1" applyAlignment="1" applyProtection="1">
      <alignment horizontal="center" vertical="center"/>
      <protection locked="0"/>
    </xf>
    <xf numFmtId="0" fontId="4" fillId="0" borderId="0" xfId="7" applyFont="1" applyFill="1" applyProtection="1">
      <protection locked="0"/>
    </xf>
    <xf numFmtId="14" fontId="31" fillId="0" borderId="23" xfId="7" applyNumberFormat="1" applyFont="1" applyFill="1" applyBorder="1" applyAlignment="1" applyProtection="1">
      <alignment horizontal="center" vertical="center"/>
      <protection locked="0"/>
    </xf>
    <xf numFmtId="0" fontId="4" fillId="0" borderId="0" xfId="7" applyFont="1" applyFill="1" applyAlignment="1" applyProtection="1">
      <protection locked="0"/>
    </xf>
    <xf numFmtId="0" fontId="20" fillId="0" borderId="0" xfId="7" applyFont="1" applyFill="1" applyBorder="1" applyAlignment="1" applyProtection="1">
      <alignment horizontal="center" vertical="center"/>
      <protection locked="0"/>
    </xf>
    <xf numFmtId="0" fontId="4" fillId="0" borderId="0" xfId="7" applyFont="1" applyFill="1" applyAlignment="1" applyProtection="1">
      <alignment vertical="center"/>
      <protection locked="0"/>
    </xf>
    <xf numFmtId="0" fontId="19" fillId="0" borderId="0" xfId="7" applyFont="1" applyFill="1" applyBorder="1" applyAlignment="1" applyProtection="1">
      <alignment horizontal="center" vertical="center"/>
      <protection locked="0"/>
    </xf>
    <xf numFmtId="0" fontId="29" fillId="0" borderId="22" xfId="7" applyFont="1" applyFill="1" applyBorder="1" applyAlignment="1" applyProtection="1">
      <alignment horizontal="center" vertical="center"/>
      <protection locked="0"/>
    </xf>
    <xf numFmtId="0" fontId="29" fillId="0" borderId="22" xfId="7" applyFont="1" applyFill="1" applyBorder="1" applyAlignment="1" applyProtection="1">
      <alignment vertical="center"/>
      <protection locked="0"/>
    </xf>
    <xf numFmtId="0" fontId="19" fillId="0" borderId="0" xfId="2" applyNumberFormat="1" applyFont="1" applyFill="1" applyBorder="1" applyAlignment="1" applyProtection="1">
      <alignment horizontal="center" vertical="center"/>
      <protection locked="0"/>
    </xf>
    <xf numFmtId="0" fontId="18" fillId="0" borderId="0" xfId="7" applyFont="1" applyFill="1" applyBorder="1" applyAlignment="1" applyProtection="1">
      <alignment horizontal="center" vertical="center"/>
      <protection locked="0"/>
    </xf>
    <xf numFmtId="0" fontId="19" fillId="0" borderId="0" xfId="7" applyFont="1" applyFill="1" applyBorder="1" applyAlignment="1" applyProtection="1">
      <alignment horizontal="center" vertical="center" wrapText="1"/>
      <protection locked="0"/>
    </xf>
    <xf numFmtId="0" fontId="4" fillId="0" borderId="0" xfId="7" applyFont="1" applyFill="1" applyAlignment="1" applyProtection="1">
      <alignment vertical="center" wrapText="1"/>
      <protection locked="0"/>
    </xf>
    <xf numFmtId="0" fontId="30" fillId="0" borderId="24" xfId="7" applyFont="1" applyFill="1" applyBorder="1" applyAlignment="1" applyProtection="1">
      <alignment horizontal="center" vertical="center" wrapText="1"/>
      <protection locked="0"/>
    </xf>
    <xf numFmtId="0" fontId="30" fillId="0" borderId="25" xfId="7" applyFont="1" applyFill="1" applyBorder="1" applyAlignment="1" applyProtection="1">
      <alignment horizontal="center" vertical="center" wrapText="1"/>
      <protection locked="0"/>
    </xf>
    <xf numFmtId="170" fontId="21" fillId="0" borderId="0" xfId="7" applyNumberFormat="1" applyFont="1" applyFill="1" applyBorder="1" applyAlignment="1" applyProtection="1">
      <alignment horizontal="center" vertical="center" wrapText="1"/>
      <protection locked="0"/>
    </xf>
    <xf numFmtId="0" fontId="4" fillId="0" borderId="0" xfId="7" applyFont="1" applyFill="1" applyAlignment="1" applyProtection="1">
      <alignment horizontal="center" vertical="center" wrapText="1"/>
      <protection locked="0"/>
    </xf>
    <xf numFmtId="0" fontId="29" fillId="0" borderId="27" xfId="7" applyFont="1" applyFill="1" applyBorder="1" applyAlignment="1" applyProtection="1">
      <alignment vertical="center" wrapText="1"/>
      <protection locked="0"/>
    </xf>
    <xf numFmtId="0" fontId="29" fillId="0" borderId="26" xfId="7" applyFont="1" applyFill="1" applyBorder="1" applyAlignment="1" applyProtection="1">
      <alignment vertical="center"/>
      <protection locked="0"/>
    </xf>
    <xf numFmtId="0" fontId="29" fillId="0" borderId="27" xfId="7" applyFont="1" applyFill="1" applyBorder="1" applyAlignment="1" applyProtection="1">
      <alignment vertical="center"/>
      <protection locked="0"/>
    </xf>
    <xf numFmtId="0" fontId="4" fillId="0" borderId="26" xfId="7" applyFont="1" applyFill="1" applyBorder="1" applyProtection="1">
      <protection locked="0"/>
    </xf>
    <xf numFmtId="170" fontId="21" fillId="0" borderId="0" xfId="7" applyNumberFormat="1" applyFont="1" applyFill="1" applyBorder="1" applyAlignment="1" applyProtection="1">
      <alignment horizontal="center"/>
      <protection locked="0"/>
    </xf>
    <xf numFmtId="0" fontId="29" fillId="0" borderId="20" xfId="7" applyFont="1" applyFill="1" applyBorder="1" applyAlignment="1" applyProtection="1">
      <alignment horizontal="left"/>
      <protection locked="0"/>
    </xf>
    <xf numFmtId="0" fontId="29" fillId="0" borderId="19" xfId="7" applyFont="1" applyFill="1" applyBorder="1" applyAlignment="1" applyProtection="1">
      <alignment horizontal="left"/>
      <protection locked="0"/>
    </xf>
    <xf numFmtId="0" fontId="29" fillId="0" borderId="19" xfId="7" applyFont="1" applyFill="1" applyBorder="1" applyAlignment="1" applyProtection="1">
      <alignment horizontal="center"/>
      <protection locked="0"/>
    </xf>
    <xf numFmtId="0" fontId="29" fillId="0" borderId="19" xfId="7" applyFont="1" applyFill="1" applyBorder="1" applyAlignment="1" applyProtection="1">
      <protection locked="0"/>
    </xf>
    <xf numFmtId="0" fontId="29" fillId="0" borderId="21" xfId="7" applyFont="1" applyFill="1" applyBorder="1" applyAlignment="1" applyProtection="1">
      <protection locked="0"/>
    </xf>
    <xf numFmtId="0" fontId="21" fillId="0" borderId="0" xfId="7" applyFont="1" applyFill="1" applyBorder="1" applyAlignment="1" applyProtection="1">
      <protection locked="0"/>
    </xf>
    <xf numFmtId="0" fontId="4" fillId="0" borderId="0" xfId="7" applyFont="1" applyFill="1" applyBorder="1" applyProtection="1">
      <protection locked="0"/>
    </xf>
    <xf numFmtId="0" fontId="29" fillId="0" borderId="22" xfId="7" applyFont="1" applyFill="1" applyBorder="1" applyAlignment="1" applyProtection="1">
      <alignment horizontal="left" vertical="center"/>
      <protection locked="0"/>
    </xf>
    <xf numFmtId="0" fontId="29" fillId="0" borderId="22" xfId="7" applyFont="1" applyFill="1" applyBorder="1" applyAlignment="1" applyProtection="1">
      <alignment horizontal="center"/>
      <protection locked="0"/>
    </xf>
    <xf numFmtId="0" fontId="21" fillId="0" borderId="0" xfId="7" applyFont="1" applyFill="1" applyBorder="1" applyAlignment="1" applyProtection="1">
      <alignment horizontal="center"/>
      <protection locked="0"/>
    </xf>
    <xf numFmtId="0" fontId="21" fillId="0" borderId="20" xfId="7" applyFont="1" applyFill="1" applyBorder="1" applyAlignment="1" applyProtection="1">
      <alignment horizontal="left" vertical="center" wrapText="1"/>
      <protection locked="0"/>
    </xf>
    <xf numFmtId="0" fontId="21" fillId="0" borderId="19" xfId="7" applyFont="1" applyFill="1" applyBorder="1" applyAlignment="1" applyProtection="1">
      <alignment horizontal="left" vertical="center" wrapText="1"/>
      <protection locked="0"/>
    </xf>
    <xf numFmtId="0" fontId="21" fillId="0" borderId="21" xfId="7" applyFont="1" applyFill="1" applyBorder="1" applyAlignment="1" applyProtection="1">
      <alignment horizontal="left" vertical="center" wrapText="1"/>
      <protection locked="0"/>
    </xf>
    <xf numFmtId="0" fontId="19" fillId="0" borderId="0" xfId="7" applyFont="1" applyFill="1" applyBorder="1" applyAlignment="1" applyProtection="1">
      <alignment horizontal="left" vertical="top" wrapText="1"/>
      <protection locked="0"/>
    </xf>
    <xf numFmtId="0" fontId="20" fillId="0" borderId="0" xfId="7" applyFont="1" applyFill="1" applyBorder="1" applyAlignment="1" applyProtection="1">
      <alignment horizontal="center" vertical="top"/>
      <protection locked="0"/>
    </xf>
    <xf numFmtId="0" fontId="6" fillId="0" borderId="0" xfId="7" applyFont="1" applyFill="1" applyBorder="1" applyAlignment="1" applyProtection="1">
      <alignment horizontal="center" vertical="center"/>
      <protection locked="0"/>
    </xf>
    <xf numFmtId="10" fontId="4" fillId="0" borderId="0" xfId="7" applyNumberFormat="1" applyFont="1" applyFill="1" applyProtection="1">
      <protection locked="0"/>
    </xf>
    <xf numFmtId="0" fontId="7" fillId="0" borderId="0" xfId="7" applyFont="1" applyFill="1" applyBorder="1" applyAlignment="1" applyProtection="1">
      <alignment horizontal="center" vertical="center"/>
      <protection locked="0"/>
    </xf>
    <xf numFmtId="0" fontId="33" fillId="0" borderId="20" xfId="7" applyFont="1" applyFill="1" applyBorder="1" applyAlignment="1" applyProtection="1">
      <alignment horizontal="center"/>
      <protection locked="0"/>
    </xf>
    <xf numFmtId="0" fontId="33" fillId="0" borderId="19" xfId="7" applyFont="1" applyFill="1" applyBorder="1" applyAlignment="1" applyProtection="1">
      <alignment horizontal="center"/>
      <protection locked="0"/>
    </xf>
    <xf numFmtId="0" fontId="33" fillId="0" borderId="19" xfId="7" applyFont="1" applyFill="1" applyBorder="1" applyAlignment="1" applyProtection="1">
      <alignment horizontal="left"/>
      <protection locked="0"/>
    </xf>
    <xf numFmtId="168" fontId="33" fillId="0" borderId="19" xfId="7" applyNumberFormat="1" applyFont="1" applyFill="1" applyBorder="1" applyAlignment="1" applyProtection="1">
      <alignment horizontal="left"/>
      <protection locked="0"/>
    </xf>
    <xf numFmtId="0" fontId="33" fillId="0" borderId="19" xfId="7" applyFont="1" applyFill="1" applyBorder="1" applyAlignment="1" applyProtection="1">
      <alignment horizontal="right"/>
      <protection locked="0"/>
    </xf>
    <xf numFmtId="0" fontId="33" fillId="0" borderId="21" xfId="7" applyFont="1" applyFill="1" applyBorder="1" applyAlignment="1" applyProtection="1">
      <alignment horizontal="right"/>
      <protection locked="0"/>
    </xf>
    <xf numFmtId="0" fontId="7" fillId="0" borderId="0" xfId="7" applyFont="1" applyFill="1" applyBorder="1" applyAlignment="1" applyProtection="1">
      <alignment horizontal="right"/>
      <protection locked="0"/>
    </xf>
    <xf numFmtId="0" fontId="7" fillId="0" borderId="0" xfId="7" applyFont="1" applyFill="1" applyBorder="1" applyAlignment="1" applyProtection="1">
      <alignment horizontal="center"/>
      <protection locked="0"/>
    </xf>
    <xf numFmtId="0" fontId="4" fillId="0" borderId="0" xfId="7" applyFont="1" applyFill="1" applyBorder="1" applyAlignment="1" applyProtection="1">
      <alignment horizontal="justify" vertical="center" wrapText="1"/>
      <protection locked="0"/>
    </xf>
    <xf numFmtId="0" fontId="20" fillId="0" borderId="20" xfId="7" applyFont="1" applyFill="1" applyBorder="1" applyAlignment="1" applyProtection="1">
      <alignment horizontal="center" vertical="center" wrapText="1"/>
      <protection locked="0"/>
    </xf>
    <xf numFmtId="0" fontId="20" fillId="0" borderId="22" xfId="7" applyFont="1" applyFill="1" applyBorder="1" applyAlignment="1" applyProtection="1">
      <alignment horizontal="center" vertical="center" wrapText="1"/>
      <protection locked="0"/>
    </xf>
    <xf numFmtId="0" fontId="7" fillId="0" borderId="0" xfId="7" applyFont="1" applyFill="1" applyBorder="1" applyAlignment="1" applyProtection="1">
      <alignment horizontal="center" vertical="center" wrapText="1"/>
      <protection locked="0"/>
    </xf>
    <xf numFmtId="0" fontId="4" fillId="0" borderId="0" xfId="7" applyFont="1" applyFill="1" applyAlignment="1" applyProtection="1">
      <alignment horizontal="center" wrapText="1"/>
      <protection locked="0"/>
    </xf>
    <xf numFmtId="0" fontId="21" fillId="0" borderId="22" xfId="7" applyFont="1" applyFill="1" applyBorder="1" applyAlignment="1" applyProtection="1">
      <alignment horizontal="center" vertical="center" wrapText="1"/>
      <protection locked="0"/>
    </xf>
    <xf numFmtId="169" fontId="4" fillId="0" borderId="0" xfId="7" applyNumberFormat="1" applyFont="1" applyFill="1" applyBorder="1" applyAlignment="1" applyProtection="1">
      <alignment horizontal="center"/>
    </xf>
    <xf numFmtId="170" fontId="4" fillId="0" borderId="0" xfId="7" applyNumberFormat="1" applyFont="1" applyFill="1" applyProtection="1">
      <protection locked="0"/>
    </xf>
    <xf numFmtId="0" fontId="4" fillId="0" borderId="0" xfId="7" applyFont="1" applyFill="1" applyBorder="1" applyAlignment="1" applyProtection="1">
      <alignment horizontal="left" vertical="center" wrapText="1"/>
      <protection locked="0"/>
    </xf>
    <xf numFmtId="0" fontId="4" fillId="0" borderId="13" xfId="7" applyFont="1" applyFill="1" applyBorder="1" applyProtection="1">
      <protection locked="0"/>
    </xf>
    <xf numFmtId="0" fontId="4" fillId="0" borderId="14" xfId="7" applyFont="1" applyFill="1" applyBorder="1" applyProtection="1">
      <protection locked="0"/>
    </xf>
    <xf numFmtId="0" fontId="4" fillId="0" borderId="29" xfId="7" applyFont="1" applyFill="1" applyBorder="1" applyProtection="1">
      <protection locked="0"/>
    </xf>
    <xf numFmtId="0" fontId="13" fillId="0" borderId="0" xfId="7" applyFont="1" applyFill="1" applyBorder="1" applyAlignment="1" applyProtection="1">
      <alignment horizontal="center" vertical="top"/>
      <protection locked="0"/>
    </xf>
    <xf numFmtId="166" fontId="4" fillId="0" borderId="0" xfId="7" applyNumberFormat="1" applyFont="1" applyFill="1" applyProtection="1">
      <protection locked="0"/>
    </xf>
    <xf numFmtId="170" fontId="21" fillId="0" borderId="28" xfId="7" applyNumberFormat="1" applyFont="1" applyFill="1" applyBorder="1" applyAlignment="1" applyProtection="1">
      <alignment horizontal="center" vertical="center" wrapText="1"/>
    </xf>
    <xf numFmtId="0" fontId="29" fillId="12" borderId="26" xfId="7" applyFont="1" applyFill="1" applyBorder="1" applyAlignment="1" applyProtection="1">
      <alignment horizontal="left" vertical="center"/>
      <protection locked="0"/>
    </xf>
    <xf numFmtId="0" fontId="29" fillId="0" borderId="63" xfId="7" applyFont="1" applyFill="1" applyBorder="1" applyAlignment="1" applyProtection="1">
      <alignment vertical="center"/>
      <protection locked="0"/>
    </xf>
    <xf numFmtId="0" fontId="1" fillId="9" borderId="1" xfId="0" applyFont="1" applyFill="1" applyBorder="1" applyAlignment="1">
      <alignment horizontal="left"/>
    </xf>
    <xf numFmtId="0" fontId="1" fillId="9" borderId="2" xfId="0" applyFont="1" applyFill="1" applyBorder="1" applyAlignment="1">
      <alignment horizontal="left"/>
    </xf>
    <xf numFmtId="3" fontId="5" fillId="6" borderId="8" xfId="7" applyNumberFormat="1" applyFont="1" applyFill="1" applyBorder="1" applyAlignment="1" applyProtection="1">
      <alignment horizontal="center" vertical="center"/>
      <protection locked="0"/>
    </xf>
    <xf numFmtId="0" fontId="5" fillId="7" borderId="8" xfId="7" applyFont="1" applyFill="1" applyBorder="1" applyAlignment="1" applyProtection="1">
      <alignment horizontal="center" vertical="center"/>
      <protection locked="0"/>
    </xf>
    <xf numFmtId="0" fontId="4" fillId="6" borderId="30" xfId="7" applyFont="1" applyFill="1" applyBorder="1" applyAlignment="1" applyProtection="1">
      <alignment horizontal="center"/>
      <protection locked="0"/>
    </xf>
    <xf numFmtId="0" fontId="4" fillId="6" borderId="31" xfId="7" applyFont="1" applyFill="1" applyBorder="1" applyAlignment="1" applyProtection="1">
      <alignment horizontal="center"/>
      <protection locked="0"/>
    </xf>
    <xf numFmtId="0" fontId="4" fillId="6" borderId="32" xfId="7" applyFont="1" applyFill="1" applyBorder="1" applyAlignment="1" applyProtection="1">
      <alignment horizontal="center"/>
      <protection locked="0"/>
    </xf>
    <xf numFmtId="0" fontId="14" fillId="7" borderId="9" xfId="7" applyFont="1" applyFill="1" applyBorder="1" applyAlignment="1" applyProtection="1">
      <alignment horizontal="center" vertical="center"/>
      <protection locked="0"/>
    </xf>
    <xf numFmtId="0" fontId="5" fillId="6" borderId="33" xfId="7" applyFont="1" applyFill="1" applyBorder="1" applyAlignment="1" applyProtection="1">
      <alignment horizontal="center" vertical="center"/>
      <protection locked="0"/>
    </xf>
    <xf numFmtId="0" fontId="5" fillId="6" borderId="34" xfId="7" applyFont="1" applyFill="1" applyBorder="1" applyAlignment="1" applyProtection="1">
      <alignment horizontal="center" vertical="center"/>
      <protection locked="0"/>
    </xf>
    <xf numFmtId="0" fontId="5" fillId="6" borderId="35" xfId="7" applyFont="1" applyFill="1" applyBorder="1" applyAlignment="1" applyProtection="1">
      <alignment horizontal="center" vertical="center"/>
      <protection locked="0"/>
    </xf>
    <xf numFmtId="0" fontId="14" fillId="6" borderId="9" xfId="7" applyFont="1" applyFill="1" applyBorder="1" applyAlignment="1" applyProtection="1">
      <alignment horizontal="center" vertical="center" wrapText="1"/>
      <protection locked="0"/>
    </xf>
    <xf numFmtId="0" fontId="14" fillId="6" borderId="9" xfId="7" applyFont="1" applyFill="1" applyBorder="1" applyAlignment="1" applyProtection="1">
      <alignment horizontal="center" vertical="center"/>
      <protection locked="0"/>
    </xf>
    <xf numFmtId="0" fontId="5" fillId="7" borderId="15" xfId="7" applyFont="1" applyFill="1" applyBorder="1" applyAlignment="1" applyProtection="1">
      <alignment horizontal="left" vertical="center"/>
      <protection locked="0"/>
    </xf>
    <xf numFmtId="0" fontId="5" fillId="7" borderId="36" xfId="7" applyFont="1" applyFill="1" applyBorder="1" applyAlignment="1" applyProtection="1">
      <alignment horizontal="left" vertical="center"/>
      <protection locked="0"/>
    </xf>
    <xf numFmtId="0" fontId="5" fillId="7" borderId="37" xfId="7" applyFont="1" applyFill="1" applyBorder="1" applyAlignment="1" applyProtection="1">
      <alignment horizontal="left" vertical="center"/>
      <protection locked="0"/>
    </xf>
    <xf numFmtId="0" fontId="5" fillId="7" borderId="16" xfId="7" applyFont="1" applyFill="1" applyBorder="1" applyAlignment="1" applyProtection="1">
      <alignment horizontal="left" vertical="center"/>
      <protection locked="0"/>
    </xf>
    <xf numFmtId="0" fontId="7" fillId="6" borderId="38" xfId="7" applyFont="1" applyFill="1" applyBorder="1" applyAlignment="1" applyProtection="1">
      <alignment horizontal="center" vertical="center" wrapText="1"/>
    </xf>
    <xf numFmtId="0" fontId="7" fillId="6" borderId="34" xfId="7" applyFont="1" applyFill="1" applyBorder="1" applyAlignment="1" applyProtection="1">
      <alignment horizontal="center" vertical="center" wrapText="1"/>
    </xf>
    <xf numFmtId="0" fontId="7" fillId="6" borderId="35" xfId="7" applyFont="1" applyFill="1" applyBorder="1" applyAlignment="1" applyProtection="1">
      <alignment horizontal="center" vertical="center" wrapText="1"/>
    </xf>
    <xf numFmtId="170" fontId="7" fillId="6" borderId="37" xfId="7" applyNumberFormat="1" applyFont="1" applyFill="1" applyBorder="1" applyAlignment="1" applyProtection="1">
      <alignment horizontal="center" vertical="center"/>
      <protection locked="0"/>
    </xf>
    <xf numFmtId="0" fontId="5" fillId="0" borderId="39" xfId="7" applyFont="1" applyFill="1" applyBorder="1" applyAlignment="1" applyProtection="1">
      <alignment vertical="top" wrapText="1"/>
      <protection locked="0"/>
    </xf>
    <xf numFmtId="0" fontId="5" fillId="0" borderId="40" xfId="7" applyFont="1" applyFill="1" applyBorder="1" applyAlignment="1" applyProtection="1">
      <alignment vertical="top" wrapText="1"/>
      <protection locked="0"/>
    </xf>
    <xf numFmtId="0" fontId="5" fillId="0" borderId="41" xfId="7" applyFont="1" applyFill="1" applyBorder="1" applyAlignment="1" applyProtection="1">
      <alignment vertical="top" wrapText="1"/>
      <protection locked="0"/>
    </xf>
    <xf numFmtId="0" fontId="7" fillId="6" borderId="42" xfId="7" applyFont="1" applyFill="1" applyBorder="1" applyAlignment="1" applyProtection="1">
      <alignment horizontal="justify" vertical="center" wrapText="1"/>
      <protection locked="0"/>
    </xf>
    <xf numFmtId="0" fontId="7" fillId="6" borderId="43" xfId="7" applyFont="1" applyFill="1" applyBorder="1" applyAlignment="1" applyProtection="1">
      <alignment horizontal="justify" vertical="center" wrapText="1"/>
      <protection locked="0"/>
    </xf>
    <xf numFmtId="0" fontId="7" fillId="6" borderId="44" xfId="7" applyFont="1" applyFill="1" applyBorder="1" applyAlignment="1" applyProtection="1">
      <alignment horizontal="justify" vertical="center" wrapText="1"/>
      <protection locked="0"/>
    </xf>
    <xf numFmtId="0" fontId="6" fillId="0" borderId="39" xfId="7" applyFont="1" applyFill="1" applyBorder="1" applyAlignment="1" applyProtection="1">
      <alignment horizontal="left" vertical="top" wrapText="1"/>
      <protection locked="0"/>
    </xf>
    <xf numFmtId="0" fontId="6" fillId="0" borderId="40" xfId="7" applyFont="1" applyFill="1" applyBorder="1" applyAlignment="1" applyProtection="1">
      <alignment horizontal="left" vertical="top" wrapText="1"/>
      <protection locked="0"/>
    </xf>
    <xf numFmtId="0" fontId="6" fillId="0" borderId="41" xfId="7" applyFont="1" applyFill="1" applyBorder="1" applyAlignment="1" applyProtection="1">
      <alignment horizontal="left" vertical="top" wrapText="1"/>
      <protection locked="0"/>
    </xf>
    <xf numFmtId="0" fontId="5" fillId="6" borderId="8" xfId="7" applyFont="1" applyFill="1" applyBorder="1" applyAlignment="1" applyProtection="1">
      <alignment horizontal="center" vertical="center"/>
      <protection locked="0"/>
    </xf>
    <xf numFmtId="3" fontId="5" fillId="6" borderId="8" xfId="7" applyNumberFormat="1" applyFont="1" applyFill="1" applyBorder="1" applyAlignment="1" applyProtection="1">
      <alignment horizontal="center" vertical="center" wrapText="1"/>
      <protection locked="0"/>
    </xf>
    <xf numFmtId="0" fontId="7" fillId="6" borderId="8" xfId="7" applyFont="1" applyFill="1" applyBorder="1" applyAlignment="1" applyProtection="1">
      <alignment horizontal="center" vertical="center" wrapText="1"/>
      <protection locked="0"/>
    </xf>
    <xf numFmtId="0" fontId="7" fillId="6" borderId="16" xfId="7" applyFont="1" applyFill="1" applyBorder="1" applyAlignment="1" applyProtection="1">
      <alignment horizontal="center" vertical="center" wrapText="1"/>
      <protection locked="0"/>
    </xf>
    <xf numFmtId="0" fontId="5" fillId="7" borderId="39" xfId="7" applyFont="1" applyFill="1" applyBorder="1" applyAlignment="1" applyProtection="1">
      <alignment horizontal="left" vertical="center"/>
      <protection locked="0"/>
    </xf>
    <xf numFmtId="0" fontId="5" fillId="7" borderId="40" xfId="7" applyFont="1" applyFill="1" applyBorder="1" applyAlignment="1" applyProtection="1">
      <alignment horizontal="left" vertical="center"/>
      <protection locked="0"/>
    </xf>
    <xf numFmtId="0" fontId="5" fillId="7" borderId="41" xfId="7" applyFont="1" applyFill="1" applyBorder="1" applyAlignment="1" applyProtection="1">
      <alignment horizontal="left" vertical="center"/>
      <protection locked="0"/>
    </xf>
    <xf numFmtId="0" fontId="5" fillId="6" borderId="39" xfId="7" applyFont="1" applyFill="1" applyBorder="1" applyAlignment="1" applyProtection="1">
      <alignment horizontal="justify" vertical="top" wrapText="1"/>
      <protection locked="0"/>
    </xf>
    <xf numFmtId="0" fontId="5" fillId="6" borderId="40" xfId="7" applyFont="1" applyFill="1" applyBorder="1" applyAlignment="1" applyProtection="1">
      <alignment horizontal="justify" vertical="top" wrapText="1"/>
      <protection locked="0"/>
    </xf>
    <xf numFmtId="0" fontId="5" fillId="6" borderId="41" xfId="7" applyFont="1" applyFill="1" applyBorder="1" applyAlignment="1" applyProtection="1">
      <alignment horizontal="justify" vertical="top" wrapText="1"/>
      <protection locked="0"/>
    </xf>
    <xf numFmtId="0" fontId="6" fillId="6" borderId="54" xfId="7" applyFont="1" applyFill="1" applyBorder="1" applyAlignment="1" applyProtection="1">
      <alignment horizontal="center" vertical="center"/>
      <protection locked="0"/>
    </xf>
    <xf numFmtId="0" fontId="6" fillId="6" borderId="55" xfId="7" applyFont="1" applyFill="1" applyBorder="1" applyAlignment="1" applyProtection="1">
      <alignment horizontal="center" vertical="center"/>
      <protection locked="0"/>
    </xf>
    <xf numFmtId="0" fontId="6" fillId="6" borderId="56" xfId="7" applyFont="1" applyFill="1" applyBorder="1" applyAlignment="1" applyProtection="1">
      <alignment horizontal="center" vertical="center"/>
      <protection locked="0"/>
    </xf>
    <xf numFmtId="0" fontId="14" fillId="6" borderId="9" xfId="7" applyFont="1" applyFill="1" applyBorder="1" applyAlignment="1" applyProtection="1">
      <alignment horizontal="center" wrapText="1"/>
      <protection locked="0"/>
    </xf>
    <xf numFmtId="169" fontId="3" fillId="6" borderId="8" xfId="7" applyNumberFormat="1" applyFont="1" applyFill="1" applyBorder="1" applyAlignment="1" applyProtection="1">
      <alignment horizontal="center"/>
      <protection locked="0"/>
    </xf>
    <xf numFmtId="169" fontId="4" fillId="6" borderId="8" xfId="7" applyNumberFormat="1" applyFont="1" applyFill="1" applyBorder="1" applyAlignment="1" applyProtection="1">
      <alignment horizontal="center"/>
    </xf>
    <xf numFmtId="169" fontId="4" fillId="6" borderId="37" xfId="7" applyNumberFormat="1" applyFont="1" applyFill="1" applyBorder="1" applyAlignment="1" applyProtection="1">
      <alignment horizontal="center"/>
    </xf>
    <xf numFmtId="169" fontId="4" fillId="6" borderId="16" xfId="7" applyNumberFormat="1" applyFont="1" applyFill="1" applyBorder="1" applyAlignment="1" applyProtection="1">
      <alignment horizontal="center"/>
    </xf>
    <xf numFmtId="0" fontId="5" fillId="6" borderId="47" xfId="7" applyFont="1" applyFill="1" applyBorder="1" applyAlignment="1" applyProtection="1">
      <alignment horizontal="center" vertical="center"/>
      <protection locked="0"/>
    </xf>
    <xf numFmtId="0" fontId="5" fillId="6" borderId="48" xfId="7" applyFont="1" applyFill="1" applyBorder="1" applyAlignment="1" applyProtection="1">
      <alignment horizontal="center" vertical="center"/>
      <protection locked="0"/>
    </xf>
    <xf numFmtId="0" fontId="5" fillId="6" borderId="49" xfId="7" applyFont="1" applyFill="1" applyBorder="1" applyAlignment="1" applyProtection="1">
      <alignment horizontal="center" vertical="center"/>
      <protection locked="0"/>
    </xf>
    <xf numFmtId="0" fontId="5" fillId="0" borderId="57" xfId="7" applyFont="1" applyFill="1" applyBorder="1" applyAlignment="1" applyProtection="1">
      <alignment horizontal="left" vertical="top" wrapText="1"/>
      <protection locked="0"/>
    </xf>
    <xf numFmtId="0" fontId="5" fillId="0" borderId="58" xfId="7" applyFont="1" applyFill="1" applyBorder="1" applyAlignment="1" applyProtection="1">
      <alignment horizontal="left" vertical="top" wrapText="1"/>
      <protection locked="0"/>
    </xf>
    <xf numFmtId="0" fontId="5" fillId="0" borderId="59" xfId="7" applyFont="1" applyFill="1" applyBorder="1" applyAlignment="1" applyProtection="1">
      <alignment horizontal="left" vertical="top" wrapText="1"/>
      <protection locked="0"/>
    </xf>
    <xf numFmtId="0" fontId="6" fillId="6" borderId="42" xfId="7" applyFont="1" applyFill="1" applyBorder="1" applyAlignment="1" applyProtection="1">
      <alignment horizontal="center" vertical="center" wrapText="1"/>
      <protection locked="0"/>
    </xf>
    <xf numFmtId="0" fontId="6" fillId="6" borderId="43" xfId="7" applyFont="1" applyFill="1" applyBorder="1" applyAlignment="1" applyProtection="1">
      <alignment horizontal="center" vertical="center" wrapText="1"/>
      <protection locked="0"/>
    </xf>
    <xf numFmtId="0" fontId="6" fillId="6" borderId="44" xfId="7" applyFont="1" applyFill="1" applyBorder="1" applyAlignment="1" applyProtection="1">
      <alignment horizontal="center" vertical="center" wrapText="1"/>
      <protection locked="0"/>
    </xf>
    <xf numFmtId="0" fontId="6" fillId="0" borderId="54" xfId="7" applyFont="1" applyFill="1" applyBorder="1" applyAlignment="1" applyProtection="1">
      <alignment horizontal="center" vertical="top" wrapText="1"/>
      <protection locked="0"/>
    </xf>
    <xf numFmtId="0" fontId="6" fillId="0" borderId="55" xfId="7" applyFont="1" applyFill="1" applyBorder="1" applyAlignment="1" applyProtection="1">
      <alignment horizontal="center" vertical="top" wrapText="1"/>
      <protection locked="0"/>
    </xf>
    <xf numFmtId="0" fontId="6" fillId="0" borderId="56" xfId="7" applyFont="1" applyFill="1" applyBorder="1" applyAlignment="1" applyProtection="1">
      <alignment horizontal="center" vertical="top" wrapText="1"/>
      <protection locked="0"/>
    </xf>
    <xf numFmtId="0" fontId="13" fillId="6" borderId="45" xfId="7" applyFont="1" applyFill="1" applyBorder="1" applyAlignment="1" applyProtection="1">
      <alignment horizontal="center" vertical="top"/>
      <protection locked="0"/>
    </xf>
    <xf numFmtId="0" fontId="13" fillId="6" borderId="29" xfId="7" applyFont="1" applyFill="1" applyBorder="1" applyAlignment="1" applyProtection="1">
      <alignment horizontal="center" vertical="top"/>
      <protection locked="0"/>
    </xf>
    <xf numFmtId="0" fontId="13" fillId="6" borderId="46" xfId="7" applyFont="1" applyFill="1" applyBorder="1" applyAlignment="1" applyProtection="1">
      <alignment horizontal="center" vertical="top"/>
      <protection locked="0"/>
    </xf>
    <xf numFmtId="1" fontId="7" fillId="6" borderId="37" xfId="7" applyNumberFormat="1" applyFont="1" applyFill="1" applyBorder="1" applyAlignment="1" applyProtection="1">
      <alignment horizontal="center" vertical="center"/>
    </xf>
    <xf numFmtId="0" fontId="7" fillId="6" borderId="36" xfId="7" applyFont="1" applyFill="1" applyBorder="1" applyAlignment="1" applyProtection="1">
      <alignment horizontal="center" vertical="center"/>
      <protection locked="0"/>
    </xf>
    <xf numFmtId="0" fontId="7" fillId="6" borderId="41" xfId="7" applyFont="1" applyFill="1" applyBorder="1" applyAlignment="1" applyProtection="1">
      <alignment horizontal="center" vertical="center"/>
      <protection locked="0"/>
    </xf>
    <xf numFmtId="0" fontId="7" fillId="6" borderId="47" xfId="7" applyFont="1" applyFill="1" applyBorder="1" applyAlignment="1" applyProtection="1">
      <alignment horizontal="center"/>
      <protection locked="0"/>
    </xf>
    <xf numFmtId="0" fontId="7" fillId="6" borderId="48" xfId="7" applyFont="1" applyFill="1" applyBorder="1" applyAlignment="1" applyProtection="1">
      <alignment horizontal="center"/>
      <protection locked="0"/>
    </xf>
    <xf numFmtId="0" fontId="7" fillId="6" borderId="49" xfId="7" applyFont="1" applyFill="1" applyBorder="1" applyAlignment="1" applyProtection="1">
      <alignment horizontal="center"/>
      <protection locked="0"/>
    </xf>
    <xf numFmtId="0" fontId="4" fillId="6" borderId="42" xfId="7" applyFont="1" applyFill="1" applyBorder="1" applyAlignment="1" applyProtection="1">
      <alignment horizontal="justify" vertical="center" wrapText="1"/>
      <protection locked="0"/>
    </xf>
    <xf numFmtId="0" fontId="4" fillId="6" borderId="43" xfId="7" applyFont="1" applyFill="1" applyBorder="1" applyAlignment="1" applyProtection="1">
      <alignment horizontal="justify" vertical="center" wrapText="1"/>
      <protection locked="0"/>
    </xf>
    <xf numFmtId="0" fontId="4" fillId="6" borderId="44" xfId="7" applyFont="1" applyFill="1" applyBorder="1" applyAlignment="1" applyProtection="1">
      <alignment horizontal="justify" vertical="center" wrapText="1"/>
      <protection locked="0"/>
    </xf>
    <xf numFmtId="0" fontId="7" fillId="6" borderId="37" xfId="7" applyFont="1" applyFill="1" applyBorder="1" applyAlignment="1" applyProtection="1">
      <alignment horizontal="center" vertical="center" wrapText="1"/>
      <protection locked="0"/>
    </xf>
    <xf numFmtId="0" fontId="7" fillId="6" borderId="8" xfId="7" applyFont="1" applyFill="1" applyBorder="1" applyAlignment="1" applyProtection="1">
      <alignment horizontal="center" vertical="center"/>
      <protection locked="0"/>
    </xf>
    <xf numFmtId="0" fontId="4" fillId="6" borderId="50" xfId="7" applyFont="1" applyFill="1" applyBorder="1" applyAlignment="1" applyProtection="1">
      <alignment horizontal="center"/>
      <protection locked="0"/>
    </xf>
    <xf numFmtId="0" fontId="4" fillId="6" borderId="51" xfId="7" applyFont="1" applyFill="1" applyBorder="1" applyAlignment="1" applyProtection="1">
      <alignment horizontal="left" vertical="center" wrapText="1"/>
      <protection locked="0"/>
    </xf>
    <xf numFmtId="0" fontId="4" fillId="6" borderId="52" xfId="7" applyFont="1" applyFill="1" applyBorder="1" applyAlignment="1" applyProtection="1">
      <alignment horizontal="left" vertical="center" wrapText="1"/>
      <protection locked="0"/>
    </xf>
    <xf numFmtId="0" fontId="4" fillId="6" borderId="53" xfId="7" applyFont="1" applyFill="1" applyBorder="1" applyAlignment="1" applyProtection="1">
      <alignment horizontal="left" vertical="center" wrapText="1"/>
      <protection locked="0"/>
    </xf>
    <xf numFmtId="0" fontId="32" fillId="0" borderId="10" xfId="7" applyFont="1" applyFill="1" applyBorder="1" applyAlignment="1" applyProtection="1">
      <alignment horizontal="center" vertical="center"/>
      <protection locked="0"/>
    </xf>
    <xf numFmtId="0" fontId="32" fillId="0" borderId="11" xfId="7" applyFont="1" applyFill="1" applyBorder="1" applyAlignment="1" applyProtection="1">
      <alignment horizontal="center" vertical="center"/>
      <protection locked="0"/>
    </xf>
    <xf numFmtId="0" fontId="32" fillId="0" borderId="12" xfId="7" applyFont="1" applyFill="1" applyBorder="1" applyAlignment="1" applyProtection="1">
      <alignment horizontal="center" vertical="center"/>
      <protection locked="0"/>
    </xf>
    <xf numFmtId="0" fontId="32" fillId="0" borderId="45" xfId="7" applyFont="1" applyFill="1" applyBorder="1" applyAlignment="1" applyProtection="1">
      <alignment horizontal="center" vertical="center"/>
      <protection locked="0"/>
    </xf>
    <xf numFmtId="0" fontId="32" fillId="0" borderId="29" xfId="7" applyFont="1" applyFill="1" applyBorder="1" applyAlignment="1" applyProtection="1">
      <alignment horizontal="center" vertical="center"/>
      <protection locked="0"/>
    </xf>
    <xf numFmtId="0" fontId="32" fillId="0" borderId="46" xfId="7" applyFont="1" applyFill="1" applyBorder="1" applyAlignment="1" applyProtection="1">
      <alignment horizontal="center" vertical="center"/>
      <protection locked="0"/>
    </xf>
    <xf numFmtId="0" fontId="29" fillId="0" borderId="20" xfId="7" applyFont="1" applyFill="1" applyBorder="1" applyAlignment="1" applyProtection="1">
      <alignment horizontal="center" vertical="center"/>
      <protection locked="0"/>
    </xf>
    <xf numFmtId="0" fontId="29" fillId="0" borderId="21" xfId="7" applyFont="1" applyFill="1" applyBorder="1" applyAlignment="1" applyProtection="1">
      <alignment horizontal="center" vertical="center"/>
      <protection locked="0"/>
    </xf>
    <xf numFmtId="0" fontId="29" fillId="0" borderId="20" xfId="7" applyFont="1" applyFill="1" applyBorder="1" applyAlignment="1" applyProtection="1">
      <alignment horizontal="left" vertical="center" wrapText="1"/>
      <protection locked="0"/>
    </xf>
    <xf numFmtId="0" fontId="29" fillId="0" borderId="19" xfId="7" applyFont="1" applyFill="1" applyBorder="1" applyAlignment="1" applyProtection="1">
      <alignment horizontal="left" vertical="center" wrapText="1"/>
      <protection locked="0"/>
    </xf>
    <xf numFmtId="0" fontId="29" fillId="0" borderId="21" xfId="7" applyFont="1" applyFill="1" applyBorder="1" applyAlignment="1" applyProtection="1">
      <alignment horizontal="left" vertical="center" wrapText="1"/>
      <protection locked="0"/>
    </xf>
    <xf numFmtId="0" fontId="32" fillId="0" borderId="45" xfId="7" applyFont="1" applyFill="1" applyBorder="1" applyAlignment="1" applyProtection="1">
      <alignment horizontal="center" vertical="top"/>
      <protection locked="0"/>
    </xf>
    <xf numFmtId="0" fontId="32" fillId="0" borderId="29" xfId="7" applyFont="1" applyFill="1" applyBorder="1" applyAlignment="1" applyProtection="1">
      <alignment horizontal="center" vertical="top"/>
      <protection locked="0"/>
    </xf>
    <xf numFmtId="0" fontId="32" fillId="0" borderId="46" xfId="7" applyFont="1" applyFill="1" applyBorder="1" applyAlignment="1" applyProtection="1">
      <alignment horizontal="center" vertical="top"/>
      <protection locked="0"/>
    </xf>
    <xf numFmtId="170" fontId="29" fillId="0" borderId="20" xfId="7" applyNumberFormat="1" applyFont="1" applyFill="1" applyBorder="1" applyAlignment="1" applyProtection="1">
      <alignment horizontal="center" vertical="center"/>
      <protection locked="0"/>
    </xf>
    <xf numFmtId="170" fontId="29" fillId="0" borderId="19" xfId="7" applyNumberFormat="1" applyFont="1" applyFill="1" applyBorder="1" applyAlignment="1" applyProtection="1">
      <alignment horizontal="center" vertical="center"/>
      <protection locked="0"/>
    </xf>
    <xf numFmtId="170" fontId="29" fillId="0" borderId="21" xfId="7" applyNumberFormat="1" applyFont="1" applyFill="1" applyBorder="1" applyAlignment="1" applyProtection="1">
      <alignment horizontal="center" vertical="center"/>
      <protection locked="0"/>
    </xf>
    <xf numFmtId="0" fontId="6" fillId="0" borderId="20" xfId="7" applyFont="1" applyFill="1" applyBorder="1" applyAlignment="1" applyProtection="1">
      <alignment horizontal="left" vertical="center" wrapText="1"/>
      <protection locked="0"/>
    </xf>
    <xf numFmtId="0" fontId="21" fillId="0" borderId="19" xfId="7" applyFont="1" applyFill="1" applyBorder="1" applyAlignment="1" applyProtection="1">
      <alignment horizontal="left" vertical="center" wrapText="1"/>
      <protection locked="0"/>
    </xf>
    <xf numFmtId="0" fontId="21" fillId="0" borderId="21" xfId="7" applyFont="1" applyFill="1" applyBorder="1" applyAlignment="1" applyProtection="1">
      <alignment horizontal="left" vertical="center" wrapText="1"/>
      <protection locked="0"/>
    </xf>
    <xf numFmtId="0" fontId="29" fillId="0" borderId="20" xfId="7" applyFont="1" applyFill="1" applyBorder="1" applyAlignment="1" applyProtection="1">
      <alignment horizontal="left" vertical="center"/>
      <protection locked="0"/>
    </xf>
    <xf numFmtId="0" fontId="29" fillId="0" borderId="19" xfId="7" applyFont="1" applyFill="1" applyBorder="1" applyAlignment="1" applyProtection="1">
      <alignment horizontal="left" vertical="center"/>
      <protection locked="0"/>
    </xf>
    <xf numFmtId="0" fontId="29" fillId="0" borderId="21" xfId="7" applyFont="1" applyFill="1" applyBorder="1" applyAlignment="1" applyProtection="1">
      <alignment horizontal="left" vertical="center"/>
      <protection locked="0"/>
    </xf>
    <xf numFmtId="0" fontId="32" fillId="0" borderId="20" xfId="7" applyFont="1" applyFill="1" applyBorder="1" applyAlignment="1" applyProtection="1">
      <alignment horizontal="center" vertical="center"/>
      <protection locked="0"/>
    </xf>
    <xf numFmtId="0" fontId="32" fillId="0" borderId="19" xfId="7" applyFont="1" applyFill="1" applyBorder="1" applyAlignment="1" applyProtection="1">
      <alignment horizontal="center" vertical="center"/>
      <protection locked="0"/>
    </xf>
    <xf numFmtId="0" fontId="32" fillId="0" borderId="21" xfId="7" applyFont="1" applyFill="1" applyBorder="1" applyAlignment="1" applyProtection="1">
      <alignment horizontal="center" vertical="center"/>
      <protection locked="0"/>
    </xf>
    <xf numFmtId="0" fontId="29" fillId="11" borderId="20" xfId="13" applyFont="1" applyFill="1" applyBorder="1" applyAlignment="1" applyProtection="1">
      <alignment horizontal="center" vertical="center"/>
      <protection locked="0"/>
    </xf>
    <xf numFmtId="0" fontId="29" fillId="11" borderId="19" xfId="13" applyFont="1" applyFill="1" applyBorder="1" applyAlignment="1" applyProtection="1">
      <alignment horizontal="center" vertical="center"/>
      <protection locked="0"/>
    </xf>
    <xf numFmtId="0" fontId="29" fillId="11" borderId="21" xfId="13" applyFont="1" applyFill="1" applyBorder="1" applyAlignment="1" applyProtection="1">
      <alignment horizontal="center" vertical="center"/>
      <protection locked="0"/>
    </xf>
    <xf numFmtId="3" fontId="29" fillId="12" borderId="20" xfId="9" applyNumberFormat="1" applyFont="1" applyFill="1" applyBorder="1" applyAlignment="1" applyProtection="1">
      <alignment horizontal="center" vertical="center"/>
      <protection locked="0"/>
    </xf>
    <xf numFmtId="3" fontId="29" fillId="12" borderId="19" xfId="9" applyNumberFormat="1" applyFont="1" applyFill="1" applyBorder="1" applyAlignment="1" applyProtection="1">
      <alignment horizontal="center" vertical="center"/>
      <protection locked="0"/>
    </xf>
    <xf numFmtId="3" fontId="29" fillId="12" borderId="21" xfId="9" applyNumberFormat="1" applyFont="1" applyFill="1" applyBorder="1" applyAlignment="1" applyProtection="1">
      <alignment horizontal="center" vertical="center"/>
      <protection locked="0"/>
    </xf>
    <xf numFmtId="0" fontId="34" fillId="12" borderId="20" xfId="1" applyNumberFormat="1" applyFill="1" applyBorder="1" applyAlignment="1" applyProtection="1">
      <alignment horizontal="center" vertical="center"/>
      <protection locked="0"/>
    </xf>
    <xf numFmtId="0" fontId="29" fillId="12" borderId="19" xfId="7" applyNumberFormat="1" applyFont="1" applyFill="1" applyBorder="1" applyAlignment="1" applyProtection="1">
      <alignment horizontal="center" vertical="center"/>
      <protection locked="0"/>
    </xf>
    <xf numFmtId="0" fontId="29" fillId="12" borderId="21" xfId="7" applyNumberFormat="1" applyFont="1" applyFill="1" applyBorder="1" applyAlignment="1" applyProtection="1">
      <alignment horizontal="center" vertical="center"/>
      <protection locked="0"/>
    </xf>
    <xf numFmtId="0" fontId="29" fillId="12" borderId="20" xfId="7" applyFont="1" applyFill="1" applyBorder="1" applyAlignment="1" applyProtection="1">
      <alignment horizontal="center" vertical="center"/>
      <protection locked="0"/>
    </xf>
    <xf numFmtId="0" fontId="29" fillId="12" borderId="19" xfId="7" applyFont="1" applyFill="1" applyBorder="1" applyAlignment="1" applyProtection="1">
      <alignment horizontal="center" vertical="center"/>
      <protection locked="0"/>
    </xf>
    <xf numFmtId="0" fontId="29" fillId="12" borderId="21" xfId="7" applyFont="1" applyFill="1" applyBorder="1" applyAlignment="1" applyProtection="1">
      <alignment horizontal="center" vertical="center"/>
      <protection locked="0"/>
    </xf>
    <xf numFmtId="0" fontId="32" fillId="6" borderId="20" xfId="7" applyFont="1" applyFill="1" applyBorder="1" applyAlignment="1" applyProtection="1">
      <alignment horizontal="center" vertical="center"/>
      <protection locked="0"/>
    </xf>
    <xf numFmtId="0" fontId="32" fillId="11" borderId="19" xfId="7" applyFont="1" applyFill="1" applyBorder="1" applyAlignment="1" applyProtection="1">
      <alignment horizontal="center" vertical="center"/>
      <protection locked="0"/>
    </xf>
    <xf numFmtId="0" fontId="32" fillId="11" borderId="21" xfId="7" applyFont="1" applyFill="1" applyBorder="1" applyAlignment="1" applyProtection="1">
      <alignment horizontal="center" vertical="center"/>
      <protection locked="0"/>
    </xf>
    <xf numFmtId="0" fontId="28" fillId="0" borderId="45" xfId="7" applyFont="1" applyFill="1" applyBorder="1" applyAlignment="1" applyProtection="1">
      <alignment horizontal="center" vertical="top"/>
      <protection locked="0"/>
    </xf>
    <xf numFmtId="0" fontId="28" fillId="0" borderId="29" xfId="7" applyFont="1" applyFill="1" applyBorder="1" applyAlignment="1" applyProtection="1">
      <alignment horizontal="center" vertical="top"/>
      <protection locked="0"/>
    </xf>
    <xf numFmtId="0" fontId="28" fillId="0" borderId="46" xfId="7" applyFont="1" applyFill="1" applyBorder="1" applyAlignment="1" applyProtection="1">
      <alignment horizontal="center" vertical="top"/>
      <protection locked="0"/>
    </xf>
    <xf numFmtId="170" fontId="21" fillId="0" borderId="20" xfId="7" applyNumberFormat="1" applyFont="1" applyFill="1" applyBorder="1" applyAlignment="1" applyProtection="1">
      <alignment horizontal="center" vertical="center"/>
    </xf>
    <xf numFmtId="170" fontId="21" fillId="0" borderId="19" xfId="7" applyNumberFormat="1" applyFont="1" applyFill="1" applyBorder="1" applyAlignment="1" applyProtection="1">
      <alignment horizontal="center" vertical="center"/>
    </xf>
    <xf numFmtId="170" fontId="21" fillId="0" borderId="21" xfId="7" applyNumberFormat="1" applyFont="1" applyFill="1" applyBorder="1" applyAlignment="1" applyProtection="1">
      <alignment horizontal="center" vertical="center"/>
    </xf>
    <xf numFmtId="0" fontId="19" fillId="0" borderId="10" xfId="7" applyFont="1" applyFill="1" applyBorder="1" applyAlignment="1" applyProtection="1">
      <alignment horizontal="center" vertical="center" wrapText="1"/>
      <protection locked="0"/>
    </xf>
    <xf numFmtId="0" fontId="19" fillId="0" borderId="11" xfId="7" applyFont="1" applyFill="1" applyBorder="1" applyAlignment="1" applyProtection="1">
      <alignment horizontal="center" vertical="center" wrapText="1"/>
      <protection locked="0"/>
    </xf>
    <xf numFmtId="0" fontId="19" fillId="0" borderId="12" xfId="7" applyFont="1" applyFill="1" applyBorder="1" applyAlignment="1" applyProtection="1">
      <alignment horizontal="center" vertical="center" wrapText="1"/>
      <protection locked="0"/>
    </xf>
    <xf numFmtId="0" fontId="21" fillId="0" borderId="20" xfId="7" applyFont="1" applyFill="1" applyBorder="1" applyAlignment="1" applyProtection="1">
      <alignment horizontal="center" vertical="center"/>
      <protection locked="0"/>
    </xf>
    <xf numFmtId="0" fontId="21" fillId="0" borderId="21" xfId="7" applyFont="1" applyFill="1" applyBorder="1" applyAlignment="1" applyProtection="1">
      <alignment horizontal="center" vertical="center"/>
      <protection locked="0"/>
    </xf>
    <xf numFmtId="170" fontId="18" fillId="0" borderId="20" xfId="7" applyNumberFormat="1" applyFont="1" applyFill="1" applyBorder="1" applyAlignment="1" applyProtection="1">
      <alignment horizontal="center" vertical="center" wrapText="1"/>
    </xf>
    <xf numFmtId="170" fontId="18" fillId="0" borderId="19" xfId="7" applyNumberFormat="1" applyFont="1" applyFill="1" applyBorder="1" applyAlignment="1" applyProtection="1">
      <alignment horizontal="center" vertical="center" wrapText="1"/>
    </xf>
    <xf numFmtId="170" fontId="18" fillId="0" borderId="21" xfId="7" applyNumberFormat="1" applyFont="1" applyFill="1" applyBorder="1" applyAlignment="1" applyProtection="1">
      <alignment horizontal="center" vertical="center" wrapText="1"/>
    </xf>
    <xf numFmtId="0" fontId="27" fillId="11" borderId="13" xfId="7" applyFont="1" applyFill="1" applyBorder="1" applyAlignment="1" applyProtection="1">
      <alignment horizontal="center"/>
      <protection locked="0"/>
    </xf>
    <xf numFmtId="0" fontId="27" fillId="11" borderId="0" xfId="7" applyFont="1" applyFill="1" applyBorder="1" applyAlignment="1" applyProtection="1">
      <alignment horizontal="center"/>
      <protection locked="0"/>
    </xf>
    <xf numFmtId="0" fontId="27" fillId="11" borderId="14" xfId="7" applyFont="1" applyFill="1" applyBorder="1" applyAlignment="1" applyProtection="1">
      <alignment horizontal="center"/>
      <protection locked="0"/>
    </xf>
    <xf numFmtId="0" fontId="4" fillId="0" borderId="23" xfId="7" applyFont="1" applyFill="1" applyBorder="1" applyAlignment="1" applyProtection="1">
      <alignment horizontal="center"/>
      <protection locked="0"/>
    </xf>
    <xf numFmtId="0" fontId="5" fillId="0" borderId="23" xfId="7" applyFont="1" applyFill="1" applyBorder="1" applyAlignment="1" applyProtection="1">
      <alignment horizontal="center" vertical="center" wrapText="1"/>
      <protection locked="0"/>
    </xf>
    <xf numFmtId="0" fontId="20" fillId="0" borderId="20" xfId="7" applyFont="1" applyFill="1" applyBorder="1" applyAlignment="1" applyProtection="1">
      <alignment horizontal="center" vertical="center" wrapText="1"/>
      <protection locked="0"/>
    </xf>
    <xf numFmtId="0" fontId="20" fillId="0" borderId="19" xfId="7" applyFont="1" applyFill="1" applyBorder="1" applyAlignment="1" applyProtection="1">
      <alignment horizontal="center" vertical="center" wrapText="1"/>
      <protection locked="0"/>
    </xf>
    <xf numFmtId="0" fontId="20" fillId="0" borderId="21" xfId="7" applyFont="1" applyFill="1" applyBorder="1" applyAlignment="1" applyProtection="1">
      <alignment horizontal="center" vertical="center" wrapText="1"/>
      <protection locked="0"/>
    </xf>
    <xf numFmtId="9" fontId="29" fillId="0" borderId="20" xfId="7" applyNumberFormat="1" applyFont="1" applyFill="1" applyBorder="1" applyAlignment="1" applyProtection="1">
      <alignment horizontal="center" vertical="center"/>
      <protection locked="0"/>
    </xf>
    <xf numFmtId="9" fontId="29" fillId="0" borderId="19" xfId="7" applyNumberFormat="1" applyFont="1" applyFill="1" applyBorder="1" applyAlignment="1" applyProtection="1">
      <alignment horizontal="center" vertical="center"/>
      <protection locked="0"/>
    </xf>
    <xf numFmtId="9" fontId="29" fillId="0" borderId="21" xfId="7" applyNumberFormat="1" applyFont="1" applyFill="1" applyBorder="1" applyAlignment="1" applyProtection="1">
      <alignment horizontal="center" vertical="center"/>
      <protection locked="0"/>
    </xf>
    <xf numFmtId="0" fontId="19" fillId="0" borderId="42" xfId="7" applyFont="1" applyFill="1" applyBorder="1" applyAlignment="1" applyProtection="1">
      <alignment horizontal="justify" vertical="center" wrapText="1"/>
      <protection locked="0"/>
    </xf>
    <xf numFmtId="0" fontId="19" fillId="0" borderId="60" xfId="7" applyFont="1" applyFill="1" applyBorder="1" applyAlignment="1" applyProtection="1">
      <alignment horizontal="justify" vertical="center" wrapText="1"/>
      <protection locked="0"/>
    </xf>
    <xf numFmtId="0" fontId="19" fillId="0" borderId="43" xfId="7" applyFont="1" applyFill="1" applyBorder="1" applyAlignment="1" applyProtection="1">
      <alignment horizontal="justify" vertical="center" wrapText="1"/>
      <protection locked="0"/>
    </xf>
    <xf numFmtId="0" fontId="19" fillId="0" borderId="44" xfId="7" applyFont="1" applyFill="1" applyBorder="1" applyAlignment="1" applyProtection="1">
      <alignment horizontal="justify" vertical="center" wrapText="1"/>
      <protection locked="0"/>
    </xf>
    <xf numFmtId="0" fontId="19" fillId="0" borderId="47" xfId="7" applyFont="1" applyFill="1" applyBorder="1" applyAlignment="1" applyProtection="1">
      <alignment horizontal="justify" vertical="center" wrapText="1"/>
      <protection locked="0"/>
    </xf>
    <xf numFmtId="0" fontId="19" fillId="0" borderId="61" xfId="7" applyFont="1" applyFill="1" applyBorder="1" applyAlignment="1" applyProtection="1">
      <alignment horizontal="justify" vertical="center" wrapText="1"/>
      <protection locked="0"/>
    </xf>
    <xf numFmtId="0" fontId="19" fillId="0" borderId="48" xfId="7" applyFont="1" applyFill="1" applyBorder="1" applyAlignment="1" applyProtection="1">
      <alignment horizontal="justify" vertical="center" wrapText="1"/>
      <protection locked="0"/>
    </xf>
    <xf numFmtId="0" fontId="19" fillId="0" borderId="49" xfId="7" applyFont="1" applyFill="1" applyBorder="1" applyAlignment="1" applyProtection="1">
      <alignment horizontal="justify" vertical="center" wrapText="1"/>
      <protection locked="0"/>
    </xf>
    <xf numFmtId="0" fontId="29" fillId="0" borderId="11" xfId="7" applyFont="1" applyFill="1" applyBorder="1" applyAlignment="1" applyProtection="1">
      <alignment horizontal="left" vertical="center" wrapText="1"/>
      <protection locked="0"/>
    </xf>
    <xf numFmtId="0" fontId="29" fillId="0" borderId="12" xfId="7" applyFont="1" applyFill="1" applyBorder="1" applyAlignment="1" applyProtection="1">
      <alignment horizontal="left" vertical="center" wrapText="1"/>
      <protection locked="0"/>
    </xf>
    <xf numFmtId="0" fontId="29" fillId="0" borderId="10" xfId="7" applyFont="1" applyFill="1" applyBorder="1" applyAlignment="1" applyProtection="1">
      <alignment horizontal="center" vertical="center"/>
      <protection locked="0"/>
    </xf>
    <xf numFmtId="0" fontId="29" fillId="0" borderId="11" xfId="7" applyFont="1" applyFill="1" applyBorder="1" applyAlignment="1" applyProtection="1">
      <alignment horizontal="center" vertical="center"/>
      <protection locked="0"/>
    </xf>
    <xf numFmtId="0" fontId="29" fillId="0" borderId="45" xfId="7" applyFont="1" applyFill="1" applyBorder="1" applyAlignment="1" applyProtection="1">
      <alignment horizontal="center" vertical="center"/>
      <protection locked="0"/>
    </xf>
    <xf numFmtId="0" fontId="29" fillId="0" borderId="29" xfId="7" applyFont="1" applyFill="1" applyBorder="1" applyAlignment="1" applyProtection="1">
      <alignment horizontal="center" vertical="center"/>
      <protection locked="0"/>
    </xf>
    <xf numFmtId="0" fontId="29" fillId="0" borderId="19" xfId="7" applyFont="1" applyFill="1" applyBorder="1" applyAlignment="1" applyProtection="1">
      <alignment horizontal="center" vertical="center"/>
      <protection locked="0"/>
    </xf>
    <xf numFmtId="0" fontId="32" fillId="0" borderId="20" xfId="7" applyFont="1" applyFill="1" applyBorder="1" applyAlignment="1" applyProtection="1">
      <alignment horizontal="left" vertical="center" wrapText="1"/>
      <protection locked="0"/>
    </xf>
    <xf numFmtId="0" fontId="32" fillId="0" borderId="19" xfId="7" applyFont="1" applyFill="1" applyBorder="1" applyAlignment="1" applyProtection="1">
      <alignment horizontal="left" vertical="center" wrapText="1"/>
      <protection locked="0"/>
    </xf>
    <xf numFmtId="0" fontId="32" fillId="0" borderId="21" xfId="7" applyFont="1" applyFill="1" applyBorder="1" applyAlignment="1" applyProtection="1">
      <alignment horizontal="left" vertical="center" wrapText="1"/>
      <protection locked="0"/>
    </xf>
    <xf numFmtId="0" fontId="32" fillId="0" borderId="62" xfId="7" applyFont="1" applyFill="1" applyBorder="1" applyAlignment="1" applyProtection="1">
      <alignment horizontal="center" vertical="center"/>
      <protection locked="0"/>
    </xf>
    <xf numFmtId="0" fontId="32" fillId="0" borderId="28" xfId="7" applyFont="1" applyFill="1" applyBorder="1" applyAlignment="1" applyProtection="1">
      <alignment horizontal="center" vertical="center"/>
      <protection locked="0"/>
    </xf>
    <xf numFmtId="0" fontId="29" fillId="0" borderId="10" xfId="7" applyFont="1" applyFill="1" applyBorder="1" applyAlignment="1" applyProtection="1">
      <alignment horizontal="center" vertical="center" wrapText="1"/>
      <protection locked="0"/>
    </xf>
    <xf numFmtId="0" fontId="29" fillId="0" borderId="11" xfId="7" applyFont="1" applyFill="1" applyBorder="1" applyAlignment="1" applyProtection="1">
      <alignment horizontal="center" vertical="center" wrapText="1"/>
      <protection locked="0"/>
    </xf>
    <xf numFmtId="0" fontId="29" fillId="0" borderId="12" xfId="7" applyFont="1" applyFill="1" applyBorder="1" applyAlignment="1" applyProtection="1">
      <alignment horizontal="center" vertical="center" wrapText="1"/>
      <protection locked="0"/>
    </xf>
    <xf numFmtId="0" fontId="29" fillId="11" borderId="20" xfId="7" applyNumberFormat="1" applyFont="1" applyFill="1" applyBorder="1" applyAlignment="1" applyProtection="1">
      <alignment horizontal="center" vertical="center"/>
      <protection locked="0"/>
    </xf>
    <xf numFmtId="0" fontId="29" fillId="11" borderId="19" xfId="7" applyNumberFormat="1" applyFont="1" applyFill="1" applyBorder="1" applyAlignment="1" applyProtection="1">
      <alignment horizontal="center" vertical="center"/>
      <protection locked="0"/>
    </xf>
    <xf numFmtId="0" fontId="29" fillId="11" borderId="21" xfId="7" applyNumberFormat="1" applyFont="1" applyFill="1" applyBorder="1" applyAlignment="1" applyProtection="1">
      <alignment horizontal="center" vertical="center"/>
      <protection locked="0"/>
    </xf>
    <xf numFmtId="0" fontId="29" fillId="13" borderId="20" xfId="7" applyFont="1" applyFill="1" applyBorder="1" applyAlignment="1" applyProtection="1">
      <alignment horizontal="center" vertical="center"/>
      <protection locked="0"/>
    </xf>
    <xf numFmtId="0" fontId="29" fillId="13" borderId="19" xfId="7" applyFont="1" applyFill="1" applyBorder="1" applyAlignment="1" applyProtection="1">
      <alignment horizontal="center" vertical="center"/>
      <protection locked="0"/>
    </xf>
    <xf numFmtId="0" fontId="29" fillId="13" borderId="21" xfId="7" applyFont="1" applyFill="1" applyBorder="1" applyAlignment="1" applyProtection="1">
      <alignment horizontal="center" vertical="center"/>
      <protection locked="0"/>
    </xf>
    <xf numFmtId="172" fontId="29" fillId="13" borderId="20" xfId="7" applyNumberFormat="1" applyFont="1" applyFill="1" applyBorder="1" applyAlignment="1" applyProtection="1">
      <alignment horizontal="center" vertical="center"/>
      <protection locked="0"/>
    </xf>
    <xf numFmtId="172" fontId="29" fillId="13" borderId="19" xfId="7" applyNumberFormat="1" applyFont="1" applyFill="1" applyBorder="1" applyAlignment="1" applyProtection="1">
      <alignment horizontal="center" vertical="center"/>
      <protection locked="0"/>
    </xf>
    <xf numFmtId="0" fontId="29" fillId="11" borderId="20" xfId="7" applyFont="1" applyFill="1" applyBorder="1" applyAlignment="1" applyProtection="1">
      <alignment horizontal="center" vertical="center"/>
      <protection locked="0"/>
    </xf>
    <xf numFmtId="0" fontId="29" fillId="11" borderId="19" xfId="7" applyFont="1" applyFill="1" applyBorder="1" applyAlignment="1" applyProtection="1">
      <alignment horizontal="center" vertical="center"/>
      <protection locked="0"/>
    </xf>
    <xf numFmtId="0" fontId="29" fillId="11" borderId="21" xfId="7" applyFont="1" applyFill="1" applyBorder="1" applyAlignment="1" applyProtection="1">
      <alignment horizontal="center" vertical="center"/>
      <protection locked="0"/>
    </xf>
    <xf numFmtId="170" fontId="29" fillId="0" borderId="20" xfId="7" applyNumberFormat="1" applyFont="1" applyFill="1" applyBorder="1" applyAlignment="1" applyProtection="1">
      <alignment horizontal="center"/>
      <protection locked="0"/>
    </xf>
    <xf numFmtId="170" fontId="29" fillId="0" borderId="19" xfId="7" applyNumberFormat="1" applyFont="1" applyFill="1" applyBorder="1" applyAlignment="1" applyProtection="1">
      <alignment horizontal="center"/>
      <protection locked="0"/>
    </xf>
    <xf numFmtId="170" fontId="29" fillId="0" borderId="21" xfId="7" applyNumberFormat="1" applyFont="1" applyFill="1" applyBorder="1" applyAlignment="1" applyProtection="1">
      <alignment horizontal="center"/>
      <protection locked="0"/>
    </xf>
    <xf numFmtId="49" fontId="32" fillId="0" borderId="20" xfId="7" applyNumberFormat="1" applyFont="1" applyFill="1" applyBorder="1" applyAlignment="1" applyProtection="1">
      <alignment horizontal="center" vertical="center"/>
      <protection locked="0"/>
    </xf>
    <xf numFmtId="49" fontId="32" fillId="0" borderId="19" xfId="7" applyNumberFormat="1" applyFont="1" applyFill="1" applyBorder="1" applyAlignment="1" applyProtection="1">
      <alignment horizontal="center" vertical="center"/>
      <protection locked="0"/>
    </xf>
    <xf numFmtId="49" fontId="32" fillId="0" borderId="21" xfId="7" applyNumberFormat="1" applyFont="1" applyFill="1" applyBorder="1" applyAlignment="1" applyProtection="1">
      <alignment horizontal="center" vertical="center"/>
      <protection locked="0"/>
    </xf>
    <xf numFmtId="0" fontId="29" fillId="0" borderId="10" xfId="7" applyFont="1" applyFill="1" applyBorder="1" applyAlignment="1" applyProtection="1">
      <alignment horizontal="left" vertical="center"/>
      <protection locked="0"/>
    </xf>
    <xf numFmtId="0" fontId="29" fillId="0" borderId="11" xfId="7" applyFont="1" applyFill="1" applyBorder="1" applyAlignment="1" applyProtection="1">
      <alignment horizontal="left" vertical="center"/>
      <protection locked="0"/>
    </xf>
    <xf numFmtId="0" fontId="29" fillId="0" borderId="12" xfId="7" applyFont="1" applyFill="1" applyBorder="1" applyAlignment="1" applyProtection="1">
      <alignment horizontal="left" vertical="center"/>
      <protection locked="0"/>
    </xf>
    <xf numFmtId="0" fontId="29" fillId="0" borderId="45" xfId="7" applyFont="1" applyFill="1" applyBorder="1" applyAlignment="1" applyProtection="1">
      <alignment horizontal="left" vertical="center"/>
      <protection locked="0"/>
    </xf>
    <xf numFmtId="0" fontId="29" fillId="0" borderId="29" xfId="7" applyFont="1" applyFill="1" applyBorder="1" applyAlignment="1" applyProtection="1">
      <alignment horizontal="left" vertical="center"/>
      <protection locked="0"/>
    </xf>
    <xf numFmtId="0" fontId="31" fillId="11" borderId="10" xfId="7" applyNumberFormat="1" applyFont="1" applyFill="1" applyBorder="1" applyAlignment="1" applyProtection="1">
      <alignment horizontal="center" vertical="top" wrapText="1"/>
      <protection locked="0"/>
    </xf>
    <xf numFmtId="0" fontId="0" fillId="0" borderId="11" xfId="0" applyNumberFormat="1" applyBorder="1" applyAlignment="1">
      <alignment horizontal="center" vertical="top" wrapText="1"/>
    </xf>
    <xf numFmtId="0" fontId="0" fillId="0" borderId="12" xfId="0" applyNumberFormat="1" applyBorder="1" applyAlignment="1">
      <alignment horizontal="center" vertical="top" wrapText="1"/>
    </xf>
    <xf numFmtId="14" fontId="29" fillId="0" borderId="20" xfId="7" applyNumberFormat="1" applyFont="1" applyFill="1" applyBorder="1" applyAlignment="1" applyProtection="1">
      <alignment horizontal="center" vertical="center"/>
      <protection locked="0"/>
    </xf>
    <xf numFmtId="14" fontId="32" fillId="0" borderId="20" xfId="7" applyNumberFormat="1" applyFont="1" applyFill="1" applyBorder="1" applyAlignment="1" applyProtection="1">
      <alignment horizontal="center" vertical="center"/>
      <protection locked="0"/>
    </xf>
    <xf numFmtId="0" fontId="6" fillId="10" borderId="39" xfId="7" applyFont="1" applyFill="1" applyBorder="1" applyAlignment="1" applyProtection="1">
      <alignment horizontal="left" vertical="top" wrapText="1"/>
      <protection locked="0"/>
    </xf>
    <xf numFmtId="0" fontId="6" fillId="10" borderId="40" xfId="7" applyFont="1" applyFill="1" applyBorder="1" applyAlignment="1" applyProtection="1">
      <alignment horizontal="left" vertical="top" wrapText="1"/>
      <protection locked="0"/>
    </xf>
    <xf numFmtId="0" fontId="6" fillId="10" borderId="41" xfId="7" applyFont="1" applyFill="1" applyBorder="1" applyAlignment="1" applyProtection="1">
      <alignment horizontal="left" vertical="top" wrapText="1"/>
      <protection locked="0"/>
    </xf>
    <xf numFmtId="0" fontId="0" fillId="0" borderId="18" xfId="0" applyFont="1" applyBorder="1" applyAlignment="1">
      <alignment horizontal="center" vertical="center"/>
    </xf>
    <xf numFmtId="0" fontId="0" fillId="0" borderId="9" xfId="0" applyFont="1" applyBorder="1" applyAlignment="1">
      <alignment horizontal="center" vertical="center"/>
    </xf>
  </cellXfs>
  <cellStyles count="14">
    <cellStyle name="Hipervínculo" xfId="1" builtinId="8"/>
    <cellStyle name="Millares" xfId="2" builtinId="3"/>
    <cellStyle name="Millares 2" xfId="3"/>
    <cellStyle name="Millares 2 2" xfId="10"/>
    <cellStyle name="Millares 3" xfId="4"/>
    <cellStyle name="Millares 4" xfId="9"/>
    <cellStyle name="Moneda 2" xfId="5"/>
    <cellStyle name="Moneda 2 2" xfId="11"/>
    <cellStyle name="Moneda 3" xfId="6"/>
    <cellStyle name="Moneda 3 2" xfId="12"/>
    <cellStyle name="Normal" xfId="0" builtinId="0"/>
    <cellStyle name="Normal 2" xfId="7"/>
    <cellStyle name="Normal 2 2 2" xfId="8"/>
    <cellStyle name="Normal 2_adriana riosCERTIFICACION DE  CUMPLIMIENTO  nuevo  formato adriana (1)"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13</xdr:col>
      <xdr:colOff>0</xdr:colOff>
      <xdr:row>5</xdr:row>
      <xdr:rowOff>66675</xdr:rowOff>
    </xdr:to>
    <xdr:grpSp>
      <xdr:nvGrpSpPr>
        <xdr:cNvPr id="3293" name="Group 1">
          <a:extLst>
            <a:ext uri="{FF2B5EF4-FFF2-40B4-BE49-F238E27FC236}">
              <a16:creationId xmlns:a16="http://schemas.microsoft.com/office/drawing/2014/main" id="{E1EB9311-9F41-4B78-ACC6-82AA7CE7B749}"/>
            </a:ext>
          </a:extLst>
        </xdr:cNvPr>
        <xdr:cNvGrpSpPr>
          <a:grpSpLocks/>
        </xdr:cNvGrpSpPr>
      </xdr:nvGrpSpPr>
      <xdr:grpSpPr bwMode="auto">
        <a:xfrm>
          <a:off x="0" y="0"/>
          <a:ext cx="7239000" cy="876300"/>
          <a:chOff x="0" y="0"/>
          <a:chExt cx="11750" cy="1509"/>
        </a:xfrm>
      </xdr:grpSpPr>
      <xdr:sp macro="" textlink="" fLocksText="0">
        <xdr:nvSpPr>
          <xdr:cNvPr id="3" name="Rectangle 4">
            <a:extLst>
              <a:ext uri="{FF2B5EF4-FFF2-40B4-BE49-F238E27FC236}">
                <a16:creationId xmlns:a16="http://schemas.microsoft.com/office/drawing/2014/main" id="{339007BC-BBF0-4379-96AC-03953E8E6A98}"/>
              </a:ext>
            </a:extLst>
          </xdr:cNvPr>
          <xdr:cNvSpPr>
            <a:spLocks noChangeArrowheads="1"/>
          </xdr:cNvSpPr>
        </xdr:nvSpPr>
        <xdr:spPr bwMode="auto">
          <a:xfrm>
            <a:off x="8936" y="0"/>
            <a:ext cx="2814" cy="295"/>
          </a:xfrm>
          <a:prstGeom prst="rect">
            <a:avLst/>
          </a:prstGeom>
          <a:noFill/>
          <a:ln w="9360" cap="sq">
            <a:solidFill>
              <a:srgbClr val="000000"/>
            </a:solidFill>
            <a:miter lim="800000"/>
            <a:headEnd/>
            <a:tailEnd/>
          </a:ln>
          <a:effectLst/>
        </xdr:spPr>
        <xdr:txBody>
          <a:bodyPr vertOverflow="clip" wrap="square" lIns="27360" tIns="18000" rIns="0" bIns="18000" anchor="ctr"/>
          <a:lstStyle/>
          <a:p>
            <a:pPr algn="l" rtl="0">
              <a:defRPr sz="1000"/>
            </a:pPr>
            <a:r>
              <a:rPr lang="es-CO" sz="800" b="0" i="0" u="none" strike="noStrike" baseline="0">
                <a:solidFill>
                  <a:srgbClr val="000000"/>
                </a:solidFill>
                <a:latin typeface="Arial"/>
                <a:cs typeface="Arial"/>
              </a:rPr>
              <a:t>CÓDIGO:                	</a:t>
            </a:r>
          </a:p>
        </xdr:txBody>
      </xdr:sp>
      <xdr:sp macro="" textlink="" fLocksText="0">
        <xdr:nvSpPr>
          <xdr:cNvPr id="4" name="Rectangle 5">
            <a:extLst>
              <a:ext uri="{FF2B5EF4-FFF2-40B4-BE49-F238E27FC236}">
                <a16:creationId xmlns:a16="http://schemas.microsoft.com/office/drawing/2014/main" id="{0A01E19E-7E7A-42B3-95E0-13B52645FB36}"/>
              </a:ext>
            </a:extLst>
          </xdr:cNvPr>
          <xdr:cNvSpPr>
            <a:spLocks noChangeArrowheads="1"/>
          </xdr:cNvSpPr>
        </xdr:nvSpPr>
        <xdr:spPr bwMode="auto">
          <a:xfrm>
            <a:off x="8936" y="607"/>
            <a:ext cx="2814" cy="312"/>
          </a:xfrm>
          <a:prstGeom prst="rect">
            <a:avLst/>
          </a:prstGeom>
          <a:noFill/>
          <a:ln w="9360" cap="sq">
            <a:solidFill>
              <a:srgbClr val="000000"/>
            </a:solidFill>
            <a:miter lim="800000"/>
            <a:headEnd/>
            <a:tailEnd/>
          </a:ln>
          <a:effectLst/>
        </xdr:spPr>
        <xdr:txBody>
          <a:bodyPr vertOverflow="clip" wrap="square" lIns="27360" tIns="18000" rIns="0" bIns="18000" anchor="ctr"/>
          <a:lstStyle/>
          <a:p>
            <a:pPr algn="l" rtl="0">
              <a:defRPr sz="1000"/>
            </a:pPr>
            <a:r>
              <a:rPr lang="es-CO" sz="800" b="0" i="0" u="none" strike="noStrike" baseline="0">
                <a:solidFill>
                  <a:srgbClr val="000000"/>
                </a:solidFill>
                <a:latin typeface="Arial"/>
                <a:cs typeface="Arial"/>
              </a:rPr>
              <a:t>ÚLTIMA REVISIÓN: 27/11/2014           </a:t>
            </a:r>
          </a:p>
        </xdr:txBody>
      </xdr:sp>
      <xdr:sp macro="" textlink="" fLocksText="0">
        <xdr:nvSpPr>
          <xdr:cNvPr id="5" name="Rectangle 2">
            <a:extLst>
              <a:ext uri="{FF2B5EF4-FFF2-40B4-BE49-F238E27FC236}">
                <a16:creationId xmlns:a16="http://schemas.microsoft.com/office/drawing/2014/main" id="{9123058E-B4D0-422C-B736-CCEF55FD1A73}"/>
              </a:ext>
            </a:extLst>
          </xdr:cNvPr>
          <xdr:cNvSpPr>
            <a:spLocks noChangeArrowheads="1"/>
          </xdr:cNvSpPr>
        </xdr:nvSpPr>
        <xdr:spPr bwMode="auto">
          <a:xfrm>
            <a:off x="0" y="0"/>
            <a:ext cx="2195" cy="1509"/>
          </a:xfrm>
          <a:prstGeom prst="rect">
            <a:avLst/>
          </a:prstGeom>
          <a:solidFill>
            <a:srgbClr val="FFFFFF"/>
          </a:solidFill>
          <a:ln w="9360" cap="sq">
            <a:solidFill>
              <a:srgbClr val="000000"/>
            </a:solidFill>
            <a:miter lim="800000"/>
            <a:headEnd/>
            <a:tailEnd/>
          </a:ln>
          <a:effectLst/>
        </xdr:spPr>
        <xdr:txBody>
          <a:bodyPr vertOverflow="clip" wrap="square" lIns="27360" tIns="18000" rIns="27360" bIns="0" anchor="b"/>
          <a:lstStyle/>
          <a:p>
            <a:pPr algn="ctr" rtl="0">
              <a:lnSpc>
                <a:spcPts val="1100"/>
              </a:lnSpc>
              <a:defRPr sz="1000"/>
            </a:pPr>
            <a:endParaRPr lang="es-CO" sz="1000" b="0" i="0" u="none" strike="noStrike" baseline="0">
              <a:solidFill>
                <a:srgbClr val="000000"/>
              </a:solidFill>
              <a:latin typeface="Arial"/>
              <a:cs typeface="Arial"/>
            </a:endParaRPr>
          </a:p>
          <a:p>
            <a:pPr algn="ctr" rtl="0">
              <a:lnSpc>
                <a:spcPts val="1100"/>
              </a:lnSpc>
              <a:defRPr sz="1000"/>
            </a:pPr>
            <a:endParaRPr lang="es-CO" sz="1000" b="0" i="0" u="none" strike="noStrike" baseline="0">
              <a:solidFill>
                <a:srgbClr val="000000"/>
              </a:solidFill>
              <a:latin typeface="Arial"/>
              <a:cs typeface="Arial"/>
            </a:endParaRPr>
          </a:p>
          <a:p>
            <a:pPr algn="ctr" rtl="0">
              <a:defRPr sz="1000"/>
            </a:pPr>
            <a:endParaRPr lang="es-CO" sz="1000" b="0" i="0" u="none" strike="noStrike" baseline="0">
              <a:solidFill>
                <a:srgbClr val="000000"/>
              </a:solidFill>
              <a:latin typeface="Arial"/>
              <a:cs typeface="Arial"/>
            </a:endParaRPr>
          </a:p>
          <a:p>
            <a:pPr algn="ctr" rtl="0">
              <a:defRPr sz="1000"/>
            </a:pPr>
            <a:r>
              <a:rPr lang="es-CO" sz="2000" b="0" i="0" u="none" strike="noStrike" baseline="0">
                <a:solidFill>
                  <a:srgbClr val="FFFFFF"/>
                </a:solidFill>
                <a:latin typeface="Arial"/>
                <a:cs typeface="Arial"/>
              </a:rPr>
              <a:t>c</a:t>
            </a:r>
          </a:p>
          <a:p>
            <a:pPr algn="ctr" rtl="0">
              <a:defRPr sz="1000"/>
            </a:pPr>
            <a:endParaRPr lang="es-CO" sz="1000" b="0" i="0" u="none" strike="noStrike" baseline="0">
              <a:solidFill>
                <a:srgbClr val="000000"/>
              </a:solidFill>
              <a:latin typeface="Arial"/>
              <a:cs typeface="Arial"/>
            </a:endParaRPr>
          </a:p>
          <a:p>
            <a:pPr algn="ctr" rtl="0">
              <a:lnSpc>
                <a:spcPts val="1000"/>
              </a:lnSpc>
              <a:defRPr sz="1000"/>
            </a:pPr>
            <a:r>
              <a:rPr lang="es-CO" sz="800" b="1" i="0" u="none" strike="noStrike" baseline="0">
                <a:solidFill>
                  <a:srgbClr val="000000"/>
                </a:solidFill>
                <a:latin typeface="Arial"/>
                <a:cs typeface="Arial"/>
              </a:rPr>
              <a:t>NIT: 830.077.444 - 9</a:t>
            </a:r>
          </a:p>
        </xdr:txBody>
      </xdr:sp>
      <xdr:sp macro="" textlink="" fLocksText="0">
        <xdr:nvSpPr>
          <xdr:cNvPr id="6" name="Rectangle 3">
            <a:extLst>
              <a:ext uri="{FF2B5EF4-FFF2-40B4-BE49-F238E27FC236}">
                <a16:creationId xmlns:a16="http://schemas.microsoft.com/office/drawing/2014/main" id="{0D479865-A610-43E9-B0AC-535E46B26869}"/>
              </a:ext>
            </a:extLst>
          </xdr:cNvPr>
          <xdr:cNvSpPr>
            <a:spLocks noChangeArrowheads="1"/>
          </xdr:cNvSpPr>
        </xdr:nvSpPr>
        <xdr:spPr bwMode="auto">
          <a:xfrm>
            <a:off x="2164" y="0"/>
            <a:ext cx="6741" cy="1509"/>
          </a:xfrm>
          <a:prstGeom prst="rect">
            <a:avLst/>
          </a:prstGeom>
          <a:solidFill>
            <a:srgbClr val="FFFFFF"/>
          </a:solidFill>
          <a:ln w="9360" cap="sq">
            <a:solidFill>
              <a:srgbClr val="000000"/>
            </a:solidFill>
            <a:miter lim="800000"/>
            <a:headEnd/>
            <a:tailEnd/>
          </a:ln>
          <a:effectLst/>
        </xdr:spPr>
        <xdr:txBody>
          <a:bodyPr vertOverflow="clip" wrap="square" lIns="36360" tIns="27360" rIns="36360" bIns="27360" anchor="ctr"/>
          <a:lstStyle/>
          <a:p>
            <a:pPr algn="ctr" rtl="0">
              <a:defRPr sz="1000"/>
            </a:pPr>
            <a:endParaRPr lang="es-CO" sz="1000" b="1" i="0" u="none" strike="noStrike" baseline="0">
              <a:solidFill>
                <a:srgbClr val="000000"/>
              </a:solidFill>
              <a:latin typeface="Arial"/>
              <a:cs typeface="Arial"/>
            </a:endParaRPr>
          </a:p>
          <a:p>
            <a:pPr algn="ctr" rtl="0">
              <a:defRPr sz="1000"/>
            </a:pPr>
            <a:r>
              <a:rPr lang="es-CO" sz="1000" b="1" i="0" u="none" strike="noStrike" baseline="0">
                <a:solidFill>
                  <a:srgbClr val="000000"/>
                </a:solidFill>
                <a:latin typeface="Arial"/>
                <a:cs typeface="Arial"/>
              </a:rPr>
              <a:t>CERTIFICACIÓN DE CUMPLIMIENTO PRESTACIÓN DE SERVICIOS (ORDEN DE PRESTACIÓN DE SERVICIOS)</a:t>
            </a:r>
          </a:p>
          <a:p>
            <a:pPr algn="ctr" rtl="0">
              <a:defRPr sz="1000"/>
            </a:pPr>
            <a:r>
              <a:rPr lang="es-CO" sz="1000" b="1" i="0" u="none" strike="noStrike" baseline="0">
                <a:solidFill>
                  <a:srgbClr val="000000"/>
                </a:solidFill>
                <a:latin typeface="Arial"/>
                <a:cs typeface="Arial"/>
              </a:rPr>
              <a:t>PARA PROCESO DE PAGO POR TESORERÍA</a:t>
            </a:r>
          </a:p>
        </xdr:txBody>
      </xdr:sp>
      <xdr:sp macro="" textlink="" fLocksText="0">
        <xdr:nvSpPr>
          <xdr:cNvPr id="7" name="Rectangle 8">
            <a:extLst>
              <a:ext uri="{FF2B5EF4-FFF2-40B4-BE49-F238E27FC236}">
                <a16:creationId xmlns:a16="http://schemas.microsoft.com/office/drawing/2014/main" id="{5B0236F1-BF75-44E8-9F65-F056194102BA}"/>
              </a:ext>
            </a:extLst>
          </xdr:cNvPr>
          <xdr:cNvSpPr>
            <a:spLocks noChangeArrowheads="1"/>
          </xdr:cNvSpPr>
        </xdr:nvSpPr>
        <xdr:spPr bwMode="auto">
          <a:xfrm>
            <a:off x="8936" y="1230"/>
            <a:ext cx="2814" cy="279"/>
          </a:xfrm>
          <a:prstGeom prst="rect">
            <a:avLst/>
          </a:prstGeom>
          <a:noFill/>
          <a:ln w="9360" cap="sq">
            <a:solidFill>
              <a:srgbClr val="000000"/>
            </a:solidFill>
            <a:miter lim="800000"/>
            <a:headEnd/>
            <a:tailEnd/>
          </a:ln>
          <a:effectLst/>
        </xdr:spPr>
        <xdr:txBody>
          <a:bodyPr vertOverflow="clip" wrap="square" lIns="27360" tIns="18000" rIns="0" bIns="18000" anchor="ctr"/>
          <a:lstStyle/>
          <a:p>
            <a:pPr algn="l" rtl="0">
              <a:defRPr sz="1000"/>
            </a:pPr>
            <a:r>
              <a:rPr lang="es-CO" sz="800" b="0" i="0" u="none" strike="noStrike" baseline="0">
                <a:solidFill>
                  <a:srgbClr val="000000"/>
                </a:solidFill>
                <a:latin typeface="Arial"/>
                <a:cs typeface="Arial"/>
              </a:rPr>
              <a:t>PÁGINA:                   1    DE 1</a:t>
            </a:r>
          </a:p>
        </xdr:txBody>
      </xdr:sp>
      <xdr:sp macro="" textlink="" fLocksText="0">
        <xdr:nvSpPr>
          <xdr:cNvPr id="8" name="Rectangle 6">
            <a:extLst>
              <a:ext uri="{FF2B5EF4-FFF2-40B4-BE49-F238E27FC236}">
                <a16:creationId xmlns:a16="http://schemas.microsoft.com/office/drawing/2014/main" id="{62EC1149-DD73-4BAB-8A1A-64CB5E3432EE}"/>
              </a:ext>
            </a:extLst>
          </xdr:cNvPr>
          <xdr:cNvSpPr>
            <a:spLocks noChangeArrowheads="1"/>
          </xdr:cNvSpPr>
        </xdr:nvSpPr>
        <xdr:spPr bwMode="auto">
          <a:xfrm>
            <a:off x="8936" y="295"/>
            <a:ext cx="2814" cy="312"/>
          </a:xfrm>
          <a:prstGeom prst="rect">
            <a:avLst/>
          </a:prstGeom>
          <a:noFill/>
          <a:ln w="9360" cap="sq">
            <a:solidFill>
              <a:srgbClr val="000000"/>
            </a:solidFill>
            <a:miter lim="800000"/>
            <a:headEnd/>
            <a:tailEnd/>
          </a:ln>
          <a:effectLst/>
        </xdr:spPr>
        <xdr:txBody>
          <a:bodyPr vertOverflow="clip" wrap="square" lIns="27360" tIns="18000" rIns="0" bIns="18000" anchor="ctr"/>
          <a:lstStyle/>
          <a:p>
            <a:pPr algn="l" rtl="0">
              <a:defRPr sz="1000"/>
            </a:pPr>
            <a:r>
              <a:rPr lang="es-CO" sz="800" b="0" i="0" u="none" strike="noStrike" baseline="0">
                <a:solidFill>
                  <a:srgbClr val="000000"/>
                </a:solidFill>
                <a:latin typeface="Arial"/>
                <a:cs typeface="Arial"/>
              </a:rPr>
              <a:t>APROBACIÓN:       </a:t>
            </a:r>
          </a:p>
        </xdr:txBody>
      </xdr:sp>
      <xdr:pic>
        <xdr:nvPicPr>
          <xdr:cNvPr id="3302" name="Picture 7">
            <a:extLst>
              <a:ext uri="{FF2B5EF4-FFF2-40B4-BE49-F238E27FC236}">
                <a16:creationId xmlns:a16="http://schemas.microsoft.com/office/drawing/2014/main" id="{B5EBB8ED-656C-4CCB-8FE6-95AD844C6491}"/>
              </a:ext>
            </a:extLst>
          </xdr:cNvPr>
          <xdr:cNvPicPr>
            <a:picLocks noChangeAspect="1" noChangeArrowheads="1"/>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510" y="96"/>
            <a:ext cx="1150" cy="10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fLocksText="0">
        <xdr:nvSpPr>
          <xdr:cNvPr id="10" name="Rectangle 9">
            <a:extLst>
              <a:ext uri="{FF2B5EF4-FFF2-40B4-BE49-F238E27FC236}">
                <a16:creationId xmlns:a16="http://schemas.microsoft.com/office/drawing/2014/main" id="{735791F4-326F-4E95-B7CB-0722D3C3F2D2}"/>
              </a:ext>
            </a:extLst>
          </xdr:cNvPr>
          <xdr:cNvSpPr>
            <a:spLocks noChangeArrowheads="1"/>
          </xdr:cNvSpPr>
        </xdr:nvSpPr>
        <xdr:spPr bwMode="auto">
          <a:xfrm>
            <a:off x="8936" y="902"/>
            <a:ext cx="2814" cy="328"/>
          </a:xfrm>
          <a:prstGeom prst="rect">
            <a:avLst/>
          </a:prstGeom>
          <a:noFill/>
          <a:ln w="9360" cap="sq">
            <a:solidFill>
              <a:srgbClr val="000000"/>
            </a:solidFill>
            <a:miter lim="800000"/>
            <a:headEnd/>
            <a:tailEnd/>
          </a:ln>
          <a:effectLst/>
        </xdr:spPr>
        <xdr:txBody>
          <a:bodyPr vertOverflow="clip" wrap="square" lIns="27360" tIns="18000" rIns="0" bIns="18000" anchor="ctr"/>
          <a:lstStyle/>
          <a:p>
            <a:pPr algn="l" rtl="0">
              <a:defRPr sz="1000"/>
            </a:pPr>
            <a:r>
              <a:rPr lang="es-CO" sz="800" b="0" i="0" u="none" strike="noStrike" baseline="0">
                <a:solidFill>
                  <a:srgbClr val="000000"/>
                </a:solidFill>
                <a:latin typeface="Arial"/>
                <a:cs typeface="Arial"/>
              </a:rPr>
              <a:t>VERSIÓN:                 2</a:t>
            </a:r>
          </a:p>
        </xdr:txBody>
      </xdr:sp>
    </xdr:grpSp>
    <xdr:clientData/>
  </xdr:twoCellAnchor>
  <xdr:twoCellAnchor>
    <xdr:from>
      <xdr:col>0</xdr:col>
      <xdr:colOff>0</xdr:colOff>
      <xdr:row>4</xdr:row>
      <xdr:rowOff>9525</xdr:rowOff>
    </xdr:from>
    <xdr:to>
      <xdr:col>0</xdr:col>
      <xdr:colOff>1209675</xdr:colOff>
      <xdr:row>6</xdr:row>
      <xdr:rowOff>19050</xdr:rowOff>
    </xdr:to>
    <xdr:pic>
      <xdr:nvPicPr>
        <xdr:cNvPr id="3294" name="1 Imagen">
          <a:extLst>
            <a:ext uri="{FF2B5EF4-FFF2-40B4-BE49-F238E27FC236}">
              <a16:creationId xmlns:a16="http://schemas.microsoft.com/office/drawing/2014/main" id="{7C1C5701-4454-445A-9235-D6769771ECE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7225"/>
          <a:ext cx="1209675"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38100</xdr:colOff>
      <xdr:row>40</xdr:row>
      <xdr:rowOff>133350</xdr:rowOff>
    </xdr:from>
    <xdr:to>
      <xdr:col>12</xdr:col>
      <xdr:colOff>285750</xdr:colOff>
      <xdr:row>42</xdr:row>
      <xdr:rowOff>114300</xdr:rowOff>
    </xdr:to>
    <xdr:pic>
      <xdr:nvPicPr>
        <xdr:cNvPr id="3295" name="Objeto 1">
          <a:extLst>
            <a:ext uri="{FF2B5EF4-FFF2-40B4-BE49-F238E27FC236}">
              <a16:creationId xmlns:a16="http://schemas.microsoft.com/office/drawing/2014/main" id="{A41D3C33-560D-4F9F-8432-FB1E86548D3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1108" r="-7335" b="-1993"/>
        <a:stretch>
          <a:fillRect/>
        </a:stretch>
      </xdr:blipFill>
      <xdr:spPr bwMode="auto">
        <a:xfrm>
          <a:off x="5857875" y="10791825"/>
          <a:ext cx="103822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228600</xdr:colOff>
      <xdr:row>0</xdr:row>
      <xdr:rowOff>257175</xdr:rowOff>
    </xdr:from>
    <xdr:to>
      <xdr:col>1</xdr:col>
      <xdr:colOff>733425</xdr:colOff>
      <xdr:row>2</xdr:row>
      <xdr:rowOff>85725</xdr:rowOff>
    </xdr:to>
    <xdr:pic>
      <xdr:nvPicPr>
        <xdr:cNvPr id="2156" name="Imagen 1">
          <a:extLst>
            <a:ext uri="{FF2B5EF4-FFF2-40B4-BE49-F238E27FC236}">
              <a16:creationId xmlns:a16="http://schemas.microsoft.com/office/drawing/2014/main" id="{E0764375-E54D-4401-88C5-83ADFD68087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228600" y="257175"/>
          <a:ext cx="1638300"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428625</xdr:colOff>
      <xdr:row>0</xdr:row>
      <xdr:rowOff>114300</xdr:rowOff>
    </xdr:from>
    <xdr:to>
      <xdr:col>13</xdr:col>
      <xdr:colOff>95250</xdr:colOff>
      <xdr:row>2</xdr:row>
      <xdr:rowOff>209550</xdr:rowOff>
    </xdr:to>
    <xdr:pic>
      <xdr:nvPicPr>
        <xdr:cNvPr id="2157" name="Imagen 1">
          <a:extLst>
            <a:ext uri="{FF2B5EF4-FFF2-40B4-BE49-F238E27FC236}">
              <a16:creationId xmlns:a16="http://schemas.microsoft.com/office/drawing/2014/main" id="{77C0F6D4-0AE1-4041-8D3D-1590AB5051C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5296" t="22961" r="48727" b="31419"/>
        <a:stretch>
          <a:fillRect/>
        </a:stretch>
      </xdr:blipFill>
      <xdr:spPr bwMode="auto">
        <a:xfrm>
          <a:off x="8315325" y="114300"/>
          <a:ext cx="752475" cy="742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13</xdr:col>
      <xdr:colOff>0</xdr:colOff>
      <xdr:row>5</xdr:row>
      <xdr:rowOff>66675</xdr:rowOff>
    </xdr:to>
    <xdr:grpSp>
      <xdr:nvGrpSpPr>
        <xdr:cNvPr id="4317" name="Group 1">
          <a:extLst>
            <a:ext uri="{FF2B5EF4-FFF2-40B4-BE49-F238E27FC236}">
              <a16:creationId xmlns:a16="http://schemas.microsoft.com/office/drawing/2014/main" id="{8523C105-FE47-4F56-B7B7-9A914935E931}"/>
            </a:ext>
          </a:extLst>
        </xdr:cNvPr>
        <xdr:cNvGrpSpPr>
          <a:grpSpLocks/>
        </xdr:cNvGrpSpPr>
      </xdr:nvGrpSpPr>
      <xdr:grpSpPr bwMode="auto">
        <a:xfrm>
          <a:off x="0" y="0"/>
          <a:ext cx="7239000" cy="876300"/>
          <a:chOff x="0" y="0"/>
          <a:chExt cx="11750" cy="1509"/>
        </a:xfrm>
      </xdr:grpSpPr>
      <xdr:sp macro="" textlink="" fLocksText="0">
        <xdr:nvSpPr>
          <xdr:cNvPr id="3" name="Rectangle 4">
            <a:extLst>
              <a:ext uri="{FF2B5EF4-FFF2-40B4-BE49-F238E27FC236}">
                <a16:creationId xmlns:a16="http://schemas.microsoft.com/office/drawing/2014/main" id="{1C5EA69A-B00E-4844-8B2C-EDD59C571907}"/>
              </a:ext>
            </a:extLst>
          </xdr:cNvPr>
          <xdr:cNvSpPr>
            <a:spLocks noChangeArrowheads="1"/>
          </xdr:cNvSpPr>
        </xdr:nvSpPr>
        <xdr:spPr bwMode="auto">
          <a:xfrm>
            <a:off x="8936" y="0"/>
            <a:ext cx="2814" cy="295"/>
          </a:xfrm>
          <a:prstGeom prst="rect">
            <a:avLst/>
          </a:prstGeom>
          <a:noFill/>
          <a:ln w="9360" cap="sq">
            <a:solidFill>
              <a:srgbClr val="000000"/>
            </a:solidFill>
            <a:miter lim="800000"/>
            <a:headEnd/>
            <a:tailEnd/>
          </a:ln>
          <a:effectLst/>
        </xdr:spPr>
        <xdr:txBody>
          <a:bodyPr vertOverflow="clip" wrap="square" lIns="27360" tIns="18000" rIns="0" bIns="18000" anchor="ctr"/>
          <a:lstStyle/>
          <a:p>
            <a:pPr algn="l" rtl="0">
              <a:defRPr sz="1000"/>
            </a:pPr>
            <a:r>
              <a:rPr lang="es-CO" sz="800" b="0" i="0" u="none" strike="noStrike" baseline="0">
                <a:solidFill>
                  <a:srgbClr val="000000"/>
                </a:solidFill>
                <a:latin typeface="Arial"/>
                <a:cs typeface="Arial"/>
              </a:rPr>
              <a:t>CÓDIGO:                	</a:t>
            </a:r>
          </a:p>
        </xdr:txBody>
      </xdr:sp>
      <xdr:sp macro="" textlink="" fLocksText="0">
        <xdr:nvSpPr>
          <xdr:cNvPr id="4" name="Rectangle 5">
            <a:extLst>
              <a:ext uri="{FF2B5EF4-FFF2-40B4-BE49-F238E27FC236}">
                <a16:creationId xmlns:a16="http://schemas.microsoft.com/office/drawing/2014/main" id="{06BA5FB0-8DA9-4D7D-86D2-B902477C15D1}"/>
              </a:ext>
            </a:extLst>
          </xdr:cNvPr>
          <xdr:cNvSpPr>
            <a:spLocks noChangeArrowheads="1"/>
          </xdr:cNvSpPr>
        </xdr:nvSpPr>
        <xdr:spPr bwMode="auto">
          <a:xfrm>
            <a:off x="8936" y="607"/>
            <a:ext cx="2814" cy="312"/>
          </a:xfrm>
          <a:prstGeom prst="rect">
            <a:avLst/>
          </a:prstGeom>
          <a:noFill/>
          <a:ln w="9360" cap="sq">
            <a:solidFill>
              <a:srgbClr val="000000"/>
            </a:solidFill>
            <a:miter lim="800000"/>
            <a:headEnd/>
            <a:tailEnd/>
          </a:ln>
          <a:effectLst/>
        </xdr:spPr>
        <xdr:txBody>
          <a:bodyPr vertOverflow="clip" wrap="square" lIns="27360" tIns="18000" rIns="0" bIns="18000" anchor="ctr"/>
          <a:lstStyle/>
          <a:p>
            <a:pPr algn="l" rtl="0">
              <a:defRPr sz="1000"/>
            </a:pPr>
            <a:r>
              <a:rPr lang="es-CO" sz="800" b="0" i="0" u="none" strike="noStrike" baseline="0">
                <a:solidFill>
                  <a:srgbClr val="000000"/>
                </a:solidFill>
                <a:latin typeface="Arial"/>
                <a:cs typeface="Arial"/>
              </a:rPr>
              <a:t>ÚLTIMA REVISIÓN: 27/11/2014           </a:t>
            </a:r>
          </a:p>
        </xdr:txBody>
      </xdr:sp>
      <xdr:sp macro="" textlink="" fLocksText="0">
        <xdr:nvSpPr>
          <xdr:cNvPr id="5" name="Rectangle 2">
            <a:extLst>
              <a:ext uri="{FF2B5EF4-FFF2-40B4-BE49-F238E27FC236}">
                <a16:creationId xmlns:a16="http://schemas.microsoft.com/office/drawing/2014/main" id="{B464B771-40AF-4834-81E8-37D6C499C020}"/>
              </a:ext>
            </a:extLst>
          </xdr:cNvPr>
          <xdr:cNvSpPr>
            <a:spLocks noChangeArrowheads="1"/>
          </xdr:cNvSpPr>
        </xdr:nvSpPr>
        <xdr:spPr bwMode="auto">
          <a:xfrm>
            <a:off x="0" y="0"/>
            <a:ext cx="2195" cy="1509"/>
          </a:xfrm>
          <a:prstGeom prst="rect">
            <a:avLst/>
          </a:prstGeom>
          <a:solidFill>
            <a:srgbClr val="FFFFFF"/>
          </a:solidFill>
          <a:ln w="9360" cap="sq">
            <a:solidFill>
              <a:srgbClr val="000000"/>
            </a:solidFill>
            <a:miter lim="800000"/>
            <a:headEnd/>
            <a:tailEnd/>
          </a:ln>
          <a:effectLst/>
        </xdr:spPr>
        <xdr:txBody>
          <a:bodyPr vertOverflow="clip" wrap="square" lIns="27360" tIns="18000" rIns="27360" bIns="0" anchor="b"/>
          <a:lstStyle/>
          <a:p>
            <a:pPr algn="ctr" rtl="0">
              <a:lnSpc>
                <a:spcPts val="1100"/>
              </a:lnSpc>
              <a:defRPr sz="1000"/>
            </a:pPr>
            <a:endParaRPr lang="es-CO" sz="1000" b="0" i="0" u="none" strike="noStrike" baseline="0">
              <a:solidFill>
                <a:srgbClr val="000000"/>
              </a:solidFill>
              <a:latin typeface="Arial"/>
              <a:cs typeface="Arial"/>
            </a:endParaRPr>
          </a:p>
          <a:p>
            <a:pPr algn="ctr" rtl="0">
              <a:lnSpc>
                <a:spcPts val="1100"/>
              </a:lnSpc>
              <a:defRPr sz="1000"/>
            </a:pPr>
            <a:endParaRPr lang="es-CO" sz="1000" b="0" i="0" u="none" strike="noStrike" baseline="0">
              <a:solidFill>
                <a:srgbClr val="000000"/>
              </a:solidFill>
              <a:latin typeface="Arial"/>
              <a:cs typeface="Arial"/>
            </a:endParaRPr>
          </a:p>
          <a:p>
            <a:pPr algn="ctr" rtl="0">
              <a:defRPr sz="1000"/>
            </a:pPr>
            <a:endParaRPr lang="es-CO" sz="1000" b="0" i="0" u="none" strike="noStrike" baseline="0">
              <a:solidFill>
                <a:srgbClr val="000000"/>
              </a:solidFill>
              <a:latin typeface="Arial"/>
              <a:cs typeface="Arial"/>
            </a:endParaRPr>
          </a:p>
          <a:p>
            <a:pPr algn="ctr" rtl="0">
              <a:defRPr sz="1000"/>
            </a:pPr>
            <a:r>
              <a:rPr lang="es-CO" sz="2000" b="0" i="0" u="none" strike="noStrike" baseline="0">
                <a:solidFill>
                  <a:srgbClr val="FFFFFF"/>
                </a:solidFill>
                <a:latin typeface="Arial"/>
                <a:cs typeface="Arial"/>
              </a:rPr>
              <a:t>c</a:t>
            </a:r>
          </a:p>
          <a:p>
            <a:pPr algn="ctr" rtl="0">
              <a:defRPr sz="1000"/>
            </a:pPr>
            <a:endParaRPr lang="es-CO" sz="1000" b="0" i="0" u="none" strike="noStrike" baseline="0">
              <a:solidFill>
                <a:srgbClr val="000000"/>
              </a:solidFill>
              <a:latin typeface="Arial"/>
              <a:cs typeface="Arial"/>
            </a:endParaRPr>
          </a:p>
          <a:p>
            <a:pPr algn="ctr" rtl="0">
              <a:lnSpc>
                <a:spcPts val="1000"/>
              </a:lnSpc>
              <a:defRPr sz="1000"/>
            </a:pPr>
            <a:r>
              <a:rPr lang="es-CO" sz="800" b="1" i="0" u="none" strike="noStrike" baseline="0">
                <a:solidFill>
                  <a:srgbClr val="000000"/>
                </a:solidFill>
                <a:latin typeface="Arial"/>
                <a:cs typeface="Arial"/>
              </a:rPr>
              <a:t>NIT: 830.077.444 - 9</a:t>
            </a:r>
          </a:p>
        </xdr:txBody>
      </xdr:sp>
      <xdr:sp macro="" textlink="" fLocksText="0">
        <xdr:nvSpPr>
          <xdr:cNvPr id="6" name="Rectangle 3">
            <a:extLst>
              <a:ext uri="{FF2B5EF4-FFF2-40B4-BE49-F238E27FC236}">
                <a16:creationId xmlns:a16="http://schemas.microsoft.com/office/drawing/2014/main" id="{5846C775-FBBB-4622-A587-06185C64197A}"/>
              </a:ext>
            </a:extLst>
          </xdr:cNvPr>
          <xdr:cNvSpPr>
            <a:spLocks noChangeArrowheads="1"/>
          </xdr:cNvSpPr>
        </xdr:nvSpPr>
        <xdr:spPr bwMode="auto">
          <a:xfrm>
            <a:off x="2164" y="0"/>
            <a:ext cx="6741" cy="1509"/>
          </a:xfrm>
          <a:prstGeom prst="rect">
            <a:avLst/>
          </a:prstGeom>
          <a:solidFill>
            <a:srgbClr val="FFFFFF"/>
          </a:solidFill>
          <a:ln w="9360" cap="sq">
            <a:solidFill>
              <a:srgbClr val="000000"/>
            </a:solidFill>
            <a:miter lim="800000"/>
            <a:headEnd/>
            <a:tailEnd/>
          </a:ln>
          <a:effectLst/>
        </xdr:spPr>
        <xdr:txBody>
          <a:bodyPr vertOverflow="clip" wrap="square" lIns="36360" tIns="27360" rIns="36360" bIns="27360" anchor="ctr"/>
          <a:lstStyle/>
          <a:p>
            <a:pPr algn="ctr" rtl="0">
              <a:defRPr sz="1000"/>
            </a:pPr>
            <a:endParaRPr lang="es-CO" sz="1000" b="1" i="0" u="none" strike="noStrike" baseline="0">
              <a:solidFill>
                <a:srgbClr val="000000"/>
              </a:solidFill>
              <a:latin typeface="Arial"/>
              <a:cs typeface="Arial"/>
            </a:endParaRPr>
          </a:p>
          <a:p>
            <a:pPr algn="ctr" rtl="0">
              <a:defRPr sz="1000"/>
            </a:pPr>
            <a:r>
              <a:rPr lang="es-CO" sz="1000" b="1" i="0" u="none" strike="noStrike" baseline="0">
                <a:solidFill>
                  <a:srgbClr val="000000"/>
                </a:solidFill>
                <a:latin typeface="Arial"/>
                <a:cs typeface="Arial"/>
              </a:rPr>
              <a:t>CERTIFICACIÓN DE CUMPLIMIENTO PRESTACIÓN DE SERVICIOS (ORDEN DE PRESTACIÓN DE SERVICIOS)</a:t>
            </a:r>
          </a:p>
          <a:p>
            <a:pPr algn="ctr" rtl="0">
              <a:defRPr sz="1000"/>
            </a:pPr>
            <a:r>
              <a:rPr lang="es-CO" sz="1000" b="1" i="0" u="none" strike="noStrike" baseline="0">
                <a:solidFill>
                  <a:srgbClr val="000000"/>
                </a:solidFill>
                <a:latin typeface="Arial"/>
                <a:cs typeface="Arial"/>
              </a:rPr>
              <a:t>PARA PROCESO DE PAGO POR TESORERÍA</a:t>
            </a:r>
          </a:p>
        </xdr:txBody>
      </xdr:sp>
      <xdr:sp macro="" textlink="" fLocksText="0">
        <xdr:nvSpPr>
          <xdr:cNvPr id="7" name="Rectangle 8">
            <a:extLst>
              <a:ext uri="{FF2B5EF4-FFF2-40B4-BE49-F238E27FC236}">
                <a16:creationId xmlns:a16="http://schemas.microsoft.com/office/drawing/2014/main" id="{15ABA3F6-5CA9-4C72-81E6-50B8BEC9A302}"/>
              </a:ext>
            </a:extLst>
          </xdr:cNvPr>
          <xdr:cNvSpPr>
            <a:spLocks noChangeArrowheads="1"/>
          </xdr:cNvSpPr>
        </xdr:nvSpPr>
        <xdr:spPr bwMode="auto">
          <a:xfrm>
            <a:off x="8936" y="1230"/>
            <a:ext cx="2814" cy="279"/>
          </a:xfrm>
          <a:prstGeom prst="rect">
            <a:avLst/>
          </a:prstGeom>
          <a:noFill/>
          <a:ln w="9360" cap="sq">
            <a:solidFill>
              <a:srgbClr val="000000"/>
            </a:solidFill>
            <a:miter lim="800000"/>
            <a:headEnd/>
            <a:tailEnd/>
          </a:ln>
          <a:effectLst/>
        </xdr:spPr>
        <xdr:txBody>
          <a:bodyPr vertOverflow="clip" wrap="square" lIns="27360" tIns="18000" rIns="0" bIns="18000" anchor="ctr"/>
          <a:lstStyle/>
          <a:p>
            <a:pPr algn="l" rtl="0">
              <a:defRPr sz="1000"/>
            </a:pPr>
            <a:r>
              <a:rPr lang="es-CO" sz="800" b="0" i="0" u="none" strike="noStrike" baseline="0">
                <a:solidFill>
                  <a:srgbClr val="000000"/>
                </a:solidFill>
                <a:latin typeface="Arial"/>
                <a:cs typeface="Arial"/>
              </a:rPr>
              <a:t>PÁGINA:                   1    DE 1</a:t>
            </a:r>
          </a:p>
        </xdr:txBody>
      </xdr:sp>
      <xdr:sp macro="" textlink="" fLocksText="0">
        <xdr:nvSpPr>
          <xdr:cNvPr id="8" name="Rectangle 6">
            <a:extLst>
              <a:ext uri="{FF2B5EF4-FFF2-40B4-BE49-F238E27FC236}">
                <a16:creationId xmlns:a16="http://schemas.microsoft.com/office/drawing/2014/main" id="{C6059325-835D-4931-8BF7-6DA080B983F8}"/>
              </a:ext>
            </a:extLst>
          </xdr:cNvPr>
          <xdr:cNvSpPr>
            <a:spLocks noChangeArrowheads="1"/>
          </xdr:cNvSpPr>
        </xdr:nvSpPr>
        <xdr:spPr bwMode="auto">
          <a:xfrm>
            <a:off x="8936" y="295"/>
            <a:ext cx="2814" cy="312"/>
          </a:xfrm>
          <a:prstGeom prst="rect">
            <a:avLst/>
          </a:prstGeom>
          <a:noFill/>
          <a:ln w="9360" cap="sq">
            <a:solidFill>
              <a:srgbClr val="000000"/>
            </a:solidFill>
            <a:miter lim="800000"/>
            <a:headEnd/>
            <a:tailEnd/>
          </a:ln>
          <a:effectLst/>
        </xdr:spPr>
        <xdr:txBody>
          <a:bodyPr vertOverflow="clip" wrap="square" lIns="27360" tIns="18000" rIns="0" bIns="18000" anchor="ctr"/>
          <a:lstStyle/>
          <a:p>
            <a:pPr algn="l" rtl="0">
              <a:defRPr sz="1000"/>
            </a:pPr>
            <a:r>
              <a:rPr lang="es-CO" sz="800" b="0" i="0" u="none" strike="noStrike" baseline="0">
                <a:solidFill>
                  <a:srgbClr val="000000"/>
                </a:solidFill>
                <a:latin typeface="Arial"/>
                <a:cs typeface="Arial"/>
              </a:rPr>
              <a:t>APROBACIÓN:       </a:t>
            </a:r>
          </a:p>
        </xdr:txBody>
      </xdr:sp>
      <xdr:pic>
        <xdr:nvPicPr>
          <xdr:cNvPr id="4326" name="Picture 7">
            <a:extLst>
              <a:ext uri="{FF2B5EF4-FFF2-40B4-BE49-F238E27FC236}">
                <a16:creationId xmlns:a16="http://schemas.microsoft.com/office/drawing/2014/main" id="{78B15149-B4A1-4E50-A190-0D54B99A1548}"/>
              </a:ext>
            </a:extLst>
          </xdr:cNvPr>
          <xdr:cNvPicPr>
            <a:picLocks noChangeAspect="1" noChangeArrowheads="1"/>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510" y="96"/>
            <a:ext cx="1150" cy="10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fLocksText="0">
        <xdr:nvSpPr>
          <xdr:cNvPr id="10" name="Rectangle 9">
            <a:extLst>
              <a:ext uri="{FF2B5EF4-FFF2-40B4-BE49-F238E27FC236}">
                <a16:creationId xmlns:a16="http://schemas.microsoft.com/office/drawing/2014/main" id="{1BFCAD63-026A-42FB-802F-575E8982D173}"/>
              </a:ext>
            </a:extLst>
          </xdr:cNvPr>
          <xdr:cNvSpPr>
            <a:spLocks noChangeArrowheads="1"/>
          </xdr:cNvSpPr>
        </xdr:nvSpPr>
        <xdr:spPr bwMode="auto">
          <a:xfrm>
            <a:off x="8936" y="902"/>
            <a:ext cx="2814" cy="328"/>
          </a:xfrm>
          <a:prstGeom prst="rect">
            <a:avLst/>
          </a:prstGeom>
          <a:noFill/>
          <a:ln w="9360" cap="sq">
            <a:solidFill>
              <a:srgbClr val="000000"/>
            </a:solidFill>
            <a:miter lim="800000"/>
            <a:headEnd/>
            <a:tailEnd/>
          </a:ln>
          <a:effectLst/>
        </xdr:spPr>
        <xdr:txBody>
          <a:bodyPr vertOverflow="clip" wrap="square" lIns="27360" tIns="18000" rIns="0" bIns="18000" anchor="ctr"/>
          <a:lstStyle/>
          <a:p>
            <a:pPr algn="l" rtl="0">
              <a:defRPr sz="1000"/>
            </a:pPr>
            <a:r>
              <a:rPr lang="es-CO" sz="800" b="0" i="0" u="none" strike="noStrike" baseline="0">
                <a:solidFill>
                  <a:srgbClr val="000000"/>
                </a:solidFill>
                <a:latin typeface="Arial"/>
                <a:cs typeface="Arial"/>
              </a:rPr>
              <a:t>VERSIÓN:                 2</a:t>
            </a:r>
          </a:p>
        </xdr:txBody>
      </xdr:sp>
    </xdr:grpSp>
    <xdr:clientData/>
  </xdr:twoCellAnchor>
  <xdr:twoCellAnchor>
    <xdr:from>
      <xdr:col>0</xdr:col>
      <xdr:colOff>0</xdr:colOff>
      <xdr:row>4</xdr:row>
      <xdr:rowOff>9525</xdr:rowOff>
    </xdr:from>
    <xdr:to>
      <xdr:col>0</xdr:col>
      <xdr:colOff>1209675</xdr:colOff>
      <xdr:row>6</xdr:row>
      <xdr:rowOff>19050</xdr:rowOff>
    </xdr:to>
    <xdr:pic>
      <xdr:nvPicPr>
        <xdr:cNvPr id="4318" name="1 Imagen">
          <a:extLst>
            <a:ext uri="{FF2B5EF4-FFF2-40B4-BE49-F238E27FC236}">
              <a16:creationId xmlns:a16="http://schemas.microsoft.com/office/drawing/2014/main" id="{3649F237-DBA9-47B9-9045-295E033E7E5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7225"/>
          <a:ext cx="1209675"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38100</xdr:colOff>
      <xdr:row>40</xdr:row>
      <xdr:rowOff>133350</xdr:rowOff>
    </xdr:from>
    <xdr:to>
      <xdr:col>12</xdr:col>
      <xdr:colOff>285750</xdr:colOff>
      <xdr:row>42</xdr:row>
      <xdr:rowOff>114300</xdr:rowOff>
    </xdr:to>
    <xdr:pic>
      <xdr:nvPicPr>
        <xdr:cNvPr id="4319" name="Objeto 1">
          <a:extLst>
            <a:ext uri="{FF2B5EF4-FFF2-40B4-BE49-F238E27FC236}">
              <a16:creationId xmlns:a16="http://schemas.microsoft.com/office/drawing/2014/main" id="{F485FF0C-E22C-4FB2-AA5C-9E2DA6D33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1108" r="-7335" b="-1993"/>
        <a:stretch>
          <a:fillRect/>
        </a:stretch>
      </xdr:blipFill>
      <xdr:spPr bwMode="auto">
        <a:xfrm>
          <a:off x="5857875" y="10791825"/>
          <a:ext cx="103822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hyperlink" Target="mailto:poatorres2066@gmail.com"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C25"/>
  <sheetViews>
    <sheetView showGridLines="0" workbookViewId="0">
      <selection activeCell="I12" sqref="I12"/>
    </sheetView>
  </sheetViews>
  <sheetFormatPr baseColWidth="10" defaultColWidth="9.140625" defaultRowHeight="15" x14ac:dyDescent="0.25"/>
  <cols>
    <col min="1" max="1" width="11.42578125" customWidth="1"/>
    <col min="2" max="2" width="13.42578125" customWidth="1"/>
    <col min="3" max="3" width="62.28515625" customWidth="1"/>
    <col min="4" max="5" width="11.42578125" customWidth="1"/>
    <col min="6" max="6" width="12" customWidth="1"/>
    <col min="7" max="256" width="11.42578125" customWidth="1"/>
  </cols>
  <sheetData>
    <row r="1" spans="2:3" ht="23.25" x14ac:dyDescent="0.35">
      <c r="B1" s="1" t="s">
        <v>3</v>
      </c>
    </row>
    <row r="3" spans="2:3" x14ac:dyDescent="0.25">
      <c r="B3" s="123" t="s">
        <v>2</v>
      </c>
      <c r="C3" s="124"/>
    </row>
    <row r="4" spans="2:3" x14ac:dyDescent="0.25">
      <c r="B4" s="4" t="s">
        <v>0</v>
      </c>
      <c r="C4" s="5">
        <v>6000000</v>
      </c>
    </row>
    <row r="5" spans="2:3" x14ac:dyDescent="0.25">
      <c r="B5" s="2" t="s">
        <v>1</v>
      </c>
      <c r="C5" s="3" t="str">
        <f>CONVERTIRNUM(C4)</f>
        <v>Seis Millones Pesos 00/100</v>
      </c>
    </row>
    <row r="7" spans="2:3" x14ac:dyDescent="0.25">
      <c r="B7" s="123" t="s">
        <v>4</v>
      </c>
      <c r="C7" s="124"/>
    </row>
    <row r="8" spans="2:3" x14ac:dyDescent="0.25">
      <c r="B8" s="4" t="s">
        <v>0</v>
      </c>
      <c r="C8" s="5">
        <v>6000000</v>
      </c>
    </row>
    <row r="9" spans="2:3" x14ac:dyDescent="0.25">
      <c r="B9" s="2" t="s">
        <v>1</v>
      </c>
      <c r="C9" s="3" t="str">
        <f>CONVERTIRNUM(C8, FALSE)</f>
        <v>Seis Millones Pesos 00/100</v>
      </c>
    </row>
    <row r="11" spans="2:3" x14ac:dyDescent="0.25">
      <c r="B11" s="123" t="s">
        <v>5</v>
      </c>
      <c r="C11" s="124"/>
    </row>
    <row r="12" spans="2:3" x14ac:dyDescent="0.25">
      <c r="B12" s="4" t="s">
        <v>0</v>
      </c>
      <c r="C12" s="5">
        <v>120.05</v>
      </c>
    </row>
    <row r="13" spans="2:3" x14ac:dyDescent="0.25">
      <c r="B13" s="2" t="s">
        <v>1</v>
      </c>
      <c r="C13" s="3" t="str">
        <f>UPPER(CONVERTIRNUM(C12, TRUE))</f>
        <v>CIENTO VEINTE PESOS CON CINCO CENTAVOS</v>
      </c>
    </row>
    <row r="15" spans="2:3" x14ac:dyDescent="0.25">
      <c r="B15" s="123" t="s">
        <v>6</v>
      </c>
      <c r="C15" s="124"/>
    </row>
    <row r="16" spans="2:3" x14ac:dyDescent="0.25">
      <c r="B16" s="4" t="s">
        <v>0</v>
      </c>
      <c r="C16" s="5">
        <v>200.85</v>
      </c>
    </row>
    <row r="17" spans="2:3" x14ac:dyDescent="0.25">
      <c r="B17" s="2" t="s">
        <v>1</v>
      </c>
      <c r="C17" s="3" t="str">
        <f>CONCATENATE("(", UPPER(CONVERTIRNUM(C16)), ")")</f>
        <v>(DOSCIENTOS PESOS 85/100)</v>
      </c>
    </row>
    <row r="19" spans="2:3" x14ac:dyDescent="0.25">
      <c r="B19" s="123" t="s">
        <v>7</v>
      </c>
      <c r="C19" s="124"/>
    </row>
    <row r="20" spans="2:3" x14ac:dyDescent="0.25">
      <c r="B20" s="4" t="s">
        <v>0</v>
      </c>
      <c r="C20" s="20">
        <v>5000000</v>
      </c>
    </row>
    <row r="21" spans="2:3" x14ac:dyDescent="0.25">
      <c r="B21" s="2" t="s">
        <v>1</v>
      </c>
      <c r="C21" s="3" t="str">
        <f>CONCATENATE(UPPER(CONVERTIRNUM(C20)), " MCTE)")</f>
        <v>CINCO MILLONES PESOS 00/100 MCTE)</v>
      </c>
    </row>
    <row r="23" spans="2:3" x14ac:dyDescent="0.25">
      <c r="B23" s="6" t="s">
        <v>8</v>
      </c>
      <c r="C23" s="6"/>
    </row>
    <row r="24" spans="2:3" x14ac:dyDescent="0.25">
      <c r="B24" s="7" t="s">
        <v>0</v>
      </c>
      <c r="C24" s="10">
        <v>1999999999</v>
      </c>
    </row>
    <row r="25" spans="2:3" x14ac:dyDescent="0.25">
      <c r="B25" s="9" t="s">
        <v>1</v>
      </c>
      <c r="C25" s="8" t="str">
        <f>CONVERTIRNUM(C24, TRUE)</f>
        <v>Mil Novecientos Noventa y Nueve Millones Novecientos Noventa y Nueve Mil Novecientos Noventa y Nueve Pesos Con Cero Centavos</v>
      </c>
    </row>
  </sheetData>
  <mergeCells count="5">
    <mergeCell ref="B19:C19"/>
    <mergeCell ref="B3:C3"/>
    <mergeCell ref="B7:C7"/>
    <mergeCell ref="B11:C11"/>
    <mergeCell ref="B15:C15"/>
  </mergeCells>
  <phoneticPr fontId="0"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4"/>
  <sheetViews>
    <sheetView zoomScaleSheetLayoutView="100" workbookViewId="0">
      <selection activeCell="A13" sqref="A13:M13"/>
    </sheetView>
  </sheetViews>
  <sheetFormatPr baseColWidth="10" defaultColWidth="9.140625" defaultRowHeight="12.75" x14ac:dyDescent="0.2"/>
  <cols>
    <col min="1" max="1" width="19.42578125" style="11" customWidth="1"/>
    <col min="2" max="2" width="5" style="11" customWidth="1"/>
    <col min="3" max="3" width="5.85546875" style="11" customWidth="1"/>
    <col min="4" max="4" width="12.28515625" style="11" customWidth="1"/>
    <col min="5" max="5" width="4.85546875" style="11" customWidth="1"/>
    <col min="6" max="6" width="13.140625" style="11" customWidth="1"/>
    <col min="7" max="7" width="6.5703125" style="11" customWidth="1"/>
    <col min="8" max="8" width="7" style="11" customWidth="1"/>
    <col min="9" max="9" width="6.85546875" style="11" customWidth="1"/>
    <col min="10" max="10" width="6.28515625" style="11" customWidth="1"/>
    <col min="11" max="11" width="6.5703125" style="11" customWidth="1"/>
    <col min="12" max="12" width="5.28515625" style="11" customWidth="1"/>
    <col min="13" max="13" width="9.42578125" style="11" customWidth="1"/>
    <col min="14" max="14" width="39.42578125" style="11" customWidth="1"/>
    <col min="15" max="15" width="20.7109375" style="11" customWidth="1"/>
    <col min="16" max="256" width="11.42578125" style="11" customWidth="1"/>
    <col min="257" max="16384" width="9.140625" style="11"/>
  </cols>
  <sheetData>
    <row r="1" spans="1:16" x14ac:dyDescent="0.2">
      <c r="A1" s="26"/>
      <c r="B1" s="27"/>
      <c r="C1" s="27"/>
      <c r="D1" s="27"/>
      <c r="E1" s="27"/>
      <c r="F1" s="27"/>
      <c r="G1" s="27"/>
      <c r="H1" s="27"/>
      <c r="I1" s="27"/>
      <c r="J1" s="27"/>
      <c r="K1" s="27"/>
      <c r="L1" s="27" t="s">
        <v>9</v>
      </c>
      <c r="M1" s="28"/>
      <c r="N1" s="130" t="s">
        <v>50</v>
      </c>
    </row>
    <row r="2" spans="1:16" x14ac:dyDescent="0.2">
      <c r="A2" s="29"/>
      <c r="B2" s="14"/>
      <c r="C2" s="14"/>
      <c r="D2" s="14"/>
      <c r="E2" s="14"/>
      <c r="F2" s="14"/>
      <c r="G2" s="14"/>
      <c r="H2" s="14"/>
      <c r="I2" s="14"/>
      <c r="J2" s="14"/>
      <c r="K2" s="14"/>
      <c r="L2" s="14" t="s">
        <v>10</v>
      </c>
      <c r="M2" s="30"/>
      <c r="N2" s="130"/>
    </row>
    <row r="3" spans="1:16" x14ac:dyDescent="0.2">
      <c r="A3" s="29"/>
      <c r="B3" s="14"/>
      <c r="C3" s="14"/>
      <c r="D3" s="14"/>
      <c r="E3" s="14"/>
      <c r="F3" s="14"/>
      <c r="G3" s="14"/>
      <c r="H3" s="14"/>
      <c r="I3" s="14"/>
      <c r="J3" s="14"/>
      <c r="K3" s="14"/>
      <c r="L3" s="14"/>
      <c r="M3" s="30"/>
      <c r="N3" s="130"/>
    </row>
    <row r="4" spans="1:16" x14ac:dyDescent="0.2">
      <c r="A4" s="29"/>
      <c r="B4" s="14"/>
      <c r="C4" s="14"/>
      <c r="D4" s="14"/>
      <c r="E4" s="14"/>
      <c r="F4" s="14"/>
      <c r="G4" s="14"/>
      <c r="H4" s="14"/>
      <c r="I4" s="14"/>
      <c r="J4" s="14"/>
      <c r="K4" s="14"/>
      <c r="L4" s="14"/>
      <c r="M4" s="30"/>
      <c r="N4" s="130"/>
    </row>
    <row r="5" spans="1:16" x14ac:dyDescent="0.2">
      <c r="A5" s="29"/>
      <c r="B5" s="14"/>
      <c r="C5" s="14"/>
      <c r="D5" s="14"/>
      <c r="E5" s="14"/>
      <c r="F5" s="14"/>
      <c r="G5" s="14"/>
      <c r="H5" s="14"/>
      <c r="I5" s="14"/>
      <c r="J5" s="14"/>
      <c r="K5" s="14"/>
      <c r="L5" s="14"/>
      <c r="M5" s="30"/>
      <c r="N5" s="130"/>
    </row>
    <row r="6" spans="1:16" ht="8.25" customHeight="1" x14ac:dyDescent="0.2">
      <c r="A6" s="29"/>
      <c r="B6" s="14"/>
      <c r="C6" s="14"/>
      <c r="D6" s="14"/>
      <c r="E6" s="14"/>
      <c r="F6" s="14"/>
      <c r="G6" s="14"/>
      <c r="H6" s="14"/>
      <c r="I6" s="14"/>
      <c r="J6" s="14"/>
      <c r="K6" s="14"/>
      <c r="L6" s="14"/>
      <c r="M6" s="30"/>
      <c r="N6" s="130"/>
    </row>
    <row r="7" spans="1:16" x14ac:dyDescent="0.2">
      <c r="A7" s="136" t="s">
        <v>54</v>
      </c>
      <c r="B7" s="137"/>
      <c r="C7" s="137"/>
      <c r="D7" s="137"/>
      <c r="E7" s="138" t="s">
        <v>55</v>
      </c>
      <c r="F7" s="138"/>
      <c r="G7" s="138"/>
      <c r="H7" s="138"/>
      <c r="I7" s="138"/>
      <c r="J7" s="138"/>
      <c r="K7" s="138"/>
      <c r="L7" s="138"/>
      <c r="M7" s="139"/>
      <c r="N7" s="135" t="s">
        <v>43</v>
      </c>
    </row>
    <row r="8" spans="1:16" ht="15" customHeight="1" x14ac:dyDescent="0.2">
      <c r="A8" s="31" t="s">
        <v>11</v>
      </c>
      <c r="B8" s="153" t="s">
        <v>12</v>
      </c>
      <c r="C8" s="153"/>
      <c r="D8" s="153"/>
      <c r="E8" s="153"/>
      <c r="F8" s="154" t="s">
        <v>13</v>
      </c>
      <c r="G8" s="12" t="s">
        <v>14</v>
      </c>
      <c r="H8" s="12" t="s">
        <v>15</v>
      </c>
      <c r="I8" s="12" t="s">
        <v>16</v>
      </c>
      <c r="J8" s="125" t="s">
        <v>17</v>
      </c>
      <c r="K8" s="12" t="s">
        <v>14</v>
      </c>
      <c r="L8" s="12" t="s">
        <v>15</v>
      </c>
      <c r="M8" s="32" t="s">
        <v>16</v>
      </c>
      <c r="N8" s="135"/>
      <c r="P8" s="42">
        <v>9092475</v>
      </c>
    </row>
    <row r="9" spans="1:16" s="45" customFormat="1" ht="35.25" customHeight="1" x14ac:dyDescent="0.25">
      <c r="A9" s="33">
        <v>1032363720</v>
      </c>
      <c r="B9" s="126" t="s">
        <v>59</v>
      </c>
      <c r="C9" s="126"/>
      <c r="D9" s="126"/>
      <c r="E9" s="126"/>
      <c r="F9" s="154"/>
      <c r="G9" s="43">
        <v>1</v>
      </c>
      <c r="H9" s="43">
        <v>6</v>
      </c>
      <c r="I9" s="43">
        <v>2016</v>
      </c>
      <c r="J9" s="125"/>
      <c r="K9" s="43">
        <v>30</v>
      </c>
      <c r="L9" s="43">
        <v>6</v>
      </c>
      <c r="M9" s="44">
        <v>2016</v>
      </c>
      <c r="N9" s="135"/>
    </row>
    <row r="10" spans="1:16" x14ac:dyDescent="0.2">
      <c r="A10" s="157" t="s">
        <v>56</v>
      </c>
      <c r="B10" s="158"/>
      <c r="C10" s="158"/>
      <c r="D10" s="158"/>
      <c r="E10" s="158"/>
      <c r="F10" s="158"/>
      <c r="G10" s="158"/>
      <c r="H10" s="158"/>
      <c r="I10" s="158"/>
      <c r="J10" s="158"/>
      <c r="K10" s="158"/>
      <c r="L10" s="158"/>
      <c r="M10" s="159"/>
      <c r="N10" s="135"/>
    </row>
    <row r="11" spans="1:16" x14ac:dyDescent="0.2">
      <c r="A11" s="157" t="s">
        <v>57</v>
      </c>
      <c r="B11" s="158"/>
      <c r="C11" s="158"/>
      <c r="D11" s="158"/>
      <c r="E11" s="158"/>
      <c r="F11" s="158"/>
      <c r="G11" s="158"/>
      <c r="H11" s="158"/>
      <c r="I11" s="158"/>
      <c r="J11" s="158"/>
      <c r="K11" s="158"/>
      <c r="L11" s="158"/>
      <c r="M11" s="159"/>
      <c r="N11" s="135"/>
    </row>
    <row r="12" spans="1:16" s="13" customFormat="1" ht="48" customHeight="1" x14ac:dyDescent="0.2">
      <c r="A12" s="160" t="s">
        <v>58</v>
      </c>
      <c r="B12" s="161"/>
      <c r="C12" s="161"/>
      <c r="D12" s="161"/>
      <c r="E12" s="161"/>
      <c r="F12" s="161"/>
      <c r="G12" s="161"/>
      <c r="H12" s="161"/>
      <c r="I12" s="161"/>
      <c r="J12" s="161"/>
      <c r="K12" s="161"/>
      <c r="L12" s="161"/>
      <c r="M12" s="162"/>
      <c r="N12" s="21" t="s">
        <v>44</v>
      </c>
      <c r="O12" s="11"/>
    </row>
    <row r="13" spans="1:16" ht="24" customHeight="1" x14ac:dyDescent="0.2">
      <c r="A13" s="131" t="s">
        <v>53</v>
      </c>
      <c r="B13" s="132"/>
      <c r="C13" s="132"/>
      <c r="D13" s="132"/>
      <c r="E13" s="132"/>
      <c r="F13" s="132"/>
      <c r="G13" s="132"/>
      <c r="H13" s="132"/>
      <c r="I13" s="132"/>
      <c r="J13" s="132"/>
      <c r="K13" s="132"/>
      <c r="L13" s="132"/>
      <c r="M13" s="133"/>
      <c r="N13" s="134" t="s">
        <v>51</v>
      </c>
    </row>
    <row r="14" spans="1:16" ht="12.75" customHeight="1" x14ac:dyDescent="0.2">
      <c r="A14" s="163" t="s">
        <v>18</v>
      </c>
      <c r="B14" s="164"/>
      <c r="C14" s="164"/>
      <c r="D14" s="164"/>
      <c r="E14" s="164"/>
      <c r="F14" s="164"/>
      <c r="G14" s="164"/>
      <c r="H14" s="164"/>
      <c r="I14" s="164"/>
      <c r="J14" s="164"/>
      <c r="K14" s="164"/>
      <c r="L14" s="164"/>
      <c r="M14" s="165"/>
      <c r="N14" s="134"/>
    </row>
    <row r="15" spans="1:16" ht="42" customHeight="1" x14ac:dyDescent="0.2">
      <c r="A15" s="171" t="s">
        <v>19</v>
      </c>
      <c r="B15" s="172"/>
      <c r="C15" s="172"/>
      <c r="D15" s="172"/>
      <c r="E15" s="172"/>
      <c r="F15" s="172"/>
      <c r="G15" s="172"/>
      <c r="H15" s="172"/>
      <c r="I15" s="172"/>
      <c r="J15" s="172"/>
      <c r="K15" s="172"/>
      <c r="L15" s="172"/>
      <c r="M15" s="173"/>
      <c r="N15" s="134"/>
    </row>
    <row r="16" spans="1:16" ht="42" customHeight="1" x14ac:dyDescent="0.2">
      <c r="A16" s="177" t="s">
        <v>20</v>
      </c>
      <c r="B16" s="178"/>
      <c r="C16" s="178"/>
      <c r="D16" s="178"/>
      <c r="E16" s="178"/>
      <c r="F16" s="178"/>
      <c r="G16" s="178"/>
      <c r="H16" s="178"/>
      <c r="I16" s="178"/>
      <c r="J16" s="178"/>
      <c r="K16" s="178"/>
      <c r="L16" s="178"/>
      <c r="M16" s="179"/>
      <c r="N16" s="134"/>
    </row>
    <row r="17" spans="1:16" ht="13.5" customHeight="1" thickBot="1" x14ac:dyDescent="0.25">
      <c r="A17" s="180"/>
      <c r="B17" s="181"/>
      <c r="C17" s="181"/>
      <c r="D17" s="181"/>
      <c r="E17" s="181"/>
      <c r="F17" s="181"/>
      <c r="G17" s="181"/>
      <c r="H17" s="181"/>
      <c r="I17" s="181"/>
      <c r="J17" s="181"/>
      <c r="K17" s="181"/>
      <c r="L17" s="181"/>
      <c r="M17" s="182"/>
      <c r="N17" s="22"/>
    </row>
    <row r="18" spans="1:16" ht="13.5" customHeight="1" thickTop="1" x14ac:dyDescent="0.2">
      <c r="A18" s="174" t="s">
        <v>21</v>
      </c>
      <c r="B18" s="175"/>
      <c r="C18" s="175"/>
      <c r="D18" s="175"/>
      <c r="E18" s="175"/>
      <c r="F18" s="175"/>
      <c r="G18" s="175"/>
      <c r="H18" s="175"/>
      <c r="I18" s="175"/>
      <c r="J18" s="175"/>
      <c r="K18" s="175"/>
      <c r="L18" s="175"/>
      <c r="M18" s="176"/>
      <c r="N18" s="22"/>
    </row>
    <row r="19" spans="1:16" ht="31.5" customHeight="1" x14ac:dyDescent="0.2">
      <c r="A19" s="150" t="s">
        <v>67</v>
      </c>
      <c r="B19" s="151"/>
      <c r="C19" s="151"/>
      <c r="D19" s="151"/>
      <c r="E19" s="151"/>
      <c r="F19" s="151"/>
      <c r="G19" s="151"/>
      <c r="H19" s="151"/>
      <c r="I19" s="151"/>
      <c r="J19" s="151"/>
      <c r="K19" s="151"/>
      <c r="L19" s="151"/>
      <c r="M19" s="152"/>
      <c r="N19" s="135" t="s">
        <v>45</v>
      </c>
    </row>
    <row r="20" spans="1:16" ht="14.25" customHeight="1" x14ac:dyDescent="0.2">
      <c r="A20" s="150"/>
      <c r="B20" s="151"/>
      <c r="C20" s="151"/>
      <c r="D20" s="151"/>
      <c r="E20" s="151"/>
      <c r="F20" s="151"/>
      <c r="G20" s="151"/>
      <c r="H20" s="151"/>
      <c r="I20" s="151"/>
      <c r="J20" s="151"/>
      <c r="K20" s="151"/>
      <c r="L20" s="151"/>
      <c r="M20" s="152"/>
      <c r="N20" s="135"/>
    </row>
    <row r="21" spans="1:16" hidden="1" x14ac:dyDescent="0.2">
      <c r="A21" s="150"/>
      <c r="B21" s="151"/>
      <c r="C21" s="151"/>
      <c r="D21" s="151"/>
      <c r="E21" s="151"/>
      <c r="F21" s="151"/>
      <c r="G21" s="151"/>
      <c r="H21" s="151"/>
      <c r="I21" s="151"/>
      <c r="J21" s="151"/>
      <c r="K21" s="151"/>
      <c r="L21" s="151"/>
      <c r="M21" s="152"/>
      <c r="N21" s="22"/>
    </row>
    <row r="22" spans="1:16" ht="16.5" hidden="1" customHeight="1" x14ac:dyDescent="0.2">
      <c r="A22" s="150"/>
      <c r="B22" s="151"/>
      <c r="C22" s="151"/>
      <c r="D22" s="151"/>
      <c r="E22" s="151"/>
      <c r="F22" s="151"/>
      <c r="G22" s="151"/>
      <c r="H22" s="151"/>
      <c r="I22" s="151"/>
      <c r="J22" s="151"/>
      <c r="K22" s="151"/>
      <c r="L22" s="151"/>
      <c r="M22" s="152"/>
      <c r="N22" s="22"/>
    </row>
    <row r="23" spans="1:16" ht="12.75" hidden="1" customHeight="1" x14ac:dyDescent="0.2">
      <c r="A23" s="150"/>
      <c r="B23" s="151"/>
      <c r="C23" s="151"/>
      <c r="D23" s="151"/>
      <c r="E23" s="151"/>
      <c r="F23" s="151"/>
      <c r="G23" s="151"/>
      <c r="H23" s="151"/>
      <c r="I23" s="151"/>
      <c r="J23" s="151"/>
      <c r="K23" s="151"/>
      <c r="L23" s="151"/>
      <c r="M23" s="152"/>
      <c r="N23" s="22"/>
    </row>
    <row r="24" spans="1:16" ht="49.5" customHeight="1" x14ac:dyDescent="0.2">
      <c r="A24" s="144" t="s">
        <v>22</v>
      </c>
      <c r="B24" s="145"/>
      <c r="C24" s="145"/>
      <c r="D24" s="145"/>
      <c r="E24" s="145"/>
      <c r="F24" s="145"/>
      <c r="G24" s="145"/>
      <c r="H24" s="145"/>
      <c r="I24" s="145"/>
      <c r="J24" s="145"/>
      <c r="K24" s="145"/>
      <c r="L24" s="145"/>
      <c r="M24" s="146"/>
      <c r="N24" s="22"/>
    </row>
    <row r="25" spans="1:16" ht="61.5" customHeight="1" x14ac:dyDescent="0.2">
      <c r="A25" s="147" t="s">
        <v>41</v>
      </c>
      <c r="B25" s="148"/>
      <c r="C25" s="148"/>
      <c r="D25" s="148"/>
      <c r="E25" s="148"/>
      <c r="F25" s="148"/>
      <c r="G25" s="148"/>
      <c r="H25" s="148"/>
      <c r="I25" s="148"/>
      <c r="J25" s="148"/>
      <c r="K25" s="148"/>
      <c r="L25" s="148"/>
      <c r="M25" s="149"/>
      <c r="N25" s="22"/>
    </row>
    <row r="26" spans="1:16" ht="20.25" customHeight="1" x14ac:dyDescent="0.2">
      <c r="A26" s="34" t="s">
        <v>23</v>
      </c>
      <c r="B26" s="155" t="s">
        <v>24</v>
      </c>
      <c r="C26" s="155"/>
      <c r="D26" s="155"/>
      <c r="E26" s="155"/>
      <c r="F26" s="155" t="s">
        <v>25</v>
      </c>
      <c r="G26" s="155"/>
      <c r="H26" s="155"/>
      <c r="I26" s="155"/>
      <c r="J26" s="155"/>
      <c r="K26" s="155"/>
      <c r="L26" s="155"/>
      <c r="M26" s="156"/>
      <c r="N26" s="22"/>
      <c r="P26" s="11">
        <f>9240000+2310000</f>
        <v>11550000</v>
      </c>
    </row>
    <row r="27" spans="1:16" ht="38.25" customHeight="1" x14ac:dyDescent="0.2">
      <c r="A27" s="35" t="s">
        <v>26</v>
      </c>
      <c r="B27" s="143">
        <v>13860000</v>
      </c>
      <c r="C27" s="143"/>
      <c r="D27" s="143"/>
      <c r="E27" s="143"/>
      <c r="F27" s="140" t="str">
        <f>CONCATENATE(UPPER(CONVERTIRNUM(B27,TRUE)),"( MCTE )")</f>
        <v>TRECE MILLONES OCHOCIENTOS SESENTA MIL PESOS CON CERO CENTAVOS( MCTE )</v>
      </c>
      <c r="G27" s="141" t="str">
        <f t="shared" ref="G27:M31" si="0">CONCATENATE(UPPER(CONVERTIRNUM(G26,TRUE)), " MCTE)")</f>
        <v>CERO PESOS CON CERO CENTAVOS MCTE)</v>
      </c>
      <c r="H27" s="141" t="str">
        <f t="shared" si="0"/>
        <v>CERO PESOS CON CERO CENTAVOS MCTE)</v>
      </c>
      <c r="I27" s="141" t="str">
        <f t="shared" si="0"/>
        <v>CERO PESOS CON CERO CENTAVOS MCTE)</v>
      </c>
      <c r="J27" s="141" t="str">
        <f t="shared" si="0"/>
        <v>CERO PESOS CON CERO CENTAVOS MCTE)</v>
      </c>
      <c r="K27" s="141" t="str">
        <f t="shared" si="0"/>
        <v>CERO PESOS CON CERO CENTAVOS MCTE)</v>
      </c>
      <c r="L27" s="141" t="str">
        <f t="shared" si="0"/>
        <v>CERO PESOS CON CERO CENTAVOS MCTE)</v>
      </c>
      <c r="M27" s="142" t="str">
        <f t="shared" si="0"/>
        <v>CERO PESOS CON CERO CENTAVOS MCTE)</v>
      </c>
      <c r="N27" s="134" t="s">
        <v>47</v>
      </c>
      <c r="O27" s="11">
        <v>3109800</v>
      </c>
    </row>
    <row r="28" spans="1:16" ht="25.5" customHeight="1" x14ac:dyDescent="0.2">
      <c r="A28" s="36" t="s">
        <v>27</v>
      </c>
      <c r="B28" s="143">
        <v>13860000</v>
      </c>
      <c r="C28" s="143"/>
      <c r="D28" s="143"/>
      <c r="E28" s="143"/>
      <c r="F28" s="140" t="str">
        <f>CONCATENATE(UPPER(CONVERTIRNUM(B28,TRUE)),"( MCTE )")</f>
        <v>TRECE MILLONES OCHOCIENTOS SESENTA MIL PESOS CON CERO CENTAVOS( MCTE )</v>
      </c>
      <c r="G28" s="141" t="e">
        <f t="shared" si="0"/>
        <v>#VALUE!</v>
      </c>
      <c r="H28" s="141" t="e">
        <f t="shared" si="0"/>
        <v>#VALUE!</v>
      </c>
      <c r="I28" s="141" t="e">
        <f t="shared" si="0"/>
        <v>#VALUE!</v>
      </c>
      <c r="J28" s="141" t="e">
        <f t="shared" si="0"/>
        <v>#VALUE!</v>
      </c>
      <c r="K28" s="141" t="e">
        <f t="shared" si="0"/>
        <v>#VALUE!</v>
      </c>
      <c r="L28" s="141" t="e">
        <f t="shared" si="0"/>
        <v>#VALUE!</v>
      </c>
      <c r="M28" s="142" t="e">
        <f t="shared" si="0"/>
        <v>#VALUE!</v>
      </c>
      <c r="N28" s="134"/>
    </row>
    <row r="29" spans="1:16" ht="25.5" customHeight="1" x14ac:dyDescent="0.2">
      <c r="A29" s="35" t="s">
        <v>28</v>
      </c>
      <c r="B29" s="143">
        <v>2310000</v>
      </c>
      <c r="C29" s="143"/>
      <c r="D29" s="143"/>
      <c r="E29" s="143"/>
      <c r="F29" s="140" t="str">
        <f>CONCATENATE(UPPER(CONVERTIRNUM(B29,TRUE)),"( MCTE )")</f>
        <v>DOS MILLONES TRESCIENTOS DIEZ MIL PESOS CON CERO CENTAVOS( MCTE )</v>
      </c>
      <c r="G29" s="141" t="e">
        <f t="shared" si="0"/>
        <v>#VALUE!</v>
      </c>
      <c r="H29" s="141" t="e">
        <f t="shared" si="0"/>
        <v>#VALUE!</v>
      </c>
      <c r="I29" s="141" t="e">
        <f t="shared" si="0"/>
        <v>#VALUE!</v>
      </c>
      <c r="J29" s="141" t="e">
        <f t="shared" si="0"/>
        <v>#VALUE!</v>
      </c>
      <c r="K29" s="141" t="e">
        <f t="shared" si="0"/>
        <v>#VALUE!</v>
      </c>
      <c r="L29" s="141" t="e">
        <f t="shared" si="0"/>
        <v>#VALUE!</v>
      </c>
      <c r="M29" s="142" t="e">
        <f t="shared" si="0"/>
        <v>#VALUE!</v>
      </c>
      <c r="N29" s="134"/>
      <c r="O29" s="46">
        <f>+B27+2310000</f>
        <v>16170000</v>
      </c>
    </row>
    <row r="30" spans="1:16" ht="25.5" customHeight="1" x14ac:dyDescent="0.2">
      <c r="A30" s="35" t="s">
        <v>29</v>
      </c>
      <c r="B30" s="143">
        <v>0</v>
      </c>
      <c r="C30" s="143"/>
      <c r="D30" s="143"/>
      <c r="E30" s="143"/>
      <c r="F30" s="140" t="str">
        <f>CONCATENATE(UPPER(CONVERTIRNUM(B30,TRUE)),"( MCTE )")</f>
        <v>CERO PESOS CON CERO CENTAVOS( MCTE )</v>
      </c>
      <c r="G30" s="141" t="e">
        <f t="shared" si="0"/>
        <v>#VALUE!</v>
      </c>
      <c r="H30" s="141" t="e">
        <f t="shared" si="0"/>
        <v>#VALUE!</v>
      </c>
      <c r="I30" s="141" t="e">
        <f t="shared" si="0"/>
        <v>#VALUE!</v>
      </c>
      <c r="J30" s="141" t="e">
        <f t="shared" si="0"/>
        <v>#VALUE!</v>
      </c>
      <c r="K30" s="141" t="e">
        <f t="shared" si="0"/>
        <v>#VALUE!</v>
      </c>
      <c r="L30" s="141" t="e">
        <f t="shared" si="0"/>
        <v>#VALUE!</v>
      </c>
      <c r="M30" s="142" t="e">
        <f t="shared" si="0"/>
        <v>#VALUE!</v>
      </c>
      <c r="N30" s="134"/>
    </row>
    <row r="31" spans="1:16" x14ac:dyDescent="0.2">
      <c r="A31" s="35" t="s">
        <v>30</v>
      </c>
      <c r="B31" s="143">
        <f>+B27-B28</f>
        <v>0</v>
      </c>
      <c r="C31" s="143"/>
      <c r="D31" s="143"/>
      <c r="E31" s="143"/>
      <c r="F31" s="140" t="str">
        <f>CONCATENATE(UPPER(CONVERTIRNUM(B31,TRUE)),"( MCTE )")</f>
        <v>CERO PESOS CON CERO CENTAVOS( MCTE )</v>
      </c>
      <c r="G31" s="141" t="e">
        <f t="shared" si="0"/>
        <v>#VALUE!</v>
      </c>
      <c r="H31" s="141" t="e">
        <f t="shared" si="0"/>
        <v>#VALUE!</v>
      </c>
      <c r="I31" s="141" t="e">
        <f t="shared" si="0"/>
        <v>#VALUE!</v>
      </c>
      <c r="J31" s="141" t="e">
        <f t="shared" si="0"/>
        <v>#VALUE!</v>
      </c>
      <c r="K31" s="141" t="e">
        <f t="shared" si="0"/>
        <v>#VALUE!</v>
      </c>
      <c r="L31" s="141" t="e">
        <f t="shared" si="0"/>
        <v>#VALUE!</v>
      </c>
      <c r="M31" s="142" t="e">
        <f t="shared" si="0"/>
        <v>#VALUE!</v>
      </c>
      <c r="N31" s="134"/>
    </row>
    <row r="32" spans="1:16" ht="25.5" x14ac:dyDescent="0.4">
      <c r="A32" s="35" t="s">
        <v>31</v>
      </c>
      <c r="B32" s="186">
        <f>+(B28*100)/B27</f>
        <v>100</v>
      </c>
      <c r="C32" s="186"/>
      <c r="D32" s="186"/>
      <c r="E32" s="186"/>
      <c r="F32" s="187" t="s">
        <v>65</v>
      </c>
      <c r="G32" s="187"/>
      <c r="H32" s="187"/>
      <c r="I32" s="187"/>
      <c r="J32" s="187"/>
      <c r="K32" s="187"/>
      <c r="L32" s="187"/>
      <c r="M32" s="188"/>
      <c r="N32" s="23" t="s">
        <v>52</v>
      </c>
    </row>
    <row r="33" spans="1:14" x14ac:dyDescent="0.2">
      <c r="A33" s="37"/>
      <c r="B33" s="15"/>
      <c r="C33" s="15"/>
      <c r="D33" s="16"/>
      <c r="E33" s="16"/>
      <c r="F33" s="17"/>
      <c r="G33" s="17"/>
      <c r="H33" s="17"/>
      <c r="I33" s="17"/>
      <c r="J33" s="17"/>
      <c r="K33" s="17"/>
      <c r="L33" s="17"/>
      <c r="M33" s="38"/>
      <c r="N33" s="127"/>
    </row>
    <row r="34" spans="1:14" ht="15" customHeight="1" x14ac:dyDescent="0.2">
      <c r="A34" s="189" t="s">
        <v>32</v>
      </c>
      <c r="B34" s="190"/>
      <c r="C34" s="190"/>
      <c r="D34" s="190"/>
      <c r="E34" s="190"/>
      <c r="F34" s="190"/>
      <c r="G34" s="190"/>
      <c r="H34" s="190"/>
      <c r="I34" s="190"/>
      <c r="J34" s="190"/>
      <c r="K34" s="190"/>
      <c r="L34" s="190"/>
      <c r="M34" s="191"/>
      <c r="N34" s="128"/>
    </row>
    <row r="35" spans="1:14" ht="4.5" customHeight="1" x14ac:dyDescent="0.2">
      <c r="A35" s="189"/>
      <c r="B35" s="190"/>
      <c r="C35" s="190"/>
      <c r="D35" s="190"/>
      <c r="E35" s="190"/>
      <c r="F35" s="190"/>
      <c r="G35" s="190"/>
      <c r="H35" s="190"/>
      <c r="I35" s="190"/>
      <c r="J35" s="190"/>
      <c r="K35" s="190"/>
      <c r="L35" s="190"/>
      <c r="M35" s="191"/>
      <c r="N35" s="128"/>
    </row>
    <row r="36" spans="1:14" ht="12.75" customHeight="1" x14ac:dyDescent="0.2">
      <c r="A36" s="192" t="s">
        <v>42</v>
      </c>
      <c r="B36" s="193"/>
      <c r="C36" s="193"/>
      <c r="D36" s="193"/>
      <c r="E36" s="193"/>
      <c r="F36" s="193"/>
      <c r="G36" s="193"/>
      <c r="H36" s="193"/>
      <c r="I36" s="193"/>
      <c r="J36" s="193"/>
      <c r="K36" s="193"/>
      <c r="L36" s="193"/>
      <c r="M36" s="194"/>
      <c r="N36" s="128"/>
    </row>
    <row r="37" spans="1:14" ht="30.75" customHeight="1" x14ac:dyDescent="0.2">
      <c r="A37" s="192"/>
      <c r="B37" s="193"/>
      <c r="C37" s="193"/>
      <c r="D37" s="193"/>
      <c r="E37" s="193"/>
      <c r="F37" s="193"/>
      <c r="G37" s="193"/>
      <c r="H37" s="193"/>
      <c r="I37" s="193"/>
      <c r="J37" s="193"/>
      <c r="K37" s="193"/>
      <c r="L37" s="193"/>
      <c r="M37" s="194"/>
      <c r="N37" s="129"/>
    </row>
    <row r="38" spans="1:14" ht="12.75" customHeight="1" x14ac:dyDescent="0.2">
      <c r="A38" s="39" t="s">
        <v>33</v>
      </c>
      <c r="B38" s="196" t="s">
        <v>34</v>
      </c>
      <c r="C38" s="196"/>
      <c r="D38" s="196"/>
      <c r="E38" s="196"/>
      <c r="F38" s="18" t="s">
        <v>35</v>
      </c>
      <c r="G38" s="155" t="s">
        <v>36</v>
      </c>
      <c r="H38" s="155"/>
      <c r="I38" s="155" t="s">
        <v>37</v>
      </c>
      <c r="J38" s="155"/>
      <c r="K38" s="195" t="s">
        <v>38</v>
      </c>
      <c r="L38" s="195"/>
      <c r="M38" s="156"/>
      <c r="N38" s="22"/>
    </row>
    <row r="39" spans="1:14" ht="37.5" customHeight="1" x14ac:dyDescent="0.4">
      <c r="A39" s="40">
        <v>8840125941</v>
      </c>
      <c r="B39" s="167">
        <v>2310000</v>
      </c>
      <c r="C39" s="167"/>
      <c r="D39" s="167"/>
      <c r="E39" s="167"/>
      <c r="F39" s="19">
        <f>IF(B39&lt;=(1723650),(689450),(B39*0.4))</f>
        <v>924000</v>
      </c>
      <c r="G39" s="168">
        <f>(F39*12.5)/100</f>
        <v>115500</v>
      </c>
      <c r="H39" s="168"/>
      <c r="I39" s="168">
        <f>(F39*16)/100</f>
        <v>147840</v>
      </c>
      <c r="J39" s="168"/>
      <c r="K39" s="169">
        <f>+I39+G39</f>
        <v>263340</v>
      </c>
      <c r="L39" s="169"/>
      <c r="M39" s="170"/>
      <c r="N39" s="24" t="s">
        <v>46</v>
      </c>
    </row>
    <row r="40" spans="1:14" ht="27" customHeight="1" x14ac:dyDescent="0.2">
      <c r="A40" s="198" t="s">
        <v>66</v>
      </c>
      <c r="B40" s="199"/>
      <c r="C40" s="199"/>
      <c r="D40" s="199"/>
      <c r="E40" s="199"/>
      <c r="F40" s="199"/>
      <c r="G40" s="199"/>
      <c r="H40" s="199"/>
      <c r="I40" s="199"/>
      <c r="J40" s="199"/>
      <c r="K40" s="199"/>
      <c r="L40" s="199"/>
      <c r="M40" s="200"/>
      <c r="N40" s="166" t="s">
        <v>48</v>
      </c>
    </row>
    <row r="41" spans="1:14" ht="24" customHeight="1" x14ac:dyDescent="0.2">
      <c r="A41" s="29"/>
      <c r="B41" s="14"/>
      <c r="C41" s="14"/>
      <c r="D41" s="14"/>
      <c r="E41" s="14"/>
      <c r="F41" s="14"/>
      <c r="G41" s="14"/>
      <c r="H41" s="14"/>
      <c r="I41" s="14"/>
      <c r="J41" s="14"/>
      <c r="K41" s="14"/>
      <c r="L41" s="14"/>
      <c r="M41" s="30"/>
      <c r="N41" s="166"/>
    </row>
    <row r="42" spans="1:14" ht="12.75" customHeight="1" x14ac:dyDescent="0.2">
      <c r="A42" s="29" t="s">
        <v>39</v>
      </c>
      <c r="B42" s="14"/>
      <c r="C42" s="14"/>
      <c r="D42" s="14"/>
      <c r="E42" s="14"/>
      <c r="F42" s="14"/>
      <c r="G42" s="14"/>
      <c r="H42" s="14"/>
      <c r="I42" s="14"/>
      <c r="J42" s="14"/>
      <c r="K42" s="14"/>
      <c r="L42" s="14"/>
      <c r="M42" s="30"/>
      <c r="N42" s="166"/>
    </row>
    <row r="43" spans="1:14" ht="15" x14ac:dyDescent="0.25">
      <c r="A43" s="29"/>
      <c r="B43" s="197" t="s">
        <v>60</v>
      </c>
      <c r="C43" s="197"/>
      <c r="D43" s="197"/>
      <c r="E43" s="197"/>
      <c r="F43" s="197"/>
      <c r="G43" s="197"/>
      <c r="H43" s="197"/>
      <c r="I43" s="197"/>
      <c r="J43" s="197"/>
      <c r="K43" s="41"/>
      <c r="L43" s="14"/>
      <c r="M43" s="30"/>
      <c r="N43" s="166"/>
    </row>
    <row r="44" spans="1:14" ht="20.25" thickBot="1" x14ac:dyDescent="0.25">
      <c r="A44" s="183" t="s">
        <v>40</v>
      </c>
      <c r="B44" s="184"/>
      <c r="C44" s="184"/>
      <c r="D44" s="184"/>
      <c r="E44" s="184"/>
      <c r="F44" s="184"/>
      <c r="G44" s="184"/>
      <c r="H44" s="184"/>
      <c r="I44" s="184"/>
      <c r="J44" s="184"/>
      <c r="K44" s="184"/>
      <c r="L44" s="184"/>
      <c r="M44" s="185"/>
      <c r="N44" s="25" t="s">
        <v>49</v>
      </c>
    </row>
  </sheetData>
  <mergeCells count="53">
    <mergeCell ref="A15:M15"/>
    <mergeCell ref="A18:M18"/>
    <mergeCell ref="A16:M16"/>
    <mergeCell ref="A17:M17"/>
    <mergeCell ref="A44:M44"/>
    <mergeCell ref="B32:E32"/>
    <mergeCell ref="F32:M32"/>
    <mergeCell ref="A34:M34"/>
    <mergeCell ref="A35:M35"/>
    <mergeCell ref="A36:M37"/>
    <mergeCell ref="I38:J38"/>
    <mergeCell ref="K38:M38"/>
    <mergeCell ref="B38:E38"/>
    <mergeCell ref="G38:H38"/>
    <mergeCell ref="B43:J43"/>
    <mergeCell ref="A40:M40"/>
    <mergeCell ref="N40:N43"/>
    <mergeCell ref="B39:E39"/>
    <mergeCell ref="G39:H39"/>
    <mergeCell ref="I39:J39"/>
    <mergeCell ref="K39:M39"/>
    <mergeCell ref="F28:M28"/>
    <mergeCell ref="B8:E8"/>
    <mergeCell ref="F8:F9"/>
    <mergeCell ref="F31:M31"/>
    <mergeCell ref="N27:N31"/>
    <mergeCell ref="B29:E29"/>
    <mergeCell ref="B31:E31"/>
    <mergeCell ref="B26:E26"/>
    <mergeCell ref="F26:M26"/>
    <mergeCell ref="B27:E27"/>
    <mergeCell ref="F27:M27"/>
    <mergeCell ref="B28:E28"/>
    <mergeCell ref="A10:M10"/>
    <mergeCell ref="A11:M11"/>
    <mergeCell ref="A12:M12"/>
    <mergeCell ref="A14:M14"/>
    <mergeCell ref="J8:J9"/>
    <mergeCell ref="B9:E9"/>
    <mergeCell ref="N33:N37"/>
    <mergeCell ref="N1:N6"/>
    <mergeCell ref="A13:M13"/>
    <mergeCell ref="N13:N16"/>
    <mergeCell ref="N7:N11"/>
    <mergeCell ref="N19:N20"/>
    <mergeCell ref="A7:D7"/>
    <mergeCell ref="E7:M7"/>
    <mergeCell ref="F29:M29"/>
    <mergeCell ref="B30:E30"/>
    <mergeCell ref="F30:M30"/>
    <mergeCell ref="A24:M24"/>
    <mergeCell ref="A25:M25"/>
    <mergeCell ref="A19:M23"/>
  </mergeCells>
  <phoneticPr fontId="0" type="noConversion"/>
  <printOptions horizontalCentered="1"/>
  <pageMargins left="0.70866141732283472" right="0.70866141732283472" top="0.74803149606299213" bottom="0.74803149606299213" header="0.51181102362204722" footer="0.51181102362204722"/>
  <pageSetup scale="75" firstPageNumber="0"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45"/>
  <sheetViews>
    <sheetView tabSelected="1" topLeftCell="A25" zoomScale="80" zoomScaleNormal="80" zoomScaleSheetLayoutView="100" workbookViewId="0">
      <selection activeCell="A41" sqref="A41:N41"/>
    </sheetView>
  </sheetViews>
  <sheetFormatPr baseColWidth="10" defaultColWidth="9.140625" defaultRowHeight="12.75" x14ac:dyDescent="0.2"/>
  <cols>
    <col min="1" max="1" width="17" style="59" customWidth="1"/>
    <col min="2" max="2" width="15.5703125" style="59" customWidth="1"/>
    <col min="3" max="3" width="12.5703125" style="59" customWidth="1"/>
    <col min="4" max="4" width="9.28515625" style="59" customWidth="1"/>
    <col min="5" max="5" width="8.7109375" style="59" customWidth="1"/>
    <col min="6" max="6" width="6.85546875" style="59" customWidth="1"/>
    <col min="7" max="7" width="7.5703125" style="59" customWidth="1"/>
    <col min="8" max="8" width="6.85546875" style="59" customWidth="1"/>
    <col min="9" max="9" width="9.85546875" style="59" customWidth="1"/>
    <col min="10" max="10" width="10.28515625" style="59" customWidth="1"/>
    <col min="11" max="11" width="13.7109375" style="59" customWidth="1"/>
    <col min="12" max="14" width="8.140625" style="59" customWidth="1"/>
    <col min="15" max="15" width="7.85546875" style="59" customWidth="1"/>
    <col min="16" max="16" width="20.7109375" style="59" hidden="1" customWidth="1"/>
    <col min="17" max="23" width="9.140625" style="59" hidden="1" customWidth="1"/>
    <col min="24" max="25" width="0" style="59" hidden="1" customWidth="1"/>
    <col min="26" max="256" width="11.42578125" style="59" customWidth="1"/>
    <col min="257" max="16384" width="9.140625" style="59"/>
  </cols>
  <sheetData>
    <row r="1" spans="1:25" ht="22.5" customHeight="1" x14ac:dyDescent="0.2">
      <c r="A1" s="259"/>
      <c r="B1" s="259"/>
      <c r="C1" s="260" t="s">
        <v>132</v>
      </c>
      <c r="D1" s="260"/>
      <c r="E1" s="260"/>
      <c r="F1" s="260"/>
      <c r="G1" s="260"/>
      <c r="H1" s="260"/>
      <c r="I1" s="260"/>
      <c r="J1" s="57" t="s">
        <v>136</v>
      </c>
      <c r="K1" s="58">
        <v>3</v>
      </c>
      <c r="L1" s="259"/>
      <c r="M1" s="259"/>
      <c r="N1" s="259"/>
    </row>
    <row r="2" spans="1:25" ht="28.5" customHeight="1" x14ac:dyDescent="0.2">
      <c r="A2" s="259"/>
      <c r="B2" s="259"/>
      <c r="C2" s="260"/>
      <c r="D2" s="260"/>
      <c r="E2" s="260"/>
      <c r="F2" s="260"/>
      <c r="G2" s="260"/>
      <c r="H2" s="260"/>
      <c r="I2" s="260"/>
      <c r="J2" s="57" t="s">
        <v>137</v>
      </c>
      <c r="K2" s="60">
        <v>43146</v>
      </c>
      <c r="L2" s="259"/>
      <c r="M2" s="259"/>
      <c r="N2" s="259"/>
      <c r="R2" s="59" t="s">
        <v>112</v>
      </c>
      <c r="S2" s="59" t="s">
        <v>134</v>
      </c>
      <c r="V2" s="59" t="s">
        <v>139</v>
      </c>
      <c r="Y2" s="59" t="s">
        <v>141</v>
      </c>
    </row>
    <row r="3" spans="1:25" ht="22.5" customHeight="1" x14ac:dyDescent="0.2">
      <c r="A3" s="259"/>
      <c r="B3" s="259"/>
      <c r="C3" s="260"/>
      <c r="D3" s="260"/>
      <c r="E3" s="260"/>
      <c r="F3" s="260"/>
      <c r="G3" s="260"/>
      <c r="H3" s="260"/>
      <c r="I3" s="260"/>
      <c r="J3" s="57" t="s">
        <v>138</v>
      </c>
      <c r="K3" s="58" t="s">
        <v>151</v>
      </c>
      <c r="L3" s="259"/>
      <c r="M3" s="259"/>
      <c r="N3" s="259"/>
      <c r="R3" s="59" t="s">
        <v>133</v>
      </c>
      <c r="S3" s="59" t="s">
        <v>135</v>
      </c>
      <c r="V3" s="59" t="s">
        <v>140</v>
      </c>
      <c r="Y3" s="59" t="s">
        <v>142</v>
      </c>
    </row>
    <row r="4" spans="1:25" ht="13.5" thickBot="1" x14ac:dyDescent="0.25">
      <c r="A4" s="61"/>
      <c r="B4" s="61"/>
      <c r="C4" s="61"/>
      <c r="H4" s="61"/>
      <c r="I4" s="61"/>
      <c r="K4" s="61"/>
      <c r="L4" s="61"/>
      <c r="M4" s="61"/>
      <c r="N4" s="61"/>
      <c r="V4" s="59" t="s">
        <v>125</v>
      </c>
      <c r="Y4" s="59" t="s">
        <v>143</v>
      </c>
    </row>
    <row r="5" spans="1:25" s="63" customFormat="1" ht="22.5" customHeight="1" thickBot="1" x14ac:dyDescent="0.3">
      <c r="A5" s="224" t="s">
        <v>75</v>
      </c>
      <c r="B5" s="225"/>
      <c r="C5" s="225"/>
      <c r="D5" s="225"/>
      <c r="E5" s="225"/>
      <c r="F5" s="225"/>
      <c r="G5" s="225"/>
      <c r="H5" s="225"/>
      <c r="I5" s="225"/>
      <c r="J5" s="225"/>
      <c r="K5" s="225"/>
      <c r="L5" s="225"/>
      <c r="M5" s="225"/>
      <c r="N5" s="226"/>
      <c r="O5" s="62"/>
      <c r="T5" s="63">
        <v>0</v>
      </c>
      <c r="Y5" s="63" t="s">
        <v>144</v>
      </c>
    </row>
    <row r="6" spans="1:25" s="63" customFormat="1" ht="27.75" customHeight="1" thickBot="1" x14ac:dyDescent="0.3">
      <c r="A6" s="221" t="s">
        <v>74</v>
      </c>
      <c r="B6" s="222"/>
      <c r="C6" s="222"/>
      <c r="D6" s="223"/>
      <c r="E6" s="227" t="s">
        <v>154</v>
      </c>
      <c r="F6" s="228"/>
      <c r="G6" s="228"/>
      <c r="H6" s="228"/>
      <c r="I6" s="228"/>
      <c r="J6" s="228"/>
      <c r="K6" s="228"/>
      <c r="L6" s="228"/>
      <c r="M6" s="228"/>
      <c r="N6" s="229"/>
      <c r="O6" s="64"/>
      <c r="T6" s="63">
        <v>1</v>
      </c>
      <c r="Y6" s="63" t="s">
        <v>145</v>
      </c>
    </row>
    <row r="7" spans="1:25" s="63" customFormat="1" ht="25.5" customHeight="1" thickBot="1" x14ac:dyDescent="0.3">
      <c r="A7" s="221" t="s">
        <v>76</v>
      </c>
      <c r="B7" s="222"/>
      <c r="C7" s="222"/>
      <c r="D7" s="222"/>
      <c r="E7" s="65" t="s">
        <v>77</v>
      </c>
      <c r="F7" s="65" t="s">
        <v>152</v>
      </c>
      <c r="G7" s="55" t="s">
        <v>78</v>
      </c>
      <c r="H7" s="66"/>
      <c r="I7" s="207" t="s">
        <v>79</v>
      </c>
      <c r="J7" s="208"/>
      <c r="K7" s="230">
        <v>52915068</v>
      </c>
      <c r="L7" s="231"/>
      <c r="M7" s="231"/>
      <c r="N7" s="232"/>
      <c r="O7" s="67"/>
      <c r="T7" s="63">
        <v>2</v>
      </c>
    </row>
    <row r="8" spans="1:25" s="63" customFormat="1" ht="29.25" customHeight="1" thickBot="1" x14ac:dyDescent="0.3">
      <c r="A8" s="221" t="s">
        <v>92</v>
      </c>
      <c r="B8" s="222"/>
      <c r="C8" s="222"/>
      <c r="D8" s="222"/>
      <c r="E8" s="233" t="s">
        <v>155</v>
      </c>
      <c r="F8" s="234"/>
      <c r="G8" s="234"/>
      <c r="H8" s="235"/>
      <c r="I8" s="207" t="s">
        <v>96</v>
      </c>
      <c r="J8" s="208"/>
      <c r="K8" s="236">
        <v>3102541728</v>
      </c>
      <c r="L8" s="237"/>
      <c r="M8" s="237"/>
      <c r="N8" s="238"/>
      <c r="O8" s="64"/>
      <c r="T8" s="63">
        <v>3</v>
      </c>
    </row>
    <row r="9" spans="1:25" s="63" customFormat="1" ht="26.25" customHeight="1" thickBot="1" x14ac:dyDescent="0.3">
      <c r="A9" s="221" t="s">
        <v>93</v>
      </c>
      <c r="B9" s="222"/>
      <c r="C9" s="222"/>
      <c r="D9" s="222"/>
      <c r="E9" s="222"/>
      <c r="F9" s="222"/>
      <c r="G9" s="222"/>
      <c r="H9" s="222"/>
      <c r="I9" s="239" t="s">
        <v>153</v>
      </c>
      <c r="J9" s="240"/>
      <c r="K9" s="240"/>
      <c r="L9" s="240"/>
      <c r="M9" s="240"/>
      <c r="N9" s="241"/>
      <c r="O9" s="68"/>
      <c r="T9" s="63">
        <v>4</v>
      </c>
    </row>
    <row r="10" spans="1:25" s="70" customFormat="1" ht="32.25" customHeight="1" thickBot="1" x14ac:dyDescent="0.3">
      <c r="A10" s="209" t="s">
        <v>94</v>
      </c>
      <c r="B10" s="210"/>
      <c r="C10" s="275"/>
      <c r="D10" s="276"/>
      <c r="E10" s="287"/>
      <c r="F10" s="288"/>
      <c r="G10" s="288"/>
      <c r="H10" s="289"/>
      <c r="I10" s="287" t="s">
        <v>95</v>
      </c>
      <c r="J10" s="289"/>
      <c r="K10" s="290" t="s">
        <v>161</v>
      </c>
      <c r="L10" s="291"/>
      <c r="M10" s="291"/>
      <c r="N10" s="292"/>
      <c r="O10" s="69"/>
      <c r="T10" s="70">
        <v>5</v>
      </c>
    </row>
    <row r="11" spans="1:25" s="74" customFormat="1" ht="24.75" customHeight="1" x14ac:dyDescent="0.25">
      <c r="A11" s="277" t="s">
        <v>73</v>
      </c>
      <c r="B11" s="278"/>
      <c r="C11" s="71" t="s">
        <v>147</v>
      </c>
      <c r="D11" s="72" t="s">
        <v>148</v>
      </c>
      <c r="E11" s="71" t="s">
        <v>147</v>
      </c>
      <c r="F11" s="72" t="s">
        <v>148</v>
      </c>
      <c r="G11" s="71" t="s">
        <v>147</v>
      </c>
      <c r="H11" s="72" t="s">
        <v>148</v>
      </c>
      <c r="I11" s="71" t="s">
        <v>147</v>
      </c>
      <c r="J11" s="72" t="s">
        <v>148</v>
      </c>
      <c r="K11" s="71" t="s">
        <v>149</v>
      </c>
      <c r="L11" s="72" t="s">
        <v>148</v>
      </c>
      <c r="M11" s="71" t="s">
        <v>147</v>
      </c>
      <c r="N11" s="72" t="s">
        <v>148</v>
      </c>
      <c r="O11" s="73"/>
    </row>
    <row r="12" spans="1:25" ht="24" customHeight="1" thickBot="1" x14ac:dyDescent="0.3">
      <c r="A12" s="279"/>
      <c r="B12" s="280"/>
      <c r="C12" s="121" t="s">
        <v>160</v>
      </c>
      <c r="D12" s="75">
        <v>100</v>
      </c>
      <c r="E12" s="76"/>
      <c r="F12" s="77"/>
      <c r="G12" s="76"/>
      <c r="H12" s="77"/>
      <c r="I12" s="78"/>
      <c r="J12" s="77"/>
      <c r="K12" s="78"/>
      <c r="L12" s="77"/>
      <c r="M12" s="78"/>
      <c r="N12" s="77"/>
      <c r="O12" s="79"/>
    </row>
    <row r="13" spans="1:25" ht="24" customHeight="1" thickBot="1" x14ac:dyDescent="0.3">
      <c r="A13" s="221" t="s">
        <v>117</v>
      </c>
      <c r="B13" s="223"/>
      <c r="C13" s="293" t="s">
        <v>156</v>
      </c>
      <c r="D13" s="294"/>
      <c r="E13" s="294"/>
      <c r="F13" s="294"/>
      <c r="G13" s="295"/>
      <c r="H13" s="207" t="s">
        <v>115</v>
      </c>
      <c r="I13" s="281"/>
      <c r="J13" s="281"/>
      <c r="K13" s="207" t="s">
        <v>119</v>
      </c>
      <c r="L13" s="281"/>
      <c r="M13" s="281"/>
      <c r="N13" s="208"/>
      <c r="O13" s="79"/>
    </row>
    <row r="14" spans="1:25" ht="24" customHeight="1" thickBot="1" x14ac:dyDescent="0.3">
      <c r="A14" s="54" t="s">
        <v>116</v>
      </c>
      <c r="B14" s="54"/>
      <c r="C14" s="53"/>
      <c r="D14" s="55"/>
      <c r="E14" s="296">
        <v>268185873</v>
      </c>
      <c r="F14" s="297"/>
      <c r="G14" s="297"/>
      <c r="H14" s="297"/>
      <c r="I14" s="297"/>
      <c r="J14" s="297"/>
      <c r="K14" s="297"/>
      <c r="L14" s="207" t="s">
        <v>146</v>
      </c>
      <c r="M14" s="208"/>
      <c r="N14" s="66" t="s">
        <v>114</v>
      </c>
      <c r="O14" s="79"/>
    </row>
    <row r="15" spans="1:25" ht="16.5" customHeight="1" thickBot="1" x14ac:dyDescent="0.3">
      <c r="A15" s="80"/>
      <c r="B15" s="81"/>
      <c r="C15" s="81"/>
      <c r="D15" s="81"/>
      <c r="E15" s="82"/>
      <c r="F15" s="82"/>
      <c r="G15" s="82"/>
      <c r="H15" s="82"/>
      <c r="I15" s="82"/>
      <c r="J15" s="82"/>
      <c r="K15" s="83"/>
      <c r="L15" s="83"/>
      <c r="M15" s="83"/>
      <c r="N15" s="84"/>
      <c r="O15" s="85"/>
      <c r="P15" s="86"/>
    </row>
    <row r="16" spans="1:25" ht="18" customHeight="1" thickBot="1" x14ac:dyDescent="0.25">
      <c r="A16" s="224" t="s">
        <v>110</v>
      </c>
      <c r="B16" s="225"/>
      <c r="C16" s="225"/>
      <c r="D16" s="202"/>
      <c r="E16" s="202"/>
      <c r="F16" s="202"/>
      <c r="G16" s="202"/>
      <c r="H16" s="202"/>
      <c r="I16" s="202"/>
      <c r="J16" s="202"/>
      <c r="K16" s="202"/>
      <c r="L16" s="202"/>
      <c r="M16" s="202"/>
      <c r="N16" s="203"/>
      <c r="O16" s="62"/>
    </row>
    <row r="17" spans="1:26" ht="27" customHeight="1" thickBot="1" x14ac:dyDescent="0.25">
      <c r="A17" s="54" t="s">
        <v>97</v>
      </c>
      <c r="B17" s="53"/>
      <c r="C17" s="53"/>
      <c r="D17" s="304" t="s">
        <v>162</v>
      </c>
      <c r="E17" s="305"/>
      <c r="F17" s="305"/>
      <c r="G17" s="306"/>
      <c r="H17" s="221" t="s">
        <v>150</v>
      </c>
      <c r="I17" s="222"/>
      <c r="J17" s="222"/>
      <c r="K17" s="223"/>
      <c r="L17" s="225">
        <v>5</v>
      </c>
      <c r="M17" s="225"/>
      <c r="N17" s="226"/>
      <c r="O17" s="62"/>
    </row>
    <row r="18" spans="1:26" ht="20.25" customHeight="1" thickBot="1" x14ac:dyDescent="0.25">
      <c r="A18" s="221" t="s">
        <v>128</v>
      </c>
      <c r="B18" s="223"/>
      <c r="C18" s="122">
        <v>765</v>
      </c>
      <c r="D18" s="87" t="s">
        <v>129</v>
      </c>
      <c r="E18" s="315">
        <v>44343</v>
      </c>
      <c r="F18" s="208"/>
      <c r="G18" s="224" t="s">
        <v>130</v>
      </c>
      <c r="H18" s="225"/>
      <c r="I18" s="225"/>
      <c r="J18" s="56">
        <v>31724</v>
      </c>
      <c r="K18" s="56" t="s">
        <v>129</v>
      </c>
      <c r="L18" s="316">
        <v>44347</v>
      </c>
      <c r="M18" s="225"/>
      <c r="N18" s="226"/>
      <c r="O18" s="62"/>
    </row>
    <row r="19" spans="1:26" ht="43.5" customHeight="1" thickBot="1" x14ac:dyDescent="0.25">
      <c r="A19" s="307" t="s">
        <v>98</v>
      </c>
      <c r="B19" s="308"/>
      <c r="C19" s="309"/>
      <c r="D19" s="312" t="s">
        <v>157</v>
      </c>
      <c r="E19" s="313"/>
      <c r="F19" s="313"/>
      <c r="G19" s="313"/>
      <c r="H19" s="313"/>
      <c r="I19" s="313"/>
      <c r="J19" s="313"/>
      <c r="K19" s="313"/>
      <c r="L19" s="313"/>
      <c r="M19" s="313"/>
      <c r="N19" s="314"/>
      <c r="O19" s="62"/>
    </row>
    <row r="20" spans="1:26" ht="23.25" customHeight="1" thickBot="1" x14ac:dyDescent="0.25">
      <c r="A20" s="307" t="s">
        <v>99</v>
      </c>
      <c r="B20" s="308"/>
      <c r="C20" s="308"/>
      <c r="D20" s="308"/>
      <c r="E20" s="308"/>
      <c r="F20" s="201" t="s">
        <v>80</v>
      </c>
      <c r="G20" s="203"/>
      <c r="H20" s="65" t="s">
        <v>82</v>
      </c>
      <c r="I20" s="65" t="s">
        <v>83</v>
      </c>
      <c r="J20" s="65" t="s">
        <v>84</v>
      </c>
      <c r="K20" s="285" t="s">
        <v>81</v>
      </c>
      <c r="L20" s="65" t="s">
        <v>82</v>
      </c>
      <c r="M20" s="65" t="s">
        <v>83</v>
      </c>
      <c r="N20" s="65" t="s">
        <v>84</v>
      </c>
      <c r="O20" s="62"/>
    </row>
    <row r="21" spans="1:26" ht="18.75" customHeight="1" thickBot="1" x14ac:dyDescent="0.3">
      <c r="A21" s="310"/>
      <c r="B21" s="311"/>
      <c r="C21" s="311"/>
      <c r="D21" s="311"/>
      <c r="E21" s="311"/>
      <c r="F21" s="204"/>
      <c r="G21" s="206"/>
      <c r="H21" s="88">
        <v>1</v>
      </c>
      <c r="I21" s="88">
        <v>6</v>
      </c>
      <c r="J21" s="88">
        <v>2021</v>
      </c>
      <c r="K21" s="286"/>
      <c r="L21" s="88">
        <v>30</v>
      </c>
      <c r="M21" s="88">
        <v>6</v>
      </c>
      <c r="N21" s="88">
        <v>2021</v>
      </c>
      <c r="O21" s="89"/>
      <c r="R21" s="86"/>
    </row>
    <row r="22" spans="1:26" ht="21.75" customHeight="1" thickBot="1" x14ac:dyDescent="0.3">
      <c r="A22" s="221" t="s">
        <v>100</v>
      </c>
      <c r="B22" s="222"/>
      <c r="C22" s="222"/>
      <c r="D22" s="222"/>
      <c r="E22" s="222"/>
      <c r="F22" s="222"/>
      <c r="G22" s="223"/>
      <c r="H22" s="301">
        <v>1703946</v>
      </c>
      <c r="I22" s="302"/>
      <c r="J22" s="302"/>
      <c r="K22" s="302"/>
      <c r="L22" s="302"/>
      <c r="M22" s="302"/>
      <c r="N22" s="303"/>
      <c r="O22" s="79"/>
    </row>
    <row r="23" spans="1:26" ht="21.75" customHeight="1" thickBot="1" x14ac:dyDescent="0.3">
      <c r="A23" s="221" t="s">
        <v>121</v>
      </c>
      <c r="B23" s="223"/>
      <c r="C23" s="298" t="s">
        <v>139</v>
      </c>
      <c r="D23" s="299"/>
      <c r="E23" s="300"/>
      <c r="F23" s="207" t="s">
        <v>126</v>
      </c>
      <c r="G23" s="281"/>
      <c r="H23" s="281"/>
      <c r="I23" s="281"/>
      <c r="J23" s="208"/>
      <c r="K23" s="301" t="s">
        <v>114</v>
      </c>
      <c r="L23" s="302"/>
      <c r="M23" s="302"/>
      <c r="N23" s="303"/>
      <c r="O23" s="79"/>
    </row>
    <row r="24" spans="1:26" ht="54.75" customHeight="1" thickBot="1" x14ac:dyDescent="0.25">
      <c r="A24" s="218" t="s">
        <v>164</v>
      </c>
      <c r="B24" s="219"/>
      <c r="C24" s="219"/>
      <c r="D24" s="219"/>
      <c r="E24" s="219"/>
      <c r="F24" s="219"/>
      <c r="G24" s="219"/>
      <c r="H24" s="219"/>
      <c r="I24" s="219"/>
      <c r="J24" s="219"/>
      <c r="K24" s="219"/>
      <c r="L24" s="219"/>
      <c r="M24" s="219"/>
      <c r="N24" s="220"/>
      <c r="O24" s="93"/>
    </row>
    <row r="25" spans="1:26" ht="18" customHeight="1" thickBot="1" x14ac:dyDescent="0.25">
      <c r="A25" s="90"/>
      <c r="B25" s="91"/>
      <c r="C25" s="91"/>
      <c r="D25" s="91"/>
      <c r="E25" s="91"/>
      <c r="F25" s="91"/>
      <c r="G25" s="91"/>
      <c r="H25" s="91"/>
      <c r="I25" s="91"/>
      <c r="J25" s="91"/>
      <c r="K25" s="91"/>
      <c r="L25" s="91"/>
      <c r="M25" s="91"/>
      <c r="N25" s="92"/>
      <c r="O25" s="93"/>
    </row>
    <row r="26" spans="1:26" ht="19.5" customHeight="1" thickBot="1" x14ac:dyDescent="0.25">
      <c r="A26" s="212" t="s">
        <v>106</v>
      </c>
      <c r="B26" s="213"/>
      <c r="C26" s="213"/>
      <c r="D26" s="213"/>
      <c r="E26" s="213"/>
      <c r="F26" s="213"/>
      <c r="G26" s="213"/>
      <c r="H26" s="213"/>
      <c r="I26" s="213"/>
      <c r="J26" s="213"/>
      <c r="K26" s="213"/>
      <c r="L26" s="213"/>
      <c r="M26" s="213"/>
      <c r="N26" s="214"/>
      <c r="O26" s="94"/>
    </row>
    <row r="27" spans="1:26" ht="19.5" customHeight="1" thickBot="1" x14ac:dyDescent="0.25">
      <c r="A27" s="224" t="s">
        <v>91</v>
      </c>
      <c r="B27" s="225"/>
      <c r="C27" s="225"/>
      <c r="D27" s="225"/>
      <c r="E27" s="225"/>
      <c r="F27" s="225"/>
      <c r="G27" s="225"/>
      <c r="H27" s="225"/>
      <c r="I27" s="226"/>
      <c r="J27" s="224" t="s">
        <v>107</v>
      </c>
      <c r="K27" s="225"/>
      <c r="L27" s="225"/>
      <c r="M27" s="225"/>
      <c r="N27" s="226"/>
      <c r="O27" s="62"/>
    </row>
    <row r="28" spans="1:26" ht="19.5" customHeight="1" thickBot="1" x14ac:dyDescent="0.25">
      <c r="A28" s="209" t="s">
        <v>108</v>
      </c>
      <c r="B28" s="210"/>
      <c r="C28" s="210"/>
      <c r="D28" s="210"/>
      <c r="E28" s="210"/>
      <c r="F28" s="210"/>
      <c r="G28" s="210"/>
      <c r="H28" s="210"/>
      <c r="I28" s="211"/>
      <c r="J28" s="215">
        <v>7915104</v>
      </c>
      <c r="K28" s="216"/>
      <c r="L28" s="216"/>
      <c r="M28" s="216"/>
      <c r="N28" s="217"/>
      <c r="O28" s="95"/>
      <c r="R28" s="96"/>
    </row>
    <row r="29" spans="1:26" ht="19.5" customHeight="1" thickBot="1" x14ac:dyDescent="0.25">
      <c r="A29" s="209" t="s">
        <v>27</v>
      </c>
      <c r="B29" s="210"/>
      <c r="C29" s="210"/>
      <c r="D29" s="210"/>
      <c r="E29" s="210"/>
      <c r="F29" s="210"/>
      <c r="G29" s="210"/>
      <c r="H29" s="210"/>
      <c r="I29" s="211"/>
      <c r="J29" s="215">
        <v>7860138</v>
      </c>
      <c r="K29" s="216"/>
      <c r="L29" s="216"/>
      <c r="M29" s="216"/>
      <c r="N29" s="217"/>
      <c r="O29" s="95"/>
      <c r="Z29" s="119"/>
    </row>
    <row r="30" spans="1:26" ht="19.5" customHeight="1" thickBot="1" x14ac:dyDescent="0.25">
      <c r="A30" s="282" t="s">
        <v>109</v>
      </c>
      <c r="B30" s="283"/>
      <c r="C30" s="283"/>
      <c r="D30" s="283"/>
      <c r="E30" s="283"/>
      <c r="F30" s="283"/>
      <c r="G30" s="283"/>
      <c r="H30" s="283"/>
      <c r="I30" s="284"/>
      <c r="J30" s="215">
        <v>1703946</v>
      </c>
      <c r="K30" s="216"/>
      <c r="L30" s="216"/>
      <c r="M30" s="216"/>
      <c r="N30" s="217"/>
      <c r="O30" s="95"/>
    </row>
    <row r="31" spans="1:26" ht="19.5" customHeight="1" thickBot="1" x14ac:dyDescent="0.25">
      <c r="A31" s="209" t="s">
        <v>29</v>
      </c>
      <c r="B31" s="210"/>
      <c r="C31" s="210"/>
      <c r="D31" s="210"/>
      <c r="E31" s="210"/>
      <c r="F31" s="210"/>
      <c r="G31" s="210"/>
      <c r="H31" s="210"/>
      <c r="I31" s="211"/>
      <c r="J31" s="215">
        <v>0</v>
      </c>
      <c r="K31" s="216"/>
      <c r="L31" s="216"/>
      <c r="M31" s="216"/>
      <c r="N31" s="217"/>
      <c r="O31" s="95"/>
    </row>
    <row r="32" spans="1:26" ht="19.5" customHeight="1" thickBot="1" x14ac:dyDescent="0.25">
      <c r="A32" s="209" t="s">
        <v>30</v>
      </c>
      <c r="B32" s="210"/>
      <c r="C32" s="210"/>
      <c r="D32" s="210"/>
      <c r="E32" s="210"/>
      <c r="F32" s="210"/>
      <c r="G32" s="210"/>
      <c r="H32" s="210"/>
      <c r="I32" s="211"/>
      <c r="J32" s="215">
        <f>+(J28-J29)</f>
        <v>54966</v>
      </c>
      <c r="K32" s="216"/>
      <c r="L32" s="216"/>
      <c r="M32" s="216"/>
      <c r="N32" s="217"/>
      <c r="O32" s="95"/>
    </row>
    <row r="33" spans="1:18" ht="19.5" customHeight="1" thickBot="1" x14ac:dyDescent="0.25">
      <c r="A33" s="221" t="s">
        <v>31</v>
      </c>
      <c r="B33" s="222"/>
      <c r="C33" s="222"/>
      <c r="D33" s="222"/>
      <c r="E33" s="222"/>
      <c r="F33" s="222"/>
      <c r="G33" s="222"/>
      <c r="H33" s="222"/>
      <c r="I33" s="223"/>
      <c r="J33" s="264">
        <f>+(J29*100/J28)/100</f>
        <v>0.99305555555555558</v>
      </c>
      <c r="K33" s="265"/>
      <c r="L33" s="265"/>
      <c r="M33" s="265"/>
      <c r="N33" s="266"/>
      <c r="O33" s="97"/>
    </row>
    <row r="34" spans="1:18" ht="15.75" thickBot="1" x14ac:dyDescent="0.3">
      <c r="A34" s="98"/>
      <c r="B34" s="99"/>
      <c r="C34" s="99"/>
      <c r="D34" s="100"/>
      <c r="E34" s="101"/>
      <c r="F34" s="101"/>
      <c r="G34" s="102"/>
      <c r="H34" s="102"/>
      <c r="I34" s="102"/>
      <c r="J34" s="102"/>
      <c r="K34" s="102"/>
      <c r="L34" s="102"/>
      <c r="M34" s="102"/>
      <c r="N34" s="103"/>
      <c r="O34" s="104"/>
    </row>
    <row r="35" spans="1:18" ht="15" customHeight="1" x14ac:dyDescent="0.2">
      <c r="A35" s="201" t="s">
        <v>32</v>
      </c>
      <c r="B35" s="202"/>
      <c r="C35" s="202"/>
      <c r="D35" s="202"/>
      <c r="E35" s="202"/>
      <c r="F35" s="202"/>
      <c r="G35" s="202"/>
      <c r="H35" s="202"/>
      <c r="I35" s="202"/>
      <c r="J35" s="202"/>
      <c r="K35" s="202"/>
      <c r="L35" s="202"/>
      <c r="M35" s="202"/>
      <c r="N35" s="203"/>
      <c r="O35" s="105"/>
    </row>
    <row r="36" spans="1:18" ht="16.5" customHeight="1" thickBot="1" x14ac:dyDescent="0.25">
      <c r="A36" s="204"/>
      <c r="B36" s="205"/>
      <c r="C36" s="205"/>
      <c r="D36" s="205"/>
      <c r="E36" s="205"/>
      <c r="F36" s="205"/>
      <c r="G36" s="205"/>
      <c r="H36" s="205"/>
      <c r="I36" s="205"/>
      <c r="J36" s="205"/>
      <c r="K36" s="205"/>
      <c r="L36" s="205"/>
      <c r="M36" s="205"/>
      <c r="N36" s="206"/>
      <c r="O36" s="105"/>
    </row>
    <row r="37" spans="1:18" ht="17.25" customHeight="1" x14ac:dyDescent="0.2">
      <c r="A37" s="267" t="s">
        <v>163</v>
      </c>
      <c r="B37" s="268"/>
      <c r="C37" s="268"/>
      <c r="D37" s="269"/>
      <c r="E37" s="269"/>
      <c r="F37" s="269"/>
      <c r="G37" s="269"/>
      <c r="H37" s="269"/>
      <c r="I37" s="269"/>
      <c r="J37" s="269"/>
      <c r="K37" s="269"/>
      <c r="L37" s="269"/>
      <c r="M37" s="269"/>
      <c r="N37" s="270"/>
      <c r="O37" s="106"/>
    </row>
    <row r="38" spans="1:18" ht="35.25" customHeight="1" thickBot="1" x14ac:dyDescent="0.25">
      <c r="A38" s="271"/>
      <c r="B38" s="272"/>
      <c r="C38" s="272"/>
      <c r="D38" s="273"/>
      <c r="E38" s="273"/>
      <c r="F38" s="273"/>
      <c r="G38" s="273"/>
      <c r="H38" s="273"/>
      <c r="I38" s="273"/>
      <c r="J38" s="273"/>
      <c r="K38" s="273"/>
      <c r="L38" s="273"/>
      <c r="M38" s="273"/>
      <c r="N38" s="274"/>
      <c r="O38" s="106"/>
    </row>
    <row r="39" spans="1:18" s="110" customFormat="1" ht="31.5" customHeight="1" thickBot="1" x14ac:dyDescent="0.25">
      <c r="A39" s="261" t="s">
        <v>33</v>
      </c>
      <c r="B39" s="263"/>
      <c r="C39" s="261" t="s">
        <v>101</v>
      </c>
      <c r="D39" s="263"/>
      <c r="E39" s="261" t="s">
        <v>111</v>
      </c>
      <c r="F39" s="262"/>
      <c r="G39" s="263"/>
      <c r="H39" s="261" t="s">
        <v>158</v>
      </c>
      <c r="I39" s="262"/>
      <c r="J39" s="107" t="s">
        <v>102</v>
      </c>
      <c r="K39" s="108" t="s">
        <v>103</v>
      </c>
      <c r="L39" s="261" t="s">
        <v>104</v>
      </c>
      <c r="M39" s="262"/>
      <c r="N39" s="263"/>
      <c r="O39" s="109"/>
    </row>
    <row r="40" spans="1:18" ht="33.75" customHeight="1" thickBot="1" x14ac:dyDescent="0.25">
      <c r="A40" s="251">
        <v>8351016168</v>
      </c>
      <c r="B40" s="252"/>
      <c r="C40" s="245">
        <v>908526</v>
      </c>
      <c r="D40" s="247"/>
      <c r="E40" s="245">
        <v>113566</v>
      </c>
      <c r="F40" s="246"/>
      <c r="G40" s="247"/>
      <c r="H40" s="245">
        <v>146364</v>
      </c>
      <c r="I40" s="246"/>
      <c r="J40" s="111">
        <v>3</v>
      </c>
      <c r="K40" s="120">
        <v>22132</v>
      </c>
      <c r="L40" s="253">
        <f>+(E40+H40+K40)</f>
        <v>282062</v>
      </c>
      <c r="M40" s="254"/>
      <c r="N40" s="255"/>
      <c r="O40" s="112"/>
      <c r="P40" s="113"/>
    </row>
    <row r="41" spans="1:18" ht="43.5" customHeight="1" x14ac:dyDescent="0.2">
      <c r="A41" s="248" t="s">
        <v>165</v>
      </c>
      <c r="B41" s="249"/>
      <c r="C41" s="249"/>
      <c r="D41" s="249"/>
      <c r="E41" s="249"/>
      <c r="F41" s="249"/>
      <c r="G41" s="249"/>
      <c r="H41" s="249"/>
      <c r="I41" s="249"/>
      <c r="J41" s="249"/>
      <c r="K41" s="249"/>
      <c r="L41" s="249"/>
      <c r="M41" s="249"/>
      <c r="N41" s="250"/>
      <c r="O41" s="114"/>
    </row>
    <row r="42" spans="1:18" ht="17.25" customHeight="1" x14ac:dyDescent="0.2">
      <c r="A42" s="115"/>
      <c r="B42" s="86"/>
      <c r="C42" s="86"/>
      <c r="D42" s="86"/>
      <c r="E42" s="86"/>
      <c r="F42" s="86"/>
      <c r="G42" s="86"/>
      <c r="H42" s="86"/>
      <c r="I42" s="86"/>
      <c r="J42" s="86"/>
      <c r="K42" s="86"/>
      <c r="L42" s="86"/>
      <c r="M42" s="86"/>
      <c r="N42" s="116"/>
      <c r="O42" s="86"/>
    </row>
    <row r="43" spans="1:18" ht="17.25" customHeight="1" thickBot="1" x14ac:dyDescent="0.25">
      <c r="A43" s="115" t="s">
        <v>39</v>
      </c>
      <c r="B43" s="117"/>
      <c r="C43" s="117"/>
      <c r="D43" s="117"/>
      <c r="E43" s="86"/>
      <c r="F43" s="86"/>
      <c r="G43" s="86"/>
      <c r="H43" s="86"/>
      <c r="I43" s="117"/>
      <c r="J43" s="117"/>
      <c r="K43" s="117"/>
      <c r="L43" s="117"/>
      <c r="M43" s="86"/>
      <c r="N43" s="116"/>
      <c r="O43" s="86"/>
    </row>
    <row r="44" spans="1:18" ht="19.5" customHeight="1" x14ac:dyDescent="0.35">
      <c r="A44" s="256" t="s">
        <v>159</v>
      </c>
      <c r="B44" s="257"/>
      <c r="C44" s="257"/>
      <c r="D44" s="257"/>
      <c r="E44" s="257"/>
      <c r="F44" s="257"/>
      <c r="G44" s="257" t="s">
        <v>154</v>
      </c>
      <c r="H44" s="257"/>
      <c r="I44" s="257"/>
      <c r="J44" s="257"/>
      <c r="K44" s="257"/>
      <c r="L44" s="257"/>
      <c r="M44" s="257"/>
      <c r="N44" s="258"/>
      <c r="O44" s="86"/>
    </row>
    <row r="45" spans="1:18" ht="24" thickBot="1" x14ac:dyDescent="0.25">
      <c r="A45" s="242" t="s">
        <v>40</v>
      </c>
      <c r="B45" s="243"/>
      <c r="C45" s="243"/>
      <c r="D45" s="243"/>
      <c r="E45" s="243"/>
      <c r="F45" s="243"/>
      <c r="G45" s="243" t="s">
        <v>131</v>
      </c>
      <c r="H45" s="243"/>
      <c r="I45" s="243"/>
      <c r="J45" s="243"/>
      <c r="K45" s="243"/>
      <c r="L45" s="243"/>
      <c r="M45" s="243"/>
      <c r="N45" s="244"/>
      <c r="O45" s="118"/>
      <c r="R45" s="59" t="s">
        <v>39</v>
      </c>
    </row>
  </sheetData>
  <dataConsolidate/>
  <mergeCells count="78">
    <mergeCell ref="A23:B23"/>
    <mergeCell ref="F23:J23"/>
    <mergeCell ref="K23:N23"/>
    <mergeCell ref="D17:G17"/>
    <mergeCell ref="H17:K17"/>
    <mergeCell ref="L17:N17"/>
    <mergeCell ref="A19:C19"/>
    <mergeCell ref="A20:E21"/>
    <mergeCell ref="F20:G21"/>
    <mergeCell ref="D19:N19"/>
    <mergeCell ref="A18:B18"/>
    <mergeCell ref="E18:F18"/>
    <mergeCell ref="G18:I18"/>
    <mergeCell ref="L18:N18"/>
    <mergeCell ref="A10:D10"/>
    <mergeCell ref="A11:B12"/>
    <mergeCell ref="H13:J13"/>
    <mergeCell ref="K13:N13"/>
    <mergeCell ref="A30:I30"/>
    <mergeCell ref="K20:K21"/>
    <mergeCell ref="A16:N16"/>
    <mergeCell ref="A13:B13"/>
    <mergeCell ref="E10:H10"/>
    <mergeCell ref="I10:J10"/>
    <mergeCell ref="K10:N10"/>
    <mergeCell ref="C13:G13"/>
    <mergeCell ref="E14:K14"/>
    <mergeCell ref="C23:E23"/>
    <mergeCell ref="H22:N22"/>
    <mergeCell ref="A29:I29"/>
    <mergeCell ref="A1:B3"/>
    <mergeCell ref="C1:I3"/>
    <mergeCell ref="L1:N3"/>
    <mergeCell ref="H39:I39"/>
    <mergeCell ref="L39:N39"/>
    <mergeCell ref="A5:N5"/>
    <mergeCell ref="A6:D6"/>
    <mergeCell ref="A39:B39"/>
    <mergeCell ref="J33:N33"/>
    <mergeCell ref="A37:N38"/>
    <mergeCell ref="A27:I27"/>
    <mergeCell ref="J27:N27"/>
    <mergeCell ref="A28:I28"/>
    <mergeCell ref="C39:D39"/>
    <mergeCell ref="A33:I33"/>
    <mergeCell ref="E39:G39"/>
    <mergeCell ref="A45:F45"/>
    <mergeCell ref="G45:N45"/>
    <mergeCell ref="E40:G40"/>
    <mergeCell ref="A41:N41"/>
    <mergeCell ref="A40:B40"/>
    <mergeCell ref="C40:D40"/>
    <mergeCell ref="H40:I40"/>
    <mergeCell ref="L40:N40"/>
    <mergeCell ref="A44:F44"/>
    <mergeCell ref="G44:N44"/>
    <mergeCell ref="E6:N6"/>
    <mergeCell ref="K7:N7"/>
    <mergeCell ref="E8:H8"/>
    <mergeCell ref="K8:N8"/>
    <mergeCell ref="I9:N9"/>
    <mergeCell ref="I7:J7"/>
    <mergeCell ref="A9:H9"/>
    <mergeCell ref="A7:D7"/>
    <mergeCell ref="A8:D8"/>
    <mergeCell ref="I8:J8"/>
    <mergeCell ref="A35:N36"/>
    <mergeCell ref="L14:M14"/>
    <mergeCell ref="A31:I31"/>
    <mergeCell ref="A32:I32"/>
    <mergeCell ref="A26:N26"/>
    <mergeCell ref="J28:N28"/>
    <mergeCell ref="J29:N29"/>
    <mergeCell ref="J30:N30"/>
    <mergeCell ref="J31:N31"/>
    <mergeCell ref="J32:N32"/>
    <mergeCell ref="A24:N24"/>
    <mergeCell ref="A22:G22"/>
  </mergeCells>
  <phoneticPr fontId="0" type="noConversion"/>
  <dataValidations count="5">
    <dataValidation type="list" allowBlank="1" showInputMessage="1" showErrorMessage="1" sqref="N14">
      <formula1>$R$2:$R$3</formula1>
    </dataValidation>
    <dataValidation type="list" allowBlank="1" showInputMessage="1" showErrorMessage="1" sqref="J40">
      <formula1>$T$5:$T$10</formula1>
    </dataValidation>
    <dataValidation type="list" allowBlank="1" showInputMessage="1" showErrorMessage="1" sqref="K13:N13">
      <formula1>$S$2:$S$3</formula1>
    </dataValidation>
    <dataValidation type="list" allowBlank="1" showInputMessage="1" showErrorMessage="1" sqref="C23:E23">
      <formula1>$V$2:$V$4</formula1>
    </dataValidation>
    <dataValidation type="list" allowBlank="1" showInputMessage="1" showErrorMessage="1" sqref="K10:N10">
      <formula1>$Y$2:$Y$6</formula1>
    </dataValidation>
  </dataValidations>
  <hyperlinks>
    <hyperlink ref="E8" r:id="rId1"/>
  </hyperlinks>
  <pageMargins left="0.70866141732283472" right="0.51181102362204722" top="0.74803149606299213" bottom="0.74803149606299213" header="0" footer="0.31496062992125984"/>
  <pageSetup scale="64" firstPageNumber="0" orientation="portrait" r:id="rId2"/>
  <headerFooter alignWithMargins="0">
    <oddFooter>&amp;R&amp;"Arial,Normal"&amp;8Página &amp;P de &amp;N</oddFooter>
  </headerFooter>
  <drawing r:id="rId3"/>
  <legacy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4"/>
  <sheetViews>
    <sheetView topLeftCell="A7" zoomScaleSheetLayoutView="100" workbookViewId="0">
      <selection activeCell="A19" sqref="A19:M23"/>
    </sheetView>
  </sheetViews>
  <sheetFormatPr baseColWidth="10" defaultColWidth="9.140625" defaultRowHeight="12.75" x14ac:dyDescent="0.2"/>
  <cols>
    <col min="1" max="1" width="19.42578125" style="11" customWidth="1"/>
    <col min="2" max="2" width="5" style="11" customWidth="1"/>
    <col min="3" max="3" width="5.85546875" style="11" customWidth="1"/>
    <col min="4" max="4" width="12.28515625" style="11" customWidth="1"/>
    <col min="5" max="5" width="4.85546875" style="11" customWidth="1"/>
    <col min="6" max="6" width="13.140625" style="11" customWidth="1"/>
    <col min="7" max="7" width="6.5703125" style="11" customWidth="1"/>
    <col min="8" max="8" width="7" style="11" customWidth="1"/>
    <col min="9" max="9" width="6.85546875" style="11" customWidth="1"/>
    <col min="10" max="10" width="6.28515625" style="11" customWidth="1"/>
    <col min="11" max="11" width="6.5703125" style="11" customWidth="1"/>
    <col min="12" max="12" width="5.28515625" style="11" customWidth="1"/>
    <col min="13" max="13" width="9.42578125" style="11" customWidth="1"/>
    <col min="14" max="14" width="39.42578125" style="11" customWidth="1"/>
    <col min="15" max="15" width="20.7109375" style="11" customWidth="1"/>
    <col min="16" max="16" width="10.85546875" style="11" bestFit="1" customWidth="1"/>
    <col min="17" max="256" width="11.42578125" style="11" customWidth="1"/>
    <col min="257" max="16384" width="9.140625" style="11"/>
  </cols>
  <sheetData>
    <row r="1" spans="1:16" x14ac:dyDescent="0.2">
      <c r="A1" s="26"/>
      <c r="B1" s="27"/>
      <c r="C1" s="27"/>
      <c r="D1" s="27"/>
      <c r="E1" s="27"/>
      <c r="F1" s="27"/>
      <c r="G1" s="27"/>
      <c r="H1" s="27"/>
      <c r="I1" s="27"/>
      <c r="J1" s="27"/>
      <c r="K1" s="27"/>
      <c r="L1" s="27" t="s">
        <v>9</v>
      </c>
      <c r="M1" s="28"/>
      <c r="N1" s="130" t="s">
        <v>50</v>
      </c>
    </row>
    <row r="2" spans="1:16" x14ac:dyDescent="0.2">
      <c r="A2" s="29"/>
      <c r="B2" s="14"/>
      <c r="C2" s="14"/>
      <c r="D2" s="14"/>
      <c r="E2" s="14"/>
      <c r="F2" s="14"/>
      <c r="G2" s="14"/>
      <c r="H2" s="14"/>
      <c r="I2" s="14"/>
      <c r="J2" s="14"/>
      <c r="K2" s="14"/>
      <c r="L2" s="14" t="s">
        <v>10</v>
      </c>
      <c r="M2" s="30"/>
      <c r="N2" s="130"/>
    </row>
    <row r="3" spans="1:16" x14ac:dyDescent="0.2">
      <c r="A3" s="29"/>
      <c r="B3" s="14"/>
      <c r="C3" s="14"/>
      <c r="D3" s="14"/>
      <c r="E3" s="14"/>
      <c r="F3" s="14"/>
      <c r="G3" s="14"/>
      <c r="H3" s="14"/>
      <c r="I3" s="14"/>
      <c r="J3" s="14"/>
      <c r="K3" s="14"/>
      <c r="L3" s="14"/>
      <c r="M3" s="30"/>
      <c r="N3" s="130"/>
    </row>
    <row r="4" spans="1:16" x14ac:dyDescent="0.2">
      <c r="A4" s="29"/>
      <c r="B4" s="14"/>
      <c r="C4" s="14"/>
      <c r="D4" s="14"/>
      <c r="E4" s="14"/>
      <c r="F4" s="14"/>
      <c r="G4" s="14"/>
      <c r="H4" s="14"/>
      <c r="I4" s="14"/>
      <c r="J4" s="14"/>
      <c r="K4" s="14"/>
      <c r="L4" s="14"/>
      <c r="M4" s="30"/>
      <c r="N4" s="130"/>
    </row>
    <row r="5" spans="1:16" x14ac:dyDescent="0.2">
      <c r="A5" s="29"/>
      <c r="B5" s="14"/>
      <c r="C5" s="14"/>
      <c r="D5" s="14"/>
      <c r="E5" s="14"/>
      <c r="F5" s="14"/>
      <c r="G5" s="14"/>
      <c r="H5" s="14"/>
      <c r="I5" s="14"/>
      <c r="J5" s="14"/>
      <c r="K5" s="14"/>
      <c r="L5" s="14"/>
      <c r="M5" s="30"/>
      <c r="N5" s="130"/>
    </row>
    <row r="6" spans="1:16" ht="8.25" customHeight="1" x14ac:dyDescent="0.2">
      <c r="A6" s="29"/>
      <c r="B6" s="14"/>
      <c r="C6" s="14"/>
      <c r="D6" s="14"/>
      <c r="E6" s="14"/>
      <c r="F6" s="14"/>
      <c r="G6" s="14"/>
      <c r="H6" s="14"/>
      <c r="I6" s="14"/>
      <c r="J6" s="14"/>
      <c r="K6" s="14"/>
      <c r="L6" s="14"/>
      <c r="M6" s="30"/>
      <c r="N6" s="130"/>
    </row>
    <row r="7" spans="1:16" x14ac:dyDescent="0.2">
      <c r="A7" s="136" t="s">
        <v>61</v>
      </c>
      <c r="B7" s="137"/>
      <c r="C7" s="137"/>
      <c r="D7" s="137"/>
      <c r="E7" s="138" t="s">
        <v>62</v>
      </c>
      <c r="F7" s="138"/>
      <c r="G7" s="138"/>
      <c r="H7" s="138"/>
      <c r="I7" s="138"/>
      <c r="J7" s="138"/>
      <c r="K7" s="138"/>
      <c r="L7" s="138"/>
      <c r="M7" s="139"/>
      <c r="N7" s="135" t="s">
        <v>43</v>
      </c>
    </row>
    <row r="8" spans="1:16" ht="15" customHeight="1" x14ac:dyDescent="0.2">
      <c r="A8" s="31" t="s">
        <v>11</v>
      </c>
      <c r="B8" s="153" t="s">
        <v>12</v>
      </c>
      <c r="C8" s="153"/>
      <c r="D8" s="153"/>
      <c r="E8" s="153"/>
      <c r="F8" s="154" t="s">
        <v>13</v>
      </c>
      <c r="G8" s="12" t="s">
        <v>14</v>
      </c>
      <c r="H8" s="12" t="s">
        <v>15</v>
      </c>
      <c r="I8" s="12" t="s">
        <v>16</v>
      </c>
      <c r="J8" s="125" t="s">
        <v>17</v>
      </c>
      <c r="K8" s="12" t="s">
        <v>14</v>
      </c>
      <c r="L8" s="12" t="s">
        <v>15</v>
      </c>
      <c r="M8" s="32" t="s">
        <v>16</v>
      </c>
      <c r="N8" s="135"/>
      <c r="P8" s="42">
        <v>9092475</v>
      </c>
    </row>
    <row r="9" spans="1:16" s="45" customFormat="1" ht="35.25" customHeight="1" x14ac:dyDescent="0.25">
      <c r="A9" s="33"/>
      <c r="B9" s="126"/>
      <c r="C9" s="126"/>
      <c r="D9" s="126"/>
      <c r="E9" s="126"/>
      <c r="F9" s="154"/>
      <c r="G9" s="43">
        <v>1</v>
      </c>
      <c r="H9" s="43">
        <v>8</v>
      </c>
      <c r="I9" s="43">
        <v>2016</v>
      </c>
      <c r="J9" s="125"/>
      <c r="K9" s="43">
        <v>31</v>
      </c>
      <c r="L9" s="43">
        <v>8</v>
      </c>
      <c r="M9" s="44">
        <v>2016</v>
      </c>
      <c r="N9" s="135"/>
    </row>
    <row r="10" spans="1:16" x14ac:dyDescent="0.2">
      <c r="A10" s="157" t="s">
        <v>71</v>
      </c>
      <c r="B10" s="158"/>
      <c r="C10" s="158"/>
      <c r="D10" s="158"/>
      <c r="E10" s="158"/>
      <c r="F10" s="158"/>
      <c r="G10" s="158"/>
      <c r="H10" s="158"/>
      <c r="I10" s="158"/>
      <c r="J10" s="158"/>
      <c r="K10" s="158"/>
      <c r="L10" s="158"/>
      <c r="M10" s="159"/>
      <c r="N10" s="135"/>
    </row>
    <row r="11" spans="1:16" x14ac:dyDescent="0.2">
      <c r="A11" s="157" t="s">
        <v>72</v>
      </c>
      <c r="B11" s="158"/>
      <c r="C11" s="158"/>
      <c r="D11" s="158"/>
      <c r="E11" s="158"/>
      <c r="F11" s="158"/>
      <c r="G11" s="158"/>
      <c r="H11" s="158"/>
      <c r="I11" s="158"/>
      <c r="J11" s="158"/>
      <c r="K11" s="158"/>
      <c r="L11" s="158"/>
      <c r="M11" s="159"/>
      <c r="N11" s="135"/>
    </row>
    <row r="12" spans="1:16" s="13" customFormat="1" ht="48" customHeight="1" x14ac:dyDescent="0.2">
      <c r="A12" s="160" t="s">
        <v>63</v>
      </c>
      <c r="B12" s="161"/>
      <c r="C12" s="161"/>
      <c r="D12" s="161"/>
      <c r="E12" s="161"/>
      <c r="F12" s="161"/>
      <c r="G12" s="161"/>
      <c r="H12" s="161"/>
      <c r="I12" s="161"/>
      <c r="J12" s="161"/>
      <c r="K12" s="161"/>
      <c r="L12" s="161"/>
      <c r="M12" s="162"/>
      <c r="N12" s="21" t="s">
        <v>44</v>
      </c>
      <c r="O12" s="11"/>
    </row>
    <row r="13" spans="1:16" ht="24" customHeight="1" x14ac:dyDescent="0.2">
      <c r="A13" s="131" t="s">
        <v>64</v>
      </c>
      <c r="B13" s="132"/>
      <c r="C13" s="132"/>
      <c r="D13" s="132"/>
      <c r="E13" s="132"/>
      <c r="F13" s="132"/>
      <c r="G13" s="132"/>
      <c r="H13" s="132"/>
      <c r="I13" s="132"/>
      <c r="J13" s="132"/>
      <c r="K13" s="132"/>
      <c r="L13" s="132"/>
      <c r="M13" s="133"/>
      <c r="N13" s="134" t="s">
        <v>51</v>
      </c>
    </row>
    <row r="14" spans="1:16" ht="12.75" customHeight="1" x14ac:dyDescent="0.2">
      <c r="A14" s="163" t="s">
        <v>18</v>
      </c>
      <c r="B14" s="164"/>
      <c r="C14" s="164"/>
      <c r="D14" s="164"/>
      <c r="E14" s="164"/>
      <c r="F14" s="164"/>
      <c r="G14" s="164"/>
      <c r="H14" s="164"/>
      <c r="I14" s="164"/>
      <c r="J14" s="164"/>
      <c r="K14" s="164"/>
      <c r="L14" s="164"/>
      <c r="M14" s="165"/>
      <c r="N14" s="134"/>
    </row>
    <row r="15" spans="1:16" ht="42" customHeight="1" x14ac:dyDescent="0.2">
      <c r="A15" s="171" t="s">
        <v>19</v>
      </c>
      <c r="B15" s="172"/>
      <c r="C15" s="172"/>
      <c r="D15" s="172"/>
      <c r="E15" s="172"/>
      <c r="F15" s="172"/>
      <c r="G15" s="172"/>
      <c r="H15" s="172"/>
      <c r="I15" s="172"/>
      <c r="J15" s="172"/>
      <c r="K15" s="172"/>
      <c r="L15" s="172"/>
      <c r="M15" s="173"/>
      <c r="N15" s="134"/>
    </row>
    <row r="16" spans="1:16" ht="42" customHeight="1" x14ac:dyDescent="0.2">
      <c r="A16" s="177" t="s">
        <v>20</v>
      </c>
      <c r="B16" s="178"/>
      <c r="C16" s="178"/>
      <c r="D16" s="178"/>
      <c r="E16" s="178"/>
      <c r="F16" s="178"/>
      <c r="G16" s="178"/>
      <c r="H16" s="178"/>
      <c r="I16" s="178"/>
      <c r="J16" s="178"/>
      <c r="K16" s="178"/>
      <c r="L16" s="178"/>
      <c r="M16" s="179"/>
      <c r="N16" s="134"/>
    </row>
    <row r="17" spans="1:18" ht="13.5" customHeight="1" thickBot="1" x14ac:dyDescent="0.25">
      <c r="A17" s="180"/>
      <c r="B17" s="181"/>
      <c r="C17" s="181"/>
      <c r="D17" s="181"/>
      <c r="E17" s="181"/>
      <c r="F17" s="181"/>
      <c r="G17" s="181"/>
      <c r="H17" s="181"/>
      <c r="I17" s="181"/>
      <c r="J17" s="181"/>
      <c r="K17" s="181"/>
      <c r="L17" s="181"/>
      <c r="M17" s="182"/>
      <c r="N17" s="22"/>
    </row>
    <row r="18" spans="1:18" ht="13.5" customHeight="1" thickTop="1" x14ac:dyDescent="0.2">
      <c r="A18" s="174" t="s">
        <v>21</v>
      </c>
      <c r="B18" s="175"/>
      <c r="C18" s="175"/>
      <c r="D18" s="175"/>
      <c r="E18" s="175"/>
      <c r="F18" s="175"/>
      <c r="G18" s="175"/>
      <c r="H18" s="175"/>
      <c r="I18" s="175"/>
      <c r="J18" s="175"/>
      <c r="K18" s="175"/>
      <c r="L18" s="175"/>
      <c r="M18" s="176"/>
      <c r="N18" s="22"/>
    </row>
    <row r="19" spans="1:18" ht="31.5" customHeight="1" x14ac:dyDescent="0.2">
      <c r="A19" s="317" t="s">
        <v>70</v>
      </c>
      <c r="B19" s="318"/>
      <c r="C19" s="318"/>
      <c r="D19" s="318"/>
      <c r="E19" s="318"/>
      <c r="F19" s="318"/>
      <c r="G19" s="318"/>
      <c r="H19" s="318"/>
      <c r="I19" s="318"/>
      <c r="J19" s="318"/>
      <c r="K19" s="318"/>
      <c r="L19" s="318"/>
      <c r="M19" s="319"/>
      <c r="N19" s="135" t="s">
        <v>45</v>
      </c>
      <c r="O19" s="11">
        <v>17829636</v>
      </c>
    </row>
    <row r="20" spans="1:18" ht="14.25" customHeight="1" x14ac:dyDescent="0.2">
      <c r="A20" s="317"/>
      <c r="B20" s="318"/>
      <c r="C20" s="318"/>
      <c r="D20" s="318"/>
      <c r="E20" s="318"/>
      <c r="F20" s="318"/>
      <c r="G20" s="318"/>
      <c r="H20" s="318"/>
      <c r="I20" s="318"/>
      <c r="J20" s="318"/>
      <c r="K20" s="318"/>
      <c r="L20" s="318"/>
      <c r="M20" s="319"/>
      <c r="N20" s="135"/>
    </row>
    <row r="21" spans="1:18" hidden="1" x14ac:dyDescent="0.2">
      <c r="A21" s="317"/>
      <c r="B21" s="318"/>
      <c r="C21" s="318"/>
      <c r="D21" s="318"/>
      <c r="E21" s="318"/>
      <c r="F21" s="318"/>
      <c r="G21" s="318"/>
      <c r="H21" s="318"/>
      <c r="I21" s="318"/>
      <c r="J21" s="318"/>
      <c r="K21" s="318"/>
      <c r="L21" s="318"/>
      <c r="M21" s="319"/>
      <c r="N21" s="22"/>
    </row>
    <row r="22" spans="1:18" ht="16.5" hidden="1" customHeight="1" x14ac:dyDescent="0.2">
      <c r="A22" s="317"/>
      <c r="B22" s="318"/>
      <c r="C22" s="318"/>
      <c r="D22" s="318"/>
      <c r="E22" s="318"/>
      <c r="F22" s="318"/>
      <c r="G22" s="318"/>
      <c r="H22" s="318"/>
      <c r="I22" s="318"/>
      <c r="J22" s="318"/>
      <c r="K22" s="318"/>
      <c r="L22" s="318"/>
      <c r="M22" s="319"/>
      <c r="N22" s="22"/>
    </row>
    <row r="23" spans="1:18" ht="12.75" hidden="1" customHeight="1" x14ac:dyDescent="0.2">
      <c r="A23" s="317"/>
      <c r="B23" s="318"/>
      <c r="C23" s="318"/>
      <c r="D23" s="318"/>
      <c r="E23" s="318"/>
      <c r="F23" s="318"/>
      <c r="G23" s="318"/>
      <c r="H23" s="318"/>
      <c r="I23" s="318"/>
      <c r="J23" s="318"/>
      <c r="K23" s="318"/>
      <c r="L23" s="318"/>
      <c r="M23" s="319"/>
      <c r="N23" s="22"/>
    </row>
    <row r="24" spans="1:18" ht="49.5" customHeight="1" x14ac:dyDescent="0.2">
      <c r="A24" s="144" t="s">
        <v>22</v>
      </c>
      <c r="B24" s="145"/>
      <c r="C24" s="145"/>
      <c r="D24" s="145"/>
      <c r="E24" s="145"/>
      <c r="F24" s="145"/>
      <c r="G24" s="145"/>
      <c r="H24" s="145"/>
      <c r="I24" s="145"/>
      <c r="J24" s="145"/>
      <c r="K24" s="145"/>
      <c r="L24" s="145"/>
      <c r="M24" s="146"/>
      <c r="N24" s="22"/>
      <c r="O24" s="11">
        <f>2593402+648350</f>
        <v>3241752</v>
      </c>
    </row>
    <row r="25" spans="1:18" ht="61.5" customHeight="1" x14ac:dyDescent="0.2">
      <c r="A25" s="147" t="s">
        <v>41</v>
      </c>
      <c r="B25" s="148"/>
      <c r="C25" s="148"/>
      <c r="D25" s="148"/>
      <c r="E25" s="148"/>
      <c r="F25" s="148"/>
      <c r="G25" s="148"/>
      <c r="H25" s="148"/>
      <c r="I25" s="148"/>
      <c r="J25" s="148"/>
      <c r="K25" s="148"/>
      <c r="L25" s="148"/>
      <c r="M25" s="149"/>
      <c r="N25" s="22"/>
      <c r="P25" s="11">
        <v>14587884</v>
      </c>
    </row>
    <row r="26" spans="1:18" ht="20.25" customHeight="1" x14ac:dyDescent="0.2">
      <c r="A26" s="34" t="s">
        <v>23</v>
      </c>
      <c r="B26" s="155" t="s">
        <v>24</v>
      </c>
      <c r="C26" s="155"/>
      <c r="D26" s="155"/>
      <c r="E26" s="155"/>
      <c r="F26" s="155" t="s">
        <v>25</v>
      </c>
      <c r="G26" s="155"/>
      <c r="H26" s="155"/>
      <c r="I26" s="155"/>
      <c r="J26" s="155"/>
      <c r="K26" s="155"/>
      <c r="L26" s="155"/>
      <c r="M26" s="156"/>
      <c r="N26" s="22"/>
    </row>
    <row r="27" spans="1:18" ht="38.25" customHeight="1" x14ac:dyDescent="0.2">
      <c r="A27" s="35" t="s">
        <v>26</v>
      </c>
      <c r="B27" s="143">
        <v>17829636</v>
      </c>
      <c r="C27" s="143"/>
      <c r="D27" s="143"/>
      <c r="E27" s="143"/>
      <c r="F27" s="140" t="str">
        <f>CONCATENATE(UPPER(CONVERTIRNUM(B27,TRUE)),"( MCTE )")</f>
        <v>DIECISIETE MILLONES OCHOCIENTOS VEINTINUEVE MIL SEISCIENTOS TREINTA Y SEIS PESOS CON CERO CENTAVOS( MCTE )</v>
      </c>
      <c r="G27" s="141" t="str">
        <f t="shared" ref="G27:M31" si="0">CONCATENATE(UPPER(CONVERTIRNUM(G26,TRUE)), " MCTE)")</f>
        <v>CERO PESOS CON CERO CENTAVOS MCTE)</v>
      </c>
      <c r="H27" s="141" t="str">
        <f t="shared" si="0"/>
        <v>CERO PESOS CON CERO CENTAVOS MCTE)</v>
      </c>
      <c r="I27" s="141" t="str">
        <f t="shared" si="0"/>
        <v>CERO PESOS CON CERO CENTAVOS MCTE)</v>
      </c>
      <c r="J27" s="141" t="str">
        <f t="shared" si="0"/>
        <v>CERO PESOS CON CERO CENTAVOS MCTE)</v>
      </c>
      <c r="K27" s="141" t="str">
        <f t="shared" si="0"/>
        <v>CERO PESOS CON CERO CENTAVOS MCTE)</v>
      </c>
      <c r="L27" s="141" t="str">
        <f t="shared" si="0"/>
        <v>CERO PESOS CON CERO CENTAVOS MCTE)</v>
      </c>
      <c r="M27" s="142" t="str">
        <f t="shared" si="0"/>
        <v>CERO PESOS CON CERO CENTAVOS MCTE)</v>
      </c>
      <c r="N27" s="134" t="s">
        <v>47</v>
      </c>
      <c r="O27" s="11">
        <v>3109800</v>
      </c>
    </row>
    <row r="28" spans="1:18" ht="25.5" customHeight="1" x14ac:dyDescent="0.2">
      <c r="A28" s="36" t="s">
        <v>27</v>
      </c>
      <c r="B28" s="143">
        <f>+B27-648350</f>
        <v>17181286</v>
      </c>
      <c r="C28" s="143"/>
      <c r="D28" s="143"/>
      <c r="E28" s="143"/>
      <c r="F28" s="140" t="str">
        <f>CONCATENATE(UPPER(CONVERTIRNUM(B28,TRUE)),"( MCTE )")</f>
        <v>DIECISIETE MILLONES CIENTO OCHENTA Y UN MIL DOSCIENTOS OCHENTA Y SEIS PESOS CON CERO CENTAVOS( MCTE )</v>
      </c>
      <c r="G28" s="141" t="e">
        <f t="shared" si="0"/>
        <v>#VALUE!</v>
      </c>
      <c r="H28" s="141" t="e">
        <f t="shared" si="0"/>
        <v>#VALUE!</v>
      </c>
      <c r="I28" s="141" t="e">
        <f t="shared" si="0"/>
        <v>#VALUE!</v>
      </c>
      <c r="J28" s="141" t="e">
        <f t="shared" si="0"/>
        <v>#VALUE!</v>
      </c>
      <c r="K28" s="141" t="e">
        <f t="shared" si="0"/>
        <v>#VALUE!</v>
      </c>
      <c r="L28" s="141" t="e">
        <f t="shared" si="0"/>
        <v>#VALUE!</v>
      </c>
      <c r="M28" s="142" t="e">
        <f t="shared" si="0"/>
        <v>#VALUE!</v>
      </c>
      <c r="N28" s="134"/>
      <c r="O28" s="11">
        <v>20785288</v>
      </c>
      <c r="R28" s="11">
        <f>17181286+648350</f>
        <v>17829636</v>
      </c>
    </row>
    <row r="29" spans="1:18" ht="25.5" customHeight="1" x14ac:dyDescent="0.2">
      <c r="A29" s="35" t="s">
        <v>28</v>
      </c>
      <c r="B29" s="143">
        <v>2593402</v>
      </c>
      <c r="C29" s="143"/>
      <c r="D29" s="143"/>
      <c r="E29" s="143"/>
      <c r="F29" s="140" t="str">
        <f>CONCATENATE(UPPER(CONVERTIRNUM(B29,TRUE)),"( MCTE )")</f>
        <v>DOS MILLONES QUINIENTOS NOVENTA Y TRES MIL CUATROCIENTOS DOS PESOS CON CERO CENTAVOS( MCTE )</v>
      </c>
      <c r="G29" s="141" t="e">
        <f t="shared" si="0"/>
        <v>#VALUE!</v>
      </c>
      <c r="H29" s="141" t="e">
        <f t="shared" si="0"/>
        <v>#VALUE!</v>
      </c>
      <c r="I29" s="141" t="e">
        <f t="shared" si="0"/>
        <v>#VALUE!</v>
      </c>
      <c r="J29" s="141" t="e">
        <f t="shared" si="0"/>
        <v>#VALUE!</v>
      </c>
      <c r="K29" s="141" t="e">
        <f t="shared" si="0"/>
        <v>#VALUE!</v>
      </c>
      <c r="L29" s="141" t="e">
        <f t="shared" si="0"/>
        <v>#VALUE!</v>
      </c>
      <c r="M29" s="142" t="e">
        <f t="shared" si="0"/>
        <v>#VALUE!</v>
      </c>
      <c r="N29" s="134"/>
    </row>
    <row r="30" spans="1:18" ht="25.5" customHeight="1" x14ac:dyDescent="0.2">
      <c r="A30" s="35" t="s">
        <v>29</v>
      </c>
      <c r="B30" s="143">
        <v>0</v>
      </c>
      <c r="C30" s="143"/>
      <c r="D30" s="143"/>
      <c r="E30" s="143"/>
      <c r="F30" s="140" t="str">
        <f>CONCATENATE(UPPER(CONVERTIRNUM(B30,TRUE)),"( MCTE )")</f>
        <v>CERO PESOS CON CERO CENTAVOS( MCTE )</v>
      </c>
      <c r="G30" s="141" t="e">
        <f t="shared" si="0"/>
        <v>#VALUE!</v>
      </c>
      <c r="H30" s="141" t="e">
        <f t="shared" si="0"/>
        <v>#VALUE!</v>
      </c>
      <c r="I30" s="141" t="e">
        <f t="shared" si="0"/>
        <v>#VALUE!</v>
      </c>
      <c r="J30" s="141" t="e">
        <f t="shared" si="0"/>
        <v>#VALUE!</v>
      </c>
      <c r="K30" s="141" t="e">
        <f t="shared" si="0"/>
        <v>#VALUE!</v>
      </c>
      <c r="L30" s="141" t="e">
        <f t="shared" si="0"/>
        <v>#VALUE!</v>
      </c>
      <c r="M30" s="142" t="e">
        <f t="shared" si="0"/>
        <v>#VALUE!</v>
      </c>
      <c r="N30" s="134"/>
      <c r="O30" s="11">
        <f>+B29*0.8</f>
        <v>2074721.6</v>
      </c>
    </row>
    <row r="31" spans="1:18" x14ac:dyDescent="0.2">
      <c r="A31" s="35" t="s">
        <v>30</v>
      </c>
      <c r="B31" s="143">
        <f>+B27-B28</f>
        <v>648350</v>
      </c>
      <c r="C31" s="143"/>
      <c r="D31" s="143"/>
      <c r="E31" s="143"/>
      <c r="F31" s="140" t="str">
        <f>CONCATENATE(UPPER(CONVERTIRNUM(B31,TRUE)),"( MCTE )")</f>
        <v>SEISCIENTOS CUARENTA Y OCHO MIL TRESCIENTOS CINCUENTA PESOS CON CERO CENTAVOS( MCTE )</v>
      </c>
      <c r="G31" s="141" t="e">
        <f t="shared" si="0"/>
        <v>#VALUE!</v>
      </c>
      <c r="H31" s="141" t="e">
        <f t="shared" si="0"/>
        <v>#VALUE!</v>
      </c>
      <c r="I31" s="141" t="e">
        <f t="shared" si="0"/>
        <v>#VALUE!</v>
      </c>
      <c r="J31" s="141" t="e">
        <f t="shared" si="0"/>
        <v>#VALUE!</v>
      </c>
      <c r="K31" s="141" t="e">
        <f t="shared" si="0"/>
        <v>#VALUE!</v>
      </c>
      <c r="L31" s="141" t="e">
        <f t="shared" si="0"/>
        <v>#VALUE!</v>
      </c>
      <c r="M31" s="142" t="e">
        <f t="shared" si="0"/>
        <v>#VALUE!</v>
      </c>
      <c r="N31" s="134"/>
    </row>
    <row r="32" spans="1:18" ht="25.5" x14ac:dyDescent="0.4">
      <c r="A32" s="35" t="s">
        <v>31</v>
      </c>
      <c r="B32" s="186">
        <f>+(B28*100)/B27</f>
        <v>96.363638607092142</v>
      </c>
      <c r="C32" s="186"/>
      <c r="D32" s="186"/>
      <c r="E32" s="186"/>
      <c r="F32" s="187" t="s">
        <v>69</v>
      </c>
      <c r="G32" s="187"/>
      <c r="H32" s="187"/>
      <c r="I32" s="187"/>
      <c r="J32" s="187"/>
      <c r="K32" s="187"/>
      <c r="L32" s="187"/>
      <c r="M32" s="188"/>
      <c r="N32" s="23" t="s">
        <v>52</v>
      </c>
      <c r="O32" s="11">
        <v>3241752</v>
      </c>
    </row>
    <row r="33" spans="1:17" x14ac:dyDescent="0.2">
      <c r="A33" s="37"/>
      <c r="B33" s="15"/>
      <c r="C33" s="15"/>
      <c r="D33" s="16"/>
      <c r="E33" s="16"/>
      <c r="F33" s="17"/>
      <c r="G33" s="17"/>
      <c r="H33" s="17"/>
      <c r="I33" s="17"/>
      <c r="J33" s="17"/>
      <c r="K33" s="17"/>
      <c r="L33" s="17"/>
      <c r="M33" s="38"/>
      <c r="N33" s="127"/>
    </row>
    <row r="34" spans="1:17" ht="15" customHeight="1" x14ac:dyDescent="0.2">
      <c r="A34" s="189" t="s">
        <v>32</v>
      </c>
      <c r="B34" s="190"/>
      <c r="C34" s="190"/>
      <c r="D34" s="190"/>
      <c r="E34" s="190"/>
      <c r="F34" s="190"/>
      <c r="G34" s="190"/>
      <c r="H34" s="190"/>
      <c r="I34" s="190"/>
      <c r="J34" s="190"/>
      <c r="K34" s="190"/>
      <c r="L34" s="190"/>
      <c r="M34" s="191"/>
      <c r="N34" s="128"/>
      <c r="O34" s="11">
        <v>-648350</v>
      </c>
    </row>
    <row r="35" spans="1:17" ht="4.5" customHeight="1" x14ac:dyDescent="0.2">
      <c r="A35" s="189"/>
      <c r="B35" s="190"/>
      <c r="C35" s="190"/>
      <c r="D35" s="190"/>
      <c r="E35" s="190"/>
      <c r="F35" s="190"/>
      <c r="G35" s="190"/>
      <c r="H35" s="190"/>
      <c r="I35" s="190"/>
      <c r="J35" s="190"/>
      <c r="K35" s="190"/>
      <c r="L35" s="190"/>
      <c r="M35" s="191"/>
      <c r="N35" s="128"/>
    </row>
    <row r="36" spans="1:17" ht="12.75" customHeight="1" x14ac:dyDescent="0.2">
      <c r="A36" s="192" t="s">
        <v>42</v>
      </c>
      <c r="B36" s="193"/>
      <c r="C36" s="193"/>
      <c r="D36" s="193"/>
      <c r="E36" s="193"/>
      <c r="F36" s="193"/>
      <c r="G36" s="193"/>
      <c r="H36" s="193"/>
      <c r="I36" s="193"/>
      <c r="J36" s="193"/>
      <c r="K36" s="193"/>
      <c r="L36" s="193"/>
      <c r="M36" s="194"/>
      <c r="N36" s="128"/>
    </row>
    <row r="37" spans="1:17" ht="30.75" customHeight="1" x14ac:dyDescent="0.2">
      <c r="A37" s="192"/>
      <c r="B37" s="193"/>
      <c r="C37" s="193"/>
      <c r="D37" s="193"/>
      <c r="E37" s="193"/>
      <c r="F37" s="193"/>
      <c r="G37" s="193"/>
      <c r="H37" s="193"/>
      <c r="I37" s="193"/>
      <c r="J37" s="193"/>
      <c r="K37" s="193"/>
      <c r="L37" s="193"/>
      <c r="M37" s="194"/>
      <c r="N37" s="129"/>
    </row>
    <row r="38" spans="1:17" ht="12.75" customHeight="1" x14ac:dyDescent="0.2">
      <c r="A38" s="39" t="s">
        <v>33</v>
      </c>
      <c r="B38" s="196" t="s">
        <v>34</v>
      </c>
      <c r="C38" s="196"/>
      <c r="D38" s="196"/>
      <c r="E38" s="196"/>
      <c r="F38" s="18" t="s">
        <v>35</v>
      </c>
      <c r="G38" s="155" t="s">
        <v>36</v>
      </c>
      <c r="H38" s="155"/>
      <c r="I38" s="155" t="s">
        <v>37</v>
      </c>
      <c r="J38" s="155"/>
      <c r="K38" s="195" t="s">
        <v>38</v>
      </c>
      <c r="L38" s="195"/>
      <c r="M38" s="156"/>
      <c r="N38" s="22"/>
      <c r="P38" s="46">
        <f>+B29+B28</f>
        <v>19774688</v>
      </c>
    </row>
    <row r="39" spans="1:17" ht="37.5" customHeight="1" x14ac:dyDescent="0.4">
      <c r="A39" s="40"/>
      <c r="B39" s="167">
        <v>3241752</v>
      </c>
      <c r="C39" s="167"/>
      <c r="D39" s="167"/>
      <c r="E39" s="167"/>
      <c r="F39" s="19">
        <f>IF(B39&lt;=(1723650),(689450),(B39*0.4))</f>
        <v>1296700.8</v>
      </c>
      <c r="G39" s="168">
        <f>(F39*12.5)/100</f>
        <v>162087.6</v>
      </c>
      <c r="H39" s="168"/>
      <c r="I39" s="168">
        <f>(F39*16)/100</f>
        <v>207472.128</v>
      </c>
      <c r="J39" s="168"/>
      <c r="K39" s="169">
        <f>+I39+G39</f>
        <v>369559.728</v>
      </c>
      <c r="L39" s="169"/>
      <c r="M39" s="170"/>
      <c r="N39" s="24" t="s">
        <v>46</v>
      </c>
    </row>
    <row r="40" spans="1:17" ht="27" customHeight="1" x14ac:dyDescent="0.2">
      <c r="A40" s="198" t="s">
        <v>68</v>
      </c>
      <c r="B40" s="199"/>
      <c r="C40" s="199"/>
      <c r="D40" s="199"/>
      <c r="E40" s="199"/>
      <c r="F40" s="199"/>
      <c r="G40" s="199"/>
      <c r="H40" s="199"/>
      <c r="I40" s="199"/>
      <c r="J40" s="199"/>
      <c r="K40" s="199"/>
      <c r="L40" s="199"/>
      <c r="M40" s="200"/>
      <c r="N40" s="166" t="s">
        <v>48</v>
      </c>
    </row>
    <row r="41" spans="1:17" ht="24" customHeight="1" x14ac:dyDescent="0.2">
      <c r="A41" s="29"/>
      <c r="B41" s="14"/>
      <c r="C41" s="14"/>
      <c r="D41" s="14"/>
      <c r="E41" s="14"/>
      <c r="F41" s="14"/>
      <c r="G41" s="14"/>
      <c r="H41" s="14"/>
      <c r="I41" s="14"/>
      <c r="J41" s="14"/>
      <c r="K41" s="14"/>
      <c r="L41" s="14"/>
      <c r="M41" s="30"/>
      <c r="N41" s="166"/>
    </row>
    <row r="42" spans="1:17" ht="12.75" customHeight="1" x14ac:dyDescent="0.2">
      <c r="A42" s="29" t="s">
        <v>39</v>
      </c>
      <c r="B42" s="14"/>
      <c r="C42" s="14"/>
      <c r="D42" s="14"/>
      <c r="E42" s="14"/>
      <c r="F42" s="14"/>
      <c r="G42" s="14"/>
      <c r="H42" s="14"/>
      <c r="I42" s="14"/>
      <c r="J42" s="14"/>
      <c r="K42" s="14"/>
      <c r="L42" s="14"/>
      <c r="M42" s="30"/>
      <c r="N42" s="166"/>
    </row>
    <row r="43" spans="1:17" ht="15" x14ac:dyDescent="0.25">
      <c r="A43" s="29"/>
      <c r="B43" s="197"/>
      <c r="C43" s="197"/>
      <c r="D43" s="197"/>
      <c r="E43" s="197"/>
      <c r="F43" s="197"/>
      <c r="G43" s="197"/>
      <c r="H43" s="197"/>
      <c r="I43" s="197"/>
      <c r="J43" s="197"/>
      <c r="K43" s="41"/>
      <c r="L43" s="14"/>
      <c r="M43" s="30"/>
      <c r="N43" s="166"/>
    </row>
    <row r="44" spans="1:17" ht="20.25" thickBot="1" x14ac:dyDescent="0.25">
      <c r="A44" s="183" t="s">
        <v>40</v>
      </c>
      <c r="B44" s="184"/>
      <c r="C44" s="184"/>
      <c r="D44" s="184"/>
      <c r="E44" s="184"/>
      <c r="F44" s="184"/>
      <c r="G44" s="184"/>
      <c r="H44" s="184"/>
      <c r="I44" s="184"/>
      <c r="J44" s="184"/>
      <c r="K44" s="184"/>
      <c r="L44" s="184"/>
      <c r="M44" s="185"/>
      <c r="N44" s="25" t="s">
        <v>49</v>
      </c>
      <c r="Q44" s="11" t="s">
        <v>39</v>
      </c>
    </row>
  </sheetData>
  <mergeCells count="53">
    <mergeCell ref="A44:M44"/>
    <mergeCell ref="B38:E38"/>
    <mergeCell ref="G38:H38"/>
    <mergeCell ref="I38:J38"/>
    <mergeCell ref="K38:M38"/>
    <mergeCell ref="B39:E39"/>
    <mergeCell ref="G39:H39"/>
    <mergeCell ref="I39:J39"/>
    <mergeCell ref="K39:M39"/>
    <mergeCell ref="A40:M40"/>
    <mergeCell ref="N40:N43"/>
    <mergeCell ref="B43:J43"/>
    <mergeCell ref="N33:N37"/>
    <mergeCell ref="A34:M34"/>
    <mergeCell ref="A35:M35"/>
    <mergeCell ref="A36:M37"/>
    <mergeCell ref="B26:E26"/>
    <mergeCell ref="F26:M26"/>
    <mergeCell ref="B27:E27"/>
    <mergeCell ref="F27:M27"/>
    <mergeCell ref="B32:E32"/>
    <mergeCell ref="F32:M32"/>
    <mergeCell ref="N27:N31"/>
    <mergeCell ref="B28:E28"/>
    <mergeCell ref="F28:M28"/>
    <mergeCell ref="B29:E29"/>
    <mergeCell ref="F29:M29"/>
    <mergeCell ref="B30:E30"/>
    <mergeCell ref="F30:M30"/>
    <mergeCell ref="B31:E31"/>
    <mergeCell ref="F31:M31"/>
    <mergeCell ref="A25:M25"/>
    <mergeCell ref="A12:M12"/>
    <mergeCell ref="A13:M13"/>
    <mergeCell ref="N13:N16"/>
    <mergeCell ref="A14:M14"/>
    <mergeCell ref="A15:M15"/>
    <mergeCell ref="A16:M16"/>
    <mergeCell ref="A17:M17"/>
    <mergeCell ref="A18:M18"/>
    <mergeCell ref="A19:M23"/>
    <mergeCell ref="A10:M10"/>
    <mergeCell ref="A11:M11"/>
    <mergeCell ref="N19:N20"/>
    <mergeCell ref="A24:M24"/>
    <mergeCell ref="N1:N6"/>
    <mergeCell ref="A7:D7"/>
    <mergeCell ref="E7:M7"/>
    <mergeCell ref="N7:N11"/>
    <mergeCell ref="B8:E8"/>
    <mergeCell ref="F8:F9"/>
    <mergeCell ref="J8:J9"/>
    <mergeCell ref="B9:E9"/>
  </mergeCells>
  <phoneticPr fontId="0" type="noConversion"/>
  <printOptions horizontalCentered="1"/>
  <pageMargins left="0.70866141732283472" right="0.70866141732283472" top="0.74803149606299213" bottom="0.74803149606299213" header="0.51181102362204722" footer="0.51181102362204722"/>
  <pageSetup scale="75" firstPageNumber="0"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0"/>
  <sheetViews>
    <sheetView workbookViewId="0">
      <selection activeCell="F14" sqref="F14"/>
    </sheetView>
  </sheetViews>
  <sheetFormatPr baseColWidth="10" defaultColWidth="9.140625" defaultRowHeight="15" x14ac:dyDescent="0.25"/>
  <cols>
    <col min="1" max="1" width="38.28515625" customWidth="1"/>
    <col min="2" max="2" width="11" customWidth="1"/>
    <col min="3" max="3" width="9.28515625" customWidth="1"/>
    <col min="4" max="4" width="13.42578125" bestFit="1" customWidth="1"/>
    <col min="5" max="5" width="9.85546875" customWidth="1"/>
    <col min="6" max="6" width="15.85546875" bestFit="1" customWidth="1"/>
    <col min="7" max="7" width="18.5703125" bestFit="1" customWidth="1"/>
    <col min="8" max="256" width="11.42578125" customWidth="1"/>
  </cols>
  <sheetData>
    <row r="1" spans="1:7" x14ac:dyDescent="0.25">
      <c r="A1" s="50" t="s">
        <v>85</v>
      </c>
      <c r="B1" s="320" t="s">
        <v>105</v>
      </c>
      <c r="C1" s="321"/>
      <c r="D1" s="50" t="s">
        <v>113</v>
      </c>
      <c r="F1" s="51" t="s">
        <v>118</v>
      </c>
      <c r="G1" s="52" t="s">
        <v>122</v>
      </c>
    </row>
    <row r="2" spans="1:7" x14ac:dyDescent="0.25">
      <c r="A2" s="47" t="s">
        <v>88</v>
      </c>
      <c r="B2" s="49">
        <v>1</v>
      </c>
      <c r="C2" s="48">
        <v>5.2199999999999998E-3</v>
      </c>
      <c r="D2" s="47" t="s">
        <v>112</v>
      </c>
      <c r="F2" s="51" t="s">
        <v>119</v>
      </c>
      <c r="G2" s="47" t="s">
        <v>123</v>
      </c>
    </row>
    <row r="3" spans="1:7" x14ac:dyDescent="0.25">
      <c r="A3" s="47" t="s">
        <v>86</v>
      </c>
      <c r="B3" s="49">
        <v>2</v>
      </c>
      <c r="C3" s="48">
        <v>1.044E-2</v>
      </c>
      <c r="D3" s="47" t="s">
        <v>114</v>
      </c>
      <c r="F3" s="51" t="s">
        <v>120</v>
      </c>
      <c r="G3" s="47" t="s">
        <v>124</v>
      </c>
    </row>
    <row r="4" spans="1:7" x14ac:dyDescent="0.25">
      <c r="A4" s="47" t="s">
        <v>87</v>
      </c>
      <c r="B4" s="49">
        <v>3</v>
      </c>
      <c r="C4" s="48">
        <v>2.436E-2</v>
      </c>
      <c r="G4" s="47" t="s">
        <v>125</v>
      </c>
    </row>
    <row r="5" spans="1:7" x14ac:dyDescent="0.25">
      <c r="A5" s="47" t="s">
        <v>89</v>
      </c>
      <c r="B5" s="49">
        <v>4</v>
      </c>
      <c r="C5" s="48">
        <v>4.3499999999999997E-2</v>
      </c>
    </row>
    <row r="6" spans="1:7" x14ac:dyDescent="0.25">
      <c r="A6" s="47" t="s">
        <v>90</v>
      </c>
      <c r="B6" s="49">
        <v>5</v>
      </c>
      <c r="C6" s="48">
        <v>6.9599999999999995E-2</v>
      </c>
    </row>
    <row r="200" spans="1:2" x14ac:dyDescent="0.25">
      <c r="A200" t="s">
        <v>127</v>
      </c>
      <c r="B200">
        <v>123456789</v>
      </c>
    </row>
  </sheetData>
  <mergeCells count="1">
    <mergeCell ref="B1:C1"/>
  </mergeCells>
  <phoneticPr fontId="0" type="noConversion"/>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9.140625" defaultRowHeight="15" x14ac:dyDescent="0.25"/>
  <cols>
    <col min="1" max="256" width="11.42578125" customWidth="1"/>
  </cols>
  <sheetData/>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Hoja1</vt:lpstr>
      <vt:lpstr>CERTIFICACION MES DE FEBRERO </vt:lpstr>
      <vt:lpstr>CERTIFICACION</vt:lpstr>
      <vt:lpstr>CERTIFICACION JULIO 80%</vt:lpstr>
      <vt:lpstr>Hoja2</vt:lpstr>
      <vt:lpstr>Hoja3</vt:lpstr>
      <vt:lpstr>CERTIFICACION!Área_de_impresión</vt:lpstr>
      <vt:lpstr>'CERTIFICACION JULIO 80%'!Área_de_impresión</vt:lpstr>
      <vt:lpstr>'CERTIFICACION MES DE FEBRERO '!Área_de_impresión</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Moises</dc:creator>
  <cp:lastModifiedBy>USER</cp:lastModifiedBy>
  <cp:lastPrinted>2016-11-09T16:32:44Z</cp:lastPrinted>
  <dcterms:created xsi:type="dcterms:W3CDTF">2012-04-13T18:53:04Z</dcterms:created>
  <dcterms:modified xsi:type="dcterms:W3CDTF">2021-06-14T02:47:37Z</dcterms:modified>
</cp:coreProperties>
</file>