
<file path=[Content_Types].xml><?xml version="1.0" encoding="utf-8"?>
<Types xmlns="http://schemas.openxmlformats.org/package/2006/content-types">
  <Default Extension="bin" ContentType="application/vnd.openxmlformats-officedocument.oleObject"/>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printerSettings/printerSettings1.bin" ContentType="application/vnd.openxmlformats-officedocument.spreadsheetml.printerSettings"/>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4080" windowHeight="5880" activeTab="1"/>
  </bookViews>
  <sheets>
    <sheet name="PRESUPUESTO OFICIAL (Entidad)" sheetId="20" r:id="rId1"/>
    <sheet name="PROPUESTA ECONÓMICA(Proponente)" sheetId="21" r:id="rId2"/>
    <sheet name="INDICAR CÓDIGO DEL ÍTEM DE PAGO" sheetId="22" r:id="rId3"/>
    <sheet name="211.1" sheetId="1" r:id="rId4"/>
    <sheet name="330.1" sheetId="2" r:id="rId5"/>
    <sheet name="450.10" sheetId="3" r:id="rId6"/>
    <sheet name="465.1" sheetId="4" r:id="rId7"/>
    <sheet name="600.2.3" sheetId="5" r:id="rId8"/>
    <sheet name="610.2" sheetId="6" r:id="rId9"/>
    <sheet name="621.1" sheetId="7" r:id="rId10"/>
    <sheet name="623.1" sheetId="8" r:id="rId11"/>
    <sheet name="630.4" sheetId="9" r:id="rId12"/>
    <sheet name="630.6" sheetId="10" r:id="rId13"/>
    <sheet name="630.7" sheetId="11" r:id="rId14"/>
    <sheet name="640.1" sheetId="12" r:id="rId15"/>
    <sheet name="640.2" sheetId="13" r:id="rId16"/>
    <sheet name="674.2" sheetId="14" r:id="rId17"/>
    <sheet name="NP-1" sheetId="16" r:id="rId18"/>
    <sheet name="700.1" sheetId="17" r:id="rId19"/>
    <sheet name="710.1" sheetId="18" r:id="rId20"/>
    <sheet name="900.3" sheetId="19" r:id="rId21"/>
  </sheets>
  <calcPr calcId="152511"/>
</workbook>
</file>

<file path=xl/calcChain.xml><?xml version="1.0" encoding="utf-8"?>
<calcChain xmlns="http://schemas.openxmlformats.org/spreadsheetml/2006/main">
  <c r="K45" i="20" l="1"/>
  <c r="K32" i="20"/>
  <c r="K31" i="20"/>
  <c r="K30" i="20"/>
  <c r="K29" i="20"/>
  <c r="K28" i="20"/>
  <c r="K27" i="20"/>
  <c r="K26" i="20"/>
  <c r="K25" i="20"/>
  <c r="K24" i="20"/>
  <c r="K23" i="20"/>
  <c r="K22" i="20"/>
  <c r="K21" i="20"/>
  <c r="K20" i="20"/>
  <c r="K19" i="20"/>
  <c r="K18" i="20"/>
  <c r="K17" i="20"/>
  <c r="K34" i="20" s="1"/>
  <c r="K36" i="20" s="1"/>
  <c r="K38" i="20" s="1"/>
  <c r="K16" i="20"/>
  <c r="K15" i="20"/>
  <c r="K43" i="20" l="1"/>
  <c r="K44" i="20"/>
  <c r="K46" i="20"/>
  <c r="K47" i="20" s="1"/>
  <c r="K48" i="20" l="1"/>
  <c r="M36" i="19" l="1"/>
  <c r="M43" i="19" s="1"/>
  <c r="M78" i="19" s="1"/>
  <c r="M50" i="18"/>
  <c r="M49" i="18"/>
  <c r="M48" i="18"/>
  <c r="M36" i="18"/>
  <c r="M72" i="17"/>
  <c r="M71" i="17"/>
  <c r="M50" i="17"/>
  <c r="M49" i="17"/>
  <c r="M48" i="17"/>
  <c r="M37" i="17"/>
  <c r="M36" i="17"/>
  <c r="M66" i="16"/>
  <c r="J60" i="16"/>
  <c r="M60" i="16" s="1"/>
  <c r="M50" i="16"/>
  <c r="M49" i="16"/>
  <c r="M72" i="16"/>
  <c r="M36" i="16" s="1"/>
  <c r="M71" i="16"/>
  <c r="M48" i="16"/>
  <c r="M48" i="14"/>
  <c r="M55" i="14" s="1"/>
  <c r="M36" i="14"/>
  <c r="M73" i="13"/>
  <c r="M72" i="13"/>
  <c r="M61" i="13"/>
  <c r="M67" i="13" s="1"/>
  <c r="J61" i="13"/>
  <c r="M49" i="13"/>
  <c r="M48" i="13"/>
  <c r="M36" i="13"/>
  <c r="M73" i="12"/>
  <c r="M61" i="12"/>
  <c r="M67" i="12" s="1"/>
  <c r="J61" i="12"/>
  <c r="M49" i="12"/>
  <c r="M48" i="12"/>
  <c r="M36" i="12"/>
  <c r="K85" i="19" l="1"/>
  <c r="K84" i="19"/>
  <c r="K83" i="19"/>
  <c r="M55" i="18"/>
  <c r="M71" i="18"/>
  <c r="M72" i="18"/>
  <c r="M77" i="17"/>
  <c r="M41" i="17" s="1"/>
  <c r="M43" i="17" s="1"/>
  <c r="M55" i="17"/>
  <c r="M77" i="16"/>
  <c r="M41" i="16" s="1"/>
  <c r="M43" i="16" s="1"/>
  <c r="M55" i="16"/>
  <c r="M71" i="14"/>
  <c r="M72" i="14"/>
  <c r="M56" i="13"/>
  <c r="M78" i="13"/>
  <c r="M41" i="13" s="1"/>
  <c r="M43" i="13" s="1"/>
  <c r="M56" i="12"/>
  <c r="M72" i="12"/>
  <c r="M86" i="19" l="1"/>
  <c r="M88" i="19" s="1"/>
  <c r="M77" i="18"/>
  <c r="M41" i="18" s="1"/>
  <c r="M43" i="18" s="1"/>
  <c r="M79" i="18" s="1"/>
  <c r="K85" i="18" s="1"/>
  <c r="M79" i="17"/>
  <c r="K86" i="17" s="1"/>
  <c r="M79" i="16"/>
  <c r="K86" i="16" s="1"/>
  <c r="M77" i="14"/>
  <c r="M41" i="14" s="1"/>
  <c r="M43" i="14" s="1"/>
  <c r="M79" i="14" s="1"/>
  <c r="K86" i="14" s="1"/>
  <c r="M80" i="13"/>
  <c r="K87" i="13" s="1"/>
  <c r="M78" i="12"/>
  <c r="M41" i="12" s="1"/>
  <c r="M43" i="12" s="1"/>
  <c r="M80" i="12" s="1"/>
  <c r="K86" i="12" s="1"/>
  <c r="K86" i="18" l="1"/>
  <c r="K84" i="18"/>
  <c r="K85" i="17"/>
  <c r="K84" i="17"/>
  <c r="K85" i="16"/>
  <c r="K84" i="16"/>
  <c r="K84" i="14"/>
  <c r="K85" i="14"/>
  <c r="K86" i="13"/>
  <c r="K85" i="13"/>
  <c r="K85" i="12"/>
  <c r="K87" i="12"/>
  <c r="M87" i="18" l="1"/>
  <c r="M89" i="18" s="1"/>
  <c r="M87" i="17"/>
  <c r="M89" i="17" s="1"/>
  <c r="M87" i="16"/>
  <c r="M89" i="16" s="1"/>
  <c r="M87" i="14"/>
  <c r="M89" i="14" s="1"/>
  <c r="M88" i="13"/>
  <c r="M90" i="13" s="1"/>
  <c r="M88" i="12"/>
  <c r="M90" i="12" s="1"/>
  <c r="M76" i="11" l="1"/>
  <c r="M75" i="11"/>
  <c r="J66" i="11"/>
  <c r="M66" i="11" s="1"/>
  <c r="J65" i="11"/>
  <c r="M65" i="11" s="1"/>
  <c r="J64" i="11"/>
  <c r="M64" i="11" s="1"/>
  <c r="M52" i="11"/>
  <c r="M51" i="11"/>
  <c r="M50" i="11"/>
  <c r="M49" i="11"/>
  <c r="M48" i="11"/>
  <c r="M36" i="11"/>
  <c r="J65" i="10"/>
  <c r="M65" i="10" s="1"/>
  <c r="J64" i="10"/>
  <c r="M64" i="10" s="1"/>
  <c r="M51" i="10"/>
  <c r="M50" i="10"/>
  <c r="M49" i="10"/>
  <c r="M48" i="10"/>
  <c r="M36" i="10"/>
  <c r="M72" i="9"/>
  <c r="M71" i="9"/>
  <c r="J60" i="9"/>
  <c r="M60" i="9" s="1"/>
  <c r="M66" i="9" s="1"/>
  <c r="M50" i="9"/>
  <c r="M49" i="9"/>
  <c r="M48" i="9"/>
  <c r="M37" i="9"/>
  <c r="M36" i="9"/>
  <c r="M75" i="8"/>
  <c r="M74" i="8"/>
  <c r="M56" i="8"/>
  <c r="M55" i="8"/>
  <c r="M54" i="8"/>
  <c r="M53" i="8"/>
  <c r="M52" i="8"/>
  <c r="M51" i="8"/>
  <c r="M39" i="8"/>
  <c r="M38" i="8"/>
  <c r="M37" i="8"/>
  <c r="M36" i="8"/>
  <c r="M80" i="7"/>
  <c r="M79" i="7"/>
  <c r="M77" i="7"/>
  <c r="M76" i="7"/>
  <c r="J65" i="7"/>
  <c r="M65" i="7" s="1"/>
  <c r="J64" i="7"/>
  <c r="M64" i="7" s="1"/>
  <c r="M54" i="7"/>
  <c r="M53" i="7"/>
  <c r="M52" i="7"/>
  <c r="M42" i="7"/>
  <c r="M41" i="7"/>
  <c r="M40" i="7"/>
  <c r="M39" i="7"/>
  <c r="M38" i="7"/>
  <c r="M37" i="7"/>
  <c r="M36" i="7"/>
  <c r="M60" i="6"/>
  <c r="M66" i="6" s="1"/>
  <c r="J60" i="6"/>
  <c r="M49" i="6"/>
  <c r="M48" i="6"/>
  <c r="M55" i="6" s="1"/>
  <c r="M36" i="6"/>
  <c r="M72" i="5"/>
  <c r="M71" i="5"/>
  <c r="J60" i="5"/>
  <c r="M60" i="5" s="1"/>
  <c r="M66" i="5" s="1"/>
  <c r="M54" i="5"/>
  <c r="M48" i="5"/>
  <c r="M55" i="5" s="1"/>
  <c r="M37" i="5"/>
  <c r="M36" i="5"/>
  <c r="J63" i="4"/>
  <c r="M63" i="4" s="1"/>
  <c r="M69" i="4" s="1"/>
  <c r="M53" i="4"/>
  <c r="M58" i="4" s="1"/>
  <c r="M40" i="4"/>
  <c r="M39" i="4"/>
  <c r="M38" i="4"/>
  <c r="M37" i="4"/>
  <c r="M36" i="4"/>
  <c r="M81" i="11" l="1"/>
  <c r="M41" i="11" s="1"/>
  <c r="M43" i="11" s="1"/>
  <c r="M59" i="11"/>
  <c r="M70" i="11"/>
  <c r="M59" i="10"/>
  <c r="M70" i="10"/>
  <c r="M75" i="10"/>
  <c r="M76" i="10"/>
  <c r="M77" i="9"/>
  <c r="M41" i="9" s="1"/>
  <c r="M43" i="9" s="1"/>
  <c r="M79" i="9" s="1"/>
  <c r="M55" i="9"/>
  <c r="M58" i="8"/>
  <c r="M80" i="8"/>
  <c r="M44" i="8" s="1"/>
  <c r="M46" i="8" s="1"/>
  <c r="M83" i="7"/>
  <c r="M45" i="7" s="1"/>
  <c r="M47" i="7" s="1"/>
  <c r="M59" i="7"/>
  <c r="M70" i="7"/>
  <c r="M71" i="6"/>
  <c r="M77" i="6" s="1"/>
  <c r="M41" i="6" s="1"/>
  <c r="M43" i="6" s="1"/>
  <c r="M77" i="5"/>
  <c r="M41" i="5" s="1"/>
  <c r="M43" i="5" s="1"/>
  <c r="M79" i="5" s="1"/>
  <c r="K84" i="5" s="1"/>
  <c r="M74" i="4"/>
  <c r="M75" i="4"/>
  <c r="M83" i="11" l="1"/>
  <c r="K88" i="11" s="1"/>
  <c r="M81" i="10"/>
  <c r="M41" i="10" s="1"/>
  <c r="M43" i="10" s="1"/>
  <c r="M83" i="10" s="1"/>
  <c r="K84" i="9"/>
  <c r="K86" i="9"/>
  <c r="K85" i="9"/>
  <c r="M82" i="8"/>
  <c r="K87" i="8" s="1"/>
  <c r="M85" i="7"/>
  <c r="K90" i="7" s="1"/>
  <c r="M79" i="6"/>
  <c r="K85" i="5"/>
  <c r="K86" i="5"/>
  <c r="M80" i="4"/>
  <c r="M46" i="4" s="1"/>
  <c r="M48" i="4" s="1"/>
  <c r="M82" i="4" s="1"/>
  <c r="K89" i="11" l="1"/>
  <c r="K90" i="11"/>
  <c r="K90" i="10"/>
  <c r="K89" i="10"/>
  <c r="K88" i="10"/>
  <c r="M87" i="9"/>
  <c r="M89" i="9" s="1"/>
  <c r="K88" i="8"/>
  <c r="K89" i="8"/>
  <c r="K91" i="7"/>
  <c r="K92" i="7"/>
  <c r="K86" i="6"/>
  <c r="K85" i="6"/>
  <c r="K84" i="6"/>
  <c r="M87" i="5"/>
  <c r="M89" i="5" s="1"/>
  <c r="K87" i="4"/>
  <c r="K89" i="4"/>
  <c r="K88" i="4"/>
  <c r="M91" i="11" l="1"/>
  <c r="M93" i="11" s="1"/>
  <c r="M91" i="10"/>
  <c r="M93" i="10" s="1"/>
  <c r="M90" i="8"/>
  <c r="M92" i="8" s="1"/>
  <c r="M93" i="7"/>
  <c r="M95" i="7" s="1"/>
  <c r="M87" i="6"/>
  <c r="M89" i="6" s="1"/>
  <c r="M90" i="4"/>
  <c r="M92" i="4" s="1"/>
  <c r="M76" i="3" l="1"/>
  <c r="M75" i="3"/>
  <c r="M74" i="3"/>
  <c r="J64" i="3"/>
  <c r="M64" i="3" s="1"/>
  <c r="J63" i="3"/>
  <c r="M63" i="3" s="1"/>
  <c r="M69" i="3" s="1"/>
  <c r="M54" i="3"/>
  <c r="M53" i="3"/>
  <c r="M58" i="3" s="1"/>
  <c r="M43" i="3"/>
  <c r="M42" i="3"/>
  <c r="M41" i="3"/>
  <c r="M40" i="3"/>
  <c r="M39" i="3"/>
  <c r="M38" i="3"/>
  <c r="M37" i="3"/>
  <c r="M36" i="3"/>
  <c r="M71" i="2"/>
  <c r="M70" i="2"/>
  <c r="J59" i="2"/>
  <c r="M59" i="2" s="1"/>
  <c r="M65" i="2" s="1"/>
  <c r="M49" i="2"/>
  <c r="M48" i="2"/>
  <c r="M38" i="2"/>
  <c r="M37" i="2"/>
  <c r="M36" i="2"/>
  <c r="M80" i="3" l="1"/>
  <c r="M46" i="3" s="1"/>
  <c r="M48" i="3" s="1"/>
  <c r="M82" i="3" s="1"/>
  <c r="M76" i="2"/>
  <c r="M41" i="2" s="1"/>
  <c r="M43" i="2" s="1"/>
  <c r="M54" i="2"/>
  <c r="K88" i="3" l="1"/>
  <c r="K87" i="3"/>
  <c r="K89" i="3"/>
  <c r="M78" i="2"/>
  <c r="K83" i="2" s="1"/>
  <c r="M90" i="3" l="1"/>
  <c r="M92" i="3" s="1"/>
  <c r="K85" i="2"/>
  <c r="K84" i="2"/>
  <c r="M86" i="2" l="1"/>
  <c r="M88" i="2" s="1"/>
  <c r="M70" i="1" l="1"/>
  <c r="M76" i="1" s="1"/>
  <c r="M42" i="1" s="1"/>
  <c r="M48" i="1"/>
  <c r="M54" i="1" s="1"/>
  <c r="M37" i="1"/>
  <c r="M36" i="1"/>
  <c r="M43" i="1" l="1"/>
  <c r="M78" i="1" s="1"/>
  <c r="K83" i="1" s="1"/>
  <c r="K84" i="1" l="1"/>
  <c r="K85" i="1"/>
  <c r="M86" i="1" l="1"/>
  <c r="M88" i="1" s="1"/>
</calcChain>
</file>

<file path=xl/sharedStrings.xml><?xml version="1.0" encoding="utf-8"?>
<sst xmlns="http://schemas.openxmlformats.org/spreadsheetml/2006/main" count="2347" uniqueCount="312">
  <si>
    <t>CÓDIGO</t>
  </si>
  <si>
    <t>MINFRA-MN-IN-10-FR-1</t>
  </si>
  <si>
    <t>INSTITUTO NACIONAL DE VIAS</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</si>
  <si>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</si>
  <si>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</si>
  <si>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</si>
  <si>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</si>
  <si>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</si>
  <si>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</si>
  <si>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</si>
  <si>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</si>
  <si>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</si>
  <si>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</si>
  <si>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</si>
  <si>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</si>
  <si>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</si>
  <si>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</si>
  <si>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</si>
  <si>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</si>
  <si>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</si>
  <si>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</si>
  <si>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</si>
  <si>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</si>
  <si>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</si>
  <si>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</si>
  <si>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</si>
  <si>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</si>
  <si>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</si>
  <si>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ITEM</t>
  </si>
  <si>
    <t>DESCRIPCIÓN</t>
  </si>
  <si>
    <t>GRUPO DE AJUSTE</t>
  </si>
  <si>
    <t>UNIDAD</t>
  </si>
  <si>
    <t>CANTIDAD</t>
  </si>
  <si>
    <t>211.1</t>
  </si>
  <si>
    <t>REMOCIÓN DE DERRUMBES</t>
  </si>
  <si>
    <t>m3</t>
  </si>
  <si>
    <t>I. EQUIPO</t>
  </si>
  <si>
    <t>TIPO</t>
  </si>
  <si>
    <t>TARIFA/HORA</t>
  </si>
  <si>
    <t>RENDIMIENTO</t>
  </si>
  <si>
    <t>Vr. UNITARIO</t>
  </si>
  <si>
    <t>Cargador : Potencia en el volante 110 hp, Clasificación de RPM del motor 2300.</t>
  </si>
  <si>
    <t xml:space="preserve">Buldozer, Potencia al volante de 140 HP, motor de 2200 RPM, longitud de hoja 4,80m. </t>
  </si>
  <si>
    <t>HERRAMIENTA MENOR (%)</t>
  </si>
  <si>
    <t>SUBTOTAL $</t>
  </si>
  <si>
    <t>II. MATERIALES</t>
  </si>
  <si>
    <t>PRECIO UNIT.</t>
  </si>
  <si>
    <t>III. TRANSPORTES</t>
  </si>
  <si>
    <t>MATERIAL</t>
  </si>
  <si>
    <t>CANTIDAD      (1)</t>
  </si>
  <si>
    <t>DISTANCIA (2)</t>
  </si>
  <si>
    <t>(1) * (2)</t>
  </si>
  <si>
    <t>TARIFA</t>
  </si>
  <si>
    <t>IV. MANO DE OBRA</t>
  </si>
  <si>
    <t>TRABAJADOR</t>
  </si>
  <si>
    <t>JORNAL</t>
  </si>
  <si>
    <t>PRESTACIONES (%)</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</si>
  <si>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</si>
  <si>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</si>
  <si>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</si>
  <si>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</si>
  <si>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</si>
  <si>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</si>
  <si>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</si>
  <si>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</si>
  <si>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</si>
  <si>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</si>
  <si>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</si>
  <si>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</si>
  <si>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</si>
  <si>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</si>
  <si>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</si>
  <si>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</si>
  <si>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</si>
  <si>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</si>
  <si>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</si>
  <si>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</si>
  <si>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</si>
  <si>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</si>
  <si>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Obrero (2)</t>
  </si>
  <si>
    <t>Disposición de material de derrumbe</t>
  </si>
  <si>
    <t>330.1</t>
  </si>
  <si>
    <t>BASE GRANULAR CLASE A</t>
  </si>
  <si>
    <t>m3k</t>
  </si>
  <si>
    <t xml:space="preserve">Carrotanque de agua(1000 Galones) </t>
  </si>
  <si>
    <t>Motoniveladora  potencia 215 HP, ancho de cuchilla 4,27 m, peso 18 ton.</t>
  </si>
  <si>
    <t xml:space="preserve">Vibrocompatador, potencia 153 HP, peso 10 Ton. </t>
  </si>
  <si>
    <t>Material de base (gradación 1)</t>
  </si>
  <si>
    <t>Agua</t>
  </si>
  <si>
    <t>lt</t>
  </si>
  <si>
    <t>Transporte de material de subbase</t>
  </si>
  <si>
    <t>Oficial</t>
  </si>
  <si>
    <t>450.10</t>
  </si>
  <si>
    <t>Mezcla en Caliente para Bacheo MSC-25</t>
  </si>
  <si>
    <t>m3km</t>
  </si>
  <si>
    <t>Cargador : Potencia en el volante 125 hp, Clasificación de RPM del motor 2300.</t>
  </si>
  <si>
    <t>Compactador neumático de Potencia 70 HP, peso de 13 ton</t>
  </si>
  <si>
    <t>Compactador de Rodillo POTENCIA: 99HP, PESO: 8 ton</t>
  </si>
  <si>
    <t>Planta de asfalto en caliente</t>
  </si>
  <si>
    <t>Planta trituradora</t>
  </si>
  <si>
    <t xml:space="preserve">Retroexcavadora E-200 sobre orugas
</t>
  </si>
  <si>
    <t xml:space="preserve">Terminadora de asfalto (Finisher), potencia en el volante 174 HP, R=20M3/H, velocidad de desplazamiento 114 m/min
</t>
  </si>
  <si>
    <t>Volqueta 6 m3</t>
  </si>
  <si>
    <t>Agregado Petreo para Triturar (Crudo)</t>
  </si>
  <si>
    <t>Transporte de Material Crudo de Rio</t>
  </si>
  <si>
    <t>Transporte de Mezcla densa en Caliente MDC-25</t>
  </si>
  <si>
    <t>Obrero (8)</t>
  </si>
  <si>
    <t>Rastrilleros (2)</t>
  </si>
  <si>
    <t>465.1</t>
  </si>
  <si>
    <t>Excavación para Reparación de Pavimento Asfáltico existente Incluyendo el corte y la remociòn de las capas asfalticas subyacentes</t>
  </si>
  <si>
    <t>Compactador manual de rodillo</t>
  </si>
  <si>
    <t>Compresor 120 HP, con martillo.</t>
  </si>
  <si>
    <t>Cortadora de pavimento, Máxima profundidad de corte: 160 mm. Capacidad de disco: desde 12´´ hasta 18´´ de diámetro. Peso operacional: 135 kg, 13.5 hp de potencia</t>
  </si>
  <si>
    <t>Retrocargador, pala de 1,1 m3 de capacidad, profundidad de excavación de 4.400 mm y una altura de 5.680 mm</t>
  </si>
  <si>
    <t>Derechos de explotación y/o disposición de materiales</t>
  </si>
  <si>
    <t>Transporte de material de excavación</t>
  </si>
  <si>
    <t>Obrero (6)</t>
  </si>
  <si>
    <t>600.2.3</t>
  </si>
  <si>
    <t>Excavaciones Varias en Material Comun en Seco</t>
  </si>
  <si>
    <t>Retroexcavadora sobre oruga, potencia 138 HP, balde de 1,5 m3.</t>
  </si>
  <si>
    <t>610.2</t>
  </si>
  <si>
    <t>Rellenos Para Estructuras con Recebo.</t>
  </si>
  <si>
    <t>Compactador manual (SALTARIN) Peso de operación (Kg.) 52, Fuerza de impacto por golpe (KN) 12.</t>
  </si>
  <si>
    <t>Material de Recebo Para Relleno</t>
  </si>
  <si>
    <t>Transporte de material seleccionado para relleno</t>
  </si>
  <si>
    <t>Obrero (3)</t>
  </si>
  <si>
    <t>m</t>
  </si>
  <si>
    <t>Excavación</t>
  </si>
  <si>
    <t>Colocación de Concreto</t>
  </si>
  <si>
    <t>Pilote de Concreto Vaciado In Situ, de diámetro 0,35 m</t>
  </si>
  <si>
    <t>621.1</t>
  </si>
  <si>
    <t>Camisa para Pilote D=1.20m</t>
  </si>
  <si>
    <t>Equipo de Soldadura</t>
  </si>
  <si>
    <t>Grúa con torre capacidad 1 ton en la punta.</t>
  </si>
  <si>
    <t>Motobomba de concreto</t>
  </si>
  <si>
    <t>Pala auxiliar de piloteadora</t>
  </si>
  <si>
    <t>Piloteadora potencia 250KW, RPM 1800, fuerza elevadora 200KN</t>
  </si>
  <si>
    <t>Retroexcavadora A25C</t>
  </si>
  <si>
    <t>Bentonita</t>
  </si>
  <si>
    <t>Acero PDR-60</t>
  </si>
  <si>
    <t>Concreto Resistencia  28 (Mpa)</t>
  </si>
  <si>
    <t>kg</t>
  </si>
  <si>
    <t>Equipo de Transporte (Camiones Grúas</t>
  </si>
  <si>
    <t>623.1</t>
  </si>
  <si>
    <t>Bomba de inyección de lechada</t>
  </si>
  <si>
    <t xml:space="preserve">Planta eléctrica </t>
  </si>
  <si>
    <t xml:space="preserve">Equipo de oxicorte, Capacidad de corte: hasta 6´´ (152mm) </t>
  </si>
  <si>
    <t>Alambre negro para amarre calibre 18</t>
  </si>
  <si>
    <t>Torón de tensionmiento 1/2´´ o 5/8´´</t>
  </si>
  <si>
    <t>Lechada Para Ductos (Acero De Preesfuerzo)</t>
  </si>
  <si>
    <t>Oxigeno industrial</t>
  </si>
  <si>
    <t>Manguera de polietileno de 3´´</t>
  </si>
  <si>
    <t>Alambre Negro Para Amarre</t>
  </si>
  <si>
    <t>Obrero (4)</t>
  </si>
  <si>
    <t>Oficial (2)</t>
  </si>
  <si>
    <t>Perforación Para Anclajes En Tierra Con Equipo Manual Longitud Menor A 10 M Tubería 4'' - (Incluye Inyección con Mortero  1:2, para Anclaje Pantallas Pasivas.)</t>
  </si>
  <si>
    <t>630.4</t>
  </si>
  <si>
    <t>Concreto Resistencia 21MPa (D)</t>
  </si>
  <si>
    <t xml:space="preserve">Aspersor manual
</t>
  </si>
  <si>
    <t>Vibrador de concreto, Motor de 3 hp a 18.000 rpm Mangueras de 4 mt</t>
  </si>
  <si>
    <t>Concreto Resistencia  21 (Mpa)</t>
  </si>
  <si>
    <t>Antisol blanco (presentación 20 kg)</t>
  </si>
  <si>
    <t>Formaleta (gaviones, juntas de bordillos, juntas de cunetas, muros, concretos clase D,E, F y G)</t>
  </si>
  <si>
    <t>Transporte de concreto</t>
  </si>
  <si>
    <t>m2</t>
  </si>
  <si>
    <t>630.6</t>
  </si>
  <si>
    <t>Concreto Resistencia 14MPa  (F)</t>
  </si>
  <si>
    <t>Mezcladora de concreto 1 bulto</t>
  </si>
  <si>
    <t>Agregado para concreto hidráulico</t>
  </si>
  <si>
    <t>Arena lavada</t>
  </si>
  <si>
    <t>Cemento gris</t>
  </si>
  <si>
    <t>Transporte de arena</t>
  </si>
  <si>
    <t>Transporte de material triturado</t>
  </si>
  <si>
    <t>630.7</t>
  </si>
  <si>
    <t>Concreto Resistencia 14MPa  (G) (Ciclopeo)</t>
  </si>
  <si>
    <t>Piedra para concreto ciclópeo (rajón o canto rodado)</t>
  </si>
  <si>
    <t>Transporte de piedra para Ciclópeo</t>
  </si>
  <si>
    <t>640.1</t>
  </si>
  <si>
    <t>Acero de Refuerzo Fy 4200 MPa.</t>
  </si>
  <si>
    <t>kg/km</t>
  </si>
  <si>
    <t>Cizalla manual de 90 cm.</t>
  </si>
  <si>
    <t>Transporte de acero</t>
  </si>
  <si>
    <t xml:space="preserve">Obrero </t>
  </si>
  <si>
    <t>640.2</t>
  </si>
  <si>
    <t>Malla de Refuerzo Fy 4200 MPa.</t>
  </si>
  <si>
    <t>Acero A-40</t>
  </si>
  <si>
    <t>674.2</t>
  </si>
  <si>
    <t>Dren Horizontal de Longitud Mayor a diez (10) metros.</t>
  </si>
  <si>
    <t>Equipo de perforación (TRACKDRILL), potencia 40 HP, 2100 golpes / minuto</t>
  </si>
  <si>
    <t>Tubería Perforada en PVC de 2´´</t>
  </si>
  <si>
    <t>Trinchos en guadua</t>
  </si>
  <si>
    <t>Control de aguas</t>
  </si>
  <si>
    <t>Guadua base longitud promedio = 5 mts</t>
  </si>
  <si>
    <t>Guadua sobrebasa</t>
  </si>
  <si>
    <t>u</t>
  </si>
  <si>
    <t>Alambre galvanizado calibre 12</t>
  </si>
  <si>
    <t>Transporte de guadua</t>
  </si>
  <si>
    <t>700.1</t>
  </si>
  <si>
    <t>Línea de Demarcación con Pintura en Frío.</t>
  </si>
  <si>
    <t>Camioneta D-300</t>
  </si>
  <si>
    <t>Vehículo delineador</t>
  </si>
  <si>
    <t>Esferas reflectivas</t>
  </si>
  <si>
    <t>Pintura acrílica pura para tráfico</t>
  </si>
  <si>
    <t>Disolvente para pintura Trafico (acrílico)</t>
  </si>
  <si>
    <t>gal</t>
  </si>
  <si>
    <t>710.1</t>
  </si>
  <si>
    <t>Señal Vertical de Transito tipo 1 con lamina retrorreflectiva tipo III (75 x 75 ) cm</t>
  </si>
  <si>
    <t>Poste en angulo de 2*2*1/4 de 3,5m para señal</t>
  </si>
  <si>
    <t>Señal (grupo 1). Tablero en lámina galvanizada de 75cm*75cm, calibre 16, reflectivo tipo 1/ incluye poste )</t>
  </si>
  <si>
    <t>Concreto Resistencia  14 (Mpa)</t>
  </si>
  <si>
    <t>900.3</t>
  </si>
  <si>
    <t>Transporte de Materiales Provenientes de Derrumbes, medido a partir de cien metros (100 m)</t>
  </si>
  <si>
    <t>m3/km</t>
  </si>
  <si>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</si>
  <si>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</si>
  <si>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</si>
  <si>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</si>
  <si>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</si>
  <si>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</si>
  <si>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</si>
  <si>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</si>
  <si>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</si>
  <si>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</si>
  <si>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</si>
  <si>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</si>
  <si>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</si>
  <si>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VALOR UNITARIO</t>
  </si>
  <si>
    <t xml:space="preserve">VALOR TOTAL                                </t>
  </si>
  <si>
    <t>GENERAL</t>
  </si>
  <si>
    <t>PARTICULAR</t>
  </si>
  <si>
    <t>211-13</t>
  </si>
  <si>
    <t>REMOCION DE DERRUMBES</t>
  </si>
  <si>
    <t>330-13</t>
  </si>
  <si>
    <t xml:space="preserve">BASE GRANULAR CLASE A        </t>
  </si>
  <si>
    <t>450-13</t>
  </si>
  <si>
    <t>MEZCLA EN CALIENTE PARA BACHEO MSC-25</t>
  </si>
  <si>
    <t>465-13</t>
  </si>
  <si>
    <t>EXCAVACION PARA REPARACION DE PAVIMENTO ASFALTICO EXISTENTE</t>
  </si>
  <si>
    <t>600-13</t>
  </si>
  <si>
    <t>EXCAVACIONES VARIAS EN MATERIAL COMUN EN SECO</t>
  </si>
  <si>
    <t>610-13</t>
  </si>
  <si>
    <t>RELLENOS PARA ESTRUCTURAS CON RECEBO</t>
  </si>
  <si>
    <t>621-13</t>
  </si>
  <si>
    <t>PILOTES DE CONCRETO VACIADOS IN SITU, DE DIAMETRO 0,35 MT</t>
  </si>
  <si>
    <t>623-13</t>
  </si>
  <si>
    <t>423P</t>
  </si>
  <si>
    <t>630-13</t>
  </si>
  <si>
    <t>CONCRETO CLASE D 21 MPA</t>
  </si>
  <si>
    <t>CONCRETO CLASE F 14 MPA</t>
  </si>
  <si>
    <t>CONCRETO CLASE G 14 MPA</t>
  </si>
  <si>
    <t>640-13</t>
  </si>
  <si>
    <t>ACERO DE REFUERZO FY=420 MPA</t>
  </si>
  <si>
    <t>Kg</t>
  </si>
  <si>
    <t>MALLA ELECTRO SOLDADA</t>
  </si>
  <si>
    <t>674-13</t>
  </si>
  <si>
    <t>DREN HORIZONTAL DE LONGITUD MAYOR A DIEZ (10) METROS</t>
  </si>
  <si>
    <t>NP 1</t>
  </si>
  <si>
    <t>TRINCHOS EN GUADUA</t>
  </si>
  <si>
    <t>2P</t>
  </si>
  <si>
    <t xml:space="preserve">Nuevo manual de señalización </t>
  </si>
  <si>
    <t xml:space="preserve">LINEA DE DEMARCACION CON PINTURA EN FRIO </t>
  </si>
  <si>
    <t>700-13</t>
  </si>
  <si>
    <t>SEÑAL VERTICAL DE TRANSITO TIPO 1, CON LAMINA RETRORREFLECTIVA TIPO III (75*75) Cm.</t>
  </si>
  <si>
    <t>Und</t>
  </si>
  <si>
    <t>TRANSPORTE DE MATERIALES PROVENIENTES DE DERRUMBES</t>
  </si>
  <si>
    <t>m3-Km</t>
  </si>
  <si>
    <t xml:space="preserve">SUBTOTAL OBRAS </t>
  </si>
  <si>
    <t xml:space="preserve">COSTO BÁSICO </t>
  </si>
  <si>
    <t>PROVISIÓN PARA AJUSTES, OBRAS COMPLEMENTARIAS Y/O ADICIONALES, (INCLUYE OBRAS AMBIENTALES DEL PAGA)</t>
  </si>
  <si>
    <t>AIU</t>
  </si>
  <si>
    <t>ADMINISTRACIÓN</t>
  </si>
  <si>
    <t>IMPREVISTOS</t>
  </si>
  <si>
    <t>IVA (19%)</t>
  </si>
  <si>
    <t>SUBTOTAL OBRAS (INCLUYE IVA)</t>
  </si>
  <si>
    <t>GL</t>
  </si>
  <si>
    <t>TOTAL IVA  DE  ESTUDIOS Y DISEÑOS PARA MEJORAMIENTO Y MENTENIMIENTO DE CARRETERAS</t>
  </si>
  <si>
    <t>TOTAL   ESTUDIOS Y DISEÑOS PARA MEJORAMIENTO Y MANTENIMIENTO DE CARRETERAS</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</si>
  <si>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</si>
  <si>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</si>
  <si>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</si>
  <si>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</si>
  <si>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</si>
  <si>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</si>
  <si>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</si>
  <si>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</si>
  <si>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</si>
  <si>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</si>
  <si>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</si>
  <si>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</si>
  <si>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</si>
  <si>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t>
  </si>
  <si>
    <t>[Ofrecimiento del Proponente]</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</si>
  <si>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</si>
  <si>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</si>
  <si>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</si>
  <si>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INSTITUTO NACIONAL DE VÍAS </t>
  </si>
  <si>
    <t>SA-MC-DT-CAL-001-2021</t>
  </si>
  <si>
    <t xml:space="preserve">ANÁLISIS DE PRECIOS UNITARIOS </t>
  </si>
  <si>
    <t>DD</t>
  </si>
  <si>
    <t>MM</t>
  </si>
  <si>
    <t>AA</t>
  </si>
  <si>
    <t>ÍTEMS DE LA PROPUESTA ECONÓMICA</t>
  </si>
  <si>
    <t>ÍTEMS NO PREVISTOS</t>
  </si>
  <si>
    <t>MARCA</t>
  </si>
  <si>
    <t>VOL. o PESO</t>
  </si>
  <si>
    <t>DISTANCIA</t>
  </si>
  <si>
    <r>
      <t>M</t>
    </r>
    <r>
      <rPr>
        <b/>
        <vertAlign val="superscript"/>
        <sz val="8"/>
        <rFont val="Arial Narrow"/>
        <family val="2"/>
      </rPr>
      <t>3</t>
    </r>
    <r>
      <rPr>
        <b/>
        <sz val="8"/>
        <rFont val="Arial Narrow"/>
        <family val="2"/>
      </rPr>
      <t xml:space="preserve"> o Ton/Km</t>
    </r>
  </si>
  <si>
    <t>PRESTACIONES</t>
  </si>
  <si>
    <t>Precio Unitario Total Aproximado al peso $</t>
  </si>
  <si>
    <t>OBSERVACIONES INTERVENTORÍA</t>
  </si>
  <si>
    <t>AJUSTES Y/O ELABORACIÓN DE  ESTUDIOS Y DISEÑOS PARA MEJORAMIENTO Y MANTENIMIENTO DE CARRETERAS</t>
  </si>
  <si>
    <t xml:space="preserve">NO SE PUEDE MODIFICAR </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</si>
</sst>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2" formatCode="_-&quot;$&quot;\ * #,##0_-;\-&quot;$&quot;\ * #,##0_-;_-&quot;$&quot;\ * &quot;-&quot;_-;_-@_-"/>
    <numFmt numFmtId="43" formatCode="_-* #,##0.00_-;\-* #,##0.00_-;_-* &quot;-&quot;??_-;_-@_-"/>
    <numFmt numFmtId="164" formatCode="_(&quot;$&quot;\ * #,##0.00_);_(&quot;$&quot;\ * \(#,##0.00\);_(&quot;$&quot;\ * &quot;-&quot;??_);_(@_)"/>
    <numFmt numFmtId="165" formatCode="_(* #,##0.00_);_(* \(#,##0.00\);_(* &quot;-&quot;??_);_(@_)"/>
    <numFmt numFmtId="166" formatCode="_([$$-240A]\ * #,##0.00_);_([$$-240A]\ * \(#,##0.00\);_([$$-240A]\ * &quot;-&quot;??_);_(@_)"/>
    <numFmt numFmtId="167" formatCode="0.000"/>
    <numFmt numFmtId="168" formatCode="_(* #,##0_);_(* \(#,##0\);_(* &quot;-&quot;??_);_(@_)"/>
    <numFmt numFmtId="169" formatCode="0.0"/>
    <numFmt numFmtId="170" formatCode="#,##0.0"/>
    <numFmt numFmtId="171" formatCode="_(* #,##0.0_);_(* \(#,##0.0\);_(* &quot;-&quot;??_);_(@_)"/>
    <numFmt numFmtId="172" formatCode="0.00000"/>
    <numFmt numFmtId="173" formatCode="_ &quot;$&quot;\ * #,##0_ ;_ &quot;$&quot;\ * \-#,##0_ ;_ &quot;$&quot;\ * &quot;-&quot;_ ;_ @_ "/>
    <numFmt numFmtId="174" formatCode="&quot;$&quot;\ #,##0.00;[Red]&quot;$&quot;\ \-#,##0.00"/>
    <numFmt numFmtId="175" formatCode="&quot;$&quot;\ #,##0.00_);\(&quot;$&quot;\ #,##0.00\)"/>
    <numFmt numFmtId="176" formatCode="_-[$$-240A]* #,##0.00_-;\-[$$-240A]* #,##0.00_-;_-[$$-240A]* &quot;-&quot;??_-;_-@_-"/>
    <numFmt numFmtId="177" formatCode="_-[$$-240A]\ * #,##0.00_ ;_-[$$-240A]\ * \-#,##0.00\ ;_-[$$-240A]\ * &quot;-&quot;??_ ;_-@_ "/>
    <numFmt numFmtId="178" formatCode="_-* #,##0.00\ &quot;Pts&quot;_-;\-* #,##0.00\ &quot;Pts&quot;_-;_-* &quot;-&quot;??\ &quot;Pts&quot;_-;_-@_-"/>
    <numFmt numFmtId="179" formatCode="_([$$-240A]\ * #,##0_);_([$$-240A]\ * \(#,##0\);_([$$-240A]\ * &quot;-&quot;??_);_(@_)"/>
    <numFmt numFmtId="180" formatCode="0#.00\ \L\t"/>
    <numFmt numFmtId="181" formatCode="_ [$$-240A]\ * #,##0.00_ ;_ [$$-240A]\ * \-#,##0.00_ ;_ [$$-240A]\ * &quot;-&quot;??_ ;_ @_ "/>
    <numFmt numFmtId="182" formatCode="_ * #,##0.00_ ;_ * \-#,##0.00_ ;_ * &quot;-&quot;??_ ;_ @_ "/>
    <numFmt numFmtId="183" formatCode="_ * #,##0_ ;_ * \-#,##0_ ;_ * &quot;-&quot;??_ ;_ @_ "/>
    <numFmt numFmtId="184" formatCode="_-[$$-240A]\ * #,##0.00_-;\-[$$-240A]\ * #,##0.00_-;_-[$$-240A]\ * &quot;-&quot;??_-;_-@_-"/>
    <numFmt numFmtId="185" formatCode="&quot;$&quot;\ #,##0.00"/>
    <numFmt numFmtId="186" formatCode="_-* #,##0.00\ _€_-;\-* #,##0.00\ _€_-;_-* &quot;-&quot;??\ _€_-;_-@_-"/>
  </numFmts>
  <fonts count="30">
    <font>
      <sz val="11"/>
      <color theme="1"/>
      <name val="Calibri"/>
      <family val="2"/>
      <scheme val="minor"/>
    </font>
    <font>
      <sz val="11"/>
      <color theme="1"/>
      <name val="Calibri"/>
      <family val="2"/>
      <scheme val="minor"/>
    </font>
    <font>
      <sz val="10"/>
      <name val="Arial"/>
      <family val="2"/>
    </font>
    <font>
      <b/>
      <sz val="10"/>
      <name val="Arial"/>
      <family val="2"/>
    </font>
    <font>
      <sz val="10"/>
      <name val="Geneva"/>
      <family val="2"/>
    </font>
    <font>
      <b/>
      <sz val="28"/>
      <name val="Calibri"/>
      <family val="2"/>
    </font>
    <font>
      <sz val="28"/>
      <name val="Calibri"/>
      <family val="2"/>
    </font>
    <font>
      <sz val="10"/>
      <color rgb="FF7030A0"/>
      <name val="Arial"/>
      <family val="2"/>
    </font>
    <font>
      <sz val="12"/>
      <name val="Arial Narrow"/>
      <family val="2"/>
    </font>
    <font>
      <b/>
      <sz val="8"/>
      <color rgb="FF595959"/>
      <name val="Arial"/>
      <family val="2"/>
      <charset val="1"/>
    </font>
    <font>
      <sz val="8"/>
      <color rgb="FF595959"/>
      <name val="Arial"/>
      <family val="2"/>
      <charset val="1"/>
    </font>
    <font>
      <sz val="11"/>
      <name val="Arial Narrow"/>
      <family val="2"/>
    </font>
    <font>
      <b/>
      <sz val="12"/>
      <name val="Arial Narrow"/>
      <family val="2"/>
    </font>
    <font>
      <b/>
      <u/>
      <sz val="12"/>
      <name val="Arial Narrow"/>
      <family val="2"/>
    </font>
    <font>
      <sz val="8"/>
      <name val="Arial Narrow"/>
      <family val="2"/>
    </font>
    <font>
      <b/>
      <sz val="12"/>
      <color rgb="FFFF0000"/>
      <name val="Arial Narrow"/>
      <family val="2"/>
    </font>
    <font>
      <sz val="10"/>
      <name val="Arial Narrow"/>
      <family val="2"/>
    </font>
    <font>
      <b/>
      <u/>
      <sz val="11"/>
      <name val="Arial Narrow"/>
      <family val="2"/>
    </font>
    <font>
      <b/>
      <sz val="16"/>
      <name val="Arial Narrow"/>
      <family val="2"/>
    </font>
    <font>
      <b/>
      <sz val="8"/>
      <name val="Arial"/>
      <family val="2"/>
      <charset val="1"/>
    </font>
    <font>
      <sz val="8"/>
      <name val="Arial"/>
      <family val="2"/>
      <charset val="1"/>
    </font>
    <font>
      <u/>
      <sz val="10"/>
      <color indexed="12"/>
      <name val="Arial"/>
      <family val="2"/>
    </font>
    <font>
      <u/>
      <sz val="10"/>
      <name val="Arial Narrow"/>
      <family val="2"/>
    </font>
    <font>
      <b/>
      <sz val="7"/>
      <name val="Arial Narrow"/>
      <family val="2"/>
    </font>
    <font>
      <sz val="9"/>
      <name val="Arial Narrow"/>
      <family val="2"/>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s>
  <fills count="18">
    <fill>
      <patternFill patternType="none"/>
    </fill>
    <fill>
      <patternFill patternType="gray125"/>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theme="0"/>
        <bgColor indexed="64"/>
      </patternFill>
    </fill>
    <fill>
      <patternFill patternType="solid">
        <fgColor theme="0"/>
        <bgColor rgb="FF000000"/>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99">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style="double">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2">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4" fillId="0" borderId="0"/>
    <xf numFmtId="0" fontId="2" fillId="0" borderId="0"/>
    <xf numFmtId="9" fontId="2"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0" fontId="2" fillId="0" borderId="0"/>
    <xf numFmtId="0" fontId="2" fillId="0" borderId="0"/>
    <xf numFmtId="173" fontId="2" fillId="0" borderId="0" applyFont="0" applyFill="0" applyBorder="0" applyAlignment="0" applyProtection="0"/>
    <xf numFmtId="174" fontId="2" fillId="0" borderId="0" applyFont="0" applyFill="0" applyBorder="0" applyAlignment="0" applyProtection="0"/>
    <xf numFmtId="0" fontId="2" fillId="0" borderId="0"/>
    <xf numFmtId="0" fontId="2" fillId="0" borderId="0"/>
    <xf numFmtId="0" fontId="2" fillId="0" borderId="0"/>
    <xf numFmtId="0" fontId="2" fillId="0" borderId="0"/>
    <xf numFmtId="178" fontId="2" fillId="0" borderId="0" applyFont="0" applyFill="0" applyBorder="0" applyAlignment="0" applyProtection="0"/>
    <xf numFmtId="0" fontId="2" fillId="0" borderId="0"/>
    <xf numFmtId="180" fontId="2" fillId="0" borderId="0" applyFont="0" applyFill="0" applyBorder="0" applyAlignment="0" applyProtection="0"/>
    <xf numFmtId="0" fontId="21" fillId="0" borderId="0" applyNumberFormat="0" applyFill="0" applyBorder="0" applyAlignment="0" applyProtection="0">
      <alignment vertical="top"/>
      <protection locked="0"/>
    </xf>
  </cellStyleXfs>
  <cellXfs count="882">
    <xf numFmtId="0" fontId="0" fillId="0" borderId="0" xfId="0"/>
    <xf numFmtId="0" fontId="2" fillId="2" borderId="26" xfId="0" applyFont="1" applyFill="1" applyBorder="1" applyAlignment="1">
      <alignment horizontal="center"/>
    </xf>
    <xf numFmtId="0" fontId="3" fillId="2" borderId="27" xfId="0" applyFont="1" applyFill="1" applyBorder="1" applyAlignment="1">
      <alignment horizontal="center"/>
    </xf>
    <xf numFmtId="0" fontId="2" fillId="2" borderId="27" xfId="0" applyFont="1" applyFill="1" applyBorder="1" applyAlignment="1">
      <alignment vertical="center"/>
    </xf>
    <xf numFmtId="0" fontId="2" fillId="2" borderId="28" xfId="0" applyFont="1" applyFill="1" applyBorder="1" applyAlignment="1">
      <alignment vertical="center"/>
    </xf>
    <xf numFmtId="0" fontId="2" fillId="2" borderId="29" xfId="0" applyFont="1" applyFill="1" applyBorder="1" applyAlignment="1">
      <alignment horizontal="center"/>
    </xf>
    <xf numFmtId="0" fontId="3" fillId="2" borderId="3" xfId="0" applyFont="1" applyFill="1" applyBorder="1" applyAlignment="1">
      <alignment horizontal="center"/>
    </xf>
    <xf numFmtId="0" fontId="3" fillId="2" borderId="3" xfId="0" applyFont="1" applyFill="1" applyBorder="1" applyAlignment="1">
      <alignment horizontal="left"/>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0" xfId="0" applyFont="1" applyFill="1" applyBorder="1" applyAlignment="1">
      <alignment horizontal="center" vertical="center"/>
    </xf>
    <xf numFmtId="0" fontId="2" fillId="2" borderId="31" xfId="0" applyFont="1" applyFill="1" applyBorder="1" applyAlignment="1">
      <alignment horizontal="center"/>
    </xf>
    <xf numFmtId="0" fontId="3" fillId="2" borderId="0" xfId="0" applyFont="1" applyFill="1" applyBorder="1" applyAlignment="1">
      <alignment horizontal="center"/>
    </xf>
    <xf numFmtId="0" fontId="3" fillId="2" borderId="0" xfId="0" applyFont="1" applyFill="1" applyBorder="1" applyAlignment="1">
      <alignment horizontal="left"/>
    </xf>
    <xf numFmtId="0" fontId="2" fillId="2" borderId="0" xfId="0" applyFont="1" applyFill="1" applyBorder="1" applyAlignment="1">
      <alignment horizontal="right" vertical="center"/>
    </xf>
    <xf numFmtId="0" fontId="2" fillId="2" borderId="0" xfId="0" applyFont="1" applyFill="1" applyBorder="1" applyAlignment="1">
      <alignment horizontal="center" vertical="center"/>
    </xf>
    <xf numFmtId="0" fontId="2" fillId="2" borderId="32" xfId="0" applyFont="1" applyFill="1" applyBorder="1" applyAlignment="1">
      <alignment horizontal="center" vertical="center"/>
    </xf>
    <xf numFmtId="0" fontId="5" fillId="2" borderId="0" xfId="0" applyFont="1" applyFill="1" applyBorder="1" applyAlignment="1">
      <alignment horizontal="center"/>
    </xf>
    <xf numFmtId="0" fontId="2" fillId="2" borderId="0" xfId="0" applyFont="1" applyFill="1" applyBorder="1"/>
    <xf numFmtId="0" fontId="6" fillId="2" borderId="0" xfId="0" applyFont="1" applyFill="1" applyBorder="1" applyAlignment="1">
      <alignment horizontal="left" vertical="center"/>
    </xf>
    <xf numFmtId="0" fontId="3" fillId="4" borderId="31" xfId="0" applyFont="1" applyFill="1" applyBorder="1" applyAlignment="1">
      <alignment horizontal="left"/>
    </xf>
    <xf numFmtId="0" fontId="2" fillId="4" borderId="0" xfId="0" applyFont="1" applyFill="1" applyBorder="1" applyAlignment="1">
      <alignment horizontal="right"/>
    </xf>
    <xf numFmtId="0" fontId="2" fillId="4" borderId="12" xfId="0" applyFont="1" applyFill="1" applyBorder="1" applyAlignment="1">
      <alignment horizontal="center"/>
    </xf>
    <xf numFmtId="0" fontId="2" fillId="4" borderId="0" xfId="0" applyFont="1" applyFill="1" applyBorder="1" applyAlignment="1">
      <alignment horizontal="center"/>
    </xf>
    <xf numFmtId="0" fontId="2" fillId="4" borderId="0" xfId="0" applyFont="1" applyFill="1" applyBorder="1"/>
    <xf numFmtId="0" fontId="3" fillId="4" borderId="0" xfId="0" applyFont="1" applyFill="1" applyBorder="1" applyAlignment="1">
      <alignment horizontal="right"/>
    </xf>
    <xf numFmtId="0" fontId="2" fillId="4" borderId="12" xfId="0" applyFont="1" applyFill="1" applyBorder="1" applyAlignment="1">
      <alignment horizontal="right"/>
    </xf>
    <xf numFmtId="0" fontId="2" fillId="4" borderId="32" xfId="0" applyFont="1" applyFill="1" applyBorder="1" applyAlignment="1">
      <alignment horizontal="center"/>
    </xf>
    <xf numFmtId="0" fontId="2" fillId="4" borderId="33" xfId="0" applyFont="1" applyFill="1" applyBorder="1" applyAlignment="1">
      <alignment horizontal="left"/>
    </xf>
    <xf numFmtId="0" fontId="2" fillId="4" borderId="22" xfId="0" applyFont="1" applyFill="1" applyBorder="1" applyAlignment="1">
      <alignment horizontal="right"/>
    </xf>
    <xf numFmtId="0" fontId="2" fillId="4" borderId="22" xfId="0" applyFont="1" applyFill="1" applyBorder="1" applyAlignment="1">
      <alignment horizontal="center"/>
    </xf>
    <xf numFmtId="0" fontId="2" fillId="0" borderId="29" xfId="0" applyFont="1" applyFill="1" applyBorder="1"/>
    <xf numFmtId="0" fontId="2" fillId="0" borderId="3" xfId="0" applyFont="1" applyFill="1" applyBorder="1"/>
    <xf numFmtId="0" fontId="2" fillId="0" borderId="6" xfId="0" applyFont="1" applyFill="1" applyBorder="1"/>
    <xf numFmtId="0" fontId="3" fillId="0" borderId="31"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0" xfId="0" applyFont="1" applyFill="1" applyBorder="1" applyAlignment="1" applyProtection="1">
      <alignment horizontal="center"/>
      <protection locked="0"/>
    </xf>
    <xf numFmtId="0" fontId="2" fillId="0" borderId="12" xfId="0" applyFont="1" applyFill="1" applyBorder="1" applyProtection="1">
      <protection locked="0"/>
    </xf>
    <xf numFmtId="0" fontId="2" fillId="0" borderId="0" xfId="0" applyFont="1" applyFill="1" applyBorder="1"/>
    <xf numFmtId="0" fontId="2" fillId="0" borderId="0" xfId="0" applyFont="1" applyFill="1" applyBorder="1" applyProtection="1">
      <protection locked="0"/>
    </xf>
    <xf numFmtId="0" fontId="2" fillId="0" borderId="32" xfId="0" applyFont="1" applyFill="1" applyBorder="1"/>
    <xf numFmtId="0" fontId="3" fillId="0" borderId="31" xfId="0" applyFont="1" applyFill="1" applyBorder="1" applyProtection="1">
      <protection locked="0"/>
    </xf>
    <xf numFmtId="0" fontId="3" fillId="0" borderId="0" xfId="0" applyFont="1" applyFill="1" applyBorder="1"/>
    <xf numFmtId="0" fontId="2" fillId="0" borderId="12" xfId="0" applyFont="1" applyFill="1" applyBorder="1" applyAlignment="1" applyProtection="1">
      <alignment horizontal="center"/>
      <protection locked="0"/>
    </xf>
    <xf numFmtId="0" fontId="3" fillId="0" borderId="12" xfId="0" applyFont="1" applyFill="1" applyBorder="1"/>
    <xf numFmtId="0" fontId="2" fillId="0" borderId="35" xfId="0" applyFont="1" applyFill="1" applyBorder="1" applyAlignment="1" applyProtection="1">
      <alignment horizontal="center"/>
      <protection locked="0"/>
    </xf>
    <xf numFmtId="0" fontId="2" fillId="0" borderId="0" xfId="0" applyFont="1" applyFill="1" applyBorder="1" applyAlignment="1" applyProtection="1">
      <alignment horizontal="center"/>
      <protection locked="0"/>
    </xf>
    <xf numFmtId="0" fontId="2" fillId="0" borderId="32" xfId="0" applyFont="1" applyFill="1" applyBorder="1" applyAlignment="1" applyProtection="1">
      <alignment horizontal="center"/>
      <protection locked="0"/>
    </xf>
    <xf numFmtId="0" fontId="2" fillId="0" borderId="12" xfId="0" applyFont="1" applyFill="1" applyBorder="1"/>
    <xf numFmtId="0" fontId="2" fillId="0" borderId="13" xfId="0" applyFont="1" applyFill="1" applyBorder="1" applyAlignment="1" applyProtection="1">
      <alignment horizontal="center"/>
      <protection locked="0"/>
    </xf>
    <xf numFmtId="0" fontId="2" fillId="0" borderId="12" xfId="0" applyFont="1" applyFill="1" applyBorder="1" applyAlignment="1">
      <alignment horizontal="center"/>
    </xf>
    <xf numFmtId="0" fontId="2" fillId="0" borderId="13" xfId="0" applyFont="1" applyFill="1" applyBorder="1" applyAlignment="1">
      <alignment horizontal="center"/>
    </xf>
    <xf numFmtId="0" fontId="2" fillId="0" borderId="0" xfId="0" applyFont="1" applyFill="1" applyBorder="1" applyAlignment="1">
      <alignment horizontal="center"/>
    </xf>
    <xf numFmtId="0" fontId="2" fillId="0" borderId="32" xfId="0" applyFont="1" applyFill="1" applyBorder="1" applyAlignment="1">
      <alignment horizontal="center"/>
    </xf>
    <xf numFmtId="0" fontId="3" fillId="5" borderId="0" xfId="0" applyFont="1" applyFill="1" applyBorder="1" applyAlignment="1">
      <alignment horizontal="center"/>
    </xf>
    <xf numFmtId="0" fontId="2" fillId="5" borderId="12" xfId="0" applyFont="1" applyFill="1" applyBorder="1" applyAlignment="1">
      <alignment horizontal="center"/>
    </xf>
    <xf numFmtId="0" fontId="7" fillId="5" borderId="13" xfId="0" applyFont="1" applyFill="1" applyBorder="1" applyAlignment="1">
      <alignment horizontal="center"/>
    </xf>
    <xf numFmtId="0" fontId="2" fillId="0" borderId="0" xfId="0" applyFont="1" applyFill="1" applyBorder="1" applyAlignment="1">
      <alignment horizontal="center" vertical="center"/>
    </xf>
    <xf numFmtId="0" fontId="2" fillId="0" borderId="12" xfId="0" applyFont="1" applyFill="1" applyBorder="1" applyAlignment="1">
      <alignment horizontal="center" vertical="center"/>
    </xf>
    <xf numFmtId="0" fontId="3" fillId="0" borderId="31" xfId="0" applyFont="1" applyFill="1" applyBorder="1" applyAlignment="1" applyProtection="1">
      <alignment vertical="top"/>
      <protection locked="0"/>
    </xf>
    <xf numFmtId="0" fontId="3" fillId="0" borderId="0" xfId="0" applyFont="1" applyFill="1" applyBorder="1" applyAlignment="1">
      <alignment vertical="top"/>
    </xf>
    <xf numFmtId="0" fontId="2" fillId="0" borderId="0" xfId="0" applyFont="1" applyFill="1" applyBorder="1" applyAlignment="1">
      <alignment horizontal="center" vertical="top"/>
    </xf>
    <xf numFmtId="0" fontId="2" fillId="0" borderId="0" xfId="0" applyFont="1" applyFill="1" applyBorder="1" applyAlignment="1">
      <alignment vertical="top"/>
    </xf>
    <xf numFmtId="0" fontId="2" fillId="0" borderId="32" xfId="0" applyFont="1" applyFill="1" applyBorder="1" applyAlignment="1">
      <alignment horizontal="center" vertical="top"/>
    </xf>
    <xf numFmtId="0" fontId="2" fillId="0" borderId="31" xfId="0" applyFont="1" applyFill="1" applyBorder="1"/>
    <xf numFmtId="0" fontId="2" fillId="5" borderId="31" xfId="0" applyFont="1" applyFill="1" applyBorder="1"/>
    <xf numFmtId="0" fontId="2" fillId="5" borderId="0" xfId="0" applyFont="1" applyFill="1" applyBorder="1"/>
    <xf numFmtId="0" fontId="2" fillId="5" borderId="32" xfId="0" applyFont="1" applyFill="1" applyBorder="1"/>
    <xf numFmtId="0" fontId="3" fillId="7" borderId="38" xfId="0" applyFont="1" applyFill="1" applyBorder="1" applyAlignment="1">
      <alignment horizontal="center" vertical="center"/>
    </xf>
    <xf numFmtId="0" fontId="3" fillId="8" borderId="40" xfId="0" applyFont="1" applyFill="1" applyBorder="1" applyAlignment="1">
      <alignment horizontal="center" vertical="center" wrapText="1"/>
    </xf>
    <xf numFmtId="0" fontId="3" fillId="8" borderId="41" xfId="0" applyFont="1" applyFill="1" applyBorder="1" applyAlignment="1">
      <alignment horizontal="center" vertical="center" wrapText="1"/>
    </xf>
    <xf numFmtId="0" fontId="2" fillId="8" borderId="4" xfId="0" applyFont="1" applyFill="1" applyBorder="1"/>
    <xf numFmtId="0" fontId="3" fillId="9" borderId="43" xfId="0" applyFont="1" applyFill="1" applyBorder="1"/>
    <xf numFmtId="0" fontId="3" fillId="9" borderId="44" xfId="0" applyFont="1" applyFill="1" applyBorder="1" applyAlignment="1"/>
    <xf numFmtId="0" fontId="3" fillId="9" borderId="45" xfId="0" applyFont="1" applyFill="1" applyBorder="1" applyAlignment="1"/>
    <xf numFmtId="0" fontId="3" fillId="4" borderId="45" xfId="0" applyFont="1" applyFill="1" applyBorder="1" applyAlignment="1">
      <alignment horizontal="center"/>
    </xf>
    <xf numFmtId="0" fontId="3" fillId="4" borderId="41" xfId="0" applyFont="1" applyFill="1" applyBorder="1" applyAlignment="1">
      <alignment horizontal="center"/>
    </xf>
    <xf numFmtId="0" fontId="3" fillId="9" borderId="45" xfId="0" applyFont="1" applyFill="1" applyBorder="1" applyAlignment="1">
      <alignment horizontal="right"/>
    </xf>
    <xf numFmtId="0" fontId="3" fillId="9" borderId="46" xfId="0" applyFont="1" applyFill="1" applyBorder="1" applyAlignment="1">
      <alignment horizontal="right"/>
    </xf>
    <xf numFmtId="0" fontId="3" fillId="9" borderId="43" xfId="0" applyFont="1" applyFill="1" applyBorder="1" applyAlignment="1"/>
    <xf numFmtId="0" fontId="2" fillId="10" borderId="31" xfId="0" applyFont="1" applyFill="1" applyBorder="1"/>
    <xf numFmtId="0" fontId="2" fillId="10" borderId="0" xfId="0" applyFont="1" applyFill="1" applyBorder="1"/>
    <xf numFmtId="0" fontId="2" fillId="10" borderId="32" xfId="0" applyFont="1" applyFill="1" applyBorder="1"/>
    <xf numFmtId="0" fontId="3" fillId="9" borderId="47" xfId="0" applyFont="1" applyFill="1" applyBorder="1"/>
    <xf numFmtId="0" fontId="2" fillId="9" borderId="16" xfId="0" applyFont="1" applyFill="1" applyBorder="1"/>
    <xf numFmtId="0" fontId="2" fillId="9" borderId="17" xfId="0" applyFont="1" applyFill="1" applyBorder="1"/>
    <xf numFmtId="0" fontId="3" fillId="9" borderId="31" xfId="0" applyFont="1" applyFill="1" applyBorder="1"/>
    <xf numFmtId="0" fontId="2" fillId="9" borderId="0" xfId="0" applyFont="1" applyFill="1" applyBorder="1"/>
    <xf numFmtId="0" fontId="2" fillId="9" borderId="22" xfId="0" applyFont="1" applyFill="1" applyBorder="1"/>
    <xf numFmtId="0" fontId="2" fillId="9" borderId="32" xfId="0" applyFont="1" applyFill="1" applyBorder="1"/>
    <xf numFmtId="0" fontId="3" fillId="7" borderId="5" xfId="0" applyFont="1" applyFill="1" applyBorder="1" applyAlignment="1">
      <alignment horizontal="center"/>
    </xf>
    <xf numFmtId="0" fontId="3" fillId="7" borderId="30" xfId="0" applyFont="1" applyFill="1" applyBorder="1" applyAlignment="1">
      <alignment horizontal="center"/>
    </xf>
    <xf numFmtId="0" fontId="3" fillId="5" borderId="11" xfId="0" applyFont="1" applyFill="1" applyBorder="1" applyAlignment="1">
      <alignment horizontal="center"/>
    </xf>
    <xf numFmtId="0" fontId="3" fillId="5" borderId="49" xfId="0" applyFont="1" applyFill="1" applyBorder="1" applyAlignment="1">
      <alignment horizontal="center"/>
    </xf>
    <xf numFmtId="166" fontId="2" fillId="5" borderId="18" xfId="0" applyNumberFormat="1" applyFont="1" applyFill="1" applyBorder="1" applyAlignment="1">
      <alignment horizontal="right"/>
    </xf>
    <xf numFmtId="167" fontId="2" fillId="5" borderId="11" xfId="0" applyNumberFormat="1" applyFont="1" applyFill="1" applyBorder="1" applyAlignment="1">
      <alignment horizontal="right"/>
    </xf>
    <xf numFmtId="167" fontId="2" fillId="5" borderId="49" xfId="0" applyNumberFormat="1" applyFont="1" applyFill="1" applyBorder="1" applyAlignment="1">
      <alignment horizontal="right"/>
    </xf>
    <xf numFmtId="166" fontId="2" fillId="5" borderId="53" xfId="0" applyNumberFormat="1" applyFont="1" applyFill="1" applyBorder="1" applyAlignment="1">
      <alignment horizontal="right"/>
    </xf>
    <xf numFmtId="4" fontId="2" fillId="5" borderId="10" xfId="0" applyNumberFormat="1" applyFont="1" applyFill="1" applyBorder="1" applyAlignment="1">
      <alignment horizontal="right"/>
    </xf>
    <xf numFmtId="166" fontId="2" fillId="5" borderId="37" xfId="0" applyNumberFormat="1" applyFont="1" applyFill="1" applyBorder="1" applyAlignment="1">
      <alignment horizontal="right"/>
    </xf>
    <xf numFmtId="0" fontId="2" fillId="5" borderId="15" xfId="0" applyFont="1" applyFill="1" applyBorder="1" applyAlignment="1"/>
    <xf numFmtId="0" fontId="2" fillId="5" borderId="55" xfId="0" applyFont="1" applyFill="1" applyBorder="1" applyAlignment="1"/>
    <xf numFmtId="167" fontId="2" fillId="5" borderId="15" xfId="0" applyNumberFormat="1" applyFont="1" applyFill="1" applyBorder="1" applyAlignment="1">
      <alignment horizontal="right"/>
    </xf>
    <xf numFmtId="167" fontId="2" fillId="5" borderId="55" xfId="0" applyNumberFormat="1" applyFont="1" applyFill="1" applyBorder="1" applyAlignment="1">
      <alignment horizontal="right"/>
    </xf>
    <xf numFmtId="4" fontId="2" fillId="5" borderId="37" xfId="0" applyNumberFormat="1" applyFont="1" applyFill="1" applyBorder="1" applyAlignment="1">
      <alignment horizontal="right"/>
    </xf>
    <xf numFmtId="0" fontId="2" fillId="5" borderId="35" xfId="0" applyFont="1" applyFill="1" applyBorder="1" applyAlignment="1">
      <alignment horizontal="center"/>
    </xf>
    <xf numFmtId="0" fontId="2" fillId="5" borderId="16" xfId="0" applyFont="1" applyFill="1" applyBorder="1" applyAlignment="1">
      <alignment horizontal="center"/>
    </xf>
    <xf numFmtId="0" fontId="2" fillId="5" borderId="55" xfId="0" applyFont="1" applyFill="1" applyBorder="1" applyAlignment="1">
      <alignment horizontal="center"/>
    </xf>
    <xf numFmtId="2" fontId="2" fillId="5" borderId="10" xfId="0" applyNumberFormat="1" applyFont="1" applyFill="1" applyBorder="1"/>
    <xf numFmtId="4" fontId="2" fillId="5" borderId="37" xfId="5" applyNumberFormat="1" applyFont="1" applyFill="1" applyBorder="1"/>
    <xf numFmtId="0" fontId="2" fillId="5" borderId="24" xfId="0" applyFont="1" applyFill="1" applyBorder="1"/>
    <xf numFmtId="4" fontId="2" fillId="5" borderId="25" xfId="0" applyNumberFormat="1" applyFont="1" applyFill="1" applyBorder="1"/>
    <xf numFmtId="166" fontId="2" fillId="5" borderId="41" xfId="0" applyNumberFormat="1" applyFont="1" applyFill="1" applyBorder="1"/>
    <xf numFmtId="0" fontId="3" fillId="5" borderId="31" xfId="0" applyFont="1" applyFill="1" applyBorder="1"/>
    <xf numFmtId="0" fontId="3" fillId="9" borderId="51" xfId="0" applyFont="1" applyFill="1" applyBorder="1"/>
    <xf numFmtId="0" fontId="2" fillId="9" borderId="35" xfId="0" applyFont="1" applyFill="1" applyBorder="1"/>
    <xf numFmtId="0" fontId="2" fillId="9" borderId="58" xfId="0" applyFont="1" applyFill="1" applyBorder="1"/>
    <xf numFmtId="0" fontId="2" fillId="9" borderId="33" xfId="0" applyFont="1" applyFill="1" applyBorder="1"/>
    <xf numFmtId="0" fontId="3" fillId="11" borderId="50" xfId="0" applyFont="1" applyFill="1" applyBorder="1" applyAlignment="1">
      <alignment horizontal="center"/>
    </xf>
    <xf numFmtId="0" fontId="3" fillId="11" borderId="5" xfId="0" applyFont="1" applyFill="1" applyBorder="1" applyAlignment="1">
      <alignment horizontal="center"/>
    </xf>
    <xf numFmtId="0" fontId="3" fillId="11" borderId="30" xfId="0" applyFont="1" applyFill="1" applyBorder="1" applyAlignment="1">
      <alignment horizontal="center"/>
    </xf>
    <xf numFmtId="0" fontId="2" fillId="5" borderId="59" xfId="0" applyFont="1" applyFill="1" applyBorder="1" applyAlignment="1">
      <alignment horizontal="left"/>
    </xf>
    <xf numFmtId="0" fontId="3" fillId="5" borderId="12" xfId="0" applyFont="1" applyFill="1" applyBorder="1" applyAlignment="1">
      <alignment horizontal="center"/>
    </xf>
    <xf numFmtId="167" fontId="2" fillId="5" borderId="18" xfId="0" applyNumberFormat="1" applyFont="1" applyFill="1" applyBorder="1" applyAlignment="1">
      <alignment horizontal="right"/>
    </xf>
    <xf numFmtId="2" fontId="2" fillId="5" borderId="49" xfId="0" applyNumberFormat="1" applyFont="1" applyFill="1" applyBorder="1" applyAlignment="1">
      <alignment horizontal="right"/>
    </xf>
    <xf numFmtId="2" fontId="2" fillId="5" borderId="53" xfId="0" applyNumberFormat="1" applyFont="1" applyFill="1" applyBorder="1" applyAlignment="1">
      <alignment horizontal="right"/>
    </xf>
    <xf numFmtId="0" fontId="2" fillId="5" borderId="35" xfId="0" applyFont="1" applyFill="1" applyBorder="1"/>
    <xf numFmtId="0" fontId="2" fillId="5" borderId="10" xfId="0" applyFont="1" applyFill="1" applyBorder="1"/>
    <xf numFmtId="0" fontId="2" fillId="5" borderId="37" xfId="0" applyFont="1" applyFill="1" applyBorder="1"/>
    <xf numFmtId="0" fontId="2" fillId="9" borderId="31" xfId="0" applyFont="1" applyFill="1" applyBorder="1"/>
    <xf numFmtId="0" fontId="3" fillId="11" borderId="39" xfId="0" applyFont="1" applyFill="1" applyBorder="1" applyAlignment="1">
      <alignment horizontal="center"/>
    </xf>
    <xf numFmtId="0" fontId="3" fillId="11" borderId="40" xfId="0" applyFont="1" applyFill="1" applyBorder="1" applyAlignment="1">
      <alignment horizontal="center"/>
    </xf>
    <xf numFmtId="0" fontId="3" fillId="11" borderId="5" xfId="0" applyFont="1" applyFill="1" applyBorder="1" applyAlignment="1">
      <alignment horizontal="center" vertical="center"/>
    </xf>
    <xf numFmtId="0" fontId="3" fillId="11" borderId="5" xfId="0" applyFont="1" applyFill="1" applyBorder="1" applyAlignment="1">
      <alignment horizontal="center" vertical="center" wrapText="1"/>
    </xf>
    <xf numFmtId="0" fontId="3" fillId="11" borderId="40" xfId="0" applyFont="1" applyFill="1" applyBorder="1" applyAlignment="1">
      <alignment horizontal="center" vertical="center" wrapText="1"/>
    </xf>
    <xf numFmtId="0" fontId="3" fillId="11" borderId="30" xfId="0" applyFont="1" applyFill="1" applyBorder="1" applyAlignment="1">
      <alignment horizontal="center" vertical="center"/>
    </xf>
    <xf numFmtId="0" fontId="2" fillId="0" borderId="51" xfId="5" applyFont="1" applyFill="1" applyBorder="1"/>
    <xf numFmtId="0" fontId="2" fillId="5" borderId="35" xfId="0" applyFont="1" applyFill="1" applyBorder="1" applyAlignment="1"/>
    <xf numFmtId="0" fontId="2" fillId="5" borderId="10" xfId="0" applyFont="1" applyFill="1" applyBorder="1" applyAlignment="1">
      <alignment horizontal="center"/>
    </xf>
    <xf numFmtId="2" fontId="2" fillId="5" borderId="35" xfId="0" applyNumberFormat="1" applyFont="1" applyFill="1" applyBorder="1"/>
    <xf numFmtId="166" fontId="2" fillId="5" borderId="37" xfId="0" applyNumberFormat="1" applyFont="1" applyFill="1" applyBorder="1"/>
    <xf numFmtId="0" fontId="2" fillId="5" borderId="16" xfId="0" applyFont="1" applyFill="1" applyBorder="1" applyAlignment="1"/>
    <xf numFmtId="0" fontId="2" fillId="5" borderId="14" xfId="0" applyFont="1" applyFill="1" applyBorder="1" applyAlignment="1">
      <alignment horizontal="center"/>
    </xf>
    <xf numFmtId="2" fontId="2" fillId="5" borderId="15" xfId="0" applyNumberFormat="1" applyFont="1" applyFill="1" applyBorder="1" applyAlignment="1">
      <alignment horizontal="right"/>
    </xf>
    <xf numFmtId="2" fontId="2" fillId="5" borderId="55" xfId="0" applyNumberFormat="1" applyFont="1" applyFill="1" applyBorder="1" applyAlignment="1">
      <alignment horizontal="right"/>
    </xf>
    <xf numFmtId="2" fontId="2" fillId="5" borderId="37" xfId="0" applyNumberFormat="1" applyFont="1" applyFill="1" applyBorder="1"/>
    <xf numFmtId="0" fontId="2" fillId="5" borderId="44" xfId="0" applyFont="1" applyFill="1" applyBorder="1" applyAlignment="1"/>
    <xf numFmtId="0" fontId="2" fillId="5" borderId="45" xfId="0" applyFont="1" applyFill="1" applyBorder="1" applyAlignment="1"/>
    <xf numFmtId="0" fontId="2" fillId="5" borderId="60" xfId="0" applyFont="1" applyFill="1" applyBorder="1" applyAlignment="1"/>
    <xf numFmtId="0" fontId="2" fillId="5" borderId="60" xfId="0" applyFont="1" applyFill="1" applyBorder="1"/>
    <xf numFmtId="0" fontId="2" fillId="5" borderId="61" xfId="0" applyFont="1" applyFill="1" applyBorder="1"/>
    <xf numFmtId="166" fontId="2" fillId="5" borderId="62" xfId="0" applyNumberFormat="1" applyFont="1" applyFill="1" applyBorder="1"/>
    <xf numFmtId="0" fontId="3" fillId="11" borderId="30" xfId="0" applyFont="1" applyFill="1" applyBorder="1" applyAlignment="1">
      <alignment horizontal="center" vertical="center" wrapText="1"/>
    </xf>
    <xf numFmtId="0" fontId="2" fillId="5" borderId="47" xfId="0" applyFont="1" applyFill="1" applyBorder="1" applyAlignment="1"/>
    <xf numFmtId="166" fontId="2" fillId="5" borderId="10" xfId="0" applyNumberFormat="1" applyFont="1" applyFill="1" applyBorder="1"/>
    <xf numFmtId="1" fontId="2" fillId="0" borderId="10" xfId="6" applyNumberFormat="1" applyFont="1" applyFill="1" applyBorder="1" applyAlignment="1">
      <alignment horizontal="center"/>
    </xf>
    <xf numFmtId="166" fontId="2" fillId="0" borderId="10" xfId="2" applyNumberFormat="1" applyFont="1" applyFill="1" applyBorder="1"/>
    <xf numFmtId="0" fontId="2" fillId="5" borderId="11" xfId="0" applyFont="1" applyFill="1" applyBorder="1" applyAlignment="1">
      <alignment horizontal="center"/>
    </xf>
    <xf numFmtId="4" fontId="2" fillId="0" borderId="35" xfId="5" applyNumberFormat="1" applyFont="1" applyFill="1" applyBorder="1"/>
    <xf numFmtId="166" fontId="2" fillId="0" borderId="37" xfId="5" applyNumberFormat="1" applyFont="1" applyFill="1" applyBorder="1"/>
    <xf numFmtId="2" fontId="2" fillId="5" borderId="12" xfId="0" applyNumberFormat="1" applyFont="1" applyFill="1" applyBorder="1" applyAlignment="1">
      <alignment horizontal="right"/>
    </xf>
    <xf numFmtId="4" fontId="2" fillId="0" borderId="37" xfId="5" applyNumberFormat="1" applyFont="1" applyFill="1" applyBorder="1"/>
    <xf numFmtId="9" fontId="2" fillId="0" borderId="10" xfId="6" applyFont="1" applyFill="1" applyBorder="1" applyAlignment="1">
      <alignment horizontal="center"/>
    </xf>
    <xf numFmtId="4" fontId="2" fillId="0" borderId="10" xfId="5" applyNumberFormat="1" applyFont="1" applyFill="1" applyBorder="1"/>
    <xf numFmtId="2" fontId="2" fillId="5" borderId="35" xfId="0" applyNumberFormat="1" applyFont="1" applyFill="1" applyBorder="1" applyAlignment="1">
      <alignment horizontal="right"/>
    </xf>
    <xf numFmtId="0" fontId="2" fillId="5" borderId="54" xfId="0" applyFont="1" applyFill="1" applyBorder="1" applyAlignment="1">
      <alignment horizontal="center"/>
    </xf>
    <xf numFmtId="4" fontId="2" fillId="0" borderId="41" xfId="5" applyNumberFormat="1" applyFont="1" applyFill="1" applyBorder="1"/>
    <xf numFmtId="4" fontId="2" fillId="5" borderId="41" xfId="0" applyNumberFormat="1" applyFont="1" applyFill="1" applyBorder="1"/>
    <xf numFmtId="0" fontId="3" fillId="11" borderId="48" xfId="0" applyFont="1" applyFill="1" applyBorder="1" applyAlignment="1">
      <alignment horizontal="center" wrapText="1"/>
    </xf>
    <xf numFmtId="0" fontId="3" fillId="11" borderId="5" xfId="0" applyFont="1" applyFill="1" applyBorder="1" applyAlignment="1">
      <alignment horizontal="center" wrapText="1"/>
    </xf>
    <xf numFmtId="0" fontId="3" fillId="11" borderId="30" xfId="0" applyFont="1" applyFill="1" applyBorder="1" applyAlignment="1">
      <alignment horizontal="center" wrapText="1"/>
    </xf>
    <xf numFmtId="165" fontId="3" fillId="12" borderId="35" xfId="1" applyFont="1" applyFill="1" applyBorder="1"/>
    <xf numFmtId="9" fontId="3" fillId="12" borderId="52" xfId="3" applyFont="1" applyFill="1" applyBorder="1"/>
    <xf numFmtId="9" fontId="2" fillId="0" borderId="52" xfId="5" applyNumberFormat="1" applyFont="1" applyFill="1" applyBorder="1"/>
    <xf numFmtId="165" fontId="2" fillId="5" borderId="37" xfId="1" applyFont="1" applyFill="1" applyBorder="1"/>
    <xf numFmtId="0" fontId="3" fillId="12" borderId="47" xfId="0" applyFont="1" applyFill="1" applyBorder="1" applyAlignment="1"/>
    <xf numFmtId="0" fontId="3" fillId="12" borderId="16" xfId="0" applyFont="1" applyFill="1" applyBorder="1" applyAlignment="1"/>
    <xf numFmtId="0" fontId="3" fillId="12" borderId="44" xfId="0" applyFont="1" applyFill="1" applyBorder="1" applyAlignment="1"/>
    <xf numFmtId="0" fontId="3" fillId="12" borderId="45" xfId="0" applyFont="1" applyFill="1" applyBorder="1" applyAlignment="1"/>
    <xf numFmtId="165" fontId="3" fillId="12" borderId="45" xfId="1" applyFont="1" applyFill="1" applyBorder="1"/>
    <xf numFmtId="9" fontId="3" fillId="12" borderId="57" xfId="3" applyFont="1" applyFill="1" applyBorder="1"/>
    <xf numFmtId="9" fontId="2" fillId="0" borderId="60" xfId="5" applyNumberFormat="1" applyFont="1" applyFill="1" applyBorder="1"/>
    <xf numFmtId="165" fontId="2" fillId="5" borderId="41" xfId="0" applyNumberFormat="1" applyFont="1" applyFill="1" applyBorder="1"/>
    <xf numFmtId="168" fontId="2" fillId="5" borderId="41" xfId="0" applyNumberFormat="1" applyFont="1" applyFill="1" applyBorder="1"/>
    <xf numFmtId="0" fontId="3" fillId="0" borderId="39" xfId="0" applyFont="1" applyFill="1" applyBorder="1"/>
    <xf numFmtId="0" fontId="2" fillId="0" borderId="40" xfId="0" applyFont="1" applyFill="1" applyBorder="1"/>
    <xf numFmtId="0" fontId="2" fillId="0" borderId="42" xfId="0" applyFont="1" applyFill="1" applyBorder="1"/>
    <xf numFmtId="0" fontId="2" fillId="0" borderId="51" xfId="0" applyFont="1" applyFill="1" applyBorder="1" applyAlignment="1"/>
    <xf numFmtId="0" fontId="2" fillId="0" borderId="35" xfId="0" applyFont="1" applyFill="1" applyBorder="1" applyAlignment="1"/>
    <xf numFmtId="0" fontId="2" fillId="0" borderId="58" xfId="0" applyFont="1" applyFill="1" applyBorder="1" applyAlignment="1"/>
    <xf numFmtId="0" fontId="2" fillId="0" borderId="44" xfId="0" applyFont="1" applyFill="1" applyBorder="1" applyAlignment="1"/>
    <xf numFmtId="0" fontId="2" fillId="0" borderId="45" xfId="0" applyFont="1" applyFill="1" applyBorder="1" applyAlignment="1"/>
    <xf numFmtId="0" fontId="2" fillId="0" borderId="46" xfId="0" applyFont="1" applyFill="1" applyBorder="1" applyAlignment="1"/>
    <xf numFmtId="0" fontId="2" fillId="0" borderId="31" xfId="0" applyFont="1" applyFill="1" applyBorder="1" applyAlignment="1"/>
    <xf numFmtId="0" fontId="2" fillId="0" borderId="0" xfId="0" applyFont="1" applyFill="1" applyBorder="1" applyAlignment="1"/>
    <xf numFmtId="0" fontId="2" fillId="0" borderId="32" xfId="0" applyFont="1" applyFill="1" applyBorder="1" applyAlignment="1"/>
    <xf numFmtId="0" fontId="3" fillId="0" borderId="31" xfId="0" applyFont="1" applyFill="1" applyBorder="1" applyAlignment="1">
      <alignment horizontal="left"/>
    </xf>
    <xf numFmtId="0" fontId="3" fillId="0" borderId="31" xfId="0" applyFont="1" applyFill="1" applyBorder="1" applyAlignment="1">
      <alignment horizontal="justify" vertical="center" wrapText="1"/>
    </xf>
    <xf numFmtId="0" fontId="3" fillId="0" borderId="0" xfId="0" applyFont="1" applyFill="1" applyBorder="1" applyAlignment="1">
      <alignment horizontal="justify" vertical="center" wrapText="1"/>
    </xf>
    <xf numFmtId="0" fontId="3" fillId="0" borderId="32" xfId="0" applyFont="1" applyFill="1" applyBorder="1" applyAlignment="1">
      <alignment horizontal="justify" vertical="center" wrapText="1"/>
    </xf>
    <xf numFmtId="0" fontId="2" fillId="0" borderId="16" xfId="0" applyFont="1" applyFill="1" applyBorder="1"/>
    <xf numFmtId="0" fontId="2" fillId="0" borderId="0" xfId="0" applyFont="1" applyFill="1" applyBorder="1" applyAlignment="1">
      <alignment horizontal="left"/>
    </xf>
    <xf numFmtId="0" fontId="2" fillId="0" borderId="31" xfId="0" applyFont="1" applyFill="1" applyBorder="1" applyAlignment="1">
      <alignment horizontal="left"/>
    </xf>
    <xf numFmtId="0" fontId="2" fillId="0" borderId="33" xfId="0" applyFont="1" applyFill="1" applyBorder="1" applyAlignment="1">
      <alignment horizontal="left"/>
    </xf>
    <xf numFmtId="0" fontId="2" fillId="0" borderId="22" xfId="0" applyFont="1" applyFill="1" applyBorder="1" applyAlignment="1">
      <alignment horizontal="left"/>
    </xf>
    <xf numFmtId="0" fontId="2" fillId="0" borderId="22" xfId="0" applyFont="1" applyFill="1" applyBorder="1"/>
    <xf numFmtId="0" fontId="3" fillId="0" borderId="31" xfId="0" applyFont="1" applyFill="1" applyBorder="1" applyAlignment="1">
      <alignment horizontal="justify" vertical="center" wrapText="1"/>
    </xf>
    <xf numFmtId="0" fontId="3" fillId="0" borderId="0" xfId="0" applyFont="1" applyFill="1" applyBorder="1" applyAlignment="1">
      <alignment horizontal="justify" vertical="center" wrapText="1"/>
    </xf>
    <xf numFmtId="0" fontId="3" fillId="0" borderId="32" xfId="0" applyFont="1" applyFill="1" applyBorder="1" applyAlignment="1">
      <alignment horizontal="justify" vertical="center" wrapText="1"/>
    </xf>
    <xf numFmtId="0" fontId="3" fillId="11" borderId="39" xfId="0" applyFont="1" applyFill="1" applyBorder="1" applyAlignment="1">
      <alignment horizontal="center"/>
    </xf>
    <xf numFmtId="0" fontId="3" fillId="11" borderId="40" xfId="0" applyFont="1" applyFill="1" applyBorder="1" applyAlignment="1">
      <alignment horizontal="center"/>
    </xf>
    <xf numFmtId="0" fontId="3" fillId="11" borderId="48" xfId="0" applyFont="1" applyFill="1" applyBorder="1" applyAlignment="1">
      <alignment horizontal="center" wrapText="1"/>
    </xf>
    <xf numFmtId="0" fontId="2" fillId="5" borderId="44" xfId="0" applyFont="1" applyFill="1" applyBorder="1" applyAlignment="1"/>
    <xf numFmtId="0" fontId="2" fillId="5" borderId="45" xfId="0" applyFont="1" applyFill="1" applyBorder="1" applyAlignment="1"/>
    <xf numFmtId="0" fontId="2" fillId="5" borderId="35" xfId="0" applyFont="1" applyFill="1" applyBorder="1" applyAlignment="1"/>
    <xf numFmtId="0" fontId="2" fillId="5" borderId="54" xfId="0" applyFont="1" applyFill="1" applyBorder="1" applyAlignment="1">
      <alignment horizontal="center"/>
    </xf>
    <xf numFmtId="0" fontId="3" fillId="11" borderId="50" xfId="0" applyFont="1" applyFill="1" applyBorder="1" applyAlignment="1">
      <alignment horizontal="center"/>
    </xf>
    <xf numFmtId="0" fontId="2" fillId="4" borderId="12" xfId="0" applyFont="1" applyFill="1" applyBorder="1" applyAlignment="1">
      <alignment horizontal="center"/>
    </xf>
    <xf numFmtId="0" fontId="2" fillId="4" borderId="22" xfId="0" applyFont="1" applyFill="1" applyBorder="1" applyAlignment="1">
      <alignment horizontal="center"/>
    </xf>
    <xf numFmtId="0" fontId="2" fillId="0" borderId="0" xfId="0" applyFont="1" applyFill="1" applyBorder="1" applyAlignment="1">
      <alignment horizontal="center" vertical="top"/>
    </xf>
    <xf numFmtId="0" fontId="2" fillId="5" borderId="51" xfId="0" applyFont="1" applyFill="1" applyBorder="1" applyAlignment="1">
      <alignment horizontal="left"/>
    </xf>
    <xf numFmtId="0" fontId="2" fillId="5" borderId="35" xfId="0" applyFont="1" applyFill="1" applyBorder="1" applyAlignment="1">
      <alignment horizontal="left"/>
    </xf>
    <xf numFmtId="0" fontId="2" fillId="4" borderId="12" xfId="0" applyFont="1" applyFill="1" applyBorder="1" applyAlignment="1">
      <alignment horizontal="center"/>
    </xf>
    <xf numFmtId="0" fontId="2" fillId="4" borderId="22" xfId="0" applyFont="1" applyFill="1" applyBorder="1" applyAlignment="1">
      <alignment horizontal="center"/>
    </xf>
    <xf numFmtId="0" fontId="2" fillId="0" borderId="0" xfId="0" applyFont="1" applyFill="1" applyBorder="1" applyAlignment="1">
      <alignment horizontal="center" vertical="top"/>
    </xf>
    <xf numFmtId="0" fontId="3" fillId="11" borderId="39" xfId="0" applyFont="1" applyFill="1" applyBorder="1" applyAlignment="1">
      <alignment horizontal="center"/>
    </xf>
    <xf numFmtId="0" fontId="3" fillId="11" borderId="40" xfId="0" applyFont="1" applyFill="1" applyBorder="1" applyAlignment="1">
      <alignment horizontal="center"/>
    </xf>
    <xf numFmtId="0" fontId="3" fillId="11" borderId="50" xfId="0" applyFont="1" applyFill="1" applyBorder="1" applyAlignment="1">
      <alignment horizontal="center"/>
    </xf>
    <xf numFmtId="167" fontId="2" fillId="5" borderId="54" xfId="0" applyNumberFormat="1" applyFont="1" applyFill="1" applyBorder="1" applyAlignment="1">
      <alignment horizontal="right"/>
    </xf>
    <xf numFmtId="167" fontId="2" fillId="5" borderId="52" xfId="0" applyNumberFormat="1" applyFont="1" applyFill="1" applyBorder="1" applyAlignment="1">
      <alignment horizontal="right"/>
    </xf>
    <xf numFmtId="0" fontId="2" fillId="5" borderId="16" xfId="0" applyFont="1" applyFill="1" applyBorder="1" applyAlignment="1">
      <alignment horizontal="left"/>
    </xf>
    <xf numFmtId="0" fontId="2" fillId="0" borderId="51" xfId="5" applyFont="1" applyFill="1" applyBorder="1" applyAlignment="1">
      <alignment horizontal="left"/>
    </xf>
    <xf numFmtId="0" fontId="2" fillId="0" borderId="35" xfId="0" applyFont="1" applyFill="1" applyBorder="1"/>
    <xf numFmtId="0" fontId="2" fillId="5" borderId="35" xfId="0" applyFont="1" applyFill="1" applyBorder="1" applyAlignment="1"/>
    <xf numFmtId="0" fontId="2" fillId="5" borderId="54" xfId="0" applyFont="1" applyFill="1" applyBorder="1" applyAlignment="1">
      <alignment horizontal="center"/>
    </xf>
    <xf numFmtId="0" fontId="2" fillId="5" borderId="44" xfId="0" applyFont="1" applyFill="1" applyBorder="1" applyAlignment="1"/>
    <xf numFmtId="0" fontId="2" fillId="5" borderId="45" xfId="0" applyFont="1" applyFill="1" applyBorder="1" applyAlignment="1"/>
    <xf numFmtId="0" fontId="2" fillId="5" borderId="60" xfId="0" applyFont="1" applyFill="1" applyBorder="1" applyAlignment="1">
      <alignment horizontal="center"/>
    </xf>
    <xf numFmtId="0" fontId="3" fillId="11" borderId="48" xfId="0" applyFont="1" applyFill="1" applyBorder="1" applyAlignment="1">
      <alignment horizontal="center" wrapText="1"/>
    </xf>
    <xf numFmtId="0" fontId="3" fillId="0" borderId="31" xfId="0" applyFont="1" applyFill="1" applyBorder="1" applyAlignment="1">
      <alignment horizontal="justify" vertical="center" wrapText="1"/>
    </xf>
    <xf numFmtId="0" fontId="3" fillId="0" borderId="0" xfId="0" applyFont="1" applyFill="1" applyBorder="1" applyAlignment="1">
      <alignment horizontal="justify" vertical="center" wrapText="1"/>
    </xf>
    <xf numFmtId="0" fontId="3" fillId="0" borderId="32" xfId="0" applyFont="1" applyFill="1" applyBorder="1" applyAlignment="1">
      <alignment horizontal="justify" vertical="center" wrapText="1"/>
    </xf>
    <xf numFmtId="1" fontId="0" fillId="0" borderId="0" xfId="0" applyNumberFormat="1"/>
    <xf numFmtId="9" fontId="2" fillId="5" borderId="55" xfId="3" applyFont="1" applyFill="1" applyBorder="1" applyAlignment="1">
      <alignment horizontal="left"/>
    </xf>
    <xf numFmtId="164" fontId="2" fillId="5" borderId="49" xfId="2" applyFont="1" applyFill="1" applyBorder="1" applyAlignment="1">
      <alignment horizontal="right"/>
    </xf>
    <xf numFmtId="0" fontId="3" fillId="11" borderId="39" xfId="0" applyFont="1" applyFill="1" applyBorder="1" applyAlignment="1">
      <alignment horizontal="center"/>
    </xf>
    <xf numFmtId="0" fontId="3" fillId="11" borderId="40" xfId="0" applyFont="1" applyFill="1" applyBorder="1" applyAlignment="1">
      <alignment horizontal="center"/>
    </xf>
    <xf numFmtId="0" fontId="3" fillId="11" borderId="48" xfId="0" applyFont="1" applyFill="1" applyBorder="1" applyAlignment="1">
      <alignment horizontal="center" wrapText="1"/>
    </xf>
    <xf numFmtId="0" fontId="2" fillId="5" borderId="35" xfId="0" applyFont="1" applyFill="1" applyBorder="1" applyAlignment="1"/>
    <xf numFmtId="0" fontId="2" fillId="5" borderId="54" xfId="0" applyFont="1" applyFill="1" applyBorder="1" applyAlignment="1">
      <alignment horizontal="center"/>
    </xf>
    <xf numFmtId="0" fontId="2" fillId="5" borderId="44" xfId="0" applyFont="1" applyFill="1" applyBorder="1" applyAlignment="1"/>
    <xf numFmtId="0" fontId="2" fillId="5" borderId="45" xfId="0" applyFont="1" applyFill="1" applyBorder="1" applyAlignment="1"/>
    <xf numFmtId="0" fontId="2" fillId="5" borderId="60" xfId="0" applyFont="1" applyFill="1" applyBorder="1" applyAlignment="1">
      <alignment horizontal="center"/>
    </xf>
    <xf numFmtId="0" fontId="3" fillId="11" borderId="50" xfId="0" applyFont="1" applyFill="1" applyBorder="1" applyAlignment="1">
      <alignment horizontal="center"/>
    </xf>
    <xf numFmtId="0" fontId="2" fillId="5" borderId="51" xfId="0" applyFont="1" applyFill="1" applyBorder="1" applyAlignment="1">
      <alignment horizontal="left"/>
    </xf>
    <xf numFmtId="0" fontId="2" fillId="5" borderId="35" xfId="0" applyFont="1" applyFill="1" applyBorder="1" applyAlignment="1">
      <alignment horizontal="left"/>
    </xf>
    <xf numFmtId="167" fontId="2" fillId="5" borderId="54" xfId="0" applyNumberFormat="1" applyFont="1" applyFill="1" applyBorder="1" applyAlignment="1">
      <alignment horizontal="right"/>
    </xf>
    <xf numFmtId="167" fontId="2" fillId="5" borderId="52" xfId="0" applyNumberFormat="1" applyFont="1" applyFill="1" applyBorder="1" applyAlignment="1">
      <alignment horizontal="right"/>
    </xf>
    <xf numFmtId="0" fontId="2" fillId="5" borderId="16" xfId="0" applyFont="1" applyFill="1" applyBorder="1" applyAlignment="1">
      <alignment horizontal="left"/>
    </xf>
    <xf numFmtId="0" fontId="2" fillId="4" borderId="12" xfId="0" applyFont="1" applyFill="1" applyBorder="1" applyAlignment="1">
      <alignment horizontal="center"/>
    </xf>
    <xf numFmtId="0" fontId="2" fillId="4" borderId="22" xfId="0" applyFont="1" applyFill="1" applyBorder="1" applyAlignment="1">
      <alignment horizontal="center"/>
    </xf>
    <xf numFmtId="0" fontId="2" fillId="0" borderId="0" xfId="0" applyFont="1" applyFill="1" applyBorder="1" applyAlignment="1">
      <alignment horizontal="center" vertical="top"/>
    </xf>
    <xf numFmtId="0" fontId="3" fillId="9" borderId="44" xfId="0" applyFont="1" applyFill="1" applyBorder="1" applyAlignment="1">
      <alignment horizontal="left" vertical="center"/>
    </xf>
    <xf numFmtId="4" fontId="2" fillId="0" borderId="62" xfId="5" applyNumberFormat="1" applyFont="1" applyFill="1" applyBorder="1"/>
    <xf numFmtId="0" fontId="3" fillId="9" borderId="41" xfId="0" applyFont="1" applyFill="1" applyBorder="1" applyAlignment="1"/>
    <xf numFmtId="0" fontId="3" fillId="5" borderId="54" xfId="0" applyFont="1" applyFill="1" applyBorder="1" applyAlignment="1">
      <alignment horizontal="center"/>
    </xf>
    <xf numFmtId="0" fontId="3" fillId="5" borderId="52" xfId="0" applyFont="1" applyFill="1" applyBorder="1" applyAlignment="1">
      <alignment horizontal="center"/>
    </xf>
    <xf numFmtId="0" fontId="3" fillId="5" borderId="8" xfId="0" applyFont="1" applyFill="1" applyBorder="1" applyAlignment="1">
      <alignment horizontal="center"/>
    </xf>
    <xf numFmtId="0" fontId="3" fillId="5" borderId="9" xfId="0" applyFont="1" applyFill="1" applyBorder="1" applyAlignment="1">
      <alignment horizontal="center"/>
    </xf>
    <xf numFmtId="167" fontId="2" fillId="5" borderId="8" xfId="0" applyNumberFormat="1" applyFont="1" applyFill="1" applyBorder="1" applyAlignment="1">
      <alignment horizontal="right"/>
    </xf>
    <xf numFmtId="167" fontId="2" fillId="5" borderId="9" xfId="0" applyNumberFormat="1" applyFont="1" applyFill="1" applyBorder="1" applyAlignment="1">
      <alignment horizontal="right"/>
    </xf>
    <xf numFmtId="0" fontId="2" fillId="5" borderId="55" xfId="0" applyFont="1" applyFill="1" applyBorder="1" applyAlignment="1">
      <alignment horizontal="left"/>
    </xf>
    <xf numFmtId="0" fontId="3" fillId="5" borderId="35" xfId="0" applyFont="1" applyFill="1" applyBorder="1" applyAlignment="1">
      <alignment horizontal="center"/>
    </xf>
    <xf numFmtId="167" fontId="2" fillId="5" borderId="10" xfId="0" applyNumberFormat="1" applyFont="1" applyFill="1" applyBorder="1" applyAlignment="1">
      <alignment horizontal="right"/>
    </xf>
    <xf numFmtId="0" fontId="2" fillId="5" borderId="56" xfId="0" applyFont="1" applyFill="1" applyBorder="1" applyAlignment="1">
      <alignment horizontal="center"/>
    </xf>
    <xf numFmtId="165" fontId="2" fillId="0" borderId="49" xfId="1" applyFont="1" applyFill="1" applyBorder="1" applyAlignment="1" applyProtection="1">
      <alignment horizontal="right" vertical="top" wrapText="1"/>
    </xf>
    <xf numFmtId="165" fontId="2" fillId="0" borderId="0" xfId="1" applyFont="1" applyFill="1" applyBorder="1" applyAlignment="1" applyProtection="1">
      <alignment horizontal="right" vertical="top" wrapText="1"/>
    </xf>
    <xf numFmtId="0" fontId="2" fillId="0" borderId="29" xfId="0" applyFont="1" applyBorder="1"/>
    <xf numFmtId="0" fontId="2" fillId="0" borderId="3" xfId="0" applyFont="1" applyBorder="1"/>
    <xf numFmtId="0" fontId="2" fillId="0" borderId="6" xfId="0" applyFont="1" applyBorder="1"/>
    <xf numFmtId="0" fontId="2" fillId="0" borderId="31" xfId="0" applyFont="1" applyBorder="1"/>
    <xf numFmtId="0" fontId="2" fillId="0" borderId="0" xfId="0" applyFont="1" applyBorder="1"/>
    <xf numFmtId="0" fontId="2" fillId="0" borderId="32" xfId="0" applyFont="1" applyBorder="1"/>
    <xf numFmtId="0" fontId="2" fillId="0" borderId="12" xfId="0" applyFont="1" applyBorder="1"/>
    <xf numFmtId="0" fontId="2" fillId="0" borderId="51" xfId="0" applyFont="1" applyBorder="1" applyAlignment="1"/>
    <xf numFmtId="0" fontId="2" fillId="0" borderId="35" xfId="0" applyFont="1" applyBorder="1" applyAlignment="1"/>
    <xf numFmtId="0" fontId="2" fillId="0" borderId="58" xfId="0" applyFont="1" applyBorder="1" applyAlignment="1"/>
    <xf numFmtId="0" fontId="2" fillId="0" borderId="44" xfId="0" applyFont="1" applyBorder="1" applyAlignment="1"/>
    <xf numFmtId="0" fontId="2" fillId="0" borderId="45" xfId="0" applyFont="1" applyBorder="1" applyAlignment="1"/>
    <xf numFmtId="0" fontId="2" fillId="0" borderId="46" xfId="0" applyFont="1" applyBorder="1" applyAlignment="1"/>
    <xf numFmtId="0" fontId="2" fillId="0" borderId="31" xfId="0" applyFont="1" applyBorder="1" applyAlignment="1"/>
    <xf numFmtId="0" fontId="2" fillId="0" borderId="0" xfId="0" applyFont="1" applyBorder="1" applyAlignment="1"/>
    <xf numFmtId="0" fontId="2" fillId="0" borderId="32" xfId="0" applyFont="1" applyBorder="1" applyAlignment="1"/>
    <xf numFmtId="0" fontId="3" fillId="0" borderId="31" xfId="0" applyFont="1" applyBorder="1" applyAlignment="1">
      <alignment horizontal="left"/>
    </xf>
    <xf numFmtId="0" fontId="2" fillId="0" borderId="0" xfId="0" applyFont="1" applyBorder="1" applyAlignment="1">
      <alignment horizontal="center"/>
    </xf>
    <xf numFmtId="0" fontId="2" fillId="0" borderId="32" xfId="0" applyFont="1" applyBorder="1" applyAlignment="1">
      <alignment horizontal="center"/>
    </xf>
    <xf numFmtId="0" fontId="3" fillId="0" borderId="31"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32" xfId="0" applyFont="1" applyBorder="1" applyAlignment="1">
      <alignment horizontal="justify" vertical="center" wrapText="1"/>
    </xf>
    <xf numFmtId="0" fontId="2" fillId="0" borderId="16" xfId="0" applyFont="1" applyBorder="1"/>
    <xf numFmtId="0" fontId="2" fillId="0" borderId="0" xfId="0" applyFont="1" applyBorder="1" applyAlignment="1">
      <alignment horizontal="left"/>
    </xf>
    <xf numFmtId="0" fontId="2" fillId="0" borderId="31" xfId="0" applyFont="1" applyBorder="1" applyAlignment="1">
      <alignment horizontal="left"/>
    </xf>
    <xf numFmtId="0" fontId="2" fillId="0" borderId="33" xfId="0" applyFont="1" applyBorder="1" applyAlignment="1">
      <alignment horizontal="left"/>
    </xf>
    <xf numFmtId="0" fontId="2" fillId="0" borderId="22" xfId="0" applyFont="1" applyBorder="1" applyAlignment="1">
      <alignment horizontal="left"/>
    </xf>
    <xf numFmtId="0" fontId="2" fillId="0" borderId="22" xfId="0" applyFont="1" applyBorder="1"/>
    <xf numFmtId="170" fontId="2" fillId="0" borderId="35" xfId="5" applyNumberFormat="1" applyFont="1" applyFill="1" applyBorder="1"/>
    <xf numFmtId="169" fontId="2" fillId="5" borderId="12" xfId="0" applyNumberFormat="1" applyFont="1" applyFill="1" applyBorder="1" applyAlignment="1">
      <alignment horizontal="right"/>
    </xf>
    <xf numFmtId="171" fontId="2" fillId="0" borderId="49" xfId="1" applyNumberFormat="1" applyFont="1" applyFill="1" applyBorder="1" applyAlignment="1" applyProtection="1">
      <alignment horizontal="right" vertical="top" wrapText="1"/>
    </xf>
    <xf numFmtId="168" fontId="2" fillId="0" borderId="49" xfId="1" applyNumberFormat="1" applyFont="1" applyFill="1" applyBorder="1" applyAlignment="1" applyProtection="1">
      <alignment horizontal="right" vertical="top" wrapText="1"/>
    </xf>
    <xf numFmtId="166" fontId="2" fillId="5" borderId="10" xfId="0" applyNumberFormat="1" applyFont="1" applyFill="1" applyBorder="1" applyAlignment="1">
      <alignment horizontal="right"/>
    </xf>
    <xf numFmtId="0" fontId="2" fillId="5" borderId="18" xfId="0" applyFont="1" applyFill="1" applyBorder="1" applyAlignment="1">
      <alignment horizontal="center"/>
    </xf>
    <xf numFmtId="0" fontId="3" fillId="13" borderId="31" xfId="0" applyFont="1" applyFill="1" applyBorder="1" applyAlignment="1">
      <alignment horizontal="center" vertical="center"/>
    </xf>
    <xf numFmtId="0" fontId="3" fillId="13" borderId="0" xfId="0" applyFont="1" applyFill="1" applyBorder="1" applyAlignment="1">
      <alignment horizontal="center" vertical="center"/>
    </xf>
    <xf numFmtId="0" fontId="3" fillId="14" borderId="18" xfId="0" applyFont="1" applyFill="1" applyBorder="1" applyAlignment="1">
      <alignment horizontal="center" vertical="center"/>
    </xf>
    <xf numFmtId="0" fontId="3" fillId="14" borderId="12" xfId="0" applyFont="1" applyFill="1" applyBorder="1" applyAlignment="1">
      <alignment horizontal="center" vertical="center" wrapText="1"/>
    </xf>
    <xf numFmtId="0" fontId="3" fillId="14" borderId="18" xfId="0" applyFont="1" applyFill="1" applyBorder="1" applyAlignment="1">
      <alignment horizontal="center" vertical="center" wrapText="1"/>
    </xf>
    <xf numFmtId="0" fontId="3" fillId="14" borderId="11" xfId="0" applyFont="1" applyFill="1" applyBorder="1" applyAlignment="1">
      <alignment horizontal="center" vertical="center" wrapText="1"/>
    </xf>
    <xf numFmtId="0" fontId="3" fillId="14" borderId="52" xfId="0" applyFont="1" applyFill="1" applyBorder="1" applyAlignment="1">
      <alignment horizontal="center" vertical="center" wrapText="1"/>
    </xf>
    <xf numFmtId="0" fontId="3" fillId="14" borderId="53" xfId="0" applyFont="1" applyFill="1" applyBorder="1" applyAlignment="1">
      <alignment horizontal="center" vertical="center" wrapText="1"/>
    </xf>
    <xf numFmtId="0" fontId="3" fillId="5" borderId="47" xfId="0" applyFont="1" applyFill="1" applyBorder="1" applyAlignment="1"/>
    <xf numFmtId="168" fontId="2" fillId="0" borderId="52" xfId="1" applyNumberFormat="1" applyFont="1" applyFill="1" applyBorder="1" applyAlignment="1" applyProtection="1">
      <alignment horizontal="right" vertical="top" wrapText="1"/>
    </xf>
    <xf numFmtId="0" fontId="2" fillId="5" borderId="14" xfId="0" applyFont="1" applyFill="1" applyBorder="1"/>
    <xf numFmtId="164" fontId="2" fillId="5" borderId="52" xfId="2" applyFont="1" applyFill="1" applyBorder="1" applyAlignment="1">
      <alignment horizontal="right"/>
    </xf>
    <xf numFmtId="0" fontId="2" fillId="5" borderId="31" xfId="0" applyFont="1" applyFill="1" applyBorder="1" applyAlignment="1">
      <alignment horizontal="left"/>
    </xf>
    <xf numFmtId="0" fontId="2" fillId="5" borderId="44" xfId="0" applyFont="1" applyFill="1" applyBorder="1" applyAlignment="1">
      <alignment horizontal="left"/>
    </xf>
    <xf numFmtId="164" fontId="2" fillId="5" borderId="57" xfId="2" applyFont="1" applyFill="1" applyBorder="1" applyAlignment="1">
      <alignment horizontal="right"/>
    </xf>
    <xf numFmtId="166" fontId="2" fillId="5" borderId="61" xfId="0" applyNumberFormat="1" applyFont="1" applyFill="1" applyBorder="1" applyAlignment="1">
      <alignment horizontal="right"/>
    </xf>
    <xf numFmtId="172" fontId="2" fillId="5" borderId="10" xfId="0" applyNumberFormat="1" applyFont="1" applyFill="1" applyBorder="1" applyAlignment="1">
      <alignment horizontal="right"/>
    </xf>
    <xf numFmtId="0" fontId="2" fillId="5" borderId="47" xfId="0" applyFont="1" applyFill="1" applyBorder="1" applyAlignment="1">
      <alignment horizontal="left"/>
    </xf>
    <xf numFmtId="0" fontId="2" fillId="5" borderId="15" xfId="0" applyFont="1" applyFill="1" applyBorder="1" applyAlignment="1">
      <alignment horizontal="center"/>
    </xf>
    <xf numFmtId="164" fontId="2" fillId="5" borderId="55" xfId="2" applyFont="1" applyFill="1" applyBorder="1" applyAlignment="1">
      <alignment horizontal="right"/>
    </xf>
    <xf numFmtId="166" fontId="2" fillId="5" borderId="19" xfId="0" applyNumberFormat="1" applyFont="1" applyFill="1" applyBorder="1" applyAlignment="1">
      <alignment horizontal="right"/>
    </xf>
    <xf numFmtId="0" fontId="2" fillId="5" borderId="14" xfId="0" applyFont="1" applyFill="1" applyBorder="1" applyAlignment="1"/>
    <xf numFmtId="0" fontId="2" fillId="5" borderId="19" xfId="0" applyFont="1" applyFill="1" applyBorder="1"/>
    <xf numFmtId="168" fontId="0" fillId="0" borderId="0" xfId="0" applyNumberFormat="1"/>
    <xf numFmtId="0" fontId="3" fillId="9" borderId="43" xfId="0" applyFont="1" applyFill="1" applyBorder="1" applyAlignment="1">
      <alignment horizontal="left" vertical="center"/>
    </xf>
    <xf numFmtId="0" fontId="3" fillId="9" borderId="44" xfId="0" applyFont="1" applyFill="1" applyBorder="1" applyAlignment="1">
      <alignment vertical="center"/>
    </xf>
    <xf numFmtId="0" fontId="3" fillId="9" borderId="45" xfId="0" applyFont="1" applyFill="1" applyBorder="1" applyAlignment="1">
      <alignment vertical="center"/>
    </xf>
    <xf numFmtId="0" fontId="3" fillId="9" borderId="41" xfId="0" applyFont="1" applyFill="1" applyBorder="1" applyAlignment="1">
      <alignment vertical="center"/>
    </xf>
    <xf numFmtId="0" fontId="3" fillId="9" borderId="45" xfId="0" applyFont="1" applyFill="1" applyBorder="1" applyAlignment="1">
      <alignment horizontal="right" vertical="center"/>
    </xf>
    <xf numFmtId="0" fontId="3" fillId="9" borderId="46" xfId="0" applyFont="1" applyFill="1" applyBorder="1" applyAlignment="1">
      <alignment horizontal="right" vertical="center"/>
    </xf>
    <xf numFmtId="0" fontId="2" fillId="5" borderId="37" xfId="0" applyNumberFormat="1" applyFont="1" applyFill="1" applyBorder="1" applyAlignment="1">
      <alignment horizontal="right"/>
    </xf>
    <xf numFmtId="2" fontId="2" fillId="5" borderId="41" xfId="0" applyNumberFormat="1" applyFont="1" applyFill="1" applyBorder="1"/>
    <xf numFmtId="0" fontId="8" fillId="0" borderId="0" xfId="8" applyFont="1"/>
    <xf numFmtId="0" fontId="9" fillId="0" borderId="0" xfId="0" applyFont="1" applyBorder="1" applyAlignment="1">
      <alignment horizontal="left"/>
    </xf>
    <xf numFmtId="0" fontId="10" fillId="0" borderId="0" xfId="0" applyFont="1" applyBorder="1" applyAlignment="1">
      <alignment horizontal="left"/>
    </xf>
    <xf numFmtId="0" fontId="11" fillId="0" borderId="0" xfId="8" applyFont="1"/>
    <xf numFmtId="0" fontId="8" fillId="0" borderId="67" xfId="8" applyFont="1" applyBorder="1"/>
    <xf numFmtId="0" fontId="8" fillId="0" borderId="0" xfId="8" applyFont="1" applyBorder="1"/>
    <xf numFmtId="0" fontId="8" fillId="0" borderId="71" xfId="8" applyFont="1" applyBorder="1"/>
    <xf numFmtId="0" fontId="9" fillId="0" borderId="72" xfId="0" applyFont="1" applyBorder="1" applyAlignment="1">
      <alignment horizontal="left"/>
    </xf>
    <xf numFmtId="0" fontId="10" fillId="0" borderId="72" xfId="0" applyFont="1" applyBorder="1" applyAlignment="1">
      <alignment horizontal="left"/>
    </xf>
    <xf numFmtId="0" fontId="8" fillId="0" borderId="76" xfId="8" applyFont="1" applyBorder="1"/>
    <xf numFmtId="0" fontId="8" fillId="13" borderId="0" xfId="8" applyFont="1" applyFill="1"/>
    <xf numFmtId="0" fontId="8" fillId="13" borderId="76" xfId="8" applyFont="1" applyFill="1" applyBorder="1"/>
    <xf numFmtId="0" fontId="8" fillId="13" borderId="71" xfId="8" applyFont="1" applyFill="1" applyBorder="1"/>
    <xf numFmtId="0" fontId="11" fillId="13" borderId="0" xfId="8" applyFont="1" applyFill="1"/>
    <xf numFmtId="0" fontId="12" fillId="0" borderId="60" xfId="11" applyFont="1" applyBorder="1" applyAlignment="1">
      <alignment horizontal="center" vertical="center" wrapText="1"/>
    </xf>
    <xf numFmtId="0" fontId="12" fillId="17" borderId="26" xfId="10" applyFont="1" applyFill="1" applyBorder="1" applyAlignment="1">
      <alignment vertical="center"/>
    </xf>
    <xf numFmtId="0" fontId="12" fillId="17" borderId="27" xfId="10" applyFont="1" applyFill="1" applyBorder="1" applyAlignment="1">
      <alignment vertical="center"/>
    </xf>
    <xf numFmtId="0" fontId="12" fillId="17" borderId="28" xfId="10" applyFont="1" applyFill="1" applyBorder="1" applyAlignment="1">
      <alignment vertical="center"/>
    </xf>
    <xf numFmtId="0" fontId="8" fillId="0" borderId="79" xfId="10" applyFont="1" applyBorder="1" applyAlignment="1">
      <alignment horizontal="center" vertical="center"/>
    </xf>
    <xf numFmtId="0" fontId="8" fillId="0" borderId="10" xfId="11" applyFont="1" applyBorder="1" applyAlignment="1">
      <alignment horizontal="center" vertical="center"/>
    </xf>
    <xf numFmtId="170" fontId="8" fillId="0" borderId="10" xfId="12" applyNumberFormat="1" applyFont="1" applyBorder="1" applyAlignment="1">
      <alignment vertical="center" wrapText="1"/>
    </xf>
    <xf numFmtId="42" fontId="8" fillId="0" borderId="10" xfId="7" applyNumberFormat="1" applyFont="1" applyBorder="1" applyAlignment="1">
      <alignment horizontal="right" vertical="center" wrapText="1"/>
    </xf>
    <xf numFmtId="175" fontId="8" fillId="0" borderId="53" xfId="13" applyNumberFormat="1" applyFont="1" applyBorder="1" applyAlignment="1">
      <alignment horizontal="right" vertical="center" wrapText="1"/>
    </xf>
    <xf numFmtId="0" fontId="8" fillId="0" borderId="10" xfId="14" applyFont="1" applyBorder="1" applyAlignment="1">
      <alignment horizontal="center" vertical="center"/>
    </xf>
    <xf numFmtId="0" fontId="8" fillId="0" borderId="10" xfId="14" applyFont="1" applyBorder="1" applyAlignment="1">
      <alignment horizontal="left" vertical="center"/>
    </xf>
    <xf numFmtId="0" fontId="11" fillId="0" borderId="67" xfId="8" applyFont="1" applyBorder="1"/>
    <xf numFmtId="0" fontId="11" fillId="0" borderId="71" xfId="8" applyFont="1" applyBorder="1"/>
    <xf numFmtId="0" fontId="8" fillId="0" borderId="10" xfId="10" applyFont="1" applyBorder="1" applyAlignment="1">
      <alignment horizontal="center" vertical="center"/>
    </xf>
    <xf numFmtId="0" fontId="8" fillId="0" borderId="10" xfId="10" applyFont="1" applyBorder="1" applyAlignment="1">
      <alignment horizontal="left" vertical="center" wrapText="1"/>
    </xf>
    <xf numFmtId="0" fontId="8" fillId="0" borderId="10" xfId="14" applyFont="1" applyBorder="1" applyAlignment="1">
      <alignment horizontal="left" vertical="center" wrapText="1"/>
    </xf>
    <xf numFmtId="0" fontId="8" fillId="0" borderId="10" xfId="10" applyFont="1" applyBorder="1" applyAlignment="1">
      <alignment horizontal="center" vertical="center" wrapText="1"/>
    </xf>
    <xf numFmtId="42" fontId="8" fillId="0" borderId="10" xfId="7" quotePrefix="1" applyNumberFormat="1" applyFont="1" applyBorder="1" applyAlignment="1">
      <alignment horizontal="right" vertical="center" wrapText="1"/>
    </xf>
    <xf numFmtId="0" fontId="8" fillId="0" borderId="10" xfId="10" applyFont="1" applyFill="1" applyBorder="1" applyAlignment="1">
      <alignment horizontal="center" vertical="center"/>
    </xf>
    <xf numFmtId="4" fontId="8" fillId="0" borderId="10" xfId="12" applyNumberFormat="1" applyFont="1" applyBorder="1" applyAlignment="1">
      <alignment vertical="center" wrapText="1"/>
    </xf>
    <xf numFmtId="0" fontId="8" fillId="16" borderId="10" xfId="10" applyFont="1" applyFill="1" applyBorder="1" applyAlignment="1">
      <alignment horizontal="center" vertical="center"/>
    </xf>
    <xf numFmtId="175" fontId="8" fillId="0" borderId="10" xfId="13" applyNumberFormat="1" applyFont="1" applyBorder="1" applyAlignment="1">
      <alignment horizontal="right" vertical="center" wrapText="1"/>
    </xf>
    <xf numFmtId="175" fontId="8" fillId="0" borderId="37" xfId="13" applyNumberFormat="1" applyFont="1" applyBorder="1" applyAlignment="1">
      <alignment horizontal="right" vertical="center" wrapText="1"/>
    </xf>
    <xf numFmtId="0" fontId="8" fillId="0" borderId="0" xfId="15" applyFont="1"/>
    <xf numFmtId="0" fontId="8" fillId="0" borderId="67" xfId="15" applyFont="1" applyBorder="1"/>
    <xf numFmtId="176" fontId="12" fillId="17" borderId="28" xfId="10" applyNumberFormat="1" applyFont="1" applyFill="1" applyBorder="1" applyAlignment="1">
      <alignment vertical="center"/>
    </xf>
    <xf numFmtId="0" fontId="8" fillId="0" borderId="71" xfId="15" applyFont="1" applyBorder="1"/>
    <xf numFmtId="0" fontId="14" fillId="0" borderId="0" xfId="15" applyFont="1"/>
    <xf numFmtId="49" fontId="12" fillId="0" borderId="0" xfId="16" applyNumberFormat="1" applyFont="1" applyBorder="1" applyAlignment="1">
      <alignment horizontal="right" vertical="center"/>
    </xf>
    <xf numFmtId="177" fontId="12" fillId="0" borderId="0" xfId="16" applyNumberFormat="1" applyFont="1" applyBorder="1" applyAlignment="1">
      <alignment vertical="center"/>
    </xf>
    <xf numFmtId="0" fontId="8" fillId="0" borderId="0" xfId="17" applyFont="1" applyBorder="1"/>
    <xf numFmtId="0" fontId="8" fillId="0" borderId="0" xfId="17" applyFont="1" applyBorder="1" applyAlignment="1">
      <alignment horizontal="center"/>
    </xf>
    <xf numFmtId="0" fontId="15" fillId="0" borderId="48" xfId="17" applyFont="1" applyBorder="1" applyAlignment="1">
      <alignment horizontal="right" vertical="center"/>
    </xf>
    <xf numFmtId="166" fontId="8" fillId="0" borderId="30" xfId="18" applyNumberFormat="1" applyFont="1" applyBorder="1" applyAlignment="1">
      <alignment vertical="center"/>
    </xf>
    <xf numFmtId="166" fontId="8" fillId="0" borderId="37" xfId="18" applyNumberFormat="1" applyFont="1" applyBorder="1" applyAlignment="1">
      <alignment vertical="center"/>
    </xf>
    <xf numFmtId="0" fontId="8" fillId="0" borderId="0" xfId="11" applyFont="1" applyBorder="1" applyAlignment="1">
      <alignment horizontal="center" vertical="center"/>
    </xf>
    <xf numFmtId="0" fontId="12" fillId="0" borderId="51" xfId="17" applyFont="1" applyBorder="1" applyAlignment="1">
      <alignment horizontal="left" vertical="center"/>
    </xf>
    <xf numFmtId="9" fontId="8" fillId="0" borderId="35" xfId="18" applyNumberFormat="1" applyFont="1" applyBorder="1" applyAlignment="1">
      <alignment horizontal="center" vertical="center"/>
    </xf>
    <xf numFmtId="166" fontId="8" fillId="0" borderId="35" xfId="18" applyNumberFormat="1" applyFont="1" applyBorder="1" applyAlignment="1">
      <alignment vertical="center"/>
    </xf>
    <xf numFmtId="0" fontId="8" fillId="0" borderId="52" xfId="17" applyFont="1" applyBorder="1" applyAlignment="1">
      <alignment vertical="center"/>
    </xf>
    <xf numFmtId="166" fontId="12" fillId="0" borderId="37" xfId="18" applyNumberFormat="1" applyFont="1" applyBorder="1" applyAlignment="1">
      <alignment vertical="center"/>
    </xf>
    <xf numFmtId="9" fontId="8" fillId="0" borderId="37" xfId="3" applyFont="1" applyBorder="1" applyAlignment="1">
      <alignment vertical="center"/>
    </xf>
    <xf numFmtId="42" fontId="8" fillId="0" borderId="37" xfId="7" applyFont="1" applyBorder="1" applyAlignment="1">
      <alignment vertical="center"/>
    </xf>
    <xf numFmtId="0" fontId="12" fillId="0" borderId="44" xfId="17" applyFont="1" applyBorder="1" applyAlignment="1">
      <alignment horizontal="left" vertical="center"/>
    </xf>
    <xf numFmtId="9" fontId="8" fillId="0" borderId="45" xfId="18" applyNumberFormat="1" applyFont="1" applyBorder="1" applyAlignment="1">
      <alignment horizontal="center" vertical="center"/>
    </xf>
    <xf numFmtId="166" fontId="12" fillId="0" borderId="45" xfId="18" applyNumberFormat="1" applyFont="1" applyBorder="1" applyAlignment="1">
      <alignment vertical="center"/>
    </xf>
    <xf numFmtId="0" fontId="8" fillId="0" borderId="57" xfId="17" applyFont="1" applyBorder="1" applyAlignment="1">
      <alignment vertical="center"/>
    </xf>
    <xf numFmtId="2" fontId="8" fillId="0" borderId="0" xfId="17" applyNumberFormat="1" applyFont="1" applyBorder="1"/>
    <xf numFmtId="166" fontId="8" fillId="0" borderId="0" xfId="18" applyNumberFormat="1" applyFont="1" applyBorder="1"/>
    <xf numFmtId="39" fontId="12" fillId="0" borderId="0" xfId="18" applyNumberFormat="1" applyFont="1" applyBorder="1" applyAlignment="1">
      <alignment vertical="center"/>
    </xf>
    <xf numFmtId="0" fontId="12" fillId="0" borderId="39" xfId="19" applyFont="1" applyBorder="1" applyAlignment="1">
      <alignment vertical="center"/>
    </xf>
    <xf numFmtId="179" fontId="8" fillId="0" borderId="71" xfId="15" applyNumberFormat="1" applyFont="1" applyBorder="1"/>
    <xf numFmtId="177" fontId="12" fillId="16" borderId="53" xfId="20" applyNumberFormat="1" applyFont="1" applyFill="1" applyBorder="1" applyAlignment="1">
      <alignment horizontal="center" vertical="center"/>
    </xf>
    <xf numFmtId="181" fontId="8" fillId="0" borderId="71" xfId="15" applyNumberFormat="1" applyFont="1" applyBorder="1"/>
    <xf numFmtId="177" fontId="12" fillId="16" borderId="10" xfId="20" applyNumberFormat="1" applyFont="1" applyFill="1" applyBorder="1" applyAlignment="1">
      <alignment horizontal="center" vertical="center"/>
    </xf>
    <xf numFmtId="9" fontId="8" fillId="15" borderId="37" xfId="3" applyFont="1" applyFill="1" applyBorder="1" applyAlignment="1">
      <alignment horizontal="center" vertical="center"/>
    </xf>
    <xf numFmtId="0" fontId="16" fillId="0" borderId="0" xfId="15" applyFont="1"/>
    <xf numFmtId="0" fontId="8" fillId="0" borderId="81" xfId="15" applyFont="1" applyBorder="1"/>
    <xf numFmtId="0" fontId="8" fillId="0" borderId="82" xfId="8" applyFont="1" applyBorder="1"/>
    <xf numFmtId="0" fontId="8" fillId="0" borderId="82" xfId="8" applyFont="1" applyBorder="1" applyAlignment="1">
      <alignment horizontal="center"/>
    </xf>
    <xf numFmtId="183" fontId="8" fillId="0" borderId="82" xfId="1" applyNumberFormat="1" applyFont="1" applyBorder="1"/>
    <xf numFmtId="0" fontId="8" fillId="0" borderId="83" xfId="8" applyFont="1" applyBorder="1"/>
    <xf numFmtId="0" fontId="8" fillId="0" borderId="0" xfId="8" applyFont="1" applyAlignment="1">
      <alignment horizontal="center"/>
    </xf>
    <xf numFmtId="0" fontId="11" fillId="0" borderId="0" xfId="8" applyFont="1" applyAlignment="1">
      <alignment horizontal="center"/>
    </xf>
    <xf numFmtId="184" fontId="11" fillId="0" borderId="0" xfId="8" applyNumberFormat="1" applyFont="1"/>
    <xf numFmtId="0" fontId="11" fillId="0" borderId="0" xfId="8" applyFont="1" applyBorder="1"/>
    <xf numFmtId="0" fontId="8" fillId="13" borderId="0" xfId="9" applyFont="1" applyFill="1" applyBorder="1" applyAlignment="1">
      <alignment horizontal="center" vertical="center" wrapText="1"/>
    </xf>
    <xf numFmtId="0" fontId="8" fillId="0" borderId="10" xfId="14" applyFont="1" applyFill="1" applyBorder="1" applyAlignment="1">
      <alignment horizontal="center" vertical="center"/>
    </xf>
    <xf numFmtId="0" fontId="9" fillId="0" borderId="87" xfId="0" applyFont="1" applyBorder="1" applyAlignment="1">
      <alignment horizontal="left"/>
    </xf>
    <xf numFmtId="0" fontId="10" fillId="0" borderId="88" xfId="0" applyFont="1" applyBorder="1" applyAlignment="1">
      <alignment horizontal="left"/>
    </xf>
    <xf numFmtId="0" fontId="9" fillId="0" borderId="89" xfId="0" applyFont="1" applyBorder="1" applyAlignment="1">
      <alignment horizontal="left"/>
    </xf>
    <xf numFmtId="0" fontId="10" fillId="0" borderId="90" xfId="0" applyFont="1" applyBorder="1" applyAlignment="1">
      <alignment horizontal="left"/>
    </xf>
    <xf numFmtId="0" fontId="10" fillId="0" borderId="22" xfId="0" applyFont="1" applyBorder="1" applyAlignment="1">
      <alignment horizontal="left"/>
    </xf>
    <xf numFmtId="0" fontId="8" fillId="13" borderId="67" xfId="8" applyFont="1" applyFill="1" applyBorder="1"/>
    <xf numFmtId="175" fontId="8" fillId="0" borderId="10" xfId="13" quotePrefix="1" applyNumberFormat="1" applyFont="1" applyBorder="1" applyAlignment="1">
      <alignment horizontal="right" vertical="center" wrapText="1"/>
    </xf>
    <xf numFmtId="0" fontId="8" fillId="0" borderId="36" xfId="10" applyFont="1" applyBorder="1" applyAlignment="1">
      <alignment horizontal="center" vertical="center"/>
    </xf>
    <xf numFmtId="0" fontId="8" fillId="0" borderId="33" xfId="10" applyFont="1" applyBorder="1" applyAlignment="1">
      <alignment horizontal="left" vertical="center"/>
    </xf>
    <xf numFmtId="2" fontId="8" fillId="0" borderId="22" xfId="10" applyNumberFormat="1" applyFont="1" applyBorder="1" applyAlignment="1">
      <alignment horizontal="center" vertical="center"/>
    </xf>
    <xf numFmtId="0" fontId="8" fillId="0" borderId="22" xfId="10" applyFont="1" applyBorder="1" applyAlignment="1">
      <alignment horizontal="left" vertical="center"/>
    </xf>
    <xf numFmtId="0" fontId="8" fillId="0" borderId="22" xfId="10" applyFont="1" applyBorder="1" applyAlignment="1">
      <alignment horizontal="center" vertical="center"/>
    </xf>
    <xf numFmtId="175" fontId="8" fillId="0" borderId="23" xfId="13" applyNumberFormat="1" applyFont="1" applyBorder="1" applyAlignment="1">
      <alignment horizontal="right" vertical="center" wrapText="1"/>
    </xf>
    <xf numFmtId="185" fontId="12" fillId="0" borderId="25" xfId="12" applyNumberFormat="1" applyFont="1" applyBorder="1" applyAlignment="1">
      <alignment horizontal="right" vertical="center"/>
    </xf>
    <xf numFmtId="0" fontId="8" fillId="0" borderId="22" xfId="10" applyFont="1" applyBorder="1" applyAlignment="1">
      <alignment horizontal="left" vertical="center" wrapText="1"/>
    </xf>
    <xf numFmtId="166" fontId="8" fillId="0" borderId="53" xfId="18" applyNumberFormat="1" applyFont="1" applyBorder="1" applyAlignment="1">
      <alignment vertical="center"/>
    </xf>
    <xf numFmtId="166" fontId="12" fillId="0" borderId="32" xfId="18" applyNumberFormat="1" applyFont="1" applyBorder="1" applyAlignment="1">
      <alignment vertical="center"/>
    </xf>
    <xf numFmtId="0" fontId="12" fillId="13" borderId="16" xfId="9" applyFont="1" applyFill="1" applyBorder="1" applyAlignment="1">
      <alignment horizontal="center" vertical="center" wrapText="1"/>
    </xf>
    <xf numFmtId="0" fontId="16" fillId="0" borderId="0" xfId="0" applyFont="1"/>
    <xf numFmtId="0" fontId="9" fillId="0" borderId="67" xfId="0" applyFont="1" applyBorder="1" applyAlignment="1">
      <alignment horizontal="left"/>
    </xf>
    <xf numFmtId="0" fontId="16" fillId="0" borderId="0" xfId="0" applyFont="1" applyBorder="1"/>
    <xf numFmtId="0" fontId="16" fillId="0" borderId="71" xfId="0" applyFont="1" applyBorder="1"/>
    <xf numFmtId="0" fontId="19" fillId="0" borderId="94" xfId="0" applyFont="1" applyBorder="1" applyAlignment="1">
      <alignment horizontal="left"/>
    </xf>
    <xf numFmtId="0" fontId="20" fillId="0" borderId="94" xfId="0" applyFont="1" applyBorder="1" applyAlignment="1">
      <alignment horizontal="left"/>
    </xf>
    <xf numFmtId="0" fontId="16" fillId="0" borderId="67" xfId="0" applyFont="1" applyBorder="1"/>
    <xf numFmtId="0" fontId="16" fillId="0" borderId="47" xfId="0" applyFont="1" applyBorder="1" applyAlignment="1">
      <alignment horizontal="center"/>
    </xf>
    <xf numFmtId="0" fontId="25" fillId="0" borderId="16" xfId="0" applyFont="1" applyBorder="1" applyAlignment="1">
      <alignment horizontal="center"/>
    </xf>
    <xf numFmtId="0" fontId="24" fillId="0" borderId="16" xfId="0" applyFont="1" applyBorder="1" applyAlignment="1">
      <alignment vertical="center"/>
    </xf>
    <xf numFmtId="0" fontId="24" fillId="0" borderId="17" xfId="0" applyFont="1" applyBorder="1" applyAlignment="1">
      <alignment vertical="center"/>
    </xf>
    <xf numFmtId="0" fontId="16" fillId="0" borderId="29" xfId="0" applyFont="1" applyBorder="1" applyAlignment="1">
      <alignment horizontal="center"/>
    </xf>
    <xf numFmtId="0" fontId="25" fillId="0" borderId="3" xfId="0" applyFont="1" applyBorder="1" applyAlignment="1">
      <alignment horizontal="center"/>
    </xf>
    <xf numFmtId="0" fontId="24" fillId="0" borderId="3" xfId="0" applyFont="1" applyBorder="1" applyAlignment="1">
      <alignment horizontal="right" vertical="center"/>
    </xf>
    <xf numFmtId="0" fontId="24" fillId="0" borderId="5" xfId="0" applyFont="1" applyBorder="1" applyAlignment="1">
      <alignment horizontal="center" vertical="center"/>
    </xf>
    <xf numFmtId="0" fontId="24" fillId="0" borderId="30" xfId="0" applyFont="1" applyBorder="1" applyAlignment="1">
      <alignment horizontal="center" vertical="center"/>
    </xf>
    <xf numFmtId="0" fontId="16" fillId="0" borderId="31" xfId="0" applyFont="1" applyBorder="1" applyAlignment="1">
      <alignment horizontal="center"/>
    </xf>
    <xf numFmtId="0" fontId="25" fillId="0" borderId="0" xfId="0" applyFont="1" applyBorder="1" applyAlignment="1">
      <alignment horizontal="center"/>
    </xf>
    <xf numFmtId="0" fontId="24" fillId="0" borderId="0" xfId="0" applyFont="1" applyBorder="1" applyAlignment="1">
      <alignment horizontal="right" vertical="center"/>
    </xf>
    <xf numFmtId="1" fontId="24" fillId="0" borderId="10" xfId="0" applyNumberFormat="1" applyFont="1" applyBorder="1" applyAlignment="1">
      <alignment horizontal="center" vertical="center"/>
    </xf>
    <xf numFmtId="1" fontId="24" fillId="0" borderId="37" xfId="0" applyNumberFormat="1" applyFont="1" applyBorder="1" applyAlignment="1">
      <alignment horizontal="center" vertical="center"/>
    </xf>
    <xf numFmtId="1" fontId="24" fillId="0" borderId="32" xfId="0" applyNumberFormat="1" applyFont="1" applyBorder="1" applyAlignment="1">
      <alignment horizontal="center" vertical="center"/>
    </xf>
    <xf numFmtId="0" fontId="24" fillId="0" borderId="59" xfId="0" applyFont="1" applyBorder="1" applyAlignment="1">
      <alignment horizontal="left"/>
    </xf>
    <xf numFmtId="0" fontId="24" fillId="0" borderId="12" xfId="0" applyFont="1" applyBorder="1" applyAlignment="1">
      <alignment horizontal="center"/>
    </xf>
    <xf numFmtId="0" fontId="24" fillId="0" borderId="13" xfId="0" applyFont="1" applyBorder="1" applyAlignment="1">
      <alignment horizontal="center"/>
    </xf>
    <xf numFmtId="0" fontId="16" fillId="0" borderId="44" xfId="0" applyFont="1" applyBorder="1"/>
    <xf numFmtId="0" fontId="16" fillId="0" borderId="45" xfId="0" applyFont="1" applyBorder="1"/>
    <xf numFmtId="0" fontId="16" fillId="0" borderId="46" xfId="0" applyFont="1" applyBorder="1"/>
    <xf numFmtId="0" fontId="16" fillId="0" borderId="29" xfId="0" applyFont="1" applyBorder="1"/>
    <xf numFmtId="0" fontId="16" fillId="0" borderId="3" xfId="0" applyFont="1" applyBorder="1"/>
    <xf numFmtId="0" fontId="16" fillId="0" borderId="6" xfId="0" applyFont="1" applyBorder="1"/>
    <xf numFmtId="0" fontId="16" fillId="0" borderId="31" xfId="0" applyFont="1" applyBorder="1"/>
    <xf numFmtId="0" fontId="16" fillId="0" borderId="32" xfId="0" applyFont="1" applyBorder="1"/>
    <xf numFmtId="0" fontId="27" fillId="17" borderId="38" xfId="0" applyFont="1" applyFill="1" applyBorder="1" applyAlignment="1">
      <alignment horizontal="center" vertical="center"/>
    </xf>
    <xf numFmtId="0" fontId="16" fillId="17" borderId="43" xfId="0" applyFont="1" applyFill="1" applyBorder="1" applyAlignment="1">
      <alignment horizontal="center" vertical="center"/>
    </xf>
    <xf numFmtId="4" fontId="16" fillId="17" borderId="43" xfId="0" applyNumberFormat="1" applyFont="1" applyFill="1" applyBorder="1" applyAlignment="1">
      <alignment horizontal="center" vertical="center"/>
    </xf>
    <xf numFmtId="0" fontId="26" fillId="17" borderId="5" xfId="0" applyFont="1" applyFill="1" applyBorder="1" applyAlignment="1">
      <alignment horizontal="center"/>
    </xf>
    <xf numFmtId="0" fontId="26" fillId="17" borderId="30" xfId="0" applyFont="1" applyFill="1" applyBorder="1" applyAlignment="1">
      <alignment horizontal="center"/>
    </xf>
    <xf numFmtId="165" fontId="16" fillId="0" borderId="10" xfId="1" applyFont="1" applyBorder="1"/>
    <xf numFmtId="165" fontId="16" fillId="0" borderId="37" xfId="1" applyFont="1" applyBorder="1"/>
    <xf numFmtId="0" fontId="16" fillId="0" borderId="47" xfId="0" applyFont="1" applyBorder="1"/>
    <xf numFmtId="0" fontId="16" fillId="0" borderId="16" xfId="0" applyFont="1" applyBorder="1"/>
    <xf numFmtId="0" fontId="16" fillId="0" borderId="55" xfId="0" applyFont="1" applyBorder="1"/>
    <xf numFmtId="0" fontId="16" fillId="0" borderId="15" xfId="0" applyFont="1" applyBorder="1"/>
    <xf numFmtId="165" fontId="16" fillId="0" borderId="24" xfId="1" applyFont="1" applyBorder="1"/>
    <xf numFmtId="182" fontId="16" fillId="0" borderId="41" xfId="0" applyNumberFormat="1" applyFont="1" applyBorder="1"/>
    <xf numFmtId="0" fontId="26" fillId="17" borderId="50" xfId="0" applyFont="1" applyFill="1" applyBorder="1" applyAlignment="1">
      <alignment horizontal="center"/>
    </xf>
    <xf numFmtId="0" fontId="16" fillId="0" borderId="35" xfId="0" applyFont="1" applyBorder="1" applyAlignment="1">
      <alignment horizontal="center"/>
    </xf>
    <xf numFmtId="2" fontId="16" fillId="0" borderId="10" xfId="0" applyNumberFormat="1" applyFont="1" applyBorder="1"/>
    <xf numFmtId="0" fontId="16" fillId="0" borderId="60" xfId="0" applyFont="1" applyBorder="1"/>
    <xf numFmtId="165" fontId="16" fillId="0" borderId="61" xfId="1" applyFont="1" applyBorder="1"/>
    <xf numFmtId="165" fontId="16" fillId="0" borderId="41" xfId="1" applyFont="1" applyBorder="1"/>
    <xf numFmtId="0" fontId="26" fillId="17" borderId="40" xfId="0" applyFont="1" applyFill="1" applyBorder="1" applyAlignment="1">
      <alignment horizontal="center"/>
    </xf>
    <xf numFmtId="0" fontId="26" fillId="17" borderId="5" xfId="0" applyFont="1" applyFill="1" applyBorder="1"/>
    <xf numFmtId="2" fontId="16" fillId="0" borderId="10" xfId="0" applyNumberFormat="1" applyFont="1" applyBorder="1" applyAlignment="1">
      <alignment horizontal="center"/>
    </xf>
    <xf numFmtId="2" fontId="16" fillId="0" borderId="35" xfId="0" applyNumberFormat="1" applyFont="1" applyBorder="1" applyAlignment="1">
      <alignment horizontal="center"/>
    </xf>
    <xf numFmtId="0" fontId="16" fillId="0" borderId="24" xfId="0" applyFont="1" applyBorder="1"/>
    <xf numFmtId="0" fontId="16" fillId="0" borderId="22" xfId="0" applyFont="1" applyBorder="1"/>
    <xf numFmtId="165" fontId="16" fillId="0" borderId="25" xfId="1" applyFont="1" applyBorder="1"/>
    <xf numFmtId="0" fontId="26" fillId="17" borderId="40" xfId="0" applyFont="1" applyFill="1" applyBorder="1" applyAlignment="1">
      <alignment horizontal="center" wrapText="1"/>
    </xf>
    <xf numFmtId="0" fontId="26" fillId="17" borderId="5" xfId="0" applyFont="1" applyFill="1" applyBorder="1" applyAlignment="1">
      <alignment horizontal="center" wrapText="1"/>
    </xf>
    <xf numFmtId="0" fontId="26" fillId="17" borderId="30" xfId="0" applyFont="1" applyFill="1" applyBorder="1" applyAlignment="1">
      <alignment horizontal="center" wrapText="1"/>
    </xf>
    <xf numFmtId="0" fontId="16" fillId="0" borderId="51" xfId="0" applyFont="1" applyBorder="1" applyAlignment="1">
      <alignment horizontal="left"/>
    </xf>
    <xf numFmtId="0" fontId="16" fillId="0" borderId="35" xfId="0" applyFont="1" applyBorder="1" applyAlignment="1">
      <alignment horizontal="left"/>
    </xf>
    <xf numFmtId="165" fontId="16" fillId="0" borderId="10" xfId="1" applyFont="1" applyBorder="1" applyAlignment="1">
      <alignment horizontal="center"/>
    </xf>
    <xf numFmtId="0" fontId="16" fillId="0" borderId="35" xfId="3" applyNumberFormat="1" applyFont="1" applyBorder="1" applyAlignment="1">
      <alignment horizontal="center"/>
    </xf>
    <xf numFmtId="186" fontId="16" fillId="0" borderId="18" xfId="0" applyNumberFormat="1" applyFont="1" applyBorder="1" applyAlignment="1">
      <alignment horizontal="center" wrapText="1"/>
    </xf>
    <xf numFmtId="165" fontId="16" fillId="0" borderId="53" xfId="1" applyFont="1" applyBorder="1" applyAlignment="1">
      <alignment horizontal="center" wrapText="1"/>
    </xf>
    <xf numFmtId="186" fontId="16" fillId="17" borderId="41" xfId="0" applyNumberFormat="1" applyFont="1" applyFill="1" applyBorder="1"/>
    <xf numFmtId="0" fontId="26" fillId="17" borderId="48" xfId="0" applyFont="1" applyFill="1" applyBorder="1" applyAlignment="1">
      <alignment horizontal="center" wrapText="1"/>
    </xf>
    <xf numFmtId="43" fontId="16" fillId="0" borderId="35" xfId="1" applyNumberFormat="1" applyFont="1" applyBorder="1"/>
    <xf numFmtId="9" fontId="16" fillId="0" borderId="52" xfId="3" applyFont="1" applyBorder="1"/>
    <xf numFmtId="9" fontId="16" fillId="0" borderId="10" xfId="3" applyFont="1" applyBorder="1" applyAlignment="1">
      <alignment horizontal="center"/>
    </xf>
    <xf numFmtId="43" fontId="16" fillId="0" borderId="37" xfId="1" applyNumberFormat="1" applyFont="1" applyBorder="1"/>
    <xf numFmtId="43" fontId="16" fillId="0" borderId="45" xfId="1" applyNumberFormat="1" applyFont="1" applyBorder="1"/>
    <xf numFmtId="9" fontId="16" fillId="0" borderId="57" xfId="3" applyFont="1" applyBorder="1"/>
    <xf numFmtId="43" fontId="16" fillId="0" borderId="41" xfId="0" applyNumberFormat="1" applyFont="1" applyBorder="1"/>
    <xf numFmtId="43" fontId="16" fillId="17" borderId="41" xfId="0" applyNumberFormat="1" applyFont="1" applyFill="1" applyBorder="1"/>
    <xf numFmtId="0" fontId="16" fillId="0" borderId="12" xfId="0" applyFont="1" applyBorder="1"/>
    <xf numFmtId="0" fontId="14" fillId="0" borderId="31" xfId="0" applyFont="1" applyBorder="1"/>
    <xf numFmtId="0" fontId="14" fillId="0" borderId="0" xfId="0" applyFont="1" applyBorder="1"/>
    <xf numFmtId="0" fontId="14" fillId="0" borderId="32" xfId="0" applyFont="1" applyBorder="1"/>
    <xf numFmtId="0" fontId="16" fillId="0" borderId="0" xfId="0" applyFont="1" applyBorder="1" applyAlignment="1">
      <alignment horizontal="center"/>
    </xf>
    <xf numFmtId="0" fontId="16" fillId="0" borderId="32" xfId="0" applyFont="1" applyBorder="1" applyAlignment="1">
      <alignment horizontal="center"/>
    </xf>
    <xf numFmtId="0" fontId="26" fillId="0" borderId="51" xfId="0" applyFont="1" applyBorder="1"/>
    <xf numFmtId="0" fontId="16" fillId="0" borderId="35" xfId="0" applyFont="1" applyBorder="1"/>
    <xf numFmtId="0" fontId="16" fillId="0" borderId="58" xfId="0" applyFont="1" applyBorder="1"/>
    <xf numFmtId="0" fontId="16" fillId="0" borderId="0" xfId="0" applyFont="1" applyBorder="1" applyAlignment="1">
      <alignment horizontal="left"/>
    </xf>
    <xf numFmtId="0" fontId="16" fillId="0" borderId="31" xfId="0" applyFont="1" applyBorder="1" applyAlignment="1">
      <alignment horizontal="left"/>
    </xf>
    <xf numFmtId="0" fontId="14" fillId="0" borderId="31" xfId="0" applyFont="1" applyBorder="1" applyAlignment="1">
      <alignment horizontal="left"/>
    </xf>
    <xf numFmtId="0" fontId="29" fillId="0" borderId="0" xfId="0" applyFont="1" applyBorder="1" applyAlignment="1">
      <alignment horizontal="left"/>
    </xf>
    <xf numFmtId="0" fontId="16" fillId="0" borderId="81" xfId="0" applyFont="1" applyBorder="1"/>
    <xf numFmtId="0" fontId="16" fillId="0" borderId="82" xfId="0" applyFont="1" applyBorder="1"/>
    <xf numFmtId="0" fontId="16" fillId="0" borderId="83" xfId="0" applyFont="1" applyBorder="1"/>
    <xf numFmtId="0" fontId="8" fillId="16" borderId="36" xfId="9" applyFont="1" applyFill="1" applyBorder="1" applyAlignment="1">
      <alignment vertical="center" wrapText="1"/>
    </xf>
    <xf numFmtId="0" fontId="8" fillId="16" borderId="10" xfId="9" applyFont="1" applyFill="1" applyBorder="1" applyAlignment="1">
      <alignment vertical="center" wrapText="1"/>
    </xf>
    <xf numFmtId="3" fontId="12" fillId="16" borderId="10" xfId="9" applyNumberFormat="1" applyFont="1" applyFill="1" applyBorder="1" applyAlignment="1">
      <alignment horizontal="center" vertical="center"/>
    </xf>
    <xf numFmtId="0" fontId="12" fillId="16" borderId="10" xfId="9" applyFont="1" applyFill="1" applyBorder="1" applyAlignment="1">
      <alignment horizontal="center" vertical="center" wrapText="1"/>
    </xf>
    <xf numFmtId="0" fontId="12" fillId="16" borderId="10" xfId="9" applyFont="1" applyFill="1" applyBorder="1" applyAlignment="1">
      <alignment horizontal="center" vertical="center"/>
    </xf>
    <xf numFmtId="0" fontId="8" fillId="0" borderId="47"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55"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23" xfId="0" applyFont="1" applyFill="1" applyBorder="1" applyAlignment="1">
      <alignment horizontal="center" vertical="center" wrapText="1"/>
    </xf>
    <xf numFmtId="3" fontId="12" fillId="16" borderId="10" xfId="9" applyNumberFormat="1" applyFont="1" applyFill="1" applyBorder="1" applyAlignment="1">
      <alignment horizontal="center" vertical="center" wrapText="1"/>
    </xf>
    <xf numFmtId="0" fontId="8" fillId="13" borderId="60" xfId="9" applyFont="1" applyFill="1" applyBorder="1" applyAlignment="1">
      <alignment horizontal="center" vertical="center" wrapText="1"/>
    </xf>
    <xf numFmtId="0" fontId="8" fillId="13" borderId="61" xfId="9" applyFont="1" applyFill="1" applyBorder="1" applyAlignment="1">
      <alignment horizontal="center" vertical="center" wrapText="1"/>
    </xf>
    <xf numFmtId="0" fontId="8" fillId="0" borderId="51" xfId="17" applyFont="1" applyBorder="1" applyAlignment="1">
      <alignment horizontal="left" vertical="center" wrapText="1"/>
    </xf>
    <xf numFmtId="0" fontId="8" fillId="0" borderId="35" xfId="17" applyFont="1" applyBorder="1" applyAlignment="1">
      <alignment horizontal="left" vertical="center" wrapText="1"/>
    </xf>
    <xf numFmtId="0" fontId="8" fillId="0" borderId="52" xfId="17" applyFont="1" applyBorder="1" applyAlignment="1">
      <alignment horizontal="left" vertical="center" wrapText="1"/>
    </xf>
    <xf numFmtId="0" fontId="12" fillId="0" borderId="51" xfId="17" applyFont="1" applyBorder="1" applyAlignment="1">
      <alignment horizontal="left" vertical="center" wrapText="1"/>
    </xf>
    <xf numFmtId="0" fontId="12" fillId="0" borderId="35" xfId="17" applyFont="1" applyBorder="1" applyAlignment="1">
      <alignment horizontal="left" vertical="center" wrapText="1"/>
    </xf>
    <xf numFmtId="0" fontId="12" fillId="0" borderId="52" xfId="17" applyFont="1" applyBorder="1" applyAlignment="1">
      <alignment horizontal="left" vertical="center" wrapText="1"/>
    </xf>
    <xf numFmtId="0" fontId="8" fillId="0" borderId="40" xfId="19" applyFont="1" applyBorder="1" applyAlignment="1">
      <alignment horizontal="center" vertical="center"/>
    </xf>
    <xf numFmtId="0" fontId="8" fillId="0" borderId="42" xfId="19" applyFont="1" applyBorder="1" applyAlignment="1">
      <alignment horizontal="center" vertical="center"/>
    </xf>
    <xf numFmtId="3" fontId="12" fillId="16" borderId="18" xfId="9" applyNumberFormat="1" applyFont="1" applyFill="1" applyBorder="1" applyAlignment="1">
      <alignment horizontal="center" vertical="center" wrapText="1"/>
    </xf>
    <xf numFmtId="0" fontId="12" fillId="17" borderId="26" xfId="10" applyFont="1" applyFill="1" applyBorder="1" applyAlignment="1">
      <alignment horizontal="right" vertical="center"/>
    </xf>
    <xf numFmtId="0" fontId="12" fillId="17" borderId="27" xfId="10" applyFont="1" applyFill="1" applyBorder="1" applyAlignment="1">
      <alignment horizontal="right" vertical="center"/>
    </xf>
    <xf numFmtId="0" fontId="12" fillId="17" borderId="80" xfId="10" applyFont="1" applyFill="1" applyBorder="1" applyAlignment="1">
      <alignment horizontal="right" vertical="center"/>
    </xf>
    <xf numFmtId="0" fontId="8" fillId="0" borderId="39" xfId="17" applyFont="1" applyBorder="1" applyAlignment="1">
      <alignment horizontal="left" vertical="center" wrapText="1"/>
    </xf>
    <xf numFmtId="0" fontId="8" fillId="0" borderId="40" xfId="17" applyFont="1" applyBorder="1" applyAlignment="1">
      <alignment horizontal="left" vertical="center" wrapText="1"/>
    </xf>
    <xf numFmtId="0" fontId="8" fillId="0" borderId="48" xfId="17" applyFont="1" applyBorder="1" applyAlignment="1">
      <alignment horizontal="left" vertical="center" wrapText="1"/>
    </xf>
    <xf numFmtId="0" fontId="12" fillId="17" borderId="33" xfId="10" applyFont="1" applyFill="1" applyBorder="1" applyAlignment="1">
      <alignment horizontal="left" vertical="center"/>
    </xf>
    <xf numFmtId="0" fontId="12" fillId="17" borderId="22" xfId="10" applyFont="1" applyFill="1" applyBorder="1" applyAlignment="1">
      <alignment horizontal="left" vertical="center"/>
    </xf>
    <xf numFmtId="0" fontId="12" fillId="17" borderId="34" xfId="10" applyFont="1" applyFill="1" applyBorder="1" applyAlignment="1">
      <alignment horizontal="left" vertical="center"/>
    </xf>
    <xf numFmtId="0" fontId="12" fillId="13" borderId="77" xfId="10" applyFont="1" applyFill="1" applyBorder="1" applyAlignment="1">
      <alignment horizontal="center" vertical="center" wrapText="1"/>
    </xf>
    <xf numFmtId="0" fontId="12" fillId="13" borderId="78" xfId="10" applyFont="1" applyFill="1" applyBorder="1" applyAlignment="1">
      <alignment horizontal="center" vertical="center" wrapText="1"/>
    </xf>
    <xf numFmtId="0" fontId="12" fillId="13" borderId="5" xfId="10" applyFont="1" applyFill="1" applyBorder="1" applyAlignment="1">
      <alignment horizontal="center" vertical="center" wrapText="1"/>
    </xf>
    <xf numFmtId="0" fontId="12" fillId="13" borderId="60" xfId="10" applyFont="1" applyFill="1" applyBorder="1" applyAlignment="1">
      <alignment horizontal="center" vertical="center" wrapText="1"/>
    </xf>
    <xf numFmtId="0" fontId="12" fillId="0" borderId="5" xfId="11" applyFont="1" applyBorder="1" applyAlignment="1">
      <alignment horizontal="center" vertical="center" wrapText="1"/>
    </xf>
    <xf numFmtId="4" fontId="12" fillId="13" borderId="5" xfId="10" applyNumberFormat="1" applyFont="1" applyFill="1" applyBorder="1" applyAlignment="1">
      <alignment horizontal="center" vertical="center" wrapText="1"/>
    </xf>
    <xf numFmtId="4" fontId="12" fillId="13" borderId="60" xfId="10" applyNumberFormat="1" applyFont="1" applyFill="1" applyBorder="1" applyAlignment="1">
      <alignment horizontal="center" vertical="center" wrapText="1"/>
    </xf>
    <xf numFmtId="4" fontId="12" fillId="13" borderId="30" xfId="10" applyNumberFormat="1" applyFont="1" applyFill="1" applyBorder="1" applyAlignment="1">
      <alignment horizontal="center" vertical="center" wrapText="1"/>
    </xf>
    <xf numFmtId="4" fontId="12" fillId="13" borderId="61" xfId="10" applyNumberFormat="1" applyFont="1" applyFill="1" applyBorder="1" applyAlignment="1">
      <alignment horizontal="center" vertical="center" wrapText="1"/>
    </xf>
    <xf numFmtId="0" fontId="8" fillId="0" borderId="64" xfId="8" applyFont="1" applyBorder="1" applyAlignment="1">
      <alignment horizontal="center"/>
    </xf>
    <xf numFmtId="0" fontId="8" fillId="0" borderId="65" xfId="8" applyFont="1" applyBorder="1" applyAlignment="1">
      <alignment horizontal="center"/>
    </xf>
    <xf numFmtId="0" fontId="8" fillId="0" borderId="66" xfId="8" applyFont="1" applyBorder="1" applyAlignment="1">
      <alignment horizontal="center"/>
    </xf>
    <xf numFmtId="0" fontId="9" fillId="0" borderId="68" xfId="0" applyFont="1" applyBorder="1" applyAlignment="1">
      <alignment horizontal="center" wrapText="1"/>
    </xf>
    <xf numFmtId="0" fontId="9" fillId="0" borderId="69" xfId="0" applyFont="1" applyBorder="1" applyAlignment="1">
      <alignment horizontal="center" wrapText="1"/>
    </xf>
    <xf numFmtId="0" fontId="9" fillId="0" borderId="70" xfId="0" applyFont="1" applyBorder="1" applyAlignment="1">
      <alignment horizontal="center" wrapText="1"/>
    </xf>
    <xf numFmtId="0" fontId="12" fillId="0" borderId="73" xfId="9" applyFont="1" applyBorder="1" applyAlignment="1">
      <alignment horizontal="center"/>
    </xf>
    <xf numFmtId="0" fontId="12" fillId="0" borderId="74" xfId="9" applyFont="1" applyBorder="1" applyAlignment="1">
      <alignment horizontal="center"/>
    </xf>
    <xf numFmtId="0" fontId="12" fillId="0" borderId="75" xfId="9" applyFont="1" applyBorder="1" applyAlignment="1">
      <alignment horizontal="center"/>
    </xf>
    <xf numFmtId="0" fontId="8" fillId="0" borderId="12" xfId="9" applyFont="1" applyBorder="1" applyAlignment="1">
      <alignment horizontal="center"/>
    </xf>
    <xf numFmtId="0" fontId="8" fillId="0" borderId="13" xfId="9" applyFont="1" applyBorder="1" applyAlignment="1">
      <alignment horizontal="center"/>
    </xf>
    <xf numFmtId="0" fontId="8" fillId="15" borderId="36" xfId="8" applyFont="1" applyFill="1" applyBorder="1" applyAlignment="1">
      <alignment horizontal="left" wrapText="1"/>
    </xf>
    <xf numFmtId="0" fontId="8" fillId="15" borderId="10" xfId="8" applyFont="1" applyFill="1" applyBorder="1" applyAlignment="1">
      <alignment horizontal="left" wrapText="1"/>
    </xf>
    <xf numFmtId="0" fontId="8" fillId="15" borderId="37" xfId="8" applyFont="1" applyFill="1" applyBorder="1" applyAlignment="1">
      <alignment horizontal="left" wrapText="1"/>
    </xf>
    <xf numFmtId="0" fontId="8" fillId="16" borderId="51" xfId="8" applyFont="1" applyFill="1" applyBorder="1" applyAlignment="1">
      <alignment horizontal="center" wrapText="1"/>
    </xf>
    <xf numFmtId="0" fontId="8" fillId="16" borderId="35" xfId="8" applyFont="1" applyFill="1" applyBorder="1" applyAlignment="1">
      <alignment horizontal="center" wrapText="1"/>
    </xf>
    <xf numFmtId="0" fontId="8" fillId="16" borderId="58" xfId="8" applyFont="1" applyFill="1" applyBorder="1" applyAlignment="1">
      <alignment horizontal="center" wrapText="1"/>
    </xf>
    <xf numFmtId="0" fontId="9" fillId="0" borderId="84" xfId="0" applyFont="1" applyBorder="1" applyAlignment="1">
      <alignment horizontal="center" wrapText="1"/>
    </xf>
    <xf numFmtId="0" fontId="9" fillId="0" borderId="85" xfId="0" applyFont="1" applyBorder="1" applyAlignment="1">
      <alignment horizontal="center" wrapText="1"/>
    </xf>
    <xf numFmtId="0" fontId="9" fillId="0" borderId="86" xfId="0" applyFont="1" applyBorder="1" applyAlignment="1">
      <alignment horizontal="center" wrapText="1"/>
    </xf>
    <xf numFmtId="0" fontId="12" fillId="0" borderId="29" xfId="9" applyFont="1" applyBorder="1" applyAlignment="1">
      <alignment horizontal="center"/>
    </xf>
    <xf numFmtId="0" fontId="12" fillId="0" borderId="3" xfId="9" applyFont="1" applyBorder="1" applyAlignment="1">
      <alignment horizontal="center"/>
    </xf>
    <xf numFmtId="0" fontId="12" fillId="0" borderId="6" xfId="9" applyFont="1" applyBorder="1" applyAlignment="1">
      <alignment horizontal="center"/>
    </xf>
    <xf numFmtId="0" fontId="12" fillId="0" borderId="31" xfId="9" applyFont="1" applyBorder="1" applyAlignment="1">
      <alignment horizontal="center"/>
    </xf>
    <xf numFmtId="0" fontId="12" fillId="0" borderId="0" xfId="9" applyFont="1" applyBorder="1" applyAlignment="1">
      <alignment horizontal="center"/>
    </xf>
    <xf numFmtId="0" fontId="12" fillId="0" borderId="32" xfId="9" applyFont="1" applyBorder="1" applyAlignment="1">
      <alignment horizontal="center"/>
    </xf>
    <xf numFmtId="0" fontId="11" fillId="15" borderId="10" xfId="8" applyFont="1" applyFill="1" applyBorder="1" applyAlignment="1">
      <alignment horizontal="left" vertical="center" wrapText="1"/>
    </xf>
    <xf numFmtId="0" fontId="11" fillId="16" borderId="54" xfId="8" applyFont="1" applyFill="1" applyBorder="1" applyAlignment="1">
      <alignment horizontal="center" wrapText="1"/>
    </xf>
    <xf numFmtId="0" fontId="11" fillId="16" borderId="35" xfId="8" applyFont="1" applyFill="1" applyBorder="1" applyAlignment="1">
      <alignment horizontal="center" wrapText="1"/>
    </xf>
    <xf numFmtId="0" fontId="11" fillId="16" borderId="52" xfId="8" applyFont="1" applyFill="1" applyBorder="1" applyAlignment="1">
      <alignment horizontal="center" wrapText="1"/>
    </xf>
    <xf numFmtId="0" fontId="3" fillId="0" borderId="31" xfId="0" applyFont="1" applyBorder="1" applyAlignment="1">
      <alignment wrapText="1"/>
    </xf>
    <xf numFmtId="0" fontId="3" fillId="0" borderId="0" xfId="0" applyFont="1" applyBorder="1" applyAlignment="1">
      <alignment wrapText="1"/>
    </xf>
    <xf numFmtId="0" fontId="3" fillId="0" borderId="32" xfId="0" applyFont="1" applyBorder="1" applyAlignment="1">
      <alignment wrapText="1"/>
    </xf>
    <xf numFmtId="0" fontId="8" fillId="0" borderId="0" xfId="0" applyFont="1" applyBorder="1" applyAlignment="1">
      <alignment horizontal="right"/>
    </xf>
    <xf numFmtId="0" fontId="8" fillId="0" borderId="32" xfId="0" applyFont="1" applyBorder="1" applyAlignment="1">
      <alignment horizontal="right"/>
    </xf>
    <xf numFmtId="0" fontId="8" fillId="0" borderId="22" xfId="0" applyFont="1" applyBorder="1" applyAlignment="1">
      <alignment horizontal="right"/>
    </xf>
    <xf numFmtId="0" fontId="8" fillId="0" borderId="34" xfId="0" applyFont="1" applyBorder="1" applyAlignment="1">
      <alignment horizontal="right"/>
    </xf>
    <xf numFmtId="0" fontId="29" fillId="0" borderId="33" xfId="0" applyFont="1" applyBorder="1" applyAlignment="1">
      <alignment horizontal="left"/>
    </xf>
    <xf numFmtId="0" fontId="29" fillId="0" borderId="22" xfId="0" applyFont="1" applyBorder="1" applyAlignment="1">
      <alignment horizontal="left"/>
    </xf>
    <xf numFmtId="43" fontId="16" fillId="0" borderId="54" xfId="1" applyNumberFormat="1" applyFont="1" applyBorder="1" applyAlignment="1">
      <alignment horizontal="center"/>
    </xf>
    <xf numFmtId="43" fontId="16" fillId="0" borderId="52" xfId="1" applyNumberFormat="1" applyFont="1" applyBorder="1" applyAlignment="1">
      <alignment horizontal="center"/>
    </xf>
    <xf numFmtId="43" fontId="16" fillId="0" borderId="56" xfId="1" applyNumberFormat="1" applyFont="1" applyBorder="1" applyAlignment="1">
      <alignment horizontal="center"/>
    </xf>
    <xf numFmtId="43" fontId="16" fillId="0" borderId="57" xfId="1" applyNumberFormat="1" applyFont="1" applyBorder="1" applyAlignment="1">
      <alignment horizontal="center"/>
    </xf>
    <xf numFmtId="0" fontId="26" fillId="0" borderId="26" xfId="0" applyFont="1" applyBorder="1" applyAlignment="1">
      <alignment horizontal="right"/>
    </xf>
    <xf numFmtId="0" fontId="26" fillId="0" borderId="27" xfId="0" applyFont="1" applyBorder="1" applyAlignment="1">
      <alignment horizontal="right"/>
    </xf>
    <xf numFmtId="0" fontId="26" fillId="0" borderId="28" xfId="0" applyFont="1" applyBorder="1" applyAlignment="1">
      <alignment horizontal="right"/>
    </xf>
    <xf numFmtId="0" fontId="25" fillId="17" borderId="26" xfId="0" applyFont="1" applyFill="1" applyBorder="1" applyAlignment="1">
      <alignment horizontal="right"/>
    </xf>
    <xf numFmtId="0" fontId="25" fillId="17" borderId="27" xfId="0" applyFont="1" applyFill="1" applyBorder="1" applyAlignment="1">
      <alignment horizontal="right"/>
    </xf>
    <xf numFmtId="0" fontId="25" fillId="17" borderId="28" xfId="0" applyFont="1" applyFill="1" applyBorder="1" applyAlignment="1">
      <alignment horizontal="right"/>
    </xf>
    <xf numFmtId="0" fontId="16" fillId="0" borderId="51" xfId="0" applyFont="1" applyBorder="1" applyAlignment="1">
      <alignment horizontal="center"/>
    </xf>
    <xf numFmtId="0" fontId="16" fillId="0" borderId="35" xfId="0" applyFont="1" applyBorder="1" applyAlignment="1">
      <alignment horizontal="center"/>
    </xf>
    <xf numFmtId="0" fontId="16" fillId="0" borderId="58" xfId="0" applyFont="1" applyBorder="1" applyAlignment="1">
      <alignment horizontal="center"/>
    </xf>
    <xf numFmtId="0" fontId="26" fillId="0" borderId="29" xfId="0" applyFont="1" applyBorder="1" applyAlignment="1">
      <alignment horizontal="left" vertical="center"/>
    </xf>
    <xf numFmtId="0" fontId="26" fillId="0" borderId="3" xfId="0" applyFont="1" applyBorder="1" applyAlignment="1">
      <alignment horizontal="left" vertical="center"/>
    </xf>
    <xf numFmtId="0" fontId="26" fillId="0" borderId="6" xfId="0" applyFont="1" applyBorder="1" applyAlignment="1">
      <alignment horizontal="left" vertical="center"/>
    </xf>
    <xf numFmtId="0" fontId="26" fillId="0" borderId="31" xfId="0" applyFont="1" applyBorder="1" applyAlignment="1">
      <alignment horizontal="left" vertical="center"/>
    </xf>
    <xf numFmtId="0" fontId="26" fillId="0" borderId="0" xfId="0" applyFont="1" applyBorder="1" applyAlignment="1">
      <alignment horizontal="left" vertical="center"/>
    </xf>
    <xf numFmtId="0" fontId="26" fillId="0" borderId="32" xfId="0" applyFont="1" applyBorder="1" applyAlignment="1">
      <alignment horizontal="left" vertical="center"/>
    </xf>
    <xf numFmtId="0" fontId="26" fillId="0" borderId="33" xfId="0" applyFont="1" applyBorder="1" applyAlignment="1">
      <alignment horizontal="left" vertical="center"/>
    </xf>
    <xf numFmtId="0" fontId="26" fillId="0" borderId="22" xfId="0" applyFont="1" applyBorder="1" applyAlignment="1">
      <alignment horizontal="left" vertical="center"/>
    </xf>
    <xf numFmtId="0" fontId="26" fillId="0" borderId="34" xfId="0" applyFont="1" applyBorder="1" applyAlignment="1">
      <alignment horizontal="left" vertical="center"/>
    </xf>
    <xf numFmtId="0" fontId="26" fillId="17" borderId="39" xfId="0" applyFont="1" applyFill="1" applyBorder="1" applyAlignment="1">
      <alignment horizontal="center"/>
    </xf>
    <xf numFmtId="0" fontId="26" fillId="17" borderId="40" xfId="0" applyFont="1" applyFill="1" applyBorder="1" applyAlignment="1">
      <alignment horizontal="center"/>
    </xf>
    <xf numFmtId="0" fontId="26" fillId="17" borderId="50" xfId="0" applyFont="1" applyFill="1" applyBorder="1" applyAlignment="1">
      <alignment horizontal="center" wrapText="1"/>
    </xf>
    <xf numFmtId="0" fontId="26" fillId="17" borderId="48" xfId="0" applyFont="1" applyFill="1" applyBorder="1" applyAlignment="1">
      <alignment horizontal="center" wrapText="1"/>
    </xf>
    <xf numFmtId="0" fontId="16" fillId="0" borderId="51" xfId="0" applyFont="1" applyBorder="1" applyAlignment="1"/>
    <xf numFmtId="0" fontId="16" fillId="0" borderId="35" xfId="0" applyFont="1" applyBorder="1" applyAlignment="1"/>
    <xf numFmtId="2" fontId="16" fillId="0" borderId="54" xfId="0" applyNumberFormat="1" applyFont="1" applyBorder="1" applyAlignment="1">
      <alignment horizontal="center" wrapText="1"/>
    </xf>
    <xf numFmtId="2" fontId="16" fillId="0" borderId="52" xfId="0" applyNumberFormat="1" applyFont="1" applyBorder="1" applyAlignment="1">
      <alignment horizontal="center" wrapText="1"/>
    </xf>
    <xf numFmtId="2" fontId="16" fillId="0" borderId="54" xfId="0" applyNumberFormat="1" applyFont="1" applyBorder="1" applyAlignment="1">
      <alignment horizontal="center"/>
    </xf>
    <xf numFmtId="2" fontId="16" fillId="0" borderId="52" xfId="0" applyNumberFormat="1" applyFont="1" applyBorder="1" applyAlignment="1">
      <alignment horizontal="center"/>
    </xf>
    <xf numFmtId="0" fontId="16" fillId="0" borderId="44" xfId="0" applyFont="1" applyBorder="1" applyAlignment="1"/>
    <xf numFmtId="0" fontId="16" fillId="0" borderId="45" xfId="0" applyFont="1" applyBorder="1" applyAlignment="1"/>
    <xf numFmtId="0" fontId="16" fillId="0" borderId="56" xfId="0" applyFont="1" applyBorder="1" applyAlignment="1">
      <alignment horizontal="center"/>
    </xf>
    <xf numFmtId="0" fontId="16" fillId="0" borderId="57" xfId="0" applyFont="1" applyBorder="1" applyAlignment="1">
      <alignment horizontal="center"/>
    </xf>
    <xf numFmtId="0" fontId="26" fillId="17" borderId="50" xfId="0" applyFont="1" applyFill="1" applyBorder="1" applyAlignment="1">
      <alignment horizontal="center"/>
    </xf>
    <xf numFmtId="0" fontId="26" fillId="17" borderId="48" xfId="0" applyFont="1" applyFill="1" applyBorder="1" applyAlignment="1">
      <alignment horizontal="center"/>
    </xf>
    <xf numFmtId="0" fontId="16" fillId="0" borderId="52" xfId="0" applyFont="1" applyBorder="1" applyAlignment="1"/>
    <xf numFmtId="165" fontId="16" fillId="0" borderId="54" xfId="1" applyFont="1" applyBorder="1" applyAlignment="1">
      <alignment horizontal="center"/>
    </xf>
    <xf numFmtId="165" fontId="16" fillId="0" borderId="52" xfId="1" applyFont="1" applyBorder="1" applyAlignment="1">
      <alignment horizontal="center"/>
    </xf>
    <xf numFmtId="0" fontId="16" fillId="0" borderId="57" xfId="0" applyFont="1" applyBorder="1" applyAlignment="1"/>
    <xf numFmtId="0" fontId="16" fillId="0" borderId="54" xfId="0" applyFont="1" applyBorder="1" applyAlignment="1">
      <alignment horizontal="center"/>
    </xf>
    <xf numFmtId="0" fontId="16" fillId="0" borderId="52" xfId="0" applyFont="1" applyBorder="1" applyAlignment="1">
      <alignment horizontal="center"/>
    </xf>
    <xf numFmtId="0" fontId="16" fillId="0" borderId="56" xfId="0" applyFont="1" applyBorder="1" applyAlignment="1"/>
    <xf numFmtId="2" fontId="16" fillId="0" borderId="56" xfId="0" applyNumberFormat="1" applyFont="1" applyBorder="1" applyAlignment="1">
      <alignment horizontal="center"/>
    </xf>
    <xf numFmtId="2" fontId="16" fillId="0" borderId="57" xfId="0" applyNumberFormat="1" applyFont="1" applyBorder="1" applyAlignment="1">
      <alignment horizontal="center"/>
    </xf>
    <xf numFmtId="0" fontId="16" fillId="17" borderId="40" xfId="0" applyFont="1" applyFill="1" applyBorder="1" applyAlignment="1">
      <alignment horizontal="center"/>
    </xf>
    <xf numFmtId="0" fontId="16" fillId="17" borderId="48" xfId="0" applyFont="1" applyFill="1" applyBorder="1" applyAlignment="1">
      <alignment horizontal="center"/>
    </xf>
    <xf numFmtId="0" fontId="26" fillId="17" borderId="11" xfId="0" applyFont="1" applyFill="1" applyBorder="1" applyAlignment="1">
      <alignment horizontal="center"/>
    </xf>
    <xf numFmtId="0" fontId="26" fillId="17" borderId="49" xfId="0" applyFont="1" applyFill="1" applyBorder="1" applyAlignment="1">
      <alignment horizontal="center"/>
    </xf>
    <xf numFmtId="0" fontId="16" fillId="0" borderId="54" xfId="0" applyFont="1" applyBorder="1" applyAlignment="1"/>
    <xf numFmtId="0" fontId="3" fillId="0" borderId="31" xfId="0" applyFont="1" applyBorder="1" applyAlignment="1">
      <alignment horizontal="right" vertical="center"/>
    </xf>
    <xf numFmtId="0" fontId="3" fillId="0" borderId="0" xfId="0" applyFont="1" applyBorder="1" applyAlignment="1">
      <alignment horizontal="right" vertical="center"/>
    </xf>
    <xf numFmtId="0" fontId="26" fillId="0" borderId="29" xfId="0" applyFont="1" applyBorder="1" applyAlignment="1" applyProtection="1">
      <alignment horizontal="center"/>
      <protection locked="0"/>
    </xf>
    <xf numFmtId="0" fontId="26" fillId="0" borderId="3" xfId="0" applyFont="1" applyBorder="1" applyAlignment="1" applyProtection="1">
      <alignment horizontal="center"/>
      <protection locked="0"/>
    </xf>
    <xf numFmtId="0" fontId="26" fillId="0" borderId="6" xfId="0" applyFont="1" applyBorder="1" applyAlignment="1" applyProtection="1">
      <alignment horizontal="center"/>
      <protection locked="0"/>
    </xf>
    <xf numFmtId="0" fontId="27" fillId="17" borderId="39" xfId="0" applyFont="1" applyFill="1" applyBorder="1" applyAlignment="1">
      <alignment horizontal="center" vertical="center" wrapText="1"/>
    </xf>
    <xf numFmtId="0" fontId="27" fillId="17" borderId="40" xfId="0" applyFont="1" applyFill="1" applyBorder="1" applyAlignment="1">
      <alignment horizontal="center" vertical="center" wrapText="1"/>
    </xf>
    <xf numFmtId="0" fontId="27" fillId="17" borderId="42" xfId="0" applyFont="1" applyFill="1" applyBorder="1" applyAlignment="1">
      <alignment horizontal="center" vertical="center" wrapText="1"/>
    </xf>
    <xf numFmtId="0" fontId="27" fillId="17" borderId="39" xfId="0" applyFont="1" applyFill="1" applyBorder="1" applyAlignment="1">
      <alignment horizontal="center" vertical="center"/>
    </xf>
    <xf numFmtId="0" fontId="27" fillId="17" borderId="42" xfId="0" applyFont="1" applyFill="1" applyBorder="1" applyAlignment="1">
      <alignment horizontal="center" vertical="center"/>
    </xf>
    <xf numFmtId="0" fontId="16" fillId="17" borderId="44" xfId="0" applyFont="1" applyFill="1" applyBorder="1" applyAlignment="1">
      <alignment horizontal="center" vertical="center"/>
    </xf>
    <xf numFmtId="0" fontId="16" fillId="17" borderId="45" xfId="0" applyFont="1" applyFill="1" applyBorder="1" applyAlignment="1">
      <alignment horizontal="center" vertical="center"/>
    </xf>
    <xf numFmtId="0" fontId="16" fillId="17" borderId="46" xfId="0" applyFont="1" applyFill="1" applyBorder="1" applyAlignment="1">
      <alignment horizontal="center" vertical="center"/>
    </xf>
    <xf numFmtId="0" fontId="25" fillId="0" borderId="8" xfId="0" applyFont="1" applyBorder="1" applyAlignment="1">
      <alignment horizontal="center"/>
    </xf>
    <xf numFmtId="0" fontId="25" fillId="0" borderId="0" xfId="0" applyFont="1" applyBorder="1" applyAlignment="1">
      <alignment horizontal="center"/>
    </xf>
    <xf numFmtId="0" fontId="25" fillId="0" borderId="9" xfId="0" applyFont="1" applyBorder="1" applyAlignment="1">
      <alignment horizontal="center"/>
    </xf>
    <xf numFmtId="0" fontId="25" fillId="0" borderId="8"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9" xfId="0" applyFont="1" applyBorder="1" applyAlignment="1">
      <alignment horizontal="center" vertical="center" wrapText="1"/>
    </xf>
    <xf numFmtId="0" fontId="24" fillId="0" borderId="14" xfId="4" applyFont="1" applyBorder="1" applyAlignment="1">
      <alignment horizontal="center" vertical="center"/>
    </xf>
    <xf numFmtId="0" fontId="24" fillId="0" borderId="63" xfId="4" applyFont="1" applyBorder="1" applyAlignment="1">
      <alignment horizontal="center" vertical="center"/>
    </xf>
    <xf numFmtId="0" fontId="24" fillId="0" borderId="19" xfId="4" applyFont="1" applyBorder="1" applyAlignment="1">
      <alignment horizontal="center" vertical="center"/>
    </xf>
    <xf numFmtId="0" fontId="24" fillId="0" borderId="95" xfId="4" applyFont="1" applyBorder="1" applyAlignment="1">
      <alignment horizontal="center" vertical="center"/>
    </xf>
    <xf numFmtId="0" fontId="9" fillId="0" borderId="64" xfId="0" applyFont="1" applyBorder="1" applyAlignment="1">
      <alignment horizontal="center"/>
    </xf>
    <xf numFmtId="0" fontId="9" fillId="0" borderId="65" xfId="0" applyFont="1" applyBorder="1" applyAlignment="1">
      <alignment horizontal="center"/>
    </xf>
    <xf numFmtId="0" fontId="9" fillId="0" borderId="66" xfId="0" applyFont="1" applyBorder="1" applyAlignment="1">
      <alignment horizontal="center"/>
    </xf>
    <xf numFmtId="0" fontId="19" fillId="0" borderId="91" xfId="0" applyFont="1" applyBorder="1" applyAlignment="1">
      <alignment horizontal="center" wrapText="1"/>
    </xf>
    <xf numFmtId="0" fontId="19" fillId="0" borderId="92" xfId="0" applyFont="1" applyBorder="1" applyAlignment="1">
      <alignment horizontal="center" wrapText="1"/>
    </xf>
    <xf numFmtId="0" fontId="19" fillId="0" borderId="93" xfId="0" applyFont="1" applyBorder="1" applyAlignment="1">
      <alignment horizontal="center" wrapText="1"/>
    </xf>
    <xf numFmtId="0" fontId="8" fillId="15" borderId="10" xfId="0" applyFont="1" applyFill="1" applyBorder="1" applyAlignment="1">
      <alignment horizontal="center" wrapText="1"/>
    </xf>
    <xf numFmtId="0" fontId="22" fillId="0" borderId="1" xfId="21" applyFont="1" applyBorder="1" applyAlignment="1" applyProtection="1">
      <alignment horizontal="center"/>
    </xf>
    <xf numFmtId="0" fontId="22" fillId="0" borderId="7" xfId="21" applyFont="1" applyBorder="1" applyAlignment="1" applyProtection="1">
      <alignment horizontal="center"/>
    </xf>
    <xf numFmtId="0" fontId="23" fillId="0" borderId="2" xfId="0"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4" fillId="0" borderId="2" xfId="4" applyFont="1" applyBorder="1" applyAlignment="1">
      <alignment horizontal="center" vertical="center"/>
    </xf>
    <xf numFmtId="0" fontId="24" fillId="0" borderId="3" xfId="4" applyFont="1" applyBorder="1" applyAlignment="1">
      <alignment horizontal="center" vertical="center"/>
    </xf>
    <xf numFmtId="0" fontId="24" fillId="0" borderId="6" xfId="4" applyFont="1" applyBorder="1" applyAlignment="1">
      <alignment horizontal="center" vertical="center"/>
    </xf>
    <xf numFmtId="0" fontId="24" fillId="0" borderId="11" xfId="4" applyFont="1" applyBorder="1" applyAlignment="1">
      <alignment horizontal="center" vertical="center"/>
    </xf>
    <xf numFmtId="0" fontId="24" fillId="0" borderId="12" xfId="4" applyFont="1" applyBorder="1" applyAlignment="1">
      <alignment horizontal="center" vertical="center"/>
    </xf>
    <xf numFmtId="0" fontId="24" fillId="0" borderId="13" xfId="4" applyFont="1" applyBorder="1" applyAlignment="1">
      <alignment horizontal="center" vertical="center"/>
    </xf>
    <xf numFmtId="0" fontId="26" fillId="0" borderId="8" xfId="0" applyFont="1" applyBorder="1" applyAlignment="1">
      <alignment horizontal="center"/>
    </xf>
    <xf numFmtId="0" fontId="26" fillId="0" borderId="0" xfId="0" applyFont="1" applyBorder="1" applyAlignment="1">
      <alignment horizontal="center"/>
    </xf>
    <xf numFmtId="0" fontId="26" fillId="0" borderId="9" xfId="0" applyFont="1" applyBorder="1" applyAlignment="1">
      <alignment horizontal="center"/>
    </xf>
    <xf numFmtId="0" fontId="24" fillId="0" borderId="18" xfId="0" applyFont="1" applyBorder="1" applyAlignment="1">
      <alignment horizontal="center" vertical="center"/>
    </xf>
    <xf numFmtId="0" fontId="24" fillId="0" borderId="15" xfId="4" applyFont="1" applyBorder="1" applyAlignment="1">
      <alignment horizontal="center" vertical="center"/>
    </xf>
    <xf numFmtId="0" fontId="24" fillId="0" borderId="16" xfId="4" applyFont="1" applyBorder="1" applyAlignment="1">
      <alignment horizontal="center" vertical="center"/>
    </xf>
    <xf numFmtId="0" fontId="24" fillId="0" borderId="17" xfId="4" applyFont="1" applyBorder="1" applyAlignment="1">
      <alignment horizontal="center" vertical="center"/>
    </xf>
    <xf numFmtId="0" fontId="24" fillId="0" borderId="11" xfId="0" applyFont="1" applyBorder="1" applyAlignment="1">
      <alignment horizontal="center" vertical="center"/>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 fillId="3" borderId="2" xfId="4" applyFont="1" applyFill="1" applyBorder="1" applyAlignment="1">
      <alignment horizontal="center" vertical="center"/>
    </xf>
    <xf numFmtId="0" fontId="2" fillId="3" borderId="3" xfId="4" applyFont="1" applyFill="1" applyBorder="1" applyAlignment="1">
      <alignment horizontal="center" vertical="center"/>
    </xf>
    <xf numFmtId="0" fontId="2" fillId="3" borderId="6" xfId="4" applyFont="1" applyFill="1" applyBorder="1" applyAlignment="1">
      <alignment horizontal="center" vertical="center"/>
    </xf>
    <xf numFmtId="0" fontId="2" fillId="3" borderId="11" xfId="4" applyFont="1" applyFill="1" applyBorder="1" applyAlignment="1">
      <alignment horizontal="center" vertical="center"/>
    </xf>
    <xf numFmtId="0" fontId="2" fillId="3" borderId="12" xfId="4" applyFont="1" applyFill="1" applyBorder="1" applyAlignment="1">
      <alignment horizontal="center" vertical="center"/>
    </xf>
    <xf numFmtId="0" fontId="2" fillId="3" borderId="13" xfId="4" applyFont="1" applyFill="1" applyBorder="1" applyAlignment="1">
      <alignment horizontal="center" vertical="center"/>
    </xf>
    <xf numFmtId="0" fontId="3" fillId="3" borderId="8" xfId="0" applyFont="1" applyFill="1" applyBorder="1" applyAlignment="1">
      <alignment horizontal="center"/>
    </xf>
    <xf numFmtId="0" fontId="3" fillId="3" borderId="0" xfId="0" applyFont="1" applyFill="1" applyBorder="1" applyAlignment="1">
      <alignment horizontal="center"/>
    </xf>
    <xf numFmtId="0" fontId="3" fillId="3" borderId="9" xfId="0" applyFont="1" applyFill="1" applyBorder="1" applyAlignment="1">
      <alignment horizontal="center"/>
    </xf>
    <xf numFmtId="0" fontId="2" fillId="3" borderId="14" xfId="4" applyFont="1" applyFill="1" applyBorder="1" applyAlignment="1">
      <alignment horizontal="left" vertical="center"/>
    </xf>
    <xf numFmtId="0" fontId="2" fillId="3" borderId="18" xfId="0" applyFont="1" applyFill="1" applyBorder="1" applyAlignment="1">
      <alignment horizontal="left" vertical="center"/>
    </xf>
    <xf numFmtId="0" fontId="2" fillId="3" borderId="15" xfId="4" applyFont="1" applyFill="1" applyBorder="1" applyAlignment="1">
      <alignment horizontal="center" vertical="center"/>
    </xf>
    <xf numFmtId="0" fontId="2" fillId="3" borderId="16" xfId="4" applyFont="1" applyFill="1" applyBorder="1" applyAlignment="1">
      <alignment horizontal="center" vertical="center"/>
    </xf>
    <xf numFmtId="0" fontId="2" fillId="3" borderId="17" xfId="4" applyFont="1" applyFill="1" applyBorder="1" applyAlignment="1">
      <alignment horizontal="center" vertical="center"/>
    </xf>
    <xf numFmtId="0" fontId="2" fillId="3" borderId="11"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3" fillId="2" borderId="31" xfId="0" applyFont="1" applyFill="1" applyBorder="1" applyAlignment="1">
      <alignment horizontal="right" vertical="center"/>
    </xf>
    <xf numFmtId="0" fontId="3" fillId="2" borderId="0" xfId="0" applyFont="1" applyFill="1" applyBorder="1" applyAlignment="1">
      <alignment horizontal="right" vertical="center"/>
    </xf>
    <xf numFmtId="0" fontId="3" fillId="2" borderId="0" xfId="0" applyFont="1" applyFill="1" applyBorder="1" applyAlignment="1">
      <alignment horizontal="center" vertical="center"/>
    </xf>
    <xf numFmtId="0" fontId="2" fillId="2" borderId="1" xfId="0" applyFont="1" applyFill="1" applyBorder="1" applyAlignment="1">
      <alignment horizontal="center"/>
    </xf>
    <xf numFmtId="0" fontId="2" fillId="2" borderId="7" xfId="0" applyFont="1" applyFill="1" applyBorder="1" applyAlignment="1">
      <alignment horizontal="center"/>
    </xf>
    <xf numFmtId="0" fontId="2" fillId="2" borderId="20" xfId="0" applyFont="1" applyFill="1" applyBorder="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xf numFmtId="0" fontId="3" fillId="3" borderId="4" xfId="0" applyFont="1" applyFill="1" applyBorder="1" applyAlignment="1">
      <alignment horizontal="center"/>
    </xf>
    <xf numFmtId="0" fontId="2" fillId="3" borderId="5" xfId="4" applyFont="1" applyFill="1" applyBorder="1" applyAlignment="1">
      <alignment horizontal="left" vertical="center"/>
    </xf>
    <xf numFmtId="0" fontId="2" fillId="3" borderId="10" xfId="4" applyFont="1" applyFill="1" applyBorder="1" applyAlignment="1">
      <alignment horizontal="left" vertical="center"/>
    </xf>
    <xf numFmtId="0" fontId="2" fillId="3" borderId="24" xfId="4" applyFont="1" applyFill="1" applyBorder="1" applyAlignment="1">
      <alignment horizontal="left" vertical="center"/>
    </xf>
    <xf numFmtId="0" fontId="2" fillId="3" borderId="14" xfId="4" applyFont="1" applyFill="1" applyBorder="1" applyAlignment="1">
      <alignment horizontal="center" vertical="center"/>
    </xf>
    <xf numFmtId="0" fontId="2" fillId="3" borderId="24" xfId="4" applyFont="1" applyFill="1" applyBorder="1" applyAlignment="1">
      <alignment horizontal="center" vertical="center"/>
    </xf>
    <xf numFmtId="0" fontId="2" fillId="3" borderId="19" xfId="4" applyFont="1" applyFill="1" applyBorder="1" applyAlignment="1">
      <alignment horizontal="center" vertical="center"/>
    </xf>
    <xf numFmtId="0" fontId="2" fillId="3" borderId="25" xfId="4" applyFont="1" applyFill="1" applyBorder="1" applyAlignment="1">
      <alignment horizontal="center" vertical="center"/>
    </xf>
    <xf numFmtId="0" fontId="3" fillId="3" borderId="21" xfId="0" applyFont="1" applyFill="1" applyBorder="1" applyAlignment="1">
      <alignment horizontal="center"/>
    </xf>
    <xf numFmtId="0" fontId="3" fillId="3" borderId="22" xfId="0" applyFont="1" applyFill="1" applyBorder="1" applyAlignment="1">
      <alignment horizontal="center"/>
    </xf>
    <xf numFmtId="0" fontId="3" fillId="3" borderId="23" xfId="0" applyFont="1" applyFill="1" applyBorder="1" applyAlignment="1">
      <alignment horizontal="center"/>
    </xf>
    <xf numFmtId="0" fontId="2" fillId="5" borderId="51" xfId="0" applyFont="1" applyFill="1" applyBorder="1" applyAlignment="1">
      <alignment horizontal="left"/>
    </xf>
    <xf numFmtId="0" fontId="2" fillId="5" borderId="35" xfId="0" applyFont="1" applyFill="1" applyBorder="1" applyAlignment="1">
      <alignment horizontal="left"/>
    </xf>
    <xf numFmtId="0" fontId="2" fillId="5" borderId="52" xfId="0" applyFont="1" applyFill="1" applyBorder="1" applyAlignment="1">
      <alignment horizontal="left"/>
    </xf>
    <xf numFmtId="0" fontId="2" fillId="4" borderId="12" xfId="0" applyFont="1" applyFill="1" applyBorder="1" applyAlignment="1">
      <alignment horizontal="center"/>
    </xf>
    <xf numFmtId="0" fontId="2" fillId="4" borderId="22" xfId="0" applyFont="1" applyFill="1" applyBorder="1" applyAlignment="1">
      <alignment horizontal="center"/>
    </xf>
    <xf numFmtId="0" fontId="2" fillId="4" borderId="34" xfId="0" applyFont="1" applyFill="1" applyBorder="1" applyAlignment="1">
      <alignment horizontal="center"/>
    </xf>
    <xf numFmtId="0" fontId="2" fillId="0" borderId="0" xfId="0" applyFont="1" applyFill="1" applyBorder="1" applyAlignment="1">
      <alignment horizontal="center" vertical="top"/>
    </xf>
    <xf numFmtId="0" fontId="2" fillId="0" borderId="16" xfId="0" applyFont="1" applyFill="1" applyBorder="1" applyAlignment="1">
      <alignment horizontal="center" vertical="top"/>
    </xf>
    <xf numFmtId="0" fontId="3" fillId="6" borderId="36" xfId="0" applyFont="1" applyFill="1" applyBorder="1" applyAlignment="1" applyProtection="1">
      <alignment horizontal="center"/>
      <protection locked="0"/>
    </xf>
    <xf numFmtId="0" fontId="3" fillId="6" borderId="10" xfId="0" applyFont="1" applyFill="1" applyBorder="1" applyAlignment="1" applyProtection="1">
      <alignment horizontal="center"/>
      <protection locked="0"/>
    </xf>
    <xf numFmtId="0" fontId="3" fillId="6" borderId="37" xfId="0" applyFont="1" applyFill="1" applyBorder="1" applyAlignment="1" applyProtection="1">
      <alignment horizontal="center"/>
      <protection locked="0"/>
    </xf>
    <xf numFmtId="0" fontId="3" fillId="7" borderId="39" xfId="0" applyFont="1" applyFill="1" applyBorder="1" applyAlignment="1">
      <alignment horizontal="center" vertical="center" wrapText="1"/>
    </xf>
    <xf numFmtId="0" fontId="3" fillId="7" borderId="40" xfId="0" applyFont="1" applyFill="1" applyBorder="1" applyAlignment="1">
      <alignment horizontal="center" vertical="center" wrapText="1"/>
    </xf>
    <xf numFmtId="0" fontId="3" fillId="7" borderId="40" xfId="0" applyFont="1" applyFill="1" applyBorder="1" applyAlignment="1">
      <alignment horizontal="center" vertical="center"/>
    </xf>
    <xf numFmtId="0" fontId="3" fillId="7" borderId="42" xfId="0" applyFont="1" applyFill="1" applyBorder="1" applyAlignment="1">
      <alignment horizontal="center" vertical="center"/>
    </xf>
    <xf numFmtId="0" fontId="3" fillId="7" borderId="39" xfId="0" applyFont="1" applyFill="1" applyBorder="1" applyAlignment="1">
      <alignment horizontal="center"/>
    </xf>
    <xf numFmtId="0" fontId="3" fillId="7" borderId="40" xfId="0" applyFont="1" applyFill="1" applyBorder="1" applyAlignment="1">
      <alignment horizontal="center"/>
    </xf>
    <xf numFmtId="0" fontId="3" fillId="7" borderId="48" xfId="0" applyFont="1" applyFill="1" applyBorder="1" applyAlignment="1">
      <alignment horizontal="center"/>
    </xf>
    <xf numFmtId="0" fontId="3" fillId="7" borderId="11" xfId="0" applyFont="1" applyFill="1" applyBorder="1" applyAlignment="1">
      <alignment horizont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11" borderId="39" xfId="0" applyFont="1" applyFill="1" applyBorder="1" applyAlignment="1">
      <alignment horizontal="center"/>
    </xf>
    <xf numFmtId="0" fontId="3" fillId="11" borderId="40" xfId="0" applyFont="1" applyFill="1" applyBorder="1" applyAlignment="1">
      <alignment horizontal="center"/>
    </xf>
    <xf numFmtId="0" fontId="3" fillId="11" borderId="48" xfId="0" applyFont="1" applyFill="1" applyBorder="1" applyAlignment="1">
      <alignment horizontal="center"/>
    </xf>
    <xf numFmtId="0" fontId="3" fillId="11" borderId="50" xfId="0" applyFont="1" applyFill="1" applyBorder="1" applyAlignment="1">
      <alignment horizontal="center"/>
    </xf>
    <xf numFmtId="0" fontId="2" fillId="5" borderId="54" xfId="0" applyFont="1" applyFill="1" applyBorder="1" applyAlignment="1"/>
    <xf numFmtId="0" fontId="2" fillId="5" borderId="52" xfId="0" applyFont="1" applyFill="1" applyBorder="1" applyAlignment="1"/>
    <xf numFmtId="167" fontId="2" fillId="5" borderId="54" xfId="0" applyNumberFormat="1" applyFont="1" applyFill="1" applyBorder="1" applyAlignment="1">
      <alignment horizontal="right"/>
    </xf>
    <xf numFmtId="167" fontId="2" fillId="5" borderId="52" xfId="0" applyNumberFormat="1" applyFont="1" applyFill="1" applyBorder="1" applyAlignment="1">
      <alignment horizontal="right"/>
    </xf>
    <xf numFmtId="0" fontId="2" fillId="5" borderId="16" xfId="0" applyFont="1" applyFill="1" applyBorder="1" applyAlignment="1">
      <alignment horizontal="left"/>
    </xf>
    <xf numFmtId="0" fontId="2" fillId="0" borderId="51" xfId="5" applyFont="1" applyFill="1" applyBorder="1" applyAlignment="1">
      <alignment horizontal="left"/>
    </xf>
    <xf numFmtId="0" fontId="2" fillId="0" borderId="35" xfId="0" applyFont="1" applyFill="1" applyBorder="1"/>
    <xf numFmtId="0" fontId="2" fillId="5" borderId="56" xfId="0" applyFont="1" applyFill="1" applyBorder="1" applyAlignment="1"/>
    <xf numFmtId="0" fontId="2" fillId="5" borderId="57" xfId="0" applyFont="1" applyFill="1" applyBorder="1" applyAlignment="1"/>
    <xf numFmtId="9" fontId="2" fillId="5" borderId="56" xfId="0" applyNumberFormat="1" applyFont="1" applyFill="1" applyBorder="1" applyAlignment="1">
      <alignment horizontal="center"/>
    </xf>
    <xf numFmtId="0" fontId="2" fillId="5" borderId="57" xfId="0" applyFont="1" applyFill="1" applyBorder="1" applyAlignment="1">
      <alignment horizontal="center"/>
    </xf>
    <xf numFmtId="0" fontId="3" fillId="5" borderId="26" xfId="0" applyFont="1" applyFill="1" applyBorder="1" applyAlignment="1">
      <alignment horizontal="right"/>
    </xf>
    <xf numFmtId="0" fontId="3" fillId="5" borderId="27" xfId="0" applyFont="1" applyFill="1" applyBorder="1" applyAlignment="1">
      <alignment horizontal="right"/>
    </xf>
    <xf numFmtId="0" fontId="3" fillId="5" borderId="28" xfId="0" applyFont="1" applyFill="1" applyBorder="1" applyAlignment="1">
      <alignment horizontal="right"/>
    </xf>
    <xf numFmtId="0" fontId="3" fillId="5" borderId="22" xfId="0" applyFont="1" applyFill="1" applyBorder="1" applyAlignment="1">
      <alignment horizontal="right"/>
    </xf>
    <xf numFmtId="0" fontId="3" fillId="5" borderId="34" xfId="0" applyFont="1" applyFill="1" applyBorder="1" applyAlignment="1">
      <alignment horizontal="right"/>
    </xf>
    <xf numFmtId="0" fontId="2" fillId="5" borderId="51" xfId="0" applyFont="1" applyFill="1" applyBorder="1" applyAlignment="1"/>
    <xf numFmtId="0" fontId="2" fillId="5" borderId="35" xfId="0" applyFont="1" applyFill="1" applyBorder="1" applyAlignment="1"/>
    <xf numFmtId="0" fontId="2" fillId="5" borderId="54" xfId="0" applyFont="1" applyFill="1" applyBorder="1" applyAlignment="1">
      <alignment horizontal="center"/>
    </xf>
    <xf numFmtId="0" fontId="2" fillId="5" borderId="52" xfId="0" applyFont="1" applyFill="1" applyBorder="1" applyAlignment="1">
      <alignment horizontal="center"/>
    </xf>
    <xf numFmtId="0" fontId="3" fillId="11" borderId="50" xfId="0" applyFont="1" applyFill="1" applyBorder="1" applyAlignment="1">
      <alignment horizontal="center" vertical="center"/>
    </xf>
    <xf numFmtId="0" fontId="3" fillId="11" borderId="48" xfId="0" applyFont="1" applyFill="1" applyBorder="1" applyAlignment="1">
      <alignment horizontal="center" vertical="center"/>
    </xf>
    <xf numFmtId="166" fontId="2" fillId="5" borderId="54" xfId="0" applyNumberFormat="1" applyFont="1" applyFill="1" applyBorder="1" applyAlignment="1">
      <alignment horizontal="right"/>
    </xf>
    <xf numFmtId="166" fontId="2" fillId="5" borderId="52" xfId="0" applyNumberFormat="1" applyFont="1" applyFill="1" applyBorder="1" applyAlignment="1">
      <alignment horizontal="right"/>
    </xf>
    <xf numFmtId="2" fontId="2" fillId="5" borderId="56" xfId="0" applyNumberFormat="1" applyFont="1" applyFill="1" applyBorder="1" applyAlignment="1">
      <alignment horizontal="right"/>
    </xf>
    <xf numFmtId="2" fontId="2" fillId="5" borderId="57" xfId="0" applyNumberFormat="1" applyFont="1" applyFill="1" applyBorder="1" applyAlignment="1">
      <alignment horizontal="right"/>
    </xf>
    <xf numFmtId="0" fontId="3" fillId="5" borderId="33" xfId="0" applyFont="1" applyFill="1" applyBorder="1" applyAlignment="1">
      <alignment horizontal="right"/>
    </xf>
    <xf numFmtId="0" fontId="3" fillId="6" borderId="39" xfId="0" applyFont="1" applyFill="1" applyBorder="1" applyAlignment="1">
      <alignment horizontal="center" vertical="center"/>
    </xf>
    <xf numFmtId="0" fontId="3" fillId="6" borderId="40" xfId="0" applyFont="1" applyFill="1" applyBorder="1" applyAlignment="1">
      <alignment horizontal="center" vertical="center"/>
    </xf>
    <xf numFmtId="0" fontId="3" fillId="11" borderId="50" xfId="0" applyFont="1" applyFill="1" applyBorder="1" applyAlignment="1">
      <alignment horizontal="center" vertical="center" wrapText="1"/>
    </xf>
    <xf numFmtId="0" fontId="3" fillId="11" borderId="4" xfId="0" applyFont="1" applyFill="1" applyBorder="1" applyAlignment="1">
      <alignment horizontal="center" vertical="center" wrapText="1"/>
    </xf>
    <xf numFmtId="0" fontId="2" fillId="5" borderId="44" xfId="0" applyFont="1" applyFill="1" applyBorder="1" applyAlignment="1"/>
    <xf numFmtId="0" fontId="2" fillId="5" borderId="45" xfId="0" applyFont="1" applyFill="1" applyBorder="1" applyAlignment="1"/>
    <xf numFmtId="0" fontId="2" fillId="5" borderId="60" xfId="0" applyFont="1" applyFill="1" applyBorder="1" applyAlignment="1">
      <alignment horizontal="center"/>
    </xf>
    <xf numFmtId="0" fontId="2" fillId="0" borderId="0" xfId="0" applyFont="1" applyFill="1" applyBorder="1" applyAlignment="1">
      <alignment horizontal="right"/>
    </xf>
    <xf numFmtId="0" fontId="2" fillId="0" borderId="32" xfId="0" applyFont="1" applyFill="1" applyBorder="1" applyAlignment="1">
      <alignment horizontal="right"/>
    </xf>
    <xf numFmtId="0" fontId="2" fillId="0" borderId="22" xfId="0" applyFont="1" applyFill="1" applyBorder="1" applyAlignment="1">
      <alignment horizontal="right"/>
    </xf>
    <xf numFmtId="0" fontId="2" fillId="0" borderId="34" xfId="0" applyFont="1" applyFill="1" applyBorder="1" applyAlignment="1">
      <alignment horizontal="right"/>
    </xf>
    <xf numFmtId="0" fontId="3" fillId="11" borderId="50" xfId="0" applyFont="1" applyFill="1" applyBorder="1" applyAlignment="1">
      <alignment horizontal="center" wrapText="1"/>
    </xf>
    <xf numFmtId="0" fontId="3" fillId="11" borderId="48" xfId="0" applyFont="1" applyFill="1" applyBorder="1" applyAlignment="1">
      <alignment horizontal="center" wrapText="1"/>
    </xf>
    <xf numFmtId="0" fontId="3" fillId="12" borderId="51" xfId="0" applyFont="1" applyFill="1" applyBorder="1" applyAlignment="1"/>
    <xf numFmtId="0" fontId="3" fillId="12" borderId="35" xfId="0" applyFont="1" applyFill="1" applyBorder="1" applyAlignment="1"/>
    <xf numFmtId="165" fontId="2" fillId="5" borderId="54" xfId="1" applyFont="1" applyFill="1" applyBorder="1" applyAlignment="1">
      <alignment horizontal="right"/>
    </xf>
    <xf numFmtId="165" fontId="2" fillId="5" borderId="52" xfId="1" applyFont="1" applyFill="1" applyBorder="1" applyAlignment="1">
      <alignment horizontal="right"/>
    </xf>
    <xf numFmtId="165" fontId="2" fillId="5" borderId="56" xfId="1" applyFont="1" applyFill="1" applyBorder="1" applyAlignment="1">
      <alignment horizontal="right"/>
    </xf>
    <xf numFmtId="165" fontId="2" fillId="5" borderId="57" xfId="1" applyFont="1" applyFill="1" applyBorder="1" applyAlignment="1">
      <alignment horizontal="right"/>
    </xf>
    <xf numFmtId="0" fontId="3" fillId="0" borderId="31" xfId="0" applyFont="1" applyFill="1" applyBorder="1" applyAlignment="1">
      <alignment horizontal="justify" vertical="center" wrapText="1"/>
    </xf>
    <xf numFmtId="0" fontId="3" fillId="0" borderId="0" xfId="0" applyFont="1" applyFill="1" applyBorder="1" applyAlignment="1">
      <alignment horizontal="justify" vertical="center" wrapText="1"/>
    </xf>
    <xf numFmtId="0" fontId="3" fillId="0" borderId="32" xfId="0" applyFont="1" applyFill="1" applyBorder="1" applyAlignment="1">
      <alignment horizontal="justify" vertical="center" wrapText="1"/>
    </xf>
    <xf numFmtId="0" fontId="3" fillId="0" borderId="31" xfId="0" applyFont="1" applyFill="1" applyBorder="1" applyAlignment="1">
      <alignment horizontal="justify" wrapText="1"/>
    </xf>
    <xf numFmtId="0" fontId="3" fillId="0" borderId="0" xfId="0" applyFont="1" applyFill="1" applyBorder="1" applyAlignment="1">
      <alignment horizontal="justify" wrapText="1"/>
    </xf>
    <xf numFmtId="0" fontId="3" fillId="0" borderId="32" xfId="0" applyFont="1" applyFill="1" applyBorder="1" applyAlignment="1">
      <alignment horizontal="justify" wrapText="1"/>
    </xf>
    <xf numFmtId="0" fontId="3" fillId="0" borderId="31"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32" xfId="0" applyFont="1" applyBorder="1" applyAlignment="1">
      <alignment horizontal="justify" vertical="center" wrapText="1"/>
    </xf>
    <xf numFmtId="0" fontId="3" fillId="0" borderId="31" xfId="0" applyFont="1" applyBorder="1" applyAlignment="1">
      <alignment horizontal="justify" wrapText="1"/>
    </xf>
    <xf numFmtId="0" fontId="3" fillId="0" borderId="0" xfId="0" applyFont="1" applyBorder="1" applyAlignment="1">
      <alignment horizontal="justify" wrapText="1"/>
    </xf>
    <xf numFmtId="0" fontId="3" fillId="0" borderId="32" xfId="0" applyFont="1" applyBorder="1" applyAlignment="1">
      <alignment horizontal="justify" wrapText="1"/>
    </xf>
    <xf numFmtId="0" fontId="2" fillId="0" borderId="0" xfId="0" applyFont="1" applyBorder="1" applyAlignment="1">
      <alignment horizontal="right"/>
    </xf>
    <xf numFmtId="0" fontId="2" fillId="0" borderId="32" xfId="0" applyFont="1" applyBorder="1" applyAlignment="1">
      <alignment horizontal="right"/>
    </xf>
    <xf numFmtId="0" fontId="2" fillId="0" borderId="22" xfId="0" applyFont="1" applyBorder="1" applyAlignment="1">
      <alignment horizontal="right"/>
    </xf>
    <xf numFmtId="0" fontId="2" fillId="0" borderId="34" xfId="0" applyFont="1" applyBorder="1" applyAlignment="1">
      <alignment horizontal="right"/>
    </xf>
    <xf numFmtId="0" fontId="3" fillId="11" borderId="48" xfId="0" applyFont="1" applyFill="1" applyBorder="1" applyAlignment="1">
      <alignment horizontal="center" vertical="center" wrapText="1"/>
    </xf>
    <xf numFmtId="0" fontId="3" fillId="9" borderId="44" xfId="0" applyFont="1" applyFill="1" applyBorder="1" applyAlignment="1">
      <alignment horizontal="left"/>
    </xf>
    <xf numFmtId="0" fontId="3" fillId="9" borderId="45" xfId="0" applyFont="1" applyFill="1" applyBorder="1" applyAlignment="1">
      <alignment horizontal="left"/>
    </xf>
    <xf numFmtId="0" fontId="3" fillId="9" borderId="46" xfId="0" applyFont="1" applyFill="1" applyBorder="1" applyAlignment="1">
      <alignment horizontal="left"/>
    </xf>
    <xf numFmtId="2" fontId="2" fillId="5" borderId="15" xfId="0" applyNumberFormat="1" applyFont="1" applyFill="1" applyBorder="1" applyAlignment="1">
      <alignment horizontal="right"/>
    </xf>
    <xf numFmtId="2" fontId="2" fillId="5" borderId="55" xfId="0" applyNumberFormat="1" applyFont="1" applyFill="1" applyBorder="1" applyAlignment="1">
      <alignment horizontal="right"/>
    </xf>
    <xf numFmtId="0" fontId="2" fillId="5" borderId="47" xfId="0" applyFont="1" applyFill="1" applyBorder="1" applyAlignment="1"/>
    <xf numFmtId="0" fontId="2" fillId="5" borderId="16" xfId="0" applyFont="1" applyFill="1" applyBorder="1" applyAlignment="1"/>
    <xf numFmtId="0" fontId="2" fillId="5" borderId="14" xfId="0" applyFont="1" applyFill="1" applyBorder="1" applyAlignment="1">
      <alignment horizontal="center"/>
    </xf>
    <xf numFmtId="0" fontId="2" fillId="5" borderId="63" xfId="0" applyFont="1" applyFill="1" applyBorder="1" applyAlignment="1">
      <alignment horizontal="center"/>
    </xf>
    <xf numFmtId="0" fontId="3" fillId="6" borderId="51" xfId="0" applyFont="1" applyFill="1" applyBorder="1" applyAlignment="1" applyProtection="1">
      <alignment horizontal="center"/>
      <protection locked="0"/>
    </xf>
    <xf numFmtId="0" fontId="3" fillId="6" borderId="35" xfId="0" applyFont="1" applyFill="1" applyBorder="1" applyAlignment="1" applyProtection="1">
      <alignment horizontal="center"/>
      <protection locked="0"/>
    </xf>
    <xf numFmtId="0" fontId="3" fillId="6" borderId="58" xfId="0" applyFont="1" applyFill="1" applyBorder="1" applyAlignment="1" applyProtection="1">
      <alignment horizontal="center"/>
      <protection locked="0"/>
    </xf>
    <xf numFmtId="0" fontId="3" fillId="7" borderId="26" xfId="0" applyFont="1" applyFill="1" applyBorder="1" applyAlignment="1">
      <alignment horizontal="center" vertical="center" wrapText="1"/>
    </xf>
    <xf numFmtId="0" fontId="3" fillId="7" borderId="27" xfId="0" applyFont="1" applyFill="1" applyBorder="1" applyAlignment="1">
      <alignment horizontal="center" vertical="center" wrapText="1"/>
    </xf>
    <xf numFmtId="0" fontId="3" fillId="7" borderId="26" xfId="0" applyFont="1" applyFill="1" applyBorder="1" applyAlignment="1">
      <alignment horizontal="center" vertical="center"/>
    </xf>
    <xf numFmtId="0" fontId="3" fillId="7" borderId="28" xfId="0" applyFont="1" applyFill="1" applyBorder="1" applyAlignment="1">
      <alignment horizontal="center" vertical="center"/>
    </xf>
    <xf numFmtId="170" fontId="8" fillId="16" borderId="10" xfId="12" applyNumberFormat="1" applyFont="1" applyFill="1" applyBorder="1" applyAlignment="1">
      <alignment vertical="center" wrapText="1"/>
    </xf>
    <xf numFmtId="0" fontId="12" fillId="0" borderId="47" xfId="17" applyFont="1" applyBorder="1" applyAlignment="1">
      <alignment horizontal="left" vertical="center"/>
    </xf>
    <xf numFmtId="9" fontId="8" fillId="0" borderId="16" xfId="18" applyNumberFormat="1" applyFont="1" applyBorder="1" applyAlignment="1">
      <alignment horizontal="center" vertical="center"/>
    </xf>
    <xf numFmtId="166" fontId="12" fillId="0" borderId="16" xfId="18" applyNumberFormat="1" applyFont="1" applyBorder="1" applyAlignment="1">
      <alignment vertical="center"/>
    </xf>
    <xf numFmtId="0" fontId="8" fillId="0" borderId="55" xfId="17" applyFont="1" applyBorder="1" applyAlignment="1">
      <alignment vertical="center"/>
    </xf>
    <xf numFmtId="176" fontId="12" fillId="17" borderId="6" xfId="10" applyNumberFormat="1" applyFont="1" applyFill="1" applyBorder="1" applyAlignment="1">
      <alignment vertical="center"/>
    </xf>
    <xf numFmtId="0" fontId="8" fillId="0" borderId="59" xfId="17" applyFont="1" applyBorder="1" applyAlignment="1">
      <alignment horizontal="left" vertical="center" wrapText="1"/>
    </xf>
    <xf numFmtId="0" fontId="8" fillId="0" borderId="12" xfId="17" applyFont="1" applyBorder="1" applyAlignment="1">
      <alignment horizontal="left" vertical="center" wrapText="1"/>
    </xf>
    <xf numFmtId="0" fontId="8" fillId="0" borderId="49" xfId="17" applyFont="1" applyBorder="1" applyAlignment="1">
      <alignment horizontal="left" vertical="center" wrapText="1"/>
    </xf>
    <xf numFmtId="166" fontId="8" fillId="16" borderId="96" xfId="14" applyNumberFormat="1" applyFont="1" applyFill="1" applyBorder="1" applyAlignment="1">
      <alignment horizontal="left" vertical="center" wrapText="1"/>
    </xf>
    <xf numFmtId="0" fontId="8" fillId="16" borderId="97" xfId="14" applyFont="1" applyFill="1" applyBorder="1" applyAlignment="1">
      <alignment horizontal="center" vertical="center"/>
    </xf>
    <xf numFmtId="170" fontId="8" fillId="16" borderId="97" xfId="12" applyNumberFormat="1" applyFont="1" applyFill="1" applyBorder="1" applyAlignment="1">
      <alignment vertical="center" wrapText="1"/>
    </xf>
    <xf numFmtId="42" fontId="8" fillId="16" borderId="80" xfId="7" applyFont="1" applyFill="1" applyBorder="1" applyAlignment="1">
      <alignment horizontal="left" vertical="center" wrapText="1"/>
    </xf>
    <xf numFmtId="175" fontId="8" fillId="16" borderId="98" xfId="13" applyNumberFormat="1" applyFont="1" applyFill="1" applyBorder="1" applyAlignment="1">
      <alignment horizontal="right" vertical="center" wrapText="1"/>
    </xf>
    <xf numFmtId="166" fontId="8" fillId="16" borderId="36" xfId="14" applyNumberFormat="1" applyFont="1" applyFill="1" applyBorder="1" applyAlignment="1">
      <alignment vertical="center" wrapText="1"/>
    </xf>
    <xf numFmtId="0" fontId="8" fillId="16" borderId="10" xfId="14" applyFont="1" applyFill="1" applyBorder="1" applyAlignment="1">
      <alignment vertical="center"/>
    </xf>
    <xf numFmtId="42" fontId="8" fillId="16" borderId="55" xfId="7" applyFont="1" applyFill="1" applyBorder="1" applyAlignment="1">
      <alignment vertical="center" wrapText="1"/>
    </xf>
    <xf numFmtId="0" fontId="15" fillId="16" borderId="26" xfId="17" applyFont="1" applyFill="1" applyBorder="1" applyAlignment="1">
      <alignment horizontal="center" vertical="center" wrapText="1"/>
    </xf>
    <xf numFmtId="0" fontId="15" fillId="16" borderId="28" xfId="17" applyFont="1" applyFill="1" applyBorder="1" applyAlignment="1">
      <alignment horizontal="center" vertical="center" wrapText="1"/>
    </xf>
  </cellXfs>
  <cellStyles count="22">
    <cellStyle name="Hipervínculo" xfId="21" builtinId="8"/>
    <cellStyle name="Millares" xfId="1" builtinId="3"/>
    <cellStyle name="Millares 2" xfId="12"/>
    <cellStyle name="Millares_FORMULARIO 4 - M-OFERENTE PPTA ECONOMICA" xfId="20"/>
    <cellStyle name="Moneda" xfId="2" builtinId="4"/>
    <cellStyle name="Moneda [0]" xfId="7" builtinId="7"/>
    <cellStyle name="Moneda 2" xfId="13"/>
    <cellStyle name="Moneda 2 2 2 2 2" xfId="18"/>
    <cellStyle name="Normal" xfId="0" builtinId="0"/>
    <cellStyle name="Normal 14" xfId="5"/>
    <cellStyle name="Normal 2" xfId="10"/>
    <cellStyle name="Normal 2 10 2 2" xfId="14"/>
    <cellStyle name="Normal 2 10 3" xfId="11"/>
    <cellStyle name="Normal 2 2" xfId="19"/>
    <cellStyle name="Normal 3" xfId="8"/>
    <cellStyle name="Normal 3 11" xfId="9"/>
    <cellStyle name="Normal 3 2" xfId="15"/>
    <cellStyle name="Normal 3 2 2" xfId="17"/>
    <cellStyle name="Normal_modelo ACTA OBRA y MODIFICACION" xfId="4"/>
    <cellStyle name="Normal_PTO OFICIAL PREPLIEGO (CORREGIDO) 2" xfId="16"/>
    <cellStyle name="Porcentaje" xfId="3" builtinId="5"/>
    <cellStyle name="Porcentual 9" xfId="6"/>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png"/></Relationships>
</file>

<file path=xl/drawings/_rels/drawing19.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xdr:row>
          <xdr:rowOff>104775</xdr:rowOff>
        </xdr:from>
        <xdr:to>
          <xdr:col>0</xdr:col>
          <xdr:colOff>542925</xdr:colOff>
          <xdr:row>5</xdr:row>
          <xdr:rowOff>66675</xdr:rowOff>
        </xdr:to>
        <xdr:sp macro="" textlink="">
          <xdr:nvSpPr>
            <xdr:cNvPr id="1026" name="Object 1" hidden="1">
              <a:extLst>
                <a:ext uri="{63B3BB69-23CF-44E3-9099-C40C66FF867C}">
                  <a14:compatExt spid="_x0000_s1026"/>
                </a:ext>
                <a:ext uri="{FF2B5EF4-FFF2-40B4-BE49-F238E27FC236}">
                  <a16:creationId xmlns:a16="http://schemas.microsoft.com/office/drawing/2014/main" xmlns="" id="{00000000-0008-0000-31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333375</xdr:colOff>
      <xdr:row>3</xdr:row>
      <xdr:rowOff>19050</xdr:rowOff>
    </xdr:from>
    <xdr:to>
      <xdr:col>8</xdr:col>
      <xdr:colOff>504825</xdr:colOff>
      <xdr:row>5</xdr:row>
      <xdr:rowOff>69988</xdr:rowOff>
    </xdr:to>
    <xdr:pic>
      <xdr:nvPicPr>
        <xdr:cNvPr id="3" name="Imagen 2">
          <a:extLst>
            <a:ext uri="{FF2B5EF4-FFF2-40B4-BE49-F238E27FC236}">
              <a16:creationId xmlns:a16="http://schemas.microsoft.com/office/drawing/2014/main" xmlns="" id="{00000000-0008-0000-5200-000005000000}"/>
            </a:ext>
          </a:extLst>
        </xdr:cNvPr>
        <xdr:cNvPicPr>
          <a:picLocks noChangeAspect="1"/>
        </xdr:cNvPicPr>
      </xdr:nvPicPr>
      <xdr:blipFill>
        <a:blip xmlns:r="http://schemas.openxmlformats.org/officeDocument/2006/relationships" r:embed="rId1"/>
        <a:stretch>
          <a:fillRect/>
        </a:stretch>
      </xdr:blipFill>
      <xdr:spPr>
        <a:xfrm>
          <a:off x="4600575" y="590550"/>
          <a:ext cx="962025" cy="4319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0</xdr:col>
          <xdr:colOff>723900</xdr:colOff>
          <xdr:row>5</xdr:row>
          <xdr:rowOff>0</xdr:rowOff>
        </xdr:to>
        <xdr:sp macro="" textlink="">
          <xdr:nvSpPr>
            <xdr:cNvPr id="2049" name="Object 1" hidden="1">
              <a:extLst>
                <a:ext uri="{63B3BB69-23CF-44E3-9099-C40C66FF867C}">
                  <a14:compatExt spid="_x0000_s2049"/>
                </a:ext>
                <a:ext uri="{FF2B5EF4-FFF2-40B4-BE49-F238E27FC236}">
                  <a16:creationId xmlns:a16="http://schemas.microsoft.com/office/drawing/2014/main" xmlns="" id="{00000000-0008-0000-5200-0000019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186592</xdr:colOff>
      <xdr:row>1</xdr:row>
      <xdr:rowOff>62523</xdr:rowOff>
    </xdr:from>
    <xdr:to>
      <xdr:col>8</xdr:col>
      <xdr:colOff>598859</xdr:colOff>
      <xdr:row>4</xdr:row>
      <xdr:rowOff>31085</xdr:rowOff>
    </xdr:to>
    <xdr:pic>
      <xdr:nvPicPr>
        <xdr:cNvPr id="4" name="Imagen 3">
          <a:extLst>
            <a:ext uri="{FF2B5EF4-FFF2-40B4-BE49-F238E27FC236}">
              <a16:creationId xmlns:a16="http://schemas.microsoft.com/office/drawing/2014/main" xmlns="" id="{00000000-0008-0000-5200-000005000000}"/>
            </a:ext>
          </a:extLst>
        </xdr:cNvPr>
        <xdr:cNvPicPr>
          <a:picLocks noChangeAspect="1"/>
        </xdr:cNvPicPr>
      </xdr:nvPicPr>
      <xdr:blipFill>
        <a:blip xmlns:r="http://schemas.openxmlformats.org/officeDocument/2006/relationships" r:embed="rId1"/>
        <a:stretch>
          <a:fillRect/>
        </a:stretch>
      </xdr:blipFill>
      <xdr:spPr>
        <a:xfrm>
          <a:off x="5520592" y="253023"/>
          <a:ext cx="1202842" cy="54006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0</xdr:col>
          <xdr:colOff>638175</xdr:colOff>
          <xdr:row>5</xdr:row>
          <xdr:rowOff>0</xdr:rowOff>
        </xdr:to>
        <xdr:sp macro="" textlink="">
          <xdr:nvSpPr>
            <xdr:cNvPr id="3073" name="Object 1" hidden="1">
              <a:extLst>
                <a:ext uri="{63B3BB69-23CF-44E3-9099-C40C66FF867C}">
                  <a14:compatExt spid="_x0000_s3073"/>
                </a:ext>
                <a:ext uri="{FF2B5EF4-FFF2-40B4-BE49-F238E27FC236}">
                  <a16:creationId xmlns:a16="http://schemas.microsoft.com/office/drawing/2014/main" xmlns="" id="{00000000-0008-0000-A300-0000013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390769</xdr:colOff>
      <xdr:row>1</xdr:row>
      <xdr:rowOff>48846</xdr:rowOff>
    </xdr:from>
    <xdr:to>
      <xdr:col>8</xdr:col>
      <xdr:colOff>735140</xdr:colOff>
      <xdr:row>4</xdr:row>
      <xdr:rowOff>12524</xdr:rowOff>
    </xdr:to>
    <xdr:pic>
      <xdr:nvPicPr>
        <xdr:cNvPr id="4" name="Imagen 3">
          <a:extLst>
            <a:ext uri="{FF2B5EF4-FFF2-40B4-BE49-F238E27FC236}">
              <a16:creationId xmlns:a16="http://schemas.microsoft.com/office/drawing/2014/main" xmlns="" id="{00000000-0008-0000-A300-000005000000}"/>
            </a:ext>
          </a:extLst>
        </xdr:cNvPr>
        <xdr:cNvPicPr>
          <a:picLocks noChangeAspect="1"/>
        </xdr:cNvPicPr>
      </xdr:nvPicPr>
      <xdr:blipFill>
        <a:blip xmlns:r="http://schemas.openxmlformats.org/officeDocument/2006/relationships" r:embed="rId1"/>
        <a:stretch>
          <a:fillRect/>
        </a:stretch>
      </xdr:blipFill>
      <xdr:spPr>
        <a:xfrm>
          <a:off x="6963019" y="239346"/>
          <a:ext cx="1201621" cy="5351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0</xdr:col>
          <xdr:colOff>628650</xdr:colOff>
          <xdr:row>5</xdr:row>
          <xdr:rowOff>0</xdr:rowOff>
        </xdr:to>
        <xdr:sp macro="" textlink="">
          <xdr:nvSpPr>
            <xdr:cNvPr id="4097" name="Object 1" hidden="1">
              <a:extLst>
                <a:ext uri="{63B3BB69-23CF-44E3-9099-C40C66FF867C}">
                  <a14:compatExt spid="_x0000_s4097"/>
                </a:ext>
                <a:ext uri="{FF2B5EF4-FFF2-40B4-BE49-F238E27FC236}">
                  <a16:creationId xmlns:a16="http://schemas.microsoft.com/office/drawing/2014/main" xmlns="" id="{00000000-0008-0000-B800-0000012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402980</xdr:colOff>
      <xdr:row>1</xdr:row>
      <xdr:rowOff>61057</xdr:rowOff>
    </xdr:from>
    <xdr:to>
      <xdr:col>8</xdr:col>
      <xdr:colOff>748572</xdr:colOff>
      <xdr:row>4</xdr:row>
      <xdr:rowOff>24735</xdr:rowOff>
    </xdr:to>
    <xdr:pic>
      <xdr:nvPicPr>
        <xdr:cNvPr id="4" name="Imagen 3">
          <a:extLst>
            <a:ext uri="{FF2B5EF4-FFF2-40B4-BE49-F238E27FC236}">
              <a16:creationId xmlns:a16="http://schemas.microsoft.com/office/drawing/2014/main" xmlns="" id="{00000000-0008-0000-B800-000005000000}"/>
            </a:ext>
          </a:extLst>
        </xdr:cNvPr>
        <xdr:cNvPicPr>
          <a:picLocks noChangeAspect="1"/>
        </xdr:cNvPicPr>
      </xdr:nvPicPr>
      <xdr:blipFill>
        <a:blip xmlns:r="http://schemas.openxmlformats.org/officeDocument/2006/relationships" r:embed="rId1"/>
        <a:stretch>
          <a:fillRect/>
        </a:stretch>
      </xdr:blipFill>
      <xdr:spPr>
        <a:xfrm>
          <a:off x="6994280" y="251557"/>
          <a:ext cx="1202842" cy="5351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0</xdr:col>
          <xdr:colOff>676275</xdr:colOff>
          <xdr:row>5</xdr:row>
          <xdr:rowOff>0</xdr:rowOff>
        </xdr:to>
        <xdr:sp macro="" textlink="">
          <xdr:nvSpPr>
            <xdr:cNvPr id="5121" name="Object 1" hidden="1">
              <a:extLst>
                <a:ext uri="{63B3BB69-23CF-44E3-9099-C40C66FF867C}">
                  <a14:compatExt spid="_x0000_s5121"/>
                </a:ext>
                <a:ext uri="{FF2B5EF4-FFF2-40B4-BE49-F238E27FC236}">
                  <a16:creationId xmlns:a16="http://schemas.microsoft.com/office/drawing/2014/main" xmlns="" id="{00000000-0008-0000-C600-0000018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408215</xdr:colOff>
      <xdr:row>1</xdr:row>
      <xdr:rowOff>61851</xdr:rowOff>
    </xdr:from>
    <xdr:to>
      <xdr:col>9</xdr:col>
      <xdr:colOff>57064</xdr:colOff>
      <xdr:row>4</xdr:row>
      <xdr:rowOff>55026</xdr:rowOff>
    </xdr:to>
    <xdr:pic>
      <xdr:nvPicPr>
        <xdr:cNvPr id="4" name="Imagen 3">
          <a:extLst>
            <a:ext uri="{FF2B5EF4-FFF2-40B4-BE49-F238E27FC236}">
              <a16:creationId xmlns:a16="http://schemas.microsoft.com/office/drawing/2014/main" xmlns="" id="{00000000-0008-0000-C600-000005000000}"/>
            </a:ext>
          </a:extLst>
        </xdr:cNvPr>
        <xdr:cNvPicPr>
          <a:picLocks noChangeAspect="1"/>
        </xdr:cNvPicPr>
      </xdr:nvPicPr>
      <xdr:blipFill>
        <a:blip xmlns:r="http://schemas.openxmlformats.org/officeDocument/2006/relationships" r:embed="rId1"/>
        <a:stretch>
          <a:fillRect/>
        </a:stretch>
      </xdr:blipFill>
      <xdr:spPr>
        <a:xfrm>
          <a:off x="7047140" y="376176"/>
          <a:ext cx="1201424" cy="5646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1</xdr:row>
          <xdr:rowOff>66675</xdr:rowOff>
        </xdr:from>
        <xdr:to>
          <xdr:col>0</xdr:col>
          <xdr:colOff>723900</xdr:colOff>
          <xdr:row>5</xdr:row>
          <xdr:rowOff>0</xdr:rowOff>
        </xdr:to>
        <xdr:sp macro="" textlink="">
          <xdr:nvSpPr>
            <xdr:cNvPr id="6145" name="Object 1" hidden="1">
              <a:extLst>
                <a:ext uri="{63B3BB69-23CF-44E3-9099-C40C66FF867C}">
                  <a14:compatExt spid="_x0000_s6145"/>
                </a:ext>
                <a:ext uri="{FF2B5EF4-FFF2-40B4-BE49-F238E27FC236}">
                  <a16:creationId xmlns:a16="http://schemas.microsoft.com/office/drawing/2014/main" xmlns="" id="{00000000-0008-0000-C900-0000019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406400</xdr:colOff>
      <xdr:row>1</xdr:row>
      <xdr:rowOff>50800</xdr:rowOff>
    </xdr:from>
    <xdr:to>
      <xdr:col>9</xdr:col>
      <xdr:colOff>57888</xdr:colOff>
      <xdr:row>4</xdr:row>
      <xdr:rowOff>29131</xdr:rowOff>
    </xdr:to>
    <xdr:pic>
      <xdr:nvPicPr>
        <xdr:cNvPr id="4" name="Imagen 3">
          <a:extLst>
            <a:ext uri="{FF2B5EF4-FFF2-40B4-BE49-F238E27FC236}">
              <a16:creationId xmlns:a16="http://schemas.microsoft.com/office/drawing/2014/main" xmlns="" id="{00000000-0008-0000-C900-000005000000}"/>
            </a:ext>
          </a:extLst>
        </xdr:cNvPr>
        <xdr:cNvPicPr>
          <a:picLocks noChangeAspect="1"/>
        </xdr:cNvPicPr>
      </xdr:nvPicPr>
      <xdr:blipFill>
        <a:blip xmlns:r="http://schemas.openxmlformats.org/officeDocument/2006/relationships" r:embed="rId1"/>
        <a:stretch>
          <a:fillRect/>
        </a:stretch>
      </xdr:blipFill>
      <xdr:spPr>
        <a:xfrm>
          <a:off x="7140575" y="374650"/>
          <a:ext cx="1204063" cy="54983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0</xdr:col>
          <xdr:colOff>723900</xdr:colOff>
          <xdr:row>5</xdr:row>
          <xdr:rowOff>0</xdr:rowOff>
        </xdr:to>
        <xdr:sp macro="" textlink="">
          <xdr:nvSpPr>
            <xdr:cNvPr id="7169" name="Object 1" hidden="1">
              <a:extLst>
                <a:ext uri="{63B3BB69-23CF-44E3-9099-C40C66FF867C}">
                  <a14:compatExt spid="_x0000_s7169"/>
                </a:ext>
                <a:ext uri="{FF2B5EF4-FFF2-40B4-BE49-F238E27FC236}">
                  <a16:creationId xmlns:a16="http://schemas.microsoft.com/office/drawing/2014/main" xmlns="" id="{00000000-0008-0000-D200-000001C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419100</xdr:colOff>
      <xdr:row>1</xdr:row>
      <xdr:rowOff>63500</xdr:rowOff>
    </xdr:from>
    <xdr:to>
      <xdr:col>9</xdr:col>
      <xdr:colOff>7088</xdr:colOff>
      <xdr:row>4</xdr:row>
      <xdr:rowOff>41831</xdr:rowOff>
    </xdr:to>
    <xdr:pic>
      <xdr:nvPicPr>
        <xdr:cNvPr id="4" name="Imagen 3">
          <a:extLst>
            <a:ext uri="{FF2B5EF4-FFF2-40B4-BE49-F238E27FC236}">
              <a16:creationId xmlns:a16="http://schemas.microsoft.com/office/drawing/2014/main" xmlns="" id="{00000000-0008-0000-D200-000005000000}"/>
            </a:ext>
          </a:extLst>
        </xdr:cNvPr>
        <xdr:cNvPicPr>
          <a:picLocks noChangeAspect="1"/>
        </xdr:cNvPicPr>
      </xdr:nvPicPr>
      <xdr:blipFill>
        <a:blip xmlns:r="http://schemas.openxmlformats.org/officeDocument/2006/relationships" r:embed="rId1"/>
        <a:stretch>
          <a:fillRect/>
        </a:stretch>
      </xdr:blipFill>
      <xdr:spPr>
        <a:xfrm>
          <a:off x="7124700" y="377825"/>
          <a:ext cx="1207238" cy="54983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0</xdr:col>
          <xdr:colOff>714375</xdr:colOff>
          <xdr:row>5</xdr:row>
          <xdr:rowOff>0</xdr:rowOff>
        </xdr:to>
        <xdr:sp macro="" textlink="">
          <xdr:nvSpPr>
            <xdr:cNvPr id="8193" name="Object 1" hidden="1">
              <a:extLst>
                <a:ext uri="{63B3BB69-23CF-44E3-9099-C40C66FF867C}">
                  <a14:compatExt spid="_x0000_s8193"/>
                </a:ext>
                <a:ext uri="{FF2B5EF4-FFF2-40B4-BE49-F238E27FC236}">
                  <a16:creationId xmlns:a16="http://schemas.microsoft.com/office/drawing/2014/main" xmlns="" id="{00000000-0008-0000-E000-0000010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444500</xdr:colOff>
      <xdr:row>1</xdr:row>
      <xdr:rowOff>38100</xdr:rowOff>
    </xdr:from>
    <xdr:to>
      <xdr:col>9</xdr:col>
      <xdr:colOff>32488</xdr:colOff>
      <xdr:row>4</xdr:row>
      <xdr:rowOff>16431</xdr:rowOff>
    </xdr:to>
    <xdr:pic>
      <xdr:nvPicPr>
        <xdr:cNvPr id="4" name="Imagen 3">
          <a:extLst>
            <a:ext uri="{FF2B5EF4-FFF2-40B4-BE49-F238E27FC236}">
              <a16:creationId xmlns:a16="http://schemas.microsoft.com/office/drawing/2014/main" xmlns="" id="{00000000-0008-0000-E000-000005000000}"/>
            </a:ext>
          </a:extLst>
        </xdr:cNvPr>
        <xdr:cNvPicPr>
          <a:picLocks noChangeAspect="1"/>
        </xdr:cNvPicPr>
      </xdr:nvPicPr>
      <xdr:blipFill>
        <a:blip xmlns:r="http://schemas.openxmlformats.org/officeDocument/2006/relationships" r:embed="rId1"/>
        <a:stretch>
          <a:fillRect/>
        </a:stretch>
      </xdr:blipFill>
      <xdr:spPr>
        <a:xfrm>
          <a:off x="7045325" y="361950"/>
          <a:ext cx="1207238" cy="54983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0</xdr:col>
          <xdr:colOff>676275</xdr:colOff>
          <xdr:row>5</xdr:row>
          <xdr:rowOff>0</xdr:rowOff>
        </xdr:to>
        <xdr:sp macro="" textlink="">
          <xdr:nvSpPr>
            <xdr:cNvPr id="9217" name="Object 1" hidden="1">
              <a:extLst>
                <a:ext uri="{63B3BB69-23CF-44E3-9099-C40C66FF867C}">
                  <a14:compatExt spid="_x0000_s9217"/>
                </a:ext>
                <a:ext uri="{FF2B5EF4-FFF2-40B4-BE49-F238E27FC236}">
                  <a16:creationId xmlns:a16="http://schemas.microsoft.com/office/drawing/2014/main" xmlns="" id="{00000000-0008-0000-E500-0000011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174625</xdr:colOff>
      <xdr:row>1</xdr:row>
      <xdr:rowOff>50800</xdr:rowOff>
    </xdr:from>
    <xdr:to>
      <xdr:col>8</xdr:col>
      <xdr:colOff>524613</xdr:colOff>
      <xdr:row>4</xdr:row>
      <xdr:rowOff>29131</xdr:rowOff>
    </xdr:to>
    <xdr:pic>
      <xdr:nvPicPr>
        <xdr:cNvPr id="4" name="Imagen 3">
          <a:extLst>
            <a:ext uri="{FF2B5EF4-FFF2-40B4-BE49-F238E27FC236}">
              <a16:creationId xmlns:a16="http://schemas.microsoft.com/office/drawing/2014/main" xmlns="" id="{00000000-0008-0000-E500-000005000000}"/>
            </a:ext>
          </a:extLst>
        </xdr:cNvPr>
        <xdr:cNvPicPr>
          <a:picLocks noChangeAspect="1"/>
        </xdr:cNvPicPr>
      </xdr:nvPicPr>
      <xdr:blipFill>
        <a:blip xmlns:r="http://schemas.openxmlformats.org/officeDocument/2006/relationships" r:embed="rId1"/>
        <a:stretch>
          <a:fillRect/>
        </a:stretch>
      </xdr:blipFill>
      <xdr:spPr>
        <a:xfrm>
          <a:off x="5508625" y="241300"/>
          <a:ext cx="1207238" cy="54983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0</xdr:col>
          <xdr:colOff>723900</xdr:colOff>
          <xdr:row>5</xdr:row>
          <xdr:rowOff>0</xdr:rowOff>
        </xdr:to>
        <xdr:sp macro="" textlink="">
          <xdr:nvSpPr>
            <xdr:cNvPr id="10241" name="Object 1" hidden="1">
              <a:extLst>
                <a:ext uri="{63B3BB69-23CF-44E3-9099-C40C66FF867C}">
                  <a14:compatExt spid="_x0000_s10241"/>
                </a:ext>
                <a:ext uri="{FF2B5EF4-FFF2-40B4-BE49-F238E27FC236}">
                  <a16:creationId xmlns:a16="http://schemas.microsoft.com/office/drawing/2014/main" xmlns="" id="{00000000-0008-0000-E700-0000011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431800</xdr:colOff>
      <xdr:row>1</xdr:row>
      <xdr:rowOff>50800</xdr:rowOff>
    </xdr:from>
    <xdr:to>
      <xdr:col>9</xdr:col>
      <xdr:colOff>16613</xdr:colOff>
      <xdr:row>4</xdr:row>
      <xdr:rowOff>29131</xdr:rowOff>
    </xdr:to>
    <xdr:pic>
      <xdr:nvPicPr>
        <xdr:cNvPr id="4" name="Imagen 3">
          <a:extLst>
            <a:ext uri="{FF2B5EF4-FFF2-40B4-BE49-F238E27FC236}">
              <a16:creationId xmlns:a16="http://schemas.microsoft.com/office/drawing/2014/main" xmlns="" id="{00000000-0008-0000-E700-000005000000}"/>
            </a:ext>
          </a:extLst>
        </xdr:cNvPr>
        <xdr:cNvPicPr>
          <a:picLocks noChangeAspect="1"/>
        </xdr:cNvPicPr>
      </xdr:nvPicPr>
      <xdr:blipFill>
        <a:blip xmlns:r="http://schemas.openxmlformats.org/officeDocument/2006/relationships" r:embed="rId1"/>
        <a:stretch>
          <a:fillRect/>
        </a:stretch>
      </xdr:blipFill>
      <xdr:spPr>
        <a:xfrm>
          <a:off x="7032625" y="355600"/>
          <a:ext cx="1204063" cy="54983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0</xdr:col>
          <xdr:colOff>704850</xdr:colOff>
          <xdr:row>5</xdr:row>
          <xdr:rowOff>0</xdr:rowOff>
        </xdr:to>
        <xdr:sp macro="" textlink="">
          <xdr:nvSpPr>
            <xdr:cNvPr id="11265" name="Object 1" hidden="1">
              <a:extLst>
                <a:ext uri="{63B3BB69-23CF-44E3-9099-C40C66FF867C}">
                  <a14:compatExt spid="_x0000_s11265"/>
                </a:ext>
                <a:ext uri="{FF2B5EF4-FFF2-40B4-BE49-F238E27FC236}">
                  <a16:creationId xmlns:a16="http://schemas.microsoft.com/office/drawing/2014/main" xmlns="" id="{00000000-0008-0000-E800-0000012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273050</xdr:colOff>
      <xdr:row>1</xdr:row>
      <xdr:rowOff>63500</xdr:rowOff>
    </xdr:from>
    <xdr:to>
      <xdr:col>8</xdr:col>
      <xdr:colOff>619863</xdr:colOff>
      <xdr:row>4</xdr:row>
      <xdr:rowOff>41831</xdr:rowOff>
    </xdr:to>
    <xdr:pic>
      <xdr:nvPicPr>
        <xdr:cNvPr id="4" name="Imagen 3">
          <a:extLst>
            <a:ext uri="{FF2B5EF4-FFF2-40B4-BE49-F238E27FC236}">
              <a16:creationId xmlns:a16="http://schemas.microsoft.com/office/drawing/2014/main" xmlns="" id="{00000000-0008-0000-E800-000005000000}"/>
            </a:ext>
          </a:extLst>
        </xdr:cNvPr>
        <xdr:cNvPicPr>
          <a:picLocks noChangeAspect="1"/>
        </xdr:cNvPicPr>
      </xdr:nvPicPr>
      <xdr:blipFill>
        <a:blip xmlns:r="http://schemas.openxmlformats.org/officeDocument/2006/relationships" r:embed="rId1"/>
        <a:stretch>
          <a:fillRect/>
        </a:stretch>
      </xdr:blipFill>
      <xdr:spPr>
        <a:xfrm>
          <a:off x="5607050" y="254000"/>
          <a:ext cx="1204063" cy="54983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161925</xdr:rowOff>
        </xdr:from>
        <xdr:to>
          <xdr:col>1</xdr:col>
          <xdr:colOff>857250</xdr:colOff>
          <xdr:row>4</xdr:row>
          <xdr:rowOff>190500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xmlns="" id="{00000000-0008-0000-EB00-0000013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260350</xdr:colOff>
      <xdr:row>1</xdr:row>
      <xdr:rowOff>139700</xdr:rowOff>
    </xdr:from>
    <xdr:to>
      <xdr:col>8</xdr:col>
      <xdr:colOff>677013</xdr:colOff>
      <xdr:row>4</xdr:row>
      <xdr:rowOff>111681</xdr:rowOff>
    </xdr:to>
    <xdr:pic>
      <xdr:nvPicPr>
        <xdr:cNvPr id="4" name="Imagen 3">
          <a:extLst>
            <a:ext uri="{FF2B5EF4-FFF2-40B4-BE49-F238E27FC236}">
              <a16:creationId xmlns:a16="http://schemas.microsoft.com/office/drawing/2014/main" xmlns="" id="{00000000-0008-0000-EB00-000005000000}"/>
            </a:ext>
          </a:extLst>
        </xdr:cNvPr>
        <xdr:cNvPicPr>
          <a:picLocks noChangeAspect="1"/>
        </xdr:cNvPicPr>
      </xdr:nvPicPr>
      <xdr:blipFill>
        <a:blip xmlns:r="http://schemas.openxmlformats.org/officeDocument/2006/relationships" r:embed="rId1"/>
        <a:stretch>
          <a:fillRect/>
        </a:stretch>
      </xdr:blipFill>
      <xdr:spPr>
        <a:xfrm>
          <a:off x="5594350" y="330200"/>
          <a:ext cx="1207238" cy="54348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1</xdr:col>
          <xdr:colOff>857250</xdr:colOff>
          <xdr:row>4</xdr:row>
          <xdr:rowOff>190500</xdr:rowOff>
        </xdr:to>
        <xdr:sp macro="" textlink="">
          <xdr:nvSpPr>
            <xdr:cNvPr id="13313" name="Object 1" hidden="1">
              <a:extLst>
                <a:ext uri="{63B3BB69-23CF-44E3-9099-C40C66FF867C}">
                  <a14:compatExt spid="_x0000_s13313"/>
                </a:ext>
                <a:ext uri="{FF2B5EF4-FFF2-40B4-BE49-F238E27FC236}">
                  <a16:creationId xmlns:a16="http://schemas.microsoft.com/office/drawing/2014/main" xmlns="" id="{00000000-0008-0000-EC00-0000013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431800</xdr:colOff>
      <xdr:row>1</xdr:row>
      <xdr:rowOff>38100</xdr:rowOff>
    </xdr:from>
    <xdr:to>
      <xdr:col>9</xdr:col>
      <xdr:colOff>86463</xdr:colOff>
      <xdr:row>4</xdr:row>
      <xdr:rowOff>16431</xdr:rowOff>
    </xdr:to>
    <xdr:pic>
      <xdr:nvPicPr>
        <xdr:cNvPr id="4" name="Imagen 3">
          <a:extLst>
            <a:ext uri="{FF2B5EF4-FFF2-40B4-BE49-F238E27FC236}">
              <a16:creationId xmlns:a16="http://schemas.microsoft.com/office/drawing/2014/main" xmlns="" id="{00000000-0008-0000-EC00-000005000000}"/>
            </a:ext>
          </a:extLst>
        </xdr:cNvPr>
        <xdr:cNvPicPr>
          <a:picLocks noChangeAspect="1"/>
        </xdr:cNvPicPr>
      </xdr:nvPicPr>
      <xdr:blipFill>
        <a:blip xmlns:r="http://schemas.openxmlformats.org/officeDocument/2006/relationships" r:embed="rId1"/>
        <a:stretch>
          <a:fillRect/>
        </a:stretch>
      </xdr:blipFill>
      <xdr:spPr>
        <a:xfrm>
          <a:off x="7032625" y="419100"/>
          <a:ext cx="1207238" cy="549831"/>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1</xdr:col>
          <xdr:colOff>857250</xdr:colOff>
          <xdr:row>4</xdr:row>
          <xdr:rowOff>190500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xmlns="" id="{00000000-0008-0000-0D01-000001C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444500</xdr:colOff>
      <xdr:row>1</xdr:row>
      <xdr:rowOff>38100</xdr:rowOff>
    </xdr:from>
    <xdr:to>
      <xdr:col>9</xdr:col>
      <xdr:colOff>99163</xdr:colOff>
      <xdr:row>4</xdr:row>
      <xdr:rowOff>16431</xdr:rowOff>
    </xdr:to>
    <xdr:pic>
      <xdr:nvPicPr>
        <xdr:cNvPr id="4" name="Imagen 3">
          <a:extLst>
            <a:ext uri="{FF2B5EF4-FFF2-40B4-BE49-F238E27FC236}">
              <a16:creationId xmlns:a16="http://schemas.microsoft.com/office/drawing/2014/main" xmlns="" id="{00000000-0008-0000-0D01-000005000000}"/>
            </a:ext>
          </a:extLst>
        </xdr:cNvPr>
        <xdr:cNvPicPr>
          <a:picLocks noChangeAspect="1"/>
        </xdr:cNvPicPr>
      </xdr:nvPicPr>
      <xdr:blipFill>
        <a:blip xmlns:r="http://schemas.openxmlformats.org/officeDocument/2006/relationships" r:embed="rId1"/>
        <a:stretch>
          <a:fillRect/>
        </a:stretch>
      </xdr:blipFill>
      <xdr:spPr>
        <a:xfrm>
          <a:off x="7169150" y="342900"/>
          <a:ext cx="1207238" cy="54983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1</xdr:col>
          <xdr:colOff>857250</xdr:colOff>
          <xdr:row>4</xdr:row>
          <xdr:rowOff>190500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xmlns="" id="{00000000-0008-0000-0D01-000001C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444500</xdr:colOff>
      <xdr:row>1</xdr:row>
      <xdr:rowOff>38100</xdr:rowOff>
    </xdr:from>
    <xdr:to>
      <xdr:col>9</xdr:col>
      <xdr:colOff>99163</xdr:colOff>
      <xdr:row>4</xdr:row>
      <xdr:rowOff>16431</xdr:rowOff>
    </xdr:to>
    <xdr:pic>
      <xdr:nvPicPr>
        <xdr:cNvPr id="3" name="Imagen 2">
          <a:extLst>
            <a:ext uri="{FF2B5EF4-FFF2-40B4-BE49-F238E27FC236}">
              <a16:creationId xmlns:a16="http://schemas.microsoft.com/office/drawing/2014/main" xmlns="" id="{00000000-0008-0000-0D01-000005000000}"/>
            </a:ext>
          </a:extLst>
        </xdr:cNvPr>
        <xdr:cNvPicPr>
          <a:picLocks noChangeAspect="1"/>
        </xdr:cNvPicPr>
      </xdr:nvPicPr>
      <xdr:blipFill>
        <a:blip xmlns:r="http://schemas.openxmlformats.org/officeDocument/2006/relationships" r:embed="rId1"/>
        <a:stretch>
          <a:fillRect/>
        </a:stretch>
      </xdr:blipFill>
      <xdr:spPr>
        <a:xfrm>
          <a:off x="5778500" y="228600"/>
          <a:ext cx="1207238" cy="54983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1</xdr:col>
          <xdr:colOff>857250</xdr:colOff>
          <xdr:row>4</xdr:row>
          <xdr:rowOff>190500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xmlns="" id="{00000000-0008-0000-2001-0000012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203200</xdr:colOff>
      <xdr:row>1</xdr:row>
      <xdr:rowOff>41275</xdr:rowOff>
    </xdr:from>
    <xdr:to>
      <xdr:col>8</xdr:col>
      <xdr:colOff>619863</xdr:colOff>
      <xdr:row>4</xdr:row>
      <xdr:rowOff>19606</xdr:rowOff>
    </xdr:to>
    <xdr:pic>
      <xdr:nvPicPr>
        <xdr:cNvPr id="4" name="Imagen 3">
          <a:extLst>
            <a:ext uri="{FF2B5EF4-FFF2-40B4-BE49-F238E27FC236}">
              <a16:creationId xmlns:a16="http://schemas.microsoft.com/office/drawing/2014/main" xmlns="" id="{00000000-0008-0000-2001-000005000000}"/>
            </a:ext>
          </a:extLst>
        </xdr:cNvPr>
        <xdr:cNvPicPr>
          <a:picLocks noChangeAspect="1"/>
        </xdr:cNvPicPr>
      </xdr:nvPicPr>
      <xdr:blipFill>
        <a:blip xmlns:r="http://schemas.openxmlformats.org/officeDocument/2006/relationships" r:embed="rId1"/>
        <a:stretch>
          <a:fillRect/>
        </a:stretch>
      </xdr:blipFill>
      <xdr:spPr>
        <a:xfrm>
          <a:off x="5537200" y="231775"/>
          <a:ext cx="1207238" cy="54983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66675</xdr:rowOff>
        </xdr:from>
        <xdr:to>
          <xdr:col>1</xdr:col>
          <xdr:colOff>857250</xdr:colOff>
          <xdr:row>4</xdr:row>
          <xdr:rowOff>190500</xdr:rowOff>
        </xdr:to>
        <xdr:sp macro="" textlink="">
          <xdr:nvSpPr>
            <xdr:cNvPr id="18433" name="Object 1" hidden="1">
              <a:extLst>
                <a:ext uri="{63B3BB69-23CF-44E3-9099-C40C66FF867C}">
                  <a14:compatExt spid="_x0000_s18433"/>
                </a:ext>
                <a:ext uri="{FF2B5EF4-FFF2-40B4-BE49-F238E27FC236}">
                  <a16:creationId xmlns:a16="http://schemas.microsoft.com/office/drawing/2014/main" xmlns="" id="{00000000-0008-0000-2501-0000013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162928</xdr:colOff>
      <xdr:row>1</xdr:row>
      <xdr:rowOff>116807</xdr:rowOff>
    </xdr:from>
    <xdr:to>
      <xdr:col>8</xdr:col>
      <xdr:colOff>584604</xdr:colOff>
      <xdr:row>4</xdr:row>
      <xdr:rowOff>102657</xdr:rowOff>
    </xdr:to>
    <xdr:pic>
      <xdr:nvPicPr>
        <xdr:cNvPr id="4" name="Imagen 3">
          <a:extLst>
            <a:ext uri="{FF2B5EF4-FFF2-40B4-BE49-F238E27FC236}">
              <a16:creationId xmlns:a16="http://schemas.microsoft.com/office/drawing/2014/main" xmlns="" id="{00000000-0008-0000-2501-000005000000}"/>
            </a:ext>
          </a:extLst>
        </xdr:cNvPr>
        <xdr:cNvPicPr>
          <a:picLocks noChangeAspect="1"/>
        </xdr:cNvPicPr>
      </xdr:nvPicPr>
      <xdr:blipFill>
        <a:blip xmlns:r="http://schemas.openxmlformats.org/officeDocument/2006/relationships" r:embed="rId1"/>
        <a:stretch>
          <a:fillRect/>
        </a:stretch>
      </xdr:blipFill>
      <xdr:spPr>
        <a:xfrm>
          <a:off x="5496928" y="307307"/>
          <a:ext cx="1212251" cy="55735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114300</xdr:rowOff>
        </xdr:from>
        <xdr:to>
          <xdr:col>1</xdr:col>
          <xdr:colOff>857250</xdr:colOff>
          <xdr:row>4</xdr:row>
          <xdr:rowOff>190500</xdr:rowOff>
        </xdr:to>
        <xdr:sp macro="" textlink="">
          <xdr:nvSpPr>
            <xdr:cNvPr id="19457" name="Object 1" hidden="1">
              <a:extLst>
                <a:ext uri="{63B3BB69-23CF-44E3-9099-C40C66FF867C}">
                  <a14:compatExt spid="_x0000_s19457"/>
                </a:ext>
                <a:ext uri="{FF2B5EF4-FFF2-40B4-BE49-F238E27FC236}">
                  <a16:creationId xmlns:a16="http://schemas.microsoft.com/office/drawing/2014/main" xmlns="" id="{00000000-0008-0000-4501-000001D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200025</xdr:colOff>
      <xdr:row>1</xdr:row>
      <xdr:rowOff>107950</xdr:rowOff>
    </xdr:from>
    <xdr:to>
      <xdr:col>8</xdr:col>
      <xdr:colOff>645263</xdr:colOff>
      <xdr:row>4</xdr:row>
      <xdr:rowOff>86281</xdr:rowOff>
    </xdr:to>
    <xdr:pic>
      <xdr:nvPicPr>
        <xdr:cNvPr id="4" name="Imagen 3">
          <a:extLst>
            <a:ext uri="{FF2B5EF4-FFF2-40B4-BE49-F238E27FC236}">
              <a16:creationId xmlns:a16="http://schemas.microsoft.com/office/drawing/2014/main" xmlns="" id="{00000000-0008-0000-4501-000005000000}"/>
            </a:ext>
          </a:extLst>
        </xdr:cNvPr>
        <xdr:cNvPicPr>
          <a:picLocks noChangeAspect="1"/>
        </xdr:cNvPicPr>
      </xdr:nvPicPr>
      <xdr:blipFill>
        <a:blip xmlns:r="http://schemas.openxmlformats.org/officeDocument/2006/relationships" r:embed="rId1"/>
        <a:stretch>
          <a:fillRect/>
        </a:stretch>
      </xdr:blipFill>
      <xdr:spPr>
        <a:xfrm>
          <a:off x="5534025" y="298450"/>
          <a:ext cx="1207238" cy="54983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2.xml"/><Relationship Id="rId4" Type="http://schemas.openxmlformats.org/officeDocument/2006/relationships/image" Target="../media/image1.emf"/></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2.vml"/><Relationship Id="rId1" Type="http://schemas.openxmlformats.org/officeDocument/2006/relationships/drawing" Target="../drawings/drawing3.xml"/><Relationship Id="rId4" Type="http://schemas.openxmlformats.org/officeDocument/2006/relationships/image" Target="../media/image1.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3.vml"/><Relationship Id="rId1" Type="http://schemas.openxmlformats.org/officeDocument/2006/relationships/drawing" Target="../drawings/drawing4.xml"/><Relationship Id="rId4" Type="http://schemas.openxmlformats.org/officeDocument/2006/relationships/image" Target="../media/image1.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4.vml"/><Relationship Id="rId1" Type="http://schemas.openxmlformats.org/officeDocument/2006/relationships/drawing" Target="../drawings/drawing5.xml"/><Relationship Id="rId4" Type="http://schemas.openxmlformats.org/officeDocument/2006/relationships/image" Target="../media/image1.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5.vml"/><Relationship Id="rId1" Type="http://schemas.openxmlformats.org/officeDocument/2006/relationships/drawing" Target="../drawings/drawing6.xml"/><Relationship Id="rId4" Type="http://schemas.openxmlformats.org/officeDocument/2006/relationships/image" Target="../media/image1.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6.vml"/><Relationship Id="rId1" Type="http://schemas.openxmlformats.org/officeDocument/2006/relationships/drawing" Target="../drawings/drawing7.xml"/><Relationship Id="rId4" Type="http://schemas.openxmlformats.org/officeDocument/2006/relationships/image" Target="../media/image1.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7.vml"/><Relationship Id="rId1" Type="http://schemas.openxmlformats.org/officeDocument/2006/relationships/drawing" Target="../drawings/drawing8.xml"/><Relationship Id="rId4" Type="http://schemas.openxmlformats.org/officeDocument/2006/relationships/image" Target="../media/image1.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8.vml"/><Relationship Id="rId1" Type="http://schemas.openxmlformats.org/officeDocument/2006/relationships/drawing" Target="../drawings/drawing9.xml"/><Relationship Id="rId4" Type="http://schemas.openxmlformats.org/officeDocument/2006/relationships/image" Target="../media/image1.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9.vml"/><Relationship Id="rId1" Type="http://schemas.openxmlformats.org/officeDocument/2006/relationships/drawing" Target="../drawings/drawing10.xml"/><Relationship Id="rId4" Type="http://schemas.openxmlformats.org/officeDocument/2006/relationships/image" Target="../media/image1.emf"/></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0.bin"/></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1.vml"/><Relationship Id="rId1" Type="http://schemas.openxmlformats.org/officeDocument/2006/relationships/drawing" Target="../drawings/drawing12.xml"/><Relationship Id="rId4" Type="http://schemas.openxmlformats.org/officeDocument/2006/relationships/image" Target="../media/image1.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2.vml"/><Relationship Id="rId1" Type="http://schemas.openxmlformats.org/officeDocument/2006/relationships/drawing" Target="../drawings/drawing13.xml"/><Relationship Id="rId4" Type="http://schemas.openxmlformats.org/officeDocument/2006/relationships/image" Target="../media/image1.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3.vml"/><Relationship Id="rId1" Type="http://schemas.openxmlformats.org/officeDocument/2006/relationships/drawing" Target="../drawings/drawing14.xml"/><Relationship Id="rId4" Type="http://schemas.openxmlformats.org/officeDocument/2006/relationships/image" Target="../media/image1.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4.vml"/><Relationship Id="rId1" Type="http://schemas.openxmlformats.org/officeDocument/2006/relationships/drawing" Target="../drawings/drawing15.xml"/><Relationship Id="rId4" Type="http://schemas.openxmlformats.org/officeDocument/2006/relationships/image" Target="../media/image1.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5.vml"/><Relationship Id="rId1" Type="http://schemas.openxmlformats.org/officeDocument/2006/relationships/drawing" Target="../drawings/drawing16.xml"/><Relationship Id="rId4" Type="http://schemas.openxmlformats.org/officeDocument/2006/relationships/image" Target="../media/image1.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6.vml"/><Relationship Id="rId1" Type="http://schemas.openxmlformats.org/officeDocument/2006/relationships/drawing" Target="../drawings/drawing17.xml"/><Relationship Id="rId4" Type="http://schemas.openxmlformats.org/officeDocument/2006/relationships/image" Target="../media/image1.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7.vml"/><Relationship Id="rId1" Type="http://schemas.openxmlformats.org/officeDocument/2006/relationships/drawing" Target="../drawings/drawing18.xml"/><Relationship Id="rId4" Type="http://schemas.openxmlformats.org/officeDocument/2006/relationships/image" Target="../media/image1.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8.vml"/><Relationship Id="rId1" Type="http://schemas.openxmlformats.org/officeDocument/2006/relationships/drawing" Target="../drawings/drawing19.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topLeftCell="A17" zoomScale="70" zoomScaleNormal="70" workbookViewId="0">
      <selection activeCell="E42" sqref="E42"/>
    </sheetView>
  </sheetViews>
  <sheetFormatPr baseColWidth="10" defaultColWidth="11.42578125" defaultRowHeight="16.5"/>
  <cols>
    <col min="1" max="2" width="4.42578125" style="346" customWidth="1"/>
    <col min="3" max="3" width="14.7109375" style="346" customWidth="1"/>
    <col min="4" max="4" width="14.28515625" style="346" customWidth="1"/>
    <col min="5" max="5" width="16.140625" style="420" customWidth="1"/>
    <col min="6" max="6" width="17.5703125" style="346" customWidth="1"/>
    <col min="7" max="7" width="73.28515625" style="346" customWidth="1"/>
    <col min="8" max="8" width="8.7109375" style="346" customWidth="1"/>
    <col min="9" max="9" width="18.85546875" style="346" customWidth="1"/>
    <col min="10" max="10" width="23.85546875" style="346" customWidth="1"/>
    <col min="11" max="11" width="30" style="346" customWidth="1"/>
    <col min="12" max="13" width="4.42578125" style="346" customWidth="1"/>
    <col min="14" max="16384" width="11.42578125" style="346"/>
  </cols>
  <sheetData>
    <row r="1" spans="1:13" ht="17.25" thickBot="1">
      <c r="A1" s="343"/>
      <c r="B1" s="344"/>
      <c r="C1" s="345"/>
      <c r="D1" s="344"/>
      <c r="E1" s="345"/>
      <c r="F1" s="343"/>
      <c r="G1" s="343"/>
      <c r="H1" s="343"/>
      <c r="I1" s="343"/>
      <c r="J1" s="343"/>
      <c r="K1" s="343"/>
      <c r="L1" s="343"/>
      <c r="M1" s="343"/>
    </row>
    <row r="2" spans="1:13" ht="17.25" thickTop="1">
      <c r="A2" s="343"/>
      <c r="B2" s="581"/>
      <c r="C2" s="582"/>
      <c r="D2" s="582"/>
      <c r="E2" s="582"/>
      <c r="F2" s="582"/>
      <c r="G2" s="582"/>
      <c r="H2" s="582"/>
      <c r="I2" s="582"/>
      <c r="J2" s="582"/>
      <c r="K2" s="582"/>
      <c r="L2" s="583"/>
      <c r="M2" s="343"/>
    </row>
    <row r="3" spans="1:13" ht="30.75" customHeight="1">
      <c r="A3" s="343"/>
      <c r="B3" s="347"/>
      <c r="C3" s="584" t="s">
        <v>213</v>
      </c>
      <c r="D3" s="585"/>
      <c r="E3" s="585"/>
      <c r="F3" s="586"/>
      <c r="G3" s="348"/>
      <c r="H3" s="348"/>
      <c r="I3" s="348"/>
      <c r="J3" s="348"/>
      <c r="K3" s="348"/>
      <c r="L3" s="349"/>
      <c r="M3" s="343"/>
    </row>
    <row r="4" spans="1:13">
      <c r="A4" s="343"/>
      <c r="B4" s="347"/>
      <c r="C4" s="350" t="s">
        <v>214</v>
      </c>
      <c r="D4" s="351" t="s">
        <v>215</v>
      </c>
      <c r="E4" s="350" t="s">
        <v>216</v>
      </c>
      <c r="F4" s="351">
        <v>2</v>
      </c>
      <c r="G4" s="348"/>
      <c r="H4" s="348"/>
      <c r="I4" s="348"/>
      <c r="J4" s="348"/>
      <c r="K4" s="348"/>
      <c r="L4" s="349"/>
      <c r="M4" s="343"/>
    </row>
    <row r="5" spans="1:13" ht="17.25" thickBot="1">
      <c r="A5" s="343"/>
      <c r="B5" s="347"/>
      <c r="C5" s="344"/>
      <c r="D5" s="345"/>
      <c r="E5" s="344"/>
      <c r="F5" s="345"/>
      <c r="G5" s="348"/>
      <c r="H5" s="348"/>
      <c r="I5" s="348"/>
      <c r="J5" s="348"/>
      <c r="K5" s="348"/>
      <c r="L5" s="349"/>
      <c r="M5" s="343"/>
    </row>
    <row r="6" spans="1:13" ht="31.5" customHeight="1" thickTop="1">
      <c r="A6" s="343"/>
      <c r="B6" s="347"/>
      <c r="C6" s="587" t="s">
        <v>217</v>
      </c>
      <c r="D6" s="588"/>
      <c r="E6" s="588"/>
      <c r="F6" s="588"/>
      <c r="G6" s="588"/>
      <c r="H6" s="588"/>
      <c r="I6" s="588"/>
      <c r="J6" s="588"/>
      <c r="K6" s="589"/>
      <c r="L6" s="349"/>
      <c r="M6" s="343"/>
    </row>
    <row r="7" spans="1:13">
      <c r="A7" s="343"/>
      <c r="B7" s="352"/>
      <c r="C7" s="590" t="s">
        <v>218</v>
      </c>
      <c r="D7" s="590"/>
      <c r="E7" s="590"/>
      <c r="F7" s="590"/>
      <c r="G7" s="590"/>
      <c r="H7" s="590"/>
      <c r="I7" s="590"/>
      <c r="J7" s="590"/>
      <c r="K7" s="591"/>
      <c r="L7" s="349"/>
      <c r="M7" s="343"/>
    </row>
    <row r="8" spans="1:13" s="356" customFormat="1">
      <c r="A8" s="353"/>
      <c r="B8" s="354"/>
      <c r="C8" s="592" t="s">
        <v>219</v>
      </c>
      <c r="D8" s="593"/>
      <c r="E8" s="593"/>
      <c r="F8" s="593"/>
      <c r="G8" s="593"/>
      <c r="H8" s="593"/>
      <c r="I8" s="593"/>
      <c r="J8" s="593"/>
      <c r="K8" s="594"/>
      <c r="L8" s="355"/>
      <c r="M8" s="353"/>
    </row>
    <row r="9" spans="1:13">
      <c r="A9" s="343"/>
      <c r="B9" s="352"/>
      <c r="C9" s="592"/>
      <c r="D9" s="593"/>
      <c r="E9" s="593"/>
      <c r="F9" s="593"/>
      <c r="G9" s="593"/>
      <c r="H9" s="593"/>
      <c r="I9" s="593"/>
      <c r="J9" s="593"/>
      <c r="K9" s="594"/>
      <c r="L9" s="349"/>
      <c r="M9" s="343"/>
    </row>
    <row r="10" spans="1:13" ht="34.5" customHeight="1">
      <c r="A10" s="343"/>
      <c r="B10" s="352"/>
      <c r="C10" s="595" t="s">
        <v>220</v>
      </c>
      <c r="D10" s="596"/>
      <c r="E10" s="596"/>
      <c r="F10" s="596"/>
      <c r="G10" s="596"/>
      <c r="H10" s="596"/>
      <c r="I10" s="596"/>
      <c r="J10" s="596"/>
      <c r="K10" s="597"/>
      <c r="L10" s="349"/>
      <c r="M10" s="343"/>
    </row>
    <row r="11" spans="1:13" ht="30" customHeight="1" thickBot="1">
      <c r="A11" s="343"/>
      <c r="B11" s="347"/>
      <c r="C11" s="569"/>
      <c r="D11" s="570"/>
      <c r="E11" s="570"/>
      <c r="F11" s="570"/>
      <c r="G11" s="570"/>
      <c r="H11" s="570"/>
      <c r="I11" s="570"/>
      <c r="J11" s="570"/>
      <c r="K11" s="571"/>
      <c r="L11" s="349"/>
      <c r="M11" s="343"/>
    </row>
    <row r="12" spans="1:13" ht="30" customHeight="1">
      <c r="A12" s="343"/>
      <c r="B12" s="347"/>
      <c r="C12" s="572" t="s">
        <v>221</v>
      </c>
      <c r="D12" s="574" t="s">
        <v>222</v>
      </c>
      <c r="E12" s="576" t="s">
        <v>223</v>
      </c>
      <c r="F12" s="576"/>
      <c r="G12" s="572" t="s">
        <v>224</v>
      </c>
      <c r="H12" s="574" t="s">
        <v>225</v>
      </c>
      <c r="I12" s="574" t="s">
        <v>32</v>
      </c>
      <c r="J12" s="577" t="s">
        <v>226</v>
      </c>
      <c r="K12" s="579" t="s">
        <v>227</v>
      </c>
      <c r="L12" s="349"/>
      <c r="M12" s="343"/>
    </row>
    <row r="13" spans="1:13" ht="30" customHeight="1" thickBot="1">
      <c r="A13" s="343"/>
      <c r="B13" s="347"/>
      <c r="C13" s="573"/>
      <c r="D13" s="575"/>
      <c r="E13" s="357" t="s">
        <v>228</v>
      </c>
      <c r="F13" s="357" t="s">
        <v>229</v>
      </c>
      <c r="G13" s="573"/>
      <c r="H13" s="575"/>
      <c r="I13" s="575"/>
      <c r="J13" s="578"/>
      <c r="K13" s="580"/>
      <c r="L13" s="349"/>
      <c r="M13" s="343"/>
    </row>
    <row r="14" spans="1:13" ht="30" customHeight="1" thickBot="1">
      <c r="A14" s="343"/>
      <c r="B14" s="347"/>
      <c r="C14" s="358"/>
      <c r="D14" s="359"/>
      <c r="E14" s="359"/>
      <c r="F14" s="359"/>
      <c r="G14" s="359"/>
      <c r="H14" s="359"/>
      <c r="I14" s="359"/>
      <c r="J14" s="359"/>
      <c r="K14" s="360"/>
      <c r="L14" s="349"/>
      <c r="M14" s="343"/>
    </row>
    <row r="15" spans="1:13" ht="30" customHeight="1">
      <c r="A15" s="343"/>
      <c r="B15" s="347"/>
      <c r="C15" s="361">
        <v>1</v>
      </c>
      <c r="D15" s="366" t="s">
        <v>33</v>
      </c>
      <c r="E15" s="366" t="s">
        <v>230</v>
      </c>
      <c r="F15" s="366"/>
      <c r="G15" s="372" t="s">
        <v>231</v>
      </c>
      <c r="H15" s="366" t="s">
        <v>35</v>
      </c>
      <c r="I15" s="363">
        <v>240</v>
      </c>
      <c r="J15" s="364">
        <v>14861.365890000003</v>
      </c>
      <c r="K15" s="365">
        <f>ROUND(I15*J15,0)</f>
        <v>3566728</v>
      </c>
      <c r="L15" s="349"/>
      <c r="M15" s="343"/>
    </row>
    <row r="16" spans="1:13" ht="30" customHeight="1">
      <c r="A16" s="343"/>
      <c r="B16" s="347"/>
      <c r="C16" s="361">
        <v>2</v>
      </c>
      <c r="D16" s="366" t="s">
        <v>81</v>
      </c>
      <c r="E16" s="366" t="s">
        <v>232</v>
      </c>
      <c r="F16" s="366"/>
      <c r="G16" s="367" t="s">
        <v>233</v>
      </c>
      <c r="H16" s="366" t="s">
        <v>35</v>
      </c>
      <c r="I16" s="363">
        <v>20</v>
      </c>
      <c r="J16" s="364">
        <v>166717.87272000004</v>
      </c>
      <c r="K16" s="365">
        <f t="shared" ref="K16:K32" si="0">ROUND(I16*J16,0)</f>
        <v>3334357</v>
      </c>
      <c r="L16" s="349"/>
      <c r="M16" s="343"/>
    </row>
    <row r="17" spans="1:13" ht="30" customHeight="1">
      <c r="A17" s="343"/>
      <c r="B17" s="347"/>
      <c r="C17" s="361">
        <v>3</v>
      </c>
      <c r="D17" s="366" t="s">
        <v>92</v>
      </c>
      <c r="E17" s="366" t="s">
        <v>234</v>
      </c>
      <c r="F17" s="366"/>
      <c r="G17" s="367" t="s">
        <v>235</v>
      </c>
      <c r="H17" s="366" t="s">
        <v>35</v>
      </c>
      <c r="I17" s="363">
        <v>37.981080877653724</v>
      </c>
      <c r="J17" s="364">
        <v>867458.84400000016</v>
      </c>
      <c r="K17" s="365">
        <f t="shared" si="0"/>
        <v>32947025</v>
      </c>
      <c r="L17" s="349"/>
      <c r="M17" s="343"/>
    </row>
    <row r="18" spans="1:13" s="343" customFormat="1" ht="30" customHeight="1">
      <c r="B18" s="347"/>
      <c r="C18" s="361">
        <v>4</v>
      </c>
      <c r="D18" s="366" t="s">
        <v>108</v>
      </c>
      <c r="E18" s="366" t="s">
        <v>236</v>
      </c>
      <c r="F18" s="366"/>
      <c r="G18" s="367" t="s">
        <v>237</v>
      </c>
      <c r="H18" s="366" t="s">
        <v>35</v>
      </c>
      <c r="I18" s="363">
        <v>48</v>
      </c>
      <c r="J18" s="364">
        <v>117239.13495000001</v>
      </c>
      <c r="K18" s="365">
        <f t="shared" si="0"/>
        <v>5627478</v>
      </c>
      <c r="L18" s="349"/>
    </row>
    <row r="19" spans="1:13" ht="30" customHeight="1">
      <c r="B19" s="368"/>
      <c r="C19" s="361">
        <v>5</v>
      </c>
      <c r="D19" s="366" t="s">
        <v>117</v>
      </c>
      <c r="E19" s="366" t="s">
        <v>238</v>
      </c>
      <c r="F19" s="366"/>
      <c r="G19" s="367" t="s">
        <v>239</v>
      </c>
      <c r="H19" s="366" t="s">
        <v>35</v>
      </c>
      <c r="I19" s="363">
        <v>420</v>
      </c>
      <c r="J19" s="364">
        <v>32404.661100000005</v>
      </c>
      <c r="K19" s="365">
        <f t="shared" si="0"/>
        <v>13609958</v>
      </c>
      <c r="L19" s="369"/>
    </row>
    <row r="20" spans="1:13" ht="30" customHeight="1">
      <c r="B20" s="368"/>
      <c r="C20" s="361">
        <v>6</v>
      </c>
      <c r="D20" s="366">
        <v>610.20000000000005</v>
      </c>
      <c r="E20" s="366" t="s">
        <v>240</v>
      </c>
      <c r="F20" s="366"/>
      <c r="G20" s="367" t="s">
        <v>241</v>
      </c>
      <c r="H20" s="366" t="s">
        <v>35</v>
      </c>
      <c r="I20" s="363">
        <v>300</v>
      </c>
      <c r="J20" s="364">
        <v>113511.58665000001</v>
      </c>
      <c r="K20" s="365">
        <f t="shared" si="0"/>
        <v>34053476</v>
      </c>
      <c r="L20" s="369"/>
    </row>
    <row r="21" spans="1:13" ht="30" customHeight="1">
      <c r="B21" s="368"/>
      <c r="C21" s="361">
        <v>7</v>
      </c>
      <c r="D21" s="366">
        <v>621.1</v>
      </c>
      <c r="E21" s="366" t="s">
        <v>242</v>
      </c>
      <c r="F21" s="366"/>
      <c r="G21" s="367" t="s">
        <v>243</v>
      </c>
      <c r="H21" s="366" t="s">
        <v>126</v>
      </c>
      <c r="I21" s="363">
        <v>20</v>
      </c>
      <c r="J21" s="364">
        <v>420233</v>
      </c>
      <c r="K21" s="365">
        <f t="shared" si="0"/>
        <v>8404660</v>
      </c>
      <c r="L21" s="369"/>
    </row>
    <row r="22" spans="1:13" ht="57.75" customHeight="1">
      <c r="B22" s="368"/>
      <c r="C22" s="361">
        <v>8</v>
      </c>
      <c r="D22" s="366">
        <v>623.1</v>
      </c>
      <c r="E22" s="366" t="s">
        <v>244</v>
      </c>
      <c r="F22" s="366" t="s">
        <v>245</v>
      </c>
      <c r="G22" s="372" t="s">
        <v>155</v>
      </c>
      <c r="H22" s="366" t="s">
        <v>126</v>
      </c>
      <c r="I22" s="363">
        <v>136</v>
      </c>
      <c r="J22" s="364">
        <v>151789</v>
      </c>
      <c r="K22" s="365">
        <f t="shared" si="0"/>
        <v>20643304</v>
      </c>
      <c r="L22" s="369"/>
    </row>
    <row r="23" spans="1:13" ht="27.75" customHeight="1">
      <c r="B23" s="368"/>
      <c r="C23" s="361">
        <v>9</v>
      </c>
      <c r="D23" s="366" t="s">
        <v>156</v>
      </c>
      <c r="E23" s="366" t="s">
        <v>246</v>
      </c>
      <c r="F23" s="366"/>
      <c r="G23" s="372" t="s">
        <v>247</v>
      </c>
      <c r="H23" s="366" t="s">
        <v>35</v>
      </c>
      <c r="I23" s="363">
        <v>106.89394039473906</v>
      </c>
      <c r="J23" s="364">
        <v>833334.50886000018</v>
      </c>
      <c r="K23" s="365">
        <f t="shared" si="0"/>
        <v>89078409</v>
      </c>
      <c r="L23" s="369"/>
    </row>
    <row r="24" spans="1:13" ht="30" customHeight="1">
      <c r="B24" s="368"/>
      <c r="C24" s="361">
        <v>10</v>
      </c>
      <c r="D24" s="366" t="s">
        <v>165</v>
      </c>
      <c r="E24" s="366" t="s">
        <v>246</v>
      </c>
      <c r="F24" s="366"/>
      <c r="G24" s="367" t="s">
        <v>248</v>
      </c>
      <c r="H24" s="366" t="s">
        <v>35</v>
      </c>
      <c r="I24" s="363">
        <v>12</v>
      </c>
      <c r="J24" s="364">
        <v>602284.86885000009</v>
      </c>
      <c r="K24" s="365">
        <f t="shared" si="0"/>
        <v>7227418</v>
      </c>
      <c r="L24" s="369"/>
    </row>
    <row r="25" spans="1:13" ht="30" customHeight="1">
      <c r="B25" s="368"/>
      <c r="C25" s="361">
        <v>11</v>
      </c>
      <c r="D25" s="366" t="s">
        <v>173</v>
      </c>
      <c r="E25" s="366" t="s">
        <v>246</v>
      </c>
      <c r="F25" s="366"/>
      <c r="G25" s="367" t="s">
        <v>249</v>
      </c>
      <c r="H25" s="366" t="s">
        <v>35</v>
      </c>
      <c r="I25" s="363">
        <v>98</v>
      </c>
      <c r="J25" s="364">
        <v>561130.59198000014</v>
      </c>
      <c r="K25" s="365">
        <f t="shared" si="0"/>
        <v>54990798</v>
      </c>
      <c r="L25" s="369"/>
    </row>
    <row r="26" spans="1:13" ht="30" customHeight="1">
      <c r="A26" s="343"/>
      <c r="B26" s="347"/>
      <c r="C26" s="361">
        <v>12</v>
      </c>
      <c r="D26" s="370" t="s">
        <v>177</v>
      </c>
      <c r="E26" s="370" t="s">
        <v>250</v>
      </c>
      <c r="F26" s="370"/>
      <c r="G26" s="371" t="s">
        <v>251</v>
      </c>
      <c r="H26" s="370" t="s">
        <v>252</v>
      </c>
      <c r="I26" s="363">
        <v>2154</v>
      </c>
      <c r="J26" s="364">
        <v>6801.3356467988779</v>
      </c>
      <c r="K26" s="365">
        <f t="shared" si="0"/>
        <v>14650077</v>
      </c>
      <c r="L26" s="349"/>
      <c r="M26" s="343"/>
    </row>
    <row r="27" spans="1:13" ht="30" customHeight="1">
      <c r="A27" s="343"/>
      <c r="B27" s="347"/>
      <c r="C27" s="361">
        <v>13</v>
      </c>
      <c r="D27" s="362">
        <v>640.20000000000005</v>
      </c>
      <c r="E27" s="362" t="s">
        <v>250</v>
      </c>
      <c r="F27" s="362"/>
      <c r="G27" s="371" t="s">
        <v>253</v>
      </c>
      <c r="H27" s="370" t="s">
        <v>164</v>
      </c>
      <c r="I27" s="363">
        <v>228</v>
      </c>
      <c r="J27" s="364">
        <v>7200</v>
      </c>
      <c r="K27" s="365">
        <f t="shared" si="0"/>
        <v>1641600</v>
      </c>
      <c r="L27" s="349"/>
      <c r="M27" s="343"/>
    </row>
    <row r="28" spans="1:13" ht="30" customHeight="1">
      <c r="A28" s="343"/>
      <c r="B28" s="347"/>
      <c r="C28" s="361">
        <v>14</v>
      </c>
      <c r="D28" s="370">
        <v>674.2</v>
      </c>
      <c r="E28" s="370" t="s">
        <v>254</v>
      </c>
      <c r="F28" s="370"/>
      <c r="G28" s="371" t="s">
        <v>255</v>
      </c>
      <c r="H28" s="370" t="s">
        <v>126</v>
      </c>
      <c r="I28" s="363">
        <v>90</v>
      </c>
      <c r="J28" s="364">
        <v>257540</v>
      </c>
      <c r="K28" s="365">
        <f t="shared" si="0"/>
        <v>23178600</v>
      </c>
      <c r="L28" s="349"/>
      <c r="M28" s="343"/>
    </row>
    <row r="29" spans="1:13" s="343" customFormat="1" ht="30" customHeight="1">
      <c r="B29" s="347"/>
      <c r="C29" s="361">
        <v>15</v>
      </c>
      <c r="D29" s="366"/>
      <c r="E29" s="366"/>
      <c r="F29" s="366" t="s">
        <v>256</v>
      </c>
      <c r="G29" s="372" t="s">
        <v>257</v>
      </c>
      <c r="H29" s="366" t="s">
        <v>164</v>
      </c>
      <c r="I29" s="363">
        <v>198</v>
      </c>
      <c r="J29" s="364">
        <v>76341</v>
      </c>
      <c r="K29" s="365">
        <f t="shared" si="0"/>
        <v>15115518</v>
      </c>
      <c r="L29" s="349"/>
    </row>
    <row r="30" spans="1:13" ht="30" customHeight="1">
      <c r="A30" s="343"/>
      <c r="B30" s="347"/>
      <c r="C30" s="361">
        <v>16</v>
      </c>
      <c r="D30" s="370" t="s">
        <v>258</v>
      </c>
      <c r="E30" s="373" t="s">
        <v>259</v>
      </c>
      <c r="F30" s="370"/>
      <c r="G30" s="371" t="s">
        <v>260</v>
      </c>
      <c r="H30" s="370" t="s">
        <v>126</v>
      </c>
      <c r="I30" s="363">
        <v>16000</v>
      </c>
      <c r="J30" s="374">
        <v>1942.3742100000004</v>
      </c>
      <c r="K30" s="365">
        <f t="shared" si="0"/>
        <v>31077987</v>
      </c>
      <c r="L30" s="349"/>
      <c r="M30" s="343"/>
    </row>
    <row r="31" spans="1:13" s="343" customFormat="1" ht="31.5">
      <c r="B31" s="347"/>
      <c r="C31" s="361">
        <v>17</v>
      </c>
      <c r="D31" s="366"/>
      <c r="E31" s="366" t="s">
        <v>261</v>
      </c>
      <c r="F31" s="366" t="s">
        <v>205</v>
      </c>
      <c r="G31" s="372" t="s">
        <v>262</v>
      </c>
      <c r="H31" s="366" t="s">
        <v>263</v>
      </c>
      <c r="I31" s="363">
        <v>12</v>
      </c>
      <c r="J31" s="374">
        <v>724250</v>
      </c>
      <c r="K31" s="365">
        <f t="shared" si="0"/>
        <v>8691000</v>
      </c>
      <c r="L31" s="349"/>
    </row>
    <row r="32" spans="1:13" ht="30" customHeight="1">
      <c r="A32" s="343"/>
      <c r="B32" s="347"/>
      <c r="C32" s="361">
        <v>18</v>
      </c>
      <c r="D32" s="375" t="s">
        <v>210</v>
      </c>
      <c r="E32" s="424">
        <v>13</v>
      </c>
      <c r="F32" s="370"/>
      <c r="G32" s="371" t="s">
        <v>264</v>
      </c>
      <c r="H32" s="370" t="s">
        <v>265</v>
      </c>
      <c r="I32" s="376">
        <v>1900</v>
      </c>
      <c r="J32" s="364">
        <v>1241</v>
      </c>
      <c r="K32" s="365">
        <f t="shared" si="0"/>
        <v>2357900</v>
      </c>
      <c r="L32" s="349"/>
      <c r="M32" s="343"/>
    </row>
    <row r="33" spans="1:13" ht="30" customHeight="1" thickBot="1">
      <c r="A33" s="343"/>
      <c r="B33" s="347"/>
      <c r="C33" s="361"/>
      <c r="D33" s="377"/>
      <c r="E33" s="377"/>
      <c r="F33" s="370"/>
      <c r="G33" s="371"/>
      <c r="H33" s="373"/>
      <c r="I33" s="376"/>
      <c r="J33" s="378"/>
      <c r="K33" s="379"/>
      <c r="L33" s="349"/>
      <c r="M33" s="343"/>
    </row>
    <row r="34" spans="1:13" s="384" customFormat="1" ht="30" customHeight="1" thickBot="1">
      <c r="A34" s="380"/>
      <c r="B34" s="381"/>
      <c r="C34" s="563" t="s">
        <v>266</v>
      </c>
      <c r="D34" s="564"/>
      <c r="E34" s="564"/>
      <c r="F34" s="564"/>
      <c r="G34" s="564"/>
      <c r="H34" s="564"/>
      <c r="I34" s="564"/>
      <c r="J34" s="565"/>
      <c r="K34" s="382">
        <f>SUM(K15:K33)</f>
        <v>370196293</v>
      </c>
      <c r="L34" s="383"/>
      <c r="M34" s="380"/>
    </row>
    <row r="35" spans="1:13" s="384" customFormat="1" thickBot="1">
      <c r="A35" s="380"/>
      <c r="B35" s="381"/>
      <c r="C35" s="385"/>
      <c r="D35" s="385"/>
      <c r="E35" s="385"/>
      <c r="F35" s="385"/>
      <c r="G35" s="385"/>
      <c r="H35" s="385"/>
      <c r="I35" s="385"/>
      <c r="J35" s="385"/>
      <c r="K35" s="386"/>
      <c r="L35" s="383"/>
      <c r="M35" s="380"/>
    </row>
    <row r="36" spans="1:13" s="384" customFormat="1" ht="30" customHeight="1">
      <c r="A36" s="380"/>
      <c r="B36" s="381"/>
      <c r="C36" s="387"/>
      <c r="D36" s="388"/>
      <c r="E36" s="387"/>
      <c r="F36" s="387"/>
      <c r="G36" s="566" t="s">
        <v>267</v>
      </c>
      <c r="H36" s="567"/>
      <c r="I36" s="568"/>
      <c r="J36" s="389"/>
      <c r="K36" s="390">
        <f>K34</f>
        <v>370196293</v>
      </c>
      <c r="L36" s="383"/>
      <c r="M36" s="380"/>
    </row>
    <row r="37" spans="1:13" s="384" customFormat="1" ht="37.5" customHeight="1">
      <c r="A37" s="380"/>
      <c r="B37" s="381"/>
      <c r="C37" s="387"/>
      <c r="D37" s="388"/>
      <c r="E37" s="387"/>
      <c r="F37" s="387"/>
      <c r="G37" s="554" t="s">
        <v>268</v>
      </c>
      <c r="H37" s="555"/>
      <c r="I37" s="555"/>
      <c r="J37" s="556"/>
      <c r="K37" s="391"/>
      <c r="L37" s="383"/>
      <c r="M37" s="380"/>
    </row>
    <row r="38" spans="1:13" s="384" customFormat="1" ht="30" customHeight="1">
      <c r="A38" s="380"/>
      <c r="B38" s="381"/>
      <c r="C38" s="387"/>
      <c r="D38" s="392"/>
      <c r="E38" s="392"/>
      <c r="F38" s="392"/>
      <c r="G38" s="393" t="s">
        <v>266</v>
      </c>
      <c r="H38" s="394"/>
      <c r="I38" s="395"/>
      <c r="J38" s="396"/>
      <c r="K38" s="397">
        <f>K36+K37</f>
        <v>370196293</v>
      </c>
      <c r="L38" s="383"/>
      <c r="M38" s="380"/>
    </row>
    <row r="39" spans="1:13" s="384" customFormat="1" ht="30" customHeight="1">
      <c r="A39" s="380"/>
      <c r="B39" s="381"/>
      <c r="C39" s="387"/>
      <c r="D39" s="388"/>
      <c r="E39" s="387"/>
      <c r="F39" s="387"/>
      <c r="G39" s="557" t="s">
        <v>269</v>
      </c>
      <c r="H39" s="558"/>
      <c r="I39" s="558"/>
      <c r="J39" s="559"/>
      <c r="K39" s="398">
        <v>0.3</v>
      </c>
      <c r="L39" s="383"/>
      <c r="M39" s="380"/>
    </row>
    <row r="40" spans="1:13" s="384" customFormat="1" ht="30" customHeight="1">
      <c r="A40" s="380"/>
      <c r="B40" s="381"/>
      <c r="C40" s="387"/>
      <c r="D40" s="388"/>
      <c r="E40" s="387"/>
      <c r="F40" s="387"/>
      <c r="G40" s="554" t="s">
        <v>270</v>
      </c>
      <c r="H40" s="555"/>
      <c r="I40" s="555"/>
      <c r="J40" s="556"/>
      <c r="K40" s="398">
        <v>0.2</v>
      </c>
      <c r="L40" s="383"/>
      <c r="M40" s="380"/>
    </row>
    <row r="41" spans="1:13" s="384" customFormat="1" ht="30" customHeight="1">
      <c r="A41" s="380"/>
      <c r="B41" s="381"/>
      <c r="C41" s="387"/>
      <c r="D41" s="388"/>
      <c r="E41" s="387"/>
      <c r="F41" s="387"/>
      <c r="G41" s="554" t="s">
        <v>271</v>
      </c>
      <c r="H41" s="555"/>
      <c r="I41" s="555"/>
      <c r="J41" s="556"/>
      <c r="K41" s="398">
        <v>0.05</v>
      </c>
      <c r="L41" s="383"/>
      <c r="M41" s="380"/>
    </row>
    <row r="42" spans="1:13" s="384" customFormat="1" ht="30" customHeight="1">
      <c r="A42" s="380"/>
      <c r="B42" s="381"/>
      <c r="C42" s="387"/>
      <c r="D42" s="388"/>
      <c r="E42" s="387"/>
      <c r="F42" s="387"/>
      <c r="G42" s="554" t="s">
        <v>65</v>
      </c>
      <c r="H42" s="555"/>
      <c r="I42" s="555"/>
      <c r="J42" s="556"/>
      <c r="K42" s="398">
        <v>0.05</v>
      </c>
      <c r="L42" s="383"/>
      <c r="M42" s="380"/>
    </row>
    <row r="43" spans="1:13" s="384" customFormat="1" ht="30" customHeight="1" thickBot="1">
      <c r="A43" s="380"/>
      <c r="B43" s="381"/>
      <c r="C43" s="387"/>
      <c r="D43" s="388"/>
      <c r="E43" s="387"/>
      <c r="F43" s="387"/>
      <c r="G43" s="554" t="s">
        <v>272</v>
      </c>
      <c r="H43" s="555"/>
      <c r="I43" s="555"/>
      <c r="J43" s="556"/>
      <c r="K43" s="399">
        <f>+K38*0.19*0.05/1.3</f>
        <v>2705280.6026923079</v>
      </c>
      <c r="L43" s="383"/>
      <c r="M43" s="380"/>
    </row>
    <row r="44" spans="1:13" s="384" customFormat="1" ht="30" customHeight="1" thickBot="1">
      <c r="A44" s="380"/>
      <c r="B44" s="381"/>
      <c r="C44" s="387"/>
      <c r="D44" s="388"/>
      <c r="E44" s="387"/>
      <c r="F44" s="387"/>
      <c r="G44" s="864" t="s">
        <v>273</v>
      </c>
      <c r="H44" s="865"/>
      <c r="I44" s="866"/>
      <c r="J44" s="867"/>
      <c r="K44" s="868">
        <f>ROUND(K38+K43,0)</f>
        <v>372901574</v>
      </c>
      <c r="L44" s="383"/>
      <c r="M44" s="380"/>
    </row>
    <row r="45" spans="1:13" s="384" customFormat="1" ht="32.25" thickBot="1">
      <c r="A45" s="380"/>
      <c r="B45" s="381"/>
      <c r="C45" s="387"/>
      <c r="D45" s="388"/>
      <c r="E45" s="880" t="s">
        <v>311</v>
      </c>
      <c r="F45" s="881"/>
      <c r="G45" s="872" t="s">
        <v>310</v>
      </c>
      <c r="H45" s="873" t="s">
        <v>274</v>
      </c>
      <c r="I45" s="874">
        <v>1</v>
      </c>
      <c r="J45" s="875">
        <v>30000000</v>
      </c>
      <c r="K45" s="876">
        <f>I45*J45</f>
        <v>30000000</v>
      </c>
      <c r="L45" s="383"/>
      <c r="M45" s="380"/>
    </row>
    <row r="46" spans="1:13" s="384" customFormat="1" ht="30" customHeight="1">
      <c r="A46" s="380"/>
      <c r="B46" s="381"/>
      <c r="C46" s="387"/>
      <c r="D46" s="388"/>
      <c r="E46" s="387"/>
      <c r="F46" s="387"/>
      <c r="G46" s="869" t="s">
        <v>275</v>
      </c>
      <c r="H46" s="870"/>
      <c r="I46" s="870"/>
      <c r="J46" s="871"/>
      <c r="K46" s="365">
        <f>ROUND(+K45*0.19,0)</f>
        <v>5700000</v>
      </c>
      <c r="L46" s="383"/>
      <c r="M46" s="380"/>
    </row>
    <row r="47" spans="1:13" s="384" customFormat="1" ht="30" customHeight="1" thickBot="1">
      <c r="A47" s="380"/>
      <c r="B47" s="381"/>
      <c r="C47" s="387"/>
      <c r="D47" s="388"/>
      <c r="E47" s="387"/>
      <c r="F47" s="387"/>
      <c r="G47" s="557" t="s">
        <v>276</v>
      </c>
      <c r="H47" s="558"/>
      <c r="I47" s="558"/>
      <c r="J47" s="559"/>
      <c r="K47" s="365">
        <f>K45+K46</f>
        <v>35700000</v>
      </c>
      <c r="L47" s="383"/>
      <c r="M47" s="380"/>
    </row>
    <row r="48" spans="1:13" s="384" customFormat="1" ht="30" customHeight="1" thickBot="1">
      <c r="A48" s="380"/>
      <c r="B48" s="381"/>
      <c r="C48" s="387"/>
      <c r="D48" s="388"/>
      <c r="E48" s="387"/>
      <c r="F48" s="387"/>
      <c r="G48" s="400" t="s">
        <v>273</v>
      </c>
      <c r="H48" s="401"/>
      <c r="I48" s="402"/>
      <c r="J48" s="403"/>
      <c r="K48" s="382">
        <f>ROUND(K44+K47,0)</f>
        <v>408601574</v>
      </c>
      <c r="L48" s="383"/>
      <c r="M48" s="380"/>
    </row>
    <row r="49" spans="1:13" s="384" customFormat="1" thickBot="1">
      <c r="A49" s="380"/>
      <c r="B49" s="381"/>
      <c r="C49" s="387"/>
      <c r="D49" s="388"/>
      <c r="E49" s="388"/>
      <c r="F49" s="388"/>
      <c r="G49" s="387"/>
      <c r="H49" s="387"/>
      <c r="I49" s="404"/>
      <c r="J49" s="405"/>
      <c r="K49" s="406"/>
      <c r="L49" s="383"/>
      <c r="M49" s="380"/>
    </row>
    <row r="50" spans="1:13" s="384" customFormat="1" ht="15.75">
      <c r="A50" s="380"/>
      <c r="B50" s="381"/>
      <c r="C50" s="407"/>
      <c r="D50" s="560"/>
      <c r="E50" s="560"/>
      <c r="F50" s="560"/>
      <c r="G50" s="560"/>
      <c r="H50" s="560"/>
      <c r="I50" s="560"/>
      <c r="J50" s="560"/>
      <c r="K50" s="561"/>
      <c r="L50" s="408"/>
      <c r="M50" s="380"/>
    </row>
    <row r="51" spans="1:13" s="384" customFormat="1" ht="46.5" customHeight="1">
      <c r="A51" s="380"/>
      <c r="B51" s="381"/>
      <c r="C51" s="537" t="s">
        <v>277</v>
      </c>
      <c r="D51" s="538"/>
      <c r="E51" s="538"/>
      <c r="F51" s="538"/>
      <c r="G51" s="538"/>
      <c r="H51" s="562" t="s">
        <v>224</v>
      </c>
      <c r="I51" s="562"/>
      <c r="J51" s="562"/>
      <c r="K51" s="409" t="s">
        <v>278</v>
      </c>
      <c r="L51" s="410"/>
      <c r="M51" s="380"/>
    </row>
    <row r="52" spans="1:13" s="384" customFormat="1" ht="32.25" customHeight="1">
      <c r="A52" s="380"/>
      <c r="B52" s="381"/>
      <c r="C52" s="537" t="s">
        <v>279</v>
      </c>
      <c r="D52" s="538"/>
      <c r="E52" s="538"/>
      <c r="F52" s="538"/>
      <c r="G52" s="538"/>
      <c r="H52" s="539" t="s">
        <v>63</v>
      </c>
      <c r="I52" s="539"/>
      <c r="J52" s="411" t="s">
        <v>280</v>
      </c>
      <c r="K52" s="412">
        <v>0.2</v>
      </c>
      <c r="L52" s="410"/>
      <c r="M52" s="380"/>
    </row>
    <row r="53" spans="1:13" s="384" customFormat="1" ht="30" customHeight="1">
      <c r="A53" s="380"/>
      <c r="B53" s="381"/>
      <c r="C53" s="537" t="s">
        <v>281</v>
      </c>
      <c r="D53" s="538"/>
      <c r="E53" s="538"/>
      <c r="F53" s="538"/>
      <c r="G53" s="538"/>
      <c r="H53" s="540" t="s">
        <v>282</v>
      </c>
      <c r="I53" s="541"/>
      <c r="J53" s="411" t="s">
        <v>283</v>
      </c>
      <c r="K53" s="412">
        <v>0.05</v>
      </c>
      <c r="L53" s="410"/>
      <c r="M53" s="380"/>
    </row>
    <row r="54" spans="1:13" s="413" customFormat="1" ht="58.5" customHeight="1">
      <c r="A54" s="380"/>
      <c r="B54" s="381"/>
      <c r="C54" s="542"/>
      <c r="D54" s="543"/>
      <c r="E54" s="543"/>
      <c r="F54" s="543"/>
      <c r="G54" s="544"/>
      <c r="H54" s="551" t="s">
        <v>284</v>
      </c>
      <c r="I54" s="539"/>
      <c r="J54" s="411" t="s">
        <v>285</v>
      </c>
      <c r="K54" s="412">
        <v>0.05</v>
      </c>
      <c r="L54" s="383"/>
      <c r="M54" s="380"/>
    </row>
    <row r="55" spans="1:13" ht="39" customHeight="1">
      <c r="A55" s="343"/>
      <c r="B55" s="347"/>
      <c r="C55" s="545"/>
      <c r="D55" s="546"/>
      <c r="E55" s="546"/>
      <c r="F55" s="546"/>
      <c r="G55" s="547"/>
      <c r="H55" s="539" t="s">
        <v>286</v>
      </c>
      <c r="I55" s="539"/>
      <c r="J55" s="411" t="s">
        <v>287</v>
      </c>
      <c r="K55" s="412">
        <v>0.3</v>
      </c>
      <c r="L55" s="349"/>
      <c r="M55" s="343"/>
    </row>
    <row r="56" spans="1:13" ht="47.25" customHeight="1" thickBot="1">
      <c r="A56" s="343"/>
      <c r="B56" s="347"/>
      <c r="C56" s="548"/>
      <c r="D56" s="549"/>
      <c r="E56" s="549"/>
      <c r="F56" s="549"/>
      <c r="G56" s="550"/>
      <c r="H56" s="552"/>
      <c r="I56" s="552"/>
      <c r="J56" s="552"/>
      <c r="K56" s="553"/>
      <c r="L56" s="349"/>
      <c r="M56" s="343"/>
    </row>
    <row r="57" spans="1:13" ht="17.25" thickBot="1">
      <c r="A57" s="343"/>
      <c r="B57" s="414"/>
      <c r="C57" s="415"/>
      <c r="D57" s="415"/>
      <c r="E57" s="416"/>
      <c r="F57" s="415"/>
      <c r="G57" s="417"/>
      <c r="H57" s="415"/>
      <c r="I57" s="415"/>
      <c r="J57" s="415"/>
      <c r="K57" s="415"/>
      <c r="L57" s="418"/>
      <c r="M57" s="343"/>
    </row>
    <row r="58" spans="1:13" ht="17.25" thickTop="1">
      <c r="A58" s="343"/>
      <c r="B58" s="343"/>
      <c r="C58" s="343"/>
      <c r="D58" s="343"/>
      <c r="E58" s="419"/>
      <c r="F58" s="343"/>
      <c r="G58" s="343"/>
      <c r="H58" s="343"/>
      <c r="I58" s="343"/>
      <c r="J58" s="343"/>
      <c r="K58" s="343"/>
      <c r="L58" s="343"/>
      <c r="M58" s="343"/>
    </row>
    <row r="60" spans="1:13" ht="30" customHeight="1">
      <c r="K60" s="343"/>
    </row>
    <row r="61" spans="1:13">
      <c r="K61" s="421"/>
    </row>
  </sheetData>
  <mergeCells count="37">
    <mergeCell ref="C10:K10"/>
    <mergeCell ref="E45:F45"/>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51:G51"/>
    <mergeCell ref="H51:J51"/>
    <mergeCell ref="C34:J34"/>
    <mergeCell ref="G36:I36"/>
    <mergeCell ref="G37:J37"/>
    <mergeCell ref="G39:J39"/>
    <mergeCell ref="G40:J40"/>
    <mergeCell ref="G41:J41"/>
    <mergeCell ref="G42:J42"/>
    <mergeCell ref="G43:J43"/>
    <mergeCell ref="G46:J46"/>
    <mergeCell ref="G47:J47"/>
    <mergeCell ref="D50:K50"/>
    <mergeCell ref="C52:G52"/>
    <mergeCell ref="H52:I52"/>
    <mergeCell ref="C53:G53"/>
    <mergeCell ref="H53:I53"/>
    <mergeCell ref="C54:G56"/>
    <mergeCell ref="H54:I54"/>
    <mergeCell ref="H55:I55"/>
    <mergeCell ref="H56:K5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5"/>
  <sheetViews>
    <sheetView tabSelected="1" topLeftCell="A19" zoomScale="60" zoomScaleNormal="60" workbookViewId="0">
      <selection activeCell="I15" sqref="I15"/>
    </sheetView>
  </sheetViews>
  <sheetFormatPr baseColWidth="10" defaultColWidth="11.42578125" defaultRowHeight="16.5"/>
  <cols>
    <col min="1" max="2" width="2.85546875" style="346" customWidth="1"/>
    <col min="3" max="3" width="11.140625" style="346" customWidth="1"/>
    <col min="4" max="4" width="22.42578125" style="346" customWidth="1"/>
    <col min="5" max="5" width="16.140625" style="420" customWidth="1"/>
    <col min="6" max="6" width="21.5703125" style="346" customWidth="1"/>
    <col min="7" max="7" width="73.28515625" style="346" customWidth="1"/>
    <col min="8" max="8" width="8.7109375" style="346" customWidth="1"/>
    <col min="9" max="9" width="18.85546875" style="346" customWidth="1"/>
    <col min="10" max="10" width="23.85546875" style="346" customWidth="1"/>
    <col min="11" max="11" width="30" style="346" customWidth="1"/>
    <col min="12" max="13" width="2.85546875" style="346" customWidth="1"/>
    <col min="14" max="16384" width="11.42578125" style="346"/>
  </cols>
  <sheetData>
    <row r="1" spans="1:13" s="422" customFormat="1" ht="17.25" thickBot="1">
      <c r="A1" s="348"/>
      <c r="B1" s="348"/>
      <c r="C1" s="344"/>
      <c r="D1" s="345"/>
      <c r="E1" s="344"/>
      <c r="F1" s="345"/>
      <c r="G1" s="348"/>
      <c r="H1" s="348"/>
      <c r="I1" s="348"/>
      <c r="J1" s="348"/>
      <c r="K1" s="348"/>
      <c r="L1" s="348"/>
      <c r="M1" s="348"/>
    </row>
    <row r="2" spans="1:13" ht="17.25" thickTop="1">
      <c r="A2" s="343"/>
      <c r="B2" s="581"/>
      <c r="C2" s="582"/>
      <c r="D2" s="582"/>
      <c r="E2" s="582"/>
      <c r="F2" s="582"/>
      <c r="G2" s="582"/>
      <c r="H2" s="582"/>
      <c r="I2" s="582"/>
      <c r="J2" s="582"/>
      <c r="K2" s="582"/>
      <c r="L2" s="583"/>
      <c r="M2" s="343"/>
    </row>
    <row r="3" spans="1:13" ht="33" customHeight="1">
      <c r="A3" s="343"/>
      <c r="B3" s="347"/>
      <c r="C3" s="598" t="s">
        <v>213</v>
      </c>
      <c r="D3" s="599"/>
      <c r="E3" s="599"/>
      <c r="F3" s="600"/>
      <c r="G3" s="348"/>
      <c r="H3" s="348"/>
      <c r="I3" s="348"/>
      <c r="J3" s="348"/>
      <c r="K3" s="348"/>
      <c r="L3" s="349"/>
      <c r="M3" s="343"/>
    </row>
    <row r="4" spans="1:13">
      <c r="A4" s="343"/>
      <c r="B4" s="347"/>
      <c r="C4" s="425" t="s">
        <v>214</v>
      </c>
      <c r="D4" s="426" t="s">
        <v>215</v>
      </c>
      <c r="E4" s="427" t="s">
        <v>216</v>
      </c>
      <c r="F4" s="428">
        <v>2</v>
      </c>
      <c r="G4" s="348"/>
      <c r="H4" s="348"/>
      <c r="I4" s="348"/>
      <c r="J4" s="348"/>
      <c r="K4" s="348"/>
      <c r="L4" s="349"/>
      <c r="M4" s="343"/>
    </row>
    <row r="5" spans="1:13" ht="17.25" thickBot="1">
      <c r="A5" s="343"/>
      <c r="B5" s="347"/>
      <c r="C5" s="344"/>
      <c r="D5" s="429"/>
      <c r="E5" s="344"/>
      <c r="F5" s="345"/>
      <c r="G5" s="348"/>
      <c r="H5" s="348"/>
      <c r="I5" s="348"/>
      <c r="J5" s="348"/>
      <c r="K5" s="348"/>
      <c r="L5" s="349"/>
      <c r="M5" s="343"/>
    </row>
    <row r="6" spans="1:13" ht="31.5" customHeight="1">
      <c r="A6" s="343"/>
      <c r="B6" s="347"/>
      <c r="C6" s="601" t="s">
        <v>217</v>
      </c>
      <c r="D6" s="602"/>
      <c r="E6" s="602"/>
      <c r="F6" s="602"/>
      <c r="G6" s="602"/>
      <c r="H6" s="602"/>
      <c r="I6" s="602"/>
      <c r="J6" s="602"/>
      <c r="K6" s="603"/>
      <c r="L6" s="349"/>
      <c r="M6" s="343"/>
    </row>
    <row r="7" spans="1:13">
      <c r="A7" s="343"/>
      <c r="B7" s="347"/>
      <c r="C7" s="604" t="s">
        <v>288</v>
      </c>
      <c r="D7" s="605"/>
      <c r="E7" s="605"/>
      <c r="F7" s="605"/>
      <c r="G7" s="605"/>
      <c r="H7" s="605"/>
      <c r="I7" s="605"/>
      <c r="J7" s="605"/>
      <c r="K7" s="606"/>
      <c r="L7" s="349"/>
      <c r="M7" s="343"/>
    </row>
    <row r="8" spans="1:13" s="356" customFormat="1">
      <c r="A8" s="353"/>
      <c r="B8" s="430"/>
      <c r="C8" s="607" t="s">
        <v>292</v>
      </c>
      <c r="D8" s="607"/>
      <c r="E8" s="607"/>
      <c r="F8" s="607"/>
      <c r="G8" s="607"/>
      <c r="H8" s="607"/>
      <c r="I8" s="607"/>
      <c r="J8" s="607"/>
      <c r="K8" s="607"/>
      <c r="L8" s="355"/>
      <c r="M8" s="353"/>
    </row>
    <row r="9" spans="1:13" ht="55.5" customHeight="1">
      <c r="A9" s="343"/>
      <c r="B9" s="347"/>
      <c r="C9" s="607"/>
      <c r="D9" s="607"/>
      <c r="E9" s="607"/>
      <c r="F9" s="607"/>
      <c r="G9" s="607"/>
      <c r="H9" s="607"/>
      <c r="I9" s="607"/>
      <c r="J9" s="607"/>
      <c r="K9" s="607"/>
      <c r="L9" s="349"/>
      <c r="M9" s="343"/>
    </row>
    <row r="10" spans="1:13" ht="34.5" customHeight="1">
      <c r="A10" s="343"/>
      <c r="B10" s="347"/>
      <c r="C10" s="608" t="s">
        <v>289</v>
      </c>
      <c r="D10" s="609"/>
      <c r="E10" s="609"/>
      <c r="F10" s="609"/>
      <c r="G10" s="609"/>
      <c r="H10" s="609"/>
      <c r="I10" s="609"/>
      <c r="J10" s="609"/>
      <c r="K10" s="610"/>
      <c r="L10" s="349"/>
      <c r="M10" s="343"/>
    </row>
    <row r="11" spans="1:13" ht="30" customHeight="1" thickBot="1">
      <c r="A11" s="343"/>
      <c r="B11" s="347"/>
      <c r="C11" s="569"/>
      <c r="D11" s="570"/>
      <c r="E11" s="570"/>
      <c r="F11" s="570"/>
      <c r="G11" s="570"/>
      <c r="H11" s="570"/>
      <c r="I11" s="570"/>
      <c r="J11" s="570"/>
      <c r="K11" s="571"/>
      <c r="L11" s="349"/>
      <c r="M11" s="343"/>
    </row>
    <row r="12" spans="1:13" ht="30" customHeight="1">
      <c r="A12" s="343"/>
      <c r="B12" s="347"/>
      <c r="C12" s="572" t="s">
        <v>221</v>
      </c>
      <c r="D12" s="574" t="s">
        <v>222</v>
      </c>
      <c r="E12" s="576" t="s">
        <v>223</v>
      </c>
      <c r="F12" s="576"/>
      <c r="G12" s="572" t="s">
        <v>224</v>
      </c>
      <c r="H12" s="574" t="s">
        <v>225</v>
      </c>
      <c r="I12" s="574" t="s">
        <v>32</v>
      </c>
      <c r="J12" s="577" t="s">
        <v>226</v>
      </c>
      <c r="K12" s="579" t="s">
        <v>227</v>
      </c>
      <c r="L12" s="349"/>
      <c r="M12" s="343"/>
    </row>
    <row r="13" spans="1:13" ht="30" customHeight="1" thickBot="1">
      <c r="A13" s="343"/>
      <c r="B13" s="347"/>
      <c r="C13" s="573"/>
      <c r="D13" s="575"/>
      <c r="E13" s="357" t="s">
        <v>228</v>
      </c>
      <c r="F13" s="357" t="s">
        <v>229</v>
      </c>
      <c r="G13" s="573"/>
      <c r="H13" s="575"/>
      <c r="I13" s="575"/>
      <c r="J13" s="578"/>
      <c r="K13" s="580"/>
      <c r="L13" s="349"/>
      <c r="M13" s="343"/>
    </row>
    <row r="14" spans="1:13" ht="30" customHeight="1" thickBot="1">
      <c r="A14" s="343"/>
      <c r="B14" s="347"/>
      <c r="C14" s="358"/>
      <c r="D14" s="359"/>
      <c r="E14" s="359"/>
      <c r="F14" s="359"/>
      <c r="G14" s="359"/>
      <c r="H14" s="359"/>
      <c r="I14" s="359"/>
      <c r="J14" s="359"/>
      <c r="K14" s="360"/>
      <c r="L14" s="349"/>
      <c r="M14" s="343"/>
    </row>
    <row r="15" spans="1:13" ht="30" customHeight="1">
      <c r="A15" s="343"/>
      <c r="B15" s="347"/>
      <c r="C15" s="361">
        <v>1</v>
      </c>
      <c r="D15" s="366" t="s">
        <v>33</v>
      </c>
      <c r="E15" s="366" t="s">
        <v>230</v>
      </c>
      <c r="F15" s="366"/>
      <c r="G15" s="372" t="s">
        <v>231</v>
      </c>
      <c r="H15" s="366" t="s">
        <v>35</v>
      </c>
      <c r="I15" s="363">
        <v>240</v>
      </c>
      <c r="J15" s="378"/>
      <c r="K15" s="379"/>
      <c r="L15" s="349"/>
      <c r="M15" s="343"/>
    </row>
    <row r="16" spans="1:13" ht="30" customHeight="1">
      <c r="A16" s="343"/>
      <c r="B16" s="347"/>
      <c r="C16" s="361">
        <v>2</v>
      </c>
      <c r="D16" s="366" t="s">
        <v>81</v>
      </c>
      <c r="E16" s="366" t="s">
        <v>232</v>
      </c>
      <c r="F16" s="366"/>
      <c r="G16" s="367" t="s">
        <v>233</v>
      </c>
      <c r="H16" s="366" t="s">
        <v>35</v>
      </c>
      <c r="I16" s="363">
        <v>20</v>
      </c>
      <c r="J16" s="378"/>
      <c r="K16" s="379"/>
      <c r="L16" s="349"/>
      <c r="M16" s="343"/>
    </row>
    <row r="17" spans="1:13" s="343" customFormat="1" ht="30" customHeight="1">
      <c r="B17" s="347"/>
      <c r="C17" s="361">
        <v>3</v>
      </c>
      <c r="D17" s="366" t="s">
        <v>92</v>
      </c>
      <c r="E17" s="366" t="s">
        <v>234</v>
      </c>
      <c r="F17" s="366"/>
      <c r="G17" s="367" t="s">
        <v>235</v>
      </c>
      <c r="H17" s="366" t="s">
        <v>35</v>
      </c>
      <c r="I17" s="363">
        <v>37.981080877653724</v>
      </c>
      <c r="J17" s="378"/>
      <c r="K17" s="379"/>
      <c r="L17" s="349"/>
    </row>
    <row r="18" spans="1:13" ht="30" customHeight="1">
      <c r="B18" s="368"/>
      <c r="C18" s="361">
        <v>4</v>
      </c>
      <c r="D18" s="366" t="s">
        <v>108</v>
      </c>
      <c r="E18" s="366" t="s">
        <v>236</v>
      </c>
      <c r="F18" s="366"/>
      <c r="G18" s="367" t="s">
        <v>237</v>
      </c>
      <c r="H18" s="366" t="s">
        <v>35</v>
      </c>
      <c r="I18" s="363">
        <v>48</v>
      </c>
      <c r="J18" s="378"/>
      <c r="K18" s="379"/>
      <c r="L18" s="369"/>
    </row>
    <row r="19" spans="1:13" ht="30" customHeight="1">
      <c r="A19" s="343"/>
      <c r="B19" s="347"/>
      <c r="C19" s="361">
        <v>5</v>
      </c>
      <c r="D19" s="366" t="s">
        <v>117</v>
      </c>
      <c r="E19" s="366" t="s">
        <v>238</v>
      </c>
      <c r="F19" s="366"/>
      <c r="G19" s="367" t="s">
        <v>239</v>
      </c>
      <c r="H19" s="366" t="s">
        <v>35</v>
      </c>
      <c r="I19" s="363">
        <v>420</v>
      </c>
      <c r="J19" s="378"/>
      <c r="K19" s="379"/>
      <c r="L19" s="349"/>
      <c r="M19" s="343"/>
    </row>
    <row r="20" spans="1:13" ht="30" customHeight="1">
      <c r="A20" s="343"/>
      <c r="B20" s="347"/>
      <c r="C20" s="361">
        <v>6</v>
      </c>
      <c r="D20" s="366">
        <v>610.20000000000005</v>
      </c>
      <c r="E20" s="366" t="s">
        <v>240</v>
      </c>
      <c r="F20" s="366"/>
      <c r="G20" s="367" t="s">
        <v>241</v>
      </c>
      <c r="H20" s="366" t="s">
        <v>35</v>
      </c>
      <c r="I20" s="363">
        <v>300</v>
      </c>
      <c r="J20" s="378"/>
      <c r="K20" s="379"/>
      <c r="L20" s="349"/>
      <c r="M20" s="343"/>
    </row>
    <row r="21" spans="1:13" ht="30" customHeight="1">
      <c r="A21" s="343"/>
      <c r="B21" s="347"/>
      <c r="C21" s="361">
        <v>7</v>
      </c>
      <c r="D21" s="366">
        <v>621.1</v>
      </c>
      <c r="E21" s="366" t="s">
        <v>242</v>
      </c>
      <c r="F21" s="366"/>
      <c r="G21" s="367" t="s">
        <v>243</v>
      </c>
      <c r="H21" s="366" t="s">
        <v>126</v>
      </c>
      <c r="I21" s="363">
        <v>20</v>
      </c>
      <c r="J21" s="378"/>
      <c r="K21" s="379"/>
      <c r="L21" s="349"/>
      <c r="M21" s="343"/>
    </row>
    <row r="22" spans="1:13" ht="30" customHeight="1">
      <c r="A22" s="343"/>
      <c r="B22" s="347"/>
      <c r="C22" s="361">
        <v>8</v>
      </c>
      <c r="D22" s="366">
        <v>623.1</v>
      </c>
      <c r="E22" s="366" t="s">
        <v>244</v>
      </c>
      <c r="F22" s="366" t="s">
        <v>245</v>
      </c>
      <c r="G22" s="372" t="s">
        <v>155</v>
      </c>
      <c r="H22" s="366" t="s">
        <v>126</v>
      </c>
      <c r="I22" s="363">
        <v>136</v>
      </c>
      <c r="J22" s="378"/>
      <c r="K22" s="379"/>
      <c r="L22" s="349"/>
      <c r="M22" s="343"/>
    </row>
    <row r="23" spans="1:13" ht="30" customHeight="1">
      <c r="A23" s="343"/>
      <c r="B23" s="347"/>
      <c r="C23" s="361">
        <v>9</v>
      </c>
      <c r="D23" s="366" t="s">
        <v>156</v>
      </c>
      <c r="E23" s="366" t="s">
        <v>246</v>
      </c>
      <c r="F23" s="366"/>
      <c r="G23" s="372" t="s">
        <v>247</v>
      </c>
      <c r="H23" s="366" t="s">
        <v>35</v>
      </c>
      <c r="I23" s="363">
        <v>106.89394039473906</v>
      </c>
      <c r="J23" s="378"/>
      <c r="K23" s="379"/>
      <c r="L23" s="349"/>
      <c r="M23" s="343"/>
    </row>
    <row r="24" spans="1:13" ht="30" customHeight="1">
      <c r="A24" s="343"/>
      <c r="B24" s="347"/>
      <c r="C24" s="361">
        <v>10</v>
      </c>
      <c r="D24" s="366" t="s">
        <v>165</v>
      </c>
      <c r="E24" s="366" t="s">
        <v>246</v>
      </c>
      <c r="F24" s="366"/>
      <c r="G24" s="367" t="s">
        <v>248</v>
      </c>
      <c r="H24" s="366" t="s">
        <v>35</v>
      </c>
      <c r="I24" s="363">
        <v>12</v>
      </c>
      <c r="J24" s="378"/>
      <c r="K24" s="379"/>
      <c r="L24" s="349"/>
      <c r="M24" s="343"/>
    </row>
    <row r="25" spans="1:13" ht="30" customHeight="1">
      <c r="A25" s="343"/>
      <c r="B25" s="347"/>
      <c r="C25" s="361">
        <v>11</v>
      </c>
      <c r="D25" s="366" t="s">
        <v>173</v>
      </c>
      <c r="E25" s="366" t="s">
        <v>246</v>
      </c>
      <c r="F25" s="366"/>
      <c r="G25" s="367" t="s">
        <v>249</v>
      </c>
      <c r="H25" s="366" t="s">
        <v>35</v>
      </c>
      <c r="I25" s="363">
        <v>98</v>
      </c>
      <c r="J25" s="378"/>
      <c r="K25" s="379"/>
      <c r="L25" s="349"/>
      <c r="M25" s="343"/>
    </row>
    <row r="26" spans="1:13" ht="30" customHeight="1">
      <c r="A26" s="343"/>
      <c r="B26" s="347"/>
      <c r="C26" s="361">
        <v>12</v>
      </c>
      <c r="D26" s="370" t="s">
        <v>177</v>
      </c>
      <c r="E26" s="370" t="s">
        <v>250</v>
      </c>
      <c r="F26" s="370"/>
      <c r="G26" s="371" t="s">
        <v>251</v>
      </c>
      <c r="H26" s="370" t="s">
        <v>252</v>
      </c>
      <c r="I26" s="363">
        <v>2154</v>
      </c>
      <c r="J26" s="378"/>
      <c r="K26" s="379"/>
      <c r="L26" s="349"/>
      <c r="M26" s="343"/>
    </row>
    <row r="27" spans="1:13" s="343" customFormat="1" ht="30" customHeight="1">
      <c r="B27" s="347"/>
      <c r="C27" s="361">
        <v>13</v>
      </c>
      <c r="D27" s="362">
        <v>640.20000000000005</v>
      </c>
      <c r="E27" s="362" t="s">
        <v>250</v>
      </c>
      <c r="F27" s="362"/>
      <c r="G27" s="371" t="s">
        <v>253</v>
      </c>
      <c r="H27" s="370" t="s">
        <v>164</v>
      </c>
      <c r="I27" s="363">
        <v>228</v>
      </c>
      <c r="J27" s="378"/>
      <c r="K27" s="379"/>
      <c r="L27" s="349"/>
    </row>
    <row r="28" spans="1:13" ht="30" customHeight="1">
      <c r="A28" s="343"/>
      <c r="B28" s="347"/>
      <c r="C28" s="361">
        <v>14</v>
      </c>
      <c r="D28" s="370">
        <v>674.2</v>
      </c>
      <c r="E28" s="370" t="s">
        <v>254</v>
      </c>
      <c r="F28" s="370"/>
      <c r="G28" s="371" t="s">
        <v>255</v>
      </c>
      <c r="H28" s="370" t="s">
        <v>126</v>
      </c>
      <c r="I28" s="363">
        <v>90</v>
      </c>
      <c r="J28" s="431"/>
      <c r="K28" s="379"/>
      <c r="L28" s="349"/>
      <c r="M28" s="343"/>
    </row>
    <row r="29" spans="1:13" s="343" customFormat="1" ht="30" customHeight="1">
      <c r="B29" s="347"/>
      <c r="C29" s="361">
        <v>15</v>
      </c>
      <c r="D29" s="366"/>
      <c r="E29" s="366"/>
      <c r="F29" s="366" t="s">
        <v>256</v>
      </c>
      <c r="G29" s="372" t="s">
        <v>257</v>
      </c>
      <c r="H29" s="366" t="s">
        <v>164</v>
      </c>
      <c r="I29" s="363">
        <v>198</v>
      </c>
      <c r="J29" s="431"/>
      <c r="K29" s="379"/>
      <c r="L29" s="349"/>
    </row>
    <row r="30" spans="1:13" ht="30" customHeight="1">
      <c r="A30" s="343"/>
      <c r="B30" s="347"/>
      <c r="C30" s="361">
        <v>16</v>
      </c>
      <c r="D30" s="370" t="s">
        <v>258</v>
      </c>
      <c r="E30" s="373" t="s">
        <v>259</v>
      </c>
      <c r="F30" s="370"/>
      <c r="G30" s="371" t="s">
        <v>260</v>
      </c>
      <c r="H30" s="370" t="s">
        <v>126</v>
      </c>
      <c r="I30" s="363">
        <v>16000</v>
      </c>
      <c r="J30" s="378"/>
      <c r="K30" s="379"/>
      <c r="L30" s="349"/>
      <c r="M30" s="343"/>
    </row>
    <row r="31" spans="1:13" ht="30" customHeight="1">
      <c r="A31" s="343"/>
      <c r="B31" s="347"/>
      <c r="C31" s="361">
        <v>17</v>
      </c>
      <c r="D31" s="366"/>
      <c r="E31" s="366" t="s">
        <v>261</v>
      </c>
      <c r="F31" s="366" t="s">
        <v>205</v>
      </c>
      <c r="G31" s="372" t="s">
        <v>262</v>
      </c>
      <c r="H31" s="366" t="s">
        <v>263</v>
      </c>
      <c r="I31" s="363">
        <v>12</v>
      </c>
      <c r="J31" s="378"/>
      <c r="K31" s="379"/>
      <c r="L31" s="349"/>
      <c r="M31" s="343"/>
    </row>
    <row r="32" spans="1:13" ht="30" customHeight="1">
      <c r="A32" s="343"/>
      <c r="B32" s="347"/>
      <c r="C32" s="361">
        <v>18</v>
      </c>
      <c r="D32" s="375" t="s">
        <v>210</v>
      </c>
      <c r="E32" s="424">
        <v>13</v>
      </c>
      <c r="F32" s="370"/>
      <c r="G32" s="371" t="s">
        <v>264</v>
      </c>
      <c r="H32" s="370" t="s">
        <v>265</v>
      </c>
      <c r="I32" s="376">
        <v>1900</v>
      </c>
      <c r="J32" s="378"/>
      <c r="K32" s="379"/>
      <c r="L32" s="349"/>
      <c r="M32" s="343"/>
    </row>
    <row r="33" spans="1:13" ht="30" customHeight="1">
      <c r="A33" s="343"/>
      <c r="B33" s="347"/>
      <c r="C33" s="361"/>
      <c r="D33" s="370"/>
      <c r="E33" s="370"/>
      <c r="F33" s="370"/>
      <c r="G33" s="371"/>
      <c r="H33" s="370"/>
      <c r="I33" s="376"/>
      <c r="J33" s="378"/>
      <c r="K33" s="379"/>
      <c r="L33" s="349"/>
      <c r="M33" s="343"/>
    </row>
    <row r="34" spans="1:13" ht="30" customHeight="1">
      <c r="A34" s="343"/>
      <c r="B34" s="347"/>
      <c r="C34" s="432"/>
      <c r="D34" s="370"/>
      <c r="E34" s="370"/>
      <c r="F34" s="370"/>
      <c r="G34" s="371"/>
      <c r="H34" s="370"/>
      <c r="I34" s="376"/>
      <c r="J34" s="378"/>
      <c r="K34" s="379"/>
      <c r="L34" s="349"/>
      <c r="M34" s="343"/>
    </row>
    <row r="35" spans="1:13" ht="30" customHeight="1" thickBot="1">
      <c r="A35" s="343"/>
      <c r="B35" s="347"/>
      <c r="C35" s="433" t="s">
        <v>290</v>
      </c>
      <c r="D35" s="434"/>
      <c r="E35" s="434"/>
      <c r="F35" s="434"/>
      <c r="G35" s="435"/>
      <c r="H35" s="436"/>
      <c r="I35" s="376"/>
      <c r="J35" s="437"/>
      <c r="K35" s="438"/>
      <c r="L35" s="349"/>
      <c r="M35" s="343"/>
    </row>
    <row r="36" spans="1:13" ht="30" customHeight="1" thickBot="1">
      <c r="A36" s="343"/>
      <c r="B36" s="347"/>
      <c r="C36" s="358"/>
      <c r="D36" s="359"/>
      <c r="E36" s="359"/>
      <c r="F36" s="359"/>
      <c r="G36" s="359"/>
      <c r="H36" s="359"/>
      <c r="I36" s="359"/>
      <c r="J36" s="359"/>
      <c r="K36" s="360"/>
      <c r="L36" s="349"/>
      <c r="M36" s="343"/>
    </row>
    <row r="37" spans="1:13" ht="30" customHeight="1">
      <c r="A37" s="343"/>
      <c r="B37" s="347"/>
      <c r="C37" s="361"/>
      <c r="D37" s="370"/>
      <c r="E37" s="370"/>
      <c r="F37" s="370"/>
      <c r="G37" s="371"/>
      <c r="H37" s="370"/>
      <c r="I37" s="376"/>
      <c r="J37" s="378"/>
      <c r="K37" s="379"/>
      <c r="L37" s="349"/>
      <c r="M37" s="343"/>
    </row>
    <row r="38" spans="1:13" ht="30" customHeight="1" thickBot="1">
      <c r="A38" s="343"/>
      <c r="B38" s="347"/>
      <c r="C38" s="433" t="s">
        <v>290</v>
      </c>
      <c r="D38" s="434"/>
      <c r="E38" s="434"/>
      <c r="F38" s="434"/>
      <c r="G38" s="439"/>
      <c r="H38" s="436"/>
      <c r="I38" s="376"/>
      <c r="J38" s="437"/>
      <c r="K38" s="438"/>
      <c r="L38" s="349"/>
      <c r="M38" s="343"/>
    </row>
    <row r="39" spans="1:13" s="384" customFormat="1" ht="30" customHeight="1" thickBot="1">
      <c r="A39" s="380"/>
      <c r="B39" s="381"/>
      <c r="C39" s="563" t="s">
        <v>266</v>
      </c>
      <c r="D39" s="564"/>
      <c r="E39" s="564"/>
      <c r="F39" s="564"/>
      <c r="G39" s="564"/>
      <c r="H39" s="564"/>
      <c r="I39" s="564"/>
      <c r="J39" s="565"/>
      <c r="K39" s="382"/>
      <c r="L39" s="383"/>
      <c r="M39" s="380"/>
    </row>
    <row r="40" spans="1:13" s="384" customFormat="1" thickBot="1">
      <c r="A40" s="380"/>
      <c r="B40" s="381"/>
      <c r="C40" s="385"/>
      <c r="D40" s="385"/>
      <c r="E40" s="385"/>
      <c r="F40" s="385"/>
      <c r="G40" s="385"/>
      <c r="H40" s="385"/>
      <c r="I40" s="385"/>
      <c r="J40" s="385"/>
      <c r="K40" s="386"/>
      <c r="L40" s="383"/>
      <c r="M40" s="380"/>
    </row>
    <row r="41" spans="1:13" s="384" customFormat="1" ht="30" customHeight="1" thickBot="1">
      <c r="A41" s="380"/>
      <c r="B41" s="381"/>
      <c r="C41" s="387"/>
      <c r="D41" s="388"/>
      <c r="E41" s="387"/>
      <c r="F41" s="387"/>
      <c r="G41" s="566" t="s">
        <v>267</v>
      </c>
      <c r="H41" s="567"/>
      <c r="I41" s="568"/>
      <c r="J41" s="389"/>
      <c r="K41" s="382"/>
      <c r="L41" s="383"/>
      <c r="M41" s="380"/>
    </row>
    <row r="42" spans="1:13" s="384" customFormat="1" ht="30" customHeight="1">
      <c r="A42" s="380"/>
      <c r="B42" s="381"/>
      <c r="C42" s="387"/>
      <c r="D42" s="388"/>
      <c r="E42" s="387"/>
      <c r="F42" s="387"/>
      <c r="G42" s="554" t="s">
        <v>268</v>
      </c>
      <c r="H42" s="555"/>
      <c r="I42" s="555"/>
      <c r="J42" s="556"/>
      <c r="K42" s="440"/>
      <c r="L42" s="383"/>
      <c r="M42" s="380"/>
    </row>
    <row r="43" spans="1:13" s="384" customFormat="1" ht="30" customHeight="1">
      <c r="A43" s="380"/>
      <c r="B43" s="381"/>
      <c r="C43" s="387"/>
      <c r="D43" s="388"/>
      <c r="E43" s="387"/>
      <c r="F43" s="387"/>
      <c r="G43" s="393" t="s">
        <v>266</v>
      </c>
      <c r="H43" s="394"/>
      <c r="I43" s="395"/>
      <c r="J43" s="396"/>
      <c r="K43" s="440"/>
      <c r="L43" s="383"/>
      <c r="M43" s="380"/>
    </row>
    <row r="44" spans="1:13" s="384" customFormat="1" ht="30" customHeight="1">
      <c r="A44" s="380"/>
      <c r="B44" s="381"/>
      <c r="C44" s="387"/>
      <c r="D44" s="388"/>
      <c r="E44" s="387"/>
      <c r="F44" s="387"/>
      <c r="G44" s="557" t="s">
        <v>269</v>
      </c>
      <c r="H44" s="558"/>
      <c r="I44" s="558"/>
      <c r="J44" s="559"/>
      <c r="K44" s="440"/>
      <c r="L44" s="383"/>
      <c r="M44" s="380"/>
    </row>
    <row r="45" spans="1:13" s="384" customFormat="1" ht="30" customHeight="1">
      <c r="A45" s="380"/>
      <c r="B45" s="381"/>
      <c r="C45" s="387"/>
      <c r="D45" s="388"/>
      <c r="E45" s="387"/>
      <c r="F45" s="387"/>
      <c r="G45" s="554" t="s">
        <v>270</v>
      </c>
      <c r="H45" s="555"/>
      <c r="I45" s="555"/>
      <c r="J45" s="556"/>
      <c r="K45" s="391"/>
      <c r="L45" s="383"/>
      <c r="M45" s="380"/>
    </row>
    <row r="46" spans="1:13" s="384" customFormat="1" ht="30" customHeight="1">
      <c r="A46" s="380"/>
      <c r="B46" s="381"/>
      <c r="C46" s="387"/>
      <c r="D46" s="392"/>
      <c r="E46" s="392"/>
      <c r="F46" s="392"/>
      <c r="G46" s="554" t="s">
        <v>271</v>
      </c>
      <c r="H46" s="555"/>
      <c r="I46" s="555"/>
      <c r="J46" s="556"/>
      <c r="K46" s="391"/>
      <c r="L46" s="383"/>
      <c r="M46" s="380"/>
    </row>
    <row r="47" spans="1:13" s="384" customFormat="1" ht="30" customHeight="1">
      <c r="A47" s="380"/>
      <c r="B47" s="381"/>
      <c r="C47" s="387"/>
      <c r="D47" s="392"/>
      <c r="E47" s="392"/>
      <c r="F47" s="392"/>
      <c r="G47" s="554" t="s">
        <v>65</v>
      </c>
      <c r="H47" s="555"/>
      <c r="I47" s="555"/>
      <c r="J47" s="556"/>
      <c r="K47" s="397"/>
      <c r="L47" s="383"/>
      <c r="M47" s="380"/>
    </row>
    <row r="48" spans="1:13" s="384" customFormat="1" ht="30" customHeight="1">
      <c r="A48" s="380"/>
      <c r="B48" s="381"/>
      <c r="C48" s="387"/>
      <c r="D48" s="388"/>
      <c r="E48" s="387"/>
      <c r="F48" s="387"/>
      <c r="G48" s="554" t="s">
        <v>272</v>
      </c>
      <c r="H48" s="555"/>
      <c r="I48" s="555"/>
      <c r="J48" s="556"/>
      <c r="K48" s="391"/>
      <c r="L48" s="383"/>
      <c r="M48" s="380"/>
    </row>
    <row r="49" spans="1:13" s="384" customFormat="1" ht="30" customHeight="1" thickBot="1">
      <c r="A49" s="380"/>
      <c r="B49" s="381"/>
      <c r="C49" s="387"/>
      <c r="D49" s="388"/>
      <c r="E49" s="387"/>
      <c r="F49" s="387"/>
      <c r="G49" s="400" t="s">
        <v>273</v>
      </c>
      <c r="H49" s="401"/>
      <c r="I49" s="402"/>
      <c r="J49" s="403"/>
      <c r="K49" s="391"/>
      <c r="L49" s="383"/>
      <c r="M49" s="380"/>
    </row>
    <row r="50" spans="1:13" s="384" customFormat="1" ht="30" customHeight="1" thickBot="1">
      <c r="A50" s="380"/>
      <c r="B50" s="381"/>
      <c r="C50" s="387"/>
      <c r="D50" s="388"/>
      <c r="E50" s="880" t="s">
        <v>311</v>
      </c>
      <c r="F50" s="881"/>
      <c r="G50" s="877" t="s">
        <v>310</v>
      </c>
      <c r="H50" s="878" t="s">
        <v>274</v>
      </c>
      <c r="I50" s="863">
        <v>1</v>
      </c>
      <c r="J50" s="879">
        <v>30000000</v>
      </c>
      <c r="K50" s="382"/>
      <c r="L50" s="383"/>
      <c r="M50" s="380"/>
    </row>
    <row r="51" spans="1:13" s="384" customFormat="1" ht="30" customHeight="1">
      <c r="A51" s="380"/>
      <c r="B51" s="381"/>
      <c r="C51" s="387"/>
      <c r="D51" s="388"/>
      <c r="E51" s="387"/>
      <c r="F51" s="387"/>
      <c r="G51" s="554" t="s">
        <v>275</v>
      </c>
      <c r="H51" s="555"/>
      <c r="I51" s="555"/>
      <c r="J51" s="556"/>
      <c r="K51" s="397"/>
      <c r="L51" s="383"/>
      <c r="M51" s="380"/>
    </row>
    <row r="52" spans="1:13" s="384" customFormat="1" ht="30" customHeight="1" thickBot="1">
      <c r="A52" s="380"/>
      <c r="B52" s="381"/>
      <c r="C52" s="387"/>
      <c r="D52" s="388"/>
      <c r="E52" s="387"/>
      <c r="F52" s="387"/>
      <c r="G52" s="557" t="s">
        <v>276</v>
      </c>
      <c r="H52" s="558"/>
      <c r="I52" s="558"/>
      <c r="J52" s="559"/>
      <c r="K52" s="441"/>
      <c r="L52" s="383"/>
      <c r="M52" s="380"/>
    </row>
    <row r="53" spans="1:13" s="384" customFormat="1" ht="30" customHeight="1" thickBot="1">
      <c r="A53" s="380"/>
      <c r="B53" s="381"/>
      <c r="C53" s="387"/>
      <c r="D53" s="388"/>
      <c r="E53" s="387"/>
      <c r="F53" s="387"/>
      <c r="G53" s="400" t="s">
        <v>273</v>
      </c>
      <c r="H53" s="401"/>
      <c r="I53" s="402"/>
      <c r="J53" s="403"/>
      <c r="K53" s="382"/>
      <c r="L53" s="383"/>
      <c r="M53" s="380"/>
    </row>
    <row r="54" spans="1:13" s="384" customFormat="1" thickBot="1">
      <c r="A54" s="380"/>
      <c r="B54" s="381"/>
      <c r="C54" s="387"/>
      <c r="D54" s="388"/>
      <c r="E54" s="388"/>
      <c r="F54" s="388"/>
      <c r="G54" s="387"/>
      <c r="H54" s="387"/>
      <c r="I54" s="404"/>
      <c r="J54" s="405"/>
      <c r="K54" s="406"/>
      <c r="L54" s="383"/>
      <c r="M54" s="380"/>
    </row>
    <row r="55" spans="1:13" s="384" customFormat="1" ht="15.75">
      <c r="A55" s="380"/>
      <c r="B55" s="381"/>
      <c r="C55" s="407"/>
      <c r="D55" s="560"/>
      <c r="E55" s="560"/>
      <c r="F55" s="560"/>
      <c r="G55" s="560"/>
      <c r="H55" s="560"/>
      <c r="I55" s="560"/>
      <c r="J55" s="560"/>
      <c r="K55" s="561"/>
      <c r="L55" s="408"/>
      <c r="M55" s="380"/>
    </row>
    <row r="56" spans="1:13" s="384" customFormat="1" ht="46.5" customHeight="1">
      <c r="A56" s="380"/>
      <c r="B56" s="381"/>
      <c r="C56" s="537" t="s">
        <v>277</v>
      </c>
      <c r="D56" s="538"/>
      <c r="E56" s="538"/>
      <c r="F56" s="538"/>
      <c r="G56" s="538"/>
      <c r="H56" s="562" t="s">
        <v>224</v>
      </c>
      <c r="I56" s="562"/>
      <c r="J56" s="562"/>
      <c r="K56" s="409" t="s">
        <v>278</v>
      </c>
      <c r="L56" s="410"/>
      <c r="M56" s="380"/>
    </row>
    <row r="57" spans="1:13" s="384" customFormat="1" ht="32.25" customHeight="1">
      <c r="A57" s="380"/>
      <c r="B57" s="381"/>
      <c r="C57" s="537" t="s">
        <v>279</v>
      </c>
      <c r="D57" s="538"/>
      <c r="E57" s="538"/>
      <c r="F57" s="538"/>
      <c r="G57" s="538"/>
      <c r="H57" s="539" t="s">
        <v>63</v>
      </c>
      <c r="I57" s="539"/>
      <c r="J57" s="411" t="s">
        <v>280</v>
      </c>
      <c r="K57" s="412" t="s">
        <v>291</v>
      </c>
      <c r="L57" s="410"/>
      <c r="M57" s="380"/>
    </row>
    <row r="58" spans="1:13" s="384" customFormat="1" ht="30" customHeight="1">
      <c r="A58" s="380"/>
      <c r="B58" s="381"/>
      <c r="C58" s="537" t="s">
        <v>281</v>
      </c>
      <c r="D58" s="538"/>
      <c r="E58" s="538"/>
      <c r="F58" s="538"/>
      <c r="G58" s="538"/>
      <c r="H58" s="540" t="s">
        <v>282</v>
      </c>
      <c r="I58" s="541"/>
      <c r="J58" s="411" t="s">
        <v>283</v>
      </c>
      <c r="K58" s="412" t="s">
        <v>291</v>
      </c>
      <c r="L58" s="410"/>
      <c r="M58" s="380"/>
    </row>
    <row r="59" spans="1:13" s="413" customFormat="1" ht="58.5" customHeight="1">
      <c r="A59" s="380"/>
      <c r="B59" s="381"/>
      <c r="C59" s="542"/>
      <c r="D59" s="543"/>
      <c r="E59" s="543"/>
      <c r="F59" s="543"/>
      <c r="G59" s="544"/>
      <c r="H59" s="551" t="s">
        <v>284</v>
      </c>
      <c r="I59" s="539"/>
      <c r="J59" s="411" t="s">
        <v>285</v>
      </c>
      <c r="K59" s="412" t="s">
        <v>291</v>
      </c>
      <c r="L59" s="383"/>
      <c r="M59" s="380"/>
    </row>
    <row r="60" spans="1:13" ht="39" customHeight="1">
      <c r="A60" s="343"/>
      <c r="B60" s="347"/>
      <c r="C60" s="545"/>
      <c r="D60" s="546"/>
      <c r="E60" s="546"/>
      <c r="F60" s="546"/>
      <c r="G60" s="547"/>
      <c r="H60" s="539" t="s">
        <v>286</v>
      </c>
      <c r="I60" s="539"/>
      <c r="J60" s="411" t="s">
        <v>287</v>
      </c>
      <c r="K60" s="412" t="s">
        <v>291</v>
      </c>
      <c r="L60" s="349"/>
      <c r="M60" s="343"/>
    </row>
    <row r="61" spans="1:13" ht="47.25" customHeight="1" thickBot="1">
      <c r="A61" s="343"/>
      <c r="B61" s="347"/>
      <c r="C61" s="548"/>
      <c r="D61" s="549"/>
      <c r="E61" s="549"/>
      <c r="F61" s="549"/>
      <c r="G61" s="550"/>
      <c r="H61" s="552"/>
      <c r="I61" s="552"/>
      <c r="J61" s="552"/>
      <c r="K61" s="553"/>
      <c r="L61" s="349"/>
      <c r="M61" s="343"/>
    </row>
    <row r="62" spans="1:13" ht="69.75" customHeight="1">
      <c r="A62" s="343"/>
      <c r="B62" s="347"/>
      <c r="C62" s="423"/>
      <c r="D62" s="423"/>
      <c r="E62" s="423"/>
      <c r="F62" s="423"/>
      <c r="G62" s="423"/>
      <c r="H62" s="423"/>
      <c r="I62" s="423"/>
      <c r="J62" s="423"/>
      <c r="K62" s="423"/>
      <c r="L62" s="349"/>
      <c r="M62" s="343"/>
    </row>
    <row r="63" spans="1:13" ht="47.25" customHeight="1">
      <c r="A63" s="343"/>
      <c r="B63" s="347"/>
      <c r="C63" s="423"/>
      <c r="D63" s="423"/>
      <c r="E63" s="423"/>
      <c r="F63" s="423"/>
      <c r="G63" s="442" t="s">
        <v>293</v>
      </c>
      <c r="H63" s="423"/>
      <c r="I63" s="423"/>
      <c r="J63" s="423"/>
      <c r="K63" s="423"/>
      <c r="L63" s="349"/>
      <c r="M63" s="343"/>
    </row>
    <row r="64" spans="1:13" ht="17.25" thickBot="1">
      <c r="A64" s="343"/>
      <c r="B64" s="414"/>
      <c r="C64" s="415"/>
      <c r="D64" s="415"/>
      <c r="E64" s="416"/>
      <c r="F64" s="415"/>
      <c r="G64" s="417"/>
      <c r="H64" s="415"/>
      <c r="I64" s="415"/>
      <c r="J64" s="415"/>
      <c r="K64" s="415"/>
      <c r="L64" s="418"/>
      <c r="M64" s="343"/>
    </row>
    <row r="65" spans="1:13" ht="17.25" thickTop="1">
      <c r="A65" s="343"/>
      <c r="B65" s="343"/>
      <c r="C65" s="343"/>
      <c r="D65" s="343"/>
      <c r="E65" s="419"/>
      <c r="F65" s="343"/>
      <c r="G65" s="343"/>
      <c r="H65" s="343"/>
      <c r="I65" s="343"/>
      <c r="J65" s="343"/>
      <c r="K65" s="343"/>
      <c r="L65" s="343"/>
      <c r="M65" s="343"/>
    </row>
  </sheetData>
  <mergeCells count="37">
    <mergeCell ref="C10:K10"/>
    <mergeCell ref="E50:F5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56:G56"/>
    <mergeCell ref="H56:J56"/>
    <mergeCell ref="C39:J39"/>
    <mergeCell ref="G41:I41"/>
    <mergeCell ref="G42:J42"/>
    <mergeCell ref="G44:J44"/>
    <mergeCell ref="G45:J45"/>
    <mergeCell ref="G46:J46"/>
    <mergeCell ref="G47:J47"/>
    <mergeCell ref="G48:J48"/>
    <mergeCell ref="G51:J51"/>
    <mergeCell ref="G52:J52"/>
    <mergeCell ref="D55:K55"/>
    <mergeCell ref="C57:G57"/>
    <mergeCell ref="H57:I57"/>
    <mergeCell ref="C58:G58"/>
    <mergeCell ref="H58:I58"/>
    <mergeCell ref="C59:G61"/>
    <mergeCell ref="H59:I59"/>
    <mergeCell ref="H60:I60"/>
    <mergeCell ref="H61:K6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workbookViewId="0">
      <selection activeCell="C37" sqref="C37:J37"/>
    </sheetView>
  </sheetViews>
  <sheetFormatPr baseColWidth="10" defaultColWidth="11.42578125" defaultRowHeight="12.75"/>
  <cols>
    <col min="1" max="2" width="3.140625" style="443" customWidth="1"/>
    <col min="3" max="3" width="14.7109375" style="443" customWidth="1"/>
    <col min="4" max="4" width="13" style="443" customWidth="1"/>
    <col min="5" max="11" width="11.42578125" style="443"/>
    <col min="12" max="12" width="12.85546875" style="443" customWidth="1"/>
    <col min="13" max="14" width="11.42578125" style="443"/>
    <col min="15" max="15" width="13" style="443" customWidth="1"/>
    <col min="16" max="17" width="3.140625" style="443" customWidth="1"/>
    <col min="18" max="16384" width="11.42578125" style="443"/>
  </cols>
  <sheetData>
    <row r="1" spans="2:16" ht="13.5" thickBot="1"/>
    <row r="2" spans="2:16" ht="25.5" customHeight="1" thickTop="1">
      <c r="B2" s="695"/>
      <c r="C2" s="696"/>
      <c r="D2" s="696"/>
      <c r="E2" s="696"/>
      <c r="F2" s="696"/>
      <c r="G2" s="696"/>
      <c r="H2" s="696"/>
      <c r="I2" s="696"/>
      <c r="J2" s="696"/>
      <c r="K2" s="696"/>
      <c r="L2" s="696"/>
      <c r="M2" s="696"/>
      <c r="N2" s="696"/>
      <c r="O2" s="696"/>
      <c r="P2" s="697"/>
    </row>
    <row r="3" spans="2:16" ht="25.5" customHeight="1">
      <c r="B3" s="444"/>
      <c r="C3" s="698" t="s">
        <v>213</v>
      </c>
      <c r="D3" s="699"/>
      <c r="E3" s="699"/>
      <c r="F3" s="700"/>
      <c r="G3" s="445"/>
      <c r="H3" s="445"/>
      <c r="I3" s="445"/>
      <c r="J3" s="445"/>
      <c r="K3" s="445"/>
      <c r="L3" s="445"/>
      <c r="M3" s="445"/>
      <c r="N3" s="445"/>
      <c r="O3" s="445"/>
      <c r="P3" s="446"/>
    </row>
    <row r="4" spans="2:16" ht="25.5" customHeight="1">
      <c r="B4" s="444"/>
      <c r="C4" s="447" t="s">
        <v>214</v>
      </c>
      <c r="D4" s="448" t="s">
        <v>215</v>
      </c>
      <c r="E4" s="447" t="s">
        <v>216</v>
      </c>
      <c r="F4" s="448">
        <v>2</v>
      </c>
      <c r="G4" s="445"/>
      <c r="H4" s="445"/>
      <c r="I4" s="445"/>
      <c r="J4" s="445"/>
      <c r="K4" s="445"/>
      <c r="L4" s="445"/>
      <c r="M4" s="445"/>
      <c r="N4" s="445"/>
      <c r="O4" s="445"/>
      <c r="P4" s="446"/>
    </row>
    <row r="5" spans="2:16" ht="25.5" customHeight="1">
      <c r="B5" s="444"/>
      <c r="C5" s="344"/>
      <c r="D5" s="345"/>
      <c r="E5" s="344"/>
      <c r="F5" s="345"/>
      <c r="G5" s="445"/>
      <c r="H5" s="445"/>
      <c r="I5" s="445"/>
      <c r="J5" s="445"/>
      <c r="K5" s="445"/>
      <c r="L5" s="445"/>
      <c r="M5" s="445"/>
      <c r="N5" s="445"/>
      <c r="O5" s="445"/>
      <c r="P5" s="446"/>
    </row>
    <row r="6" spans="2:16" ht="36.75" customHeight="1">
      <c r="B6" s="449"/>
      <c r="C6" s="701" t="s">
        <v>294</v>
      </c>
      <c r="D6" s="701"/>
      <c r="E6" s="701"/>
      <c r="F6" s="701"/>
      <c r="G6" s="701"/>
      <c r="H6" s="701"/>
      <c r="I6" s="701"/>
      <c r="J6" s="701"/>
      <c r="K6" s="701"/>
      <c r="L6" s="701"/>
      <c r="M6" s="701"/>
      <c r="N6" s="701"/>
      <c r="O6" s="701"/>
      <c r="P6" s="446"/>
    </row>
    <row r="7" spans="2:16" ht="13.5" thickBot="1">
      <c r="B7" s="449"/>
      <c r="C7" s="445"/>
      <c r="D7" s="445"/>
      <c r="E7" s="445"/>
      <c r="F7" s="445"/>
      <c r="G7" s="445"/>
      <c r="H7" s="445"/>
      <c r="I7" s="445"/>
      <c r="J7" s="445"/>
      <c r="K7" s="445"/>
      <c r="L7" s="445"/>
      <c r="M7" s="445"/>
      <c r="N7" s="445"/>
      <c r="O7" s="445"/>
      <c r="P7" s="446"/>
    </row>
    <row r="8" spans="2:16">
      <c r="B8" s="449"/>
      <c r="C8" s="702"/>
      <c r="D8" s="704"/>
      <c r="E8" s="705"/>
      <c r="F8" s="705"/>
      <c r="G8" s="705"/>
      <c r="H8" s="705"/>
      <c r="I8" s="705"/>
      <c r="J8" s="705"/>
      <c r="K8" s="706"/>
      <c r="L8" s="707"/>
      <c r="M8" s="708"/>
      <c r="N8" s="708"/>
      <c r="O8" s="709"/>
      <c r="P8" s="446"/>
    </row>
    <row r="9" spans="2:16">
      <c r="B9" s="449"/>
      <c r="C9" s="703"/>
      <c r="D9" s="685" t="s">
        <v>295</v>
      </c>
      <c r="E9" s="686"/>
      <c r="F9" s="686"/>
      <c r="G9" s="686"/>
      <c r="H9" s="686"/>
      <c r="I9" s="686"/>
      <c r="J9" s="686"/>
      <c r="K9" s="687"/>
      <c r="L9" s="710"/>
      <c r="M9" s="711"/>
      <c r="N9" s="711"/>
      <c r="O9" s="712"/>
      <c r="P9" s="446"/>
    </row>
    <row r="10" spans="2:16" ht="13.5">
      <c r="B10" s="449"/>
      <c r="C10" s="703"/>
      <c r="D10" s="713"/>
      <c r="E10" s="714"/>
      <c r="F10" s="714"/>
      <c r="G10" s="714"/>
      <c r="H10" s="714"/>
      <c r="I10" s="714"/>
      <c r="J10" s="714"/>
      <c r="K10" s="715"/>
      <c r="L10" s="691" t="s">
        <v>4</v>
      </c>
      <c r="M10" s="717"/>
      <c r="N10" s="718"/>
      <c r="O10" s="719"/>
      <c r="P10" s="446"/>
    </row>
    <row r="11" spans="2:16">
      <c r="B11" s="449"/>
      <c r="C11" s="703"/>
      <c r="D11" s="685" t="s">
        <v>296</v>
      </c>
      <c r="E11" s="686"/>
      <c r="F11" s="686"/>
      <c r="G11" s="686"/>
      <c r="H11" s="686"/>
      <c r="I11" s="686"/>
      <c r="J11" s="686"/>
      <c r="K11" s="687"/>
      <c r="L11" s="716"/>
      <c r="M11" s="720"/>
      <c r="N11" s="721"/>
      <c r="O11" s="722"/>
      <c r="P11" s="446"/>
    </row>
    <row r="12" spans="2:16" ht="12.75" customHeight="1">
      <c r="B12" s="449"/>
      <c r="C12" s="703"/>
      <c r="D12" s="688"/>
      <c r="E12" s="689"/>
      <c r="F12" s="689"/>
      <c r="G12" s="689"/>
      <c r="H12" s="689"/>
      <c r="I12" s="689"/>
      <c r="J12" s="689"/>
      <c r="K12" s="690"/>
      <c r="L12" s="691" t="s">
        <v>7</v>
      </c>
      <c r="M12" s="691">
        <v>1</v>
      </c>
      <c r="N12" s="691" t="s">
        <v>8</v>
      </c>
      <c r="O12" s="693">
        <v>1</v>
      </c>
      <c r="P12" s="446"/>
    </row>
    <row r="13" spans="2:16">
      <c r="B13" s="449"/>
      <c r="C13" s="703"/>
      <c r="D13" s="688"/>
      <c r="E13" s="689"/>
      <c r="F13" s="689"/>
      <c r="G13" s="689"/>
      <c r="H13" s="689"/>
      <c r="I13" s="689"/>
      <c r="J13" s="689"/>
      <c r="K13" s="690"/>
      <c r="L13" s="692"/>
      <c r="M13" s="692"/>
      <c r="N13" s="692"/>
      <c r="O13" s="694"/>
      <c r="P13" s="446"/>
    </row>
    <row r="14" spans="2:16">
      <c r="B14" s="449"/>
      <c r="C14" s="703"/>
      <c r="D14" s="685" t="s">
        <v>297</v>
      </c>
      <c r="E14" s="686"/>
      <c r="F14" s="686"/>
      <c r="G14" s="686"/>
      <c r="H14" s="686"/>
      <c r="I14" s="686"/>
      <c r="J14" s="686"/>
      <c r="K14" s="687"/>
      <c r="L14" s="692"/>
      <c r="M14" s="692"/>
      <c r="N14" s="692"/>
      <c r="O14" s="694"/>
      <c r="P14" s="446"/>
    </row>
    <row r="15" spans="2:16" ht="14.25" thickBot="1">
      <c r="B15" s="449"/>
      <c r="C15" s="450"/>
      <c r="D15" s="451"/>
      <c r="E15" s="451"/>
      <c r="F15" s="451"/>
      <c r="G15" s="451"/>
      <c r="H15" s="451"/>
      <c r="I15" s="451"/>
      <c r="J15" s="451"/>
      <c r="K15" s="451"/>
      <c r="L15" s="451"/>
      <c r="M15" s="452"/>
      <c r="N15" s="452"/>
      <c r="O15" s="453"/>
      <c r="P15" s="446"/>
    </row>
    <row r="16" spans="2:16" ht="13.5">
      <c r="B16" s="449"/>
      <c r="C16" s="454"/>
      <c r="D16" s="455"/>
      <c r="E16" s="455"/>
      <c r="F16" s="455"/>
      <c r="G16" s="455"/>
      <c r="H16" s="455"/>
      <c r="I16" s="455"/>
      <c r="J16" s="455"/>
      <c r="K16" s="455"/>
      <c r="L16" s="456" t="s">
        <v>9</v>
      </c>
      <c r="M16" s="457" t="s">
        <v>298</v>
      </c>
      <c r="N16" s="457" t="s">
        <v>299</v>
      </c>
      <c r="O16" s="458" t="s">
        <v>300</v>
      </c>
      <c r="P16" s="446"/>
    </row>
    <row r="17" spans="2:16" ht="13.5">
      <c r="B17" s="449"/>
      <c r="C17" s="459"/>
      <c r="D17" s="460"/>
      <c r="E17" s="460"/>
      <c r="F17" s="460"/>
      <c r="G17" s="460"/>
      <c r="H17" s="460"/>
      <c r="I17" s="460"/>
      <c r="J17" s="460"/>
      <c r="K17" s="460"/>
      <c r="L17" s="461"/>
      <c r="M17" s="462"/>
      <c r="N17" s="462"/>
      <c r="O17" s="463"/>
      <c r="P17" s="446"/>
    </row>
    <row r="18" spans="2:16" ht="18" customHeight="1">
      <c r="B18" s="449"/>
      <c r="C18" s="672" t="s">
        <v>301</v>
      </c>
      <c r="D18" s="673"/>
      <c r="E18" s="673"/>
      <c r="F18" s="673"/>
      <c r="G18" s="460"/>
      <c r="H18" s="460"/>
      <c r="I18" s="460" t="s">
        <v>302</v>
      </c>
      <c r="J18" s="445"/>
      <c r="K18" s="460"/>
      <c r="L18" s="461"/>
      <c r="M18" s="445"/>
      <c r="N18" s="445"/>
      <c r="O18" s="464"/>
      <c r="P18" s="446"/>
    </row>
    <row r="19" spans="2:16" ht="13.5">
      <c r="B19" s="449"/>
      <c r="C19" s="465"/>
      <c r="D19" s="466"/>
      <c r="E19" s="466"/>
      <c r="F19" s="466"/>
      <c r="G19" s="466"/>
      <c r="H19" s="466"/>
      <c r="I19" s="466"/>
      <c r="J19" s="466"/>
      <c r="K19" s="466"/>
      <c r="L19" s="466"/>
      <c r="M19" s="466"/>
      <c r="N19" s="466"/>
      <c r="O19" s="467"/>
      <c r="P19" s="446"/>
    </row>
    <row r="20" spans="2:16" ht="13.5" thickBot="1">
      <c r="B20" s="449"/>
      <c r="C20" s="468"/>
      <c r="D20" s="469"/>
      <c r="E20" s="469"/>
      <c r="F20" s="469"/>
      <c r="G20" s="469"/>
      <c r="H20" s="469"/>
      <c r="I20" s="469"/>
      <c r="J20" s="469"/>
      <c r="K20" s="469"/>
      <c r="L20" s="469"/>
      <c r="M20" s="469"/>
      <c r="N20" s="469"/>
      <c r="O20" s="470"/>
      <c r="P20" s="446"/>
    </row>
    <row r="21" spans="2:16" ht="13.5" thickBot="1">
      <c r="B21" s="449"/>
      <c r="C21" s="471"/>
      <c r="D21" s="472"/>
      <c r="E21" s="472"/>
      <c r="F21" s="472"/>
      <c r="G21" s="472"/>
      <c r="H21" s="472"/>
      <c r="I21" s="445"/>
      <c r="J21" s="445"/>
      <c r="K21" s="472"/>
      <c r="L21" s="472"/>
      <c r="M21" s="472"/>
      <c r="N21" s="472"/>
      <c r="O21" s="473"/>
      <c r="P21" s="446"/>
    </row>
    <row r="22" spans="2:16" ht="13.5">
      <c r="B22" s="449"/>
      <c r="C22" s="674" t="s">
        <v>27</v>
      </c>
      <c r="D22" s="675"/>
      <c r="E22" s="675"/>
      <c r="F22" s="675"/>
      <c r="G22" s="675"/>
      <c r="H22" s="675"/>
      <c r="I22" s="675"/>
      <c r="J22" s="675"/>
      <c r="K22" s="675"/>
      <c r="L22" s="675"/>
      <c r="M22" s="675"/>
      <c r="N22" s="675"/>
      <c r="O22" s="676"/>
      <c r="P22" s="446"/>
    </row>
    <row r="23" spans="2:16" ht="13.5" thickBot="1">
      <c r="B23" s="449"/>
      <c r="C23" s="474"/>
      <c r="D23" s="445"/>
      <c r="E23" s="445"/>
      <c r="F23" s="445"/>
      <c r="G23" s="445"/>
      <c r="H23" s="445"/>
      <c r="I23" s="445"/>
      <c r="J23" s="445"/>
      <c r="K23" s="445"/>
      <c r="L23" s="445"/>
      <c r="M23" s="445"/>
      <c r="N23" s="445"/>
      <c r="O23" s="475"/>
      <c r="P23" s="446"/>
    </row>
    <row r="24" spans="2:16">
      <c r="B24" s="449"/>
      <c r="C24" s="476" t="s">
        <v>28</v>
      </c>
      <c r="D24" s="677" t="s">
        <v>29</v>
      </c>
      <c r="E24" s="678"/>
      <c r="F24" s="678"/>
      <c r="G24" s="678"/>
      <c r="H24" s="678"/>
      <c r="I24" s="678"/>
      <c r="J24" s="678"/>
      <c r="K24" s="678"/>
      <c r="L24" s="679"/>
      <c r="M24" s="680" t="s">
        <v>31</v>
      </c>
      <c r="N24" s="681"/>
      <c r="O24" s="476" t="s">
        <v>32</v>
      </c>
      <c r="P24" s="446"/>
    </row>
    <row r="25" spans="2:16" ht="13.5" thickBot="1">
      <c r="B25" s="449"/>
      <c r="C25" s="477"/>
      <c r="D25" s="682"/>
      <c r="E25" s="683"/>
      <c r="F25" s="683"/>
      <c r="G25" s="683"/>
      <c r="H25" s="683"/>
      <c r="I25" s="683"/>
      <c r="J25" s="683"/>
      <c r="K25" s="683"/>
      <c r="L25" s="684"/>
      <c r="M25" s="682"/>
      <c r="N25" s="684"/>
      <c r="O25" s="478"/>
      <c r="P25" s="446"/>
    </row>
    <row r="26" spans="2:16">
      <c r="B26" s="449"/>
      <c r="C26" s="633" t="s">
        <v>36</v>
      </c>
      <c r="D26" s="634"/>
      <c r="E26" s="634"/>
      <c r="F26" s="634"/>
      <c r="G26" s="634"/>
      <c r="H26" s="634"/>
      <c r="I26" s="634"/>
      <c r="J26" s="634"/>
      <c r="K26" s="634"/>
      <c r="L26" s="634"/>
      <c r="M26" s="634"/>
      <c r="N26" s="634"/>
      <c r="O26" s="635"/>
      <c r="P26" s="446"/>
    </row>
    <row r="27" spans="2:16">
      <c r="B27" s="449"/>
      <c r="C27" s="636"/>
      <c r="D27" s="637"/>
      <c r="E27" s="637"/>
      <c r="F27" s="637"/>
      <c r="G27" s="637"/>
      <c r="H27" s="637"/>
      <c r="I27" s="637"/>
      <c r="J27" s="637"/>
      <c r="K27" s="637"/>
      <c r="L27" s="637"/>
      <c r="M27" s="637"/>
      <c r="N27" s="637"/>
      <c r="O27" s="638"/>
      <c r="P27" s="446"/>
    </row>
    <row r="28" spans="2:16" ht="13.5" thickBot="1">
      <c r="B28" s="449"/>
      <c r="C28" s="639"/>
      <c r="D28" s="640"/>
      <c r="E28" s="640"/>
      <c r="F28" s="640"/>
      <c r="G28" s="640"/>
      <c r="H28" s="640"/>
      <c r="I28" s="640"/>
      <c r="J28" s="640"/>
      <c r="K28" s="640"/>
      <c r="L28" s="640"/>
      <c r="M28" s="640"/>
      <c r="N28" s="640"/>
      <c r="O28" s="641"/>
      <c r="P28" s="446"/>
    </row>
    <row r="29" spans="2:16" ht="13.5">
      <c r="B29" s="449"/>
      <c r="C29" s="642" t="s">
        <v>29</v>
      </c>
      <c r="D29" s="667"/>
      <c r="E29" s="667"/>
      <c r="F29" s="667"/>
      <c r="G29" s="668"/>
      <c r="H29" s="656" t="s">
        <v>303</v>
      </c>
      <c r="I29" s="667"/>
      <c r="J29" s="669" t="s">
        <v>37</v>
      </c>
      <c r="K29" s="670"/>
      <c r="L29" s="479" t="s">
        <v>38</v>
      </c>
      <c r="M29" s="656" t="s">
        <v>39</v>
      </c>
      <c r="N29" s="657"/>
      <c r="O29" s="480" t="s">
        <v>40</v>
      </c>
      <c r="P29" s="446"/>
    </row>
    <row r="30" spans="2:16">
      <c r="B30" s="449"/>
      <c r="C30" s="646"/>
      <c r="D30" s="647"/>
      <c r="E30" s="647"/>
      <c r="F30" s="647"/>
      <c r="G30" s="658"/>
      <c r="H30" s="671"/>
      <c r="I30" s="658"/>
      <c r="J30" s="671"/>
      <c r="K30" s="658"/>
      <c r="L30" s="481"/>
      <c r="M30" s="662"/>
      <c r="N30" s="663"/>
      <c r="O30" s="482"/>
      <c r="P30" s="446"/>
    </row>
    <row r="31" spans="2:16">
      <c r="B31" s="449"/>
      <c r="C31" s="483"/>
      <c r="D31" s="484"/>
      <c r="E31" s="484"/>
      <c r="F31" s="484"/>
      <c r="G31" s="485"/>
      <c r="H31" s="486"/>
      <c r="I31" s="485"/>
      <c r="J31" s="486"/>
      <c r="K31" s="485"/>
      <c r="L31" s="481"/>
      <c r="M31" s="662"/>
      <c r="N31" s="663"/>
      <c r="O31" s="482"/>
      <c r="P31" s="446"/>
    </row>
    <row r="32" spans="2:16" ht="13.5" thickBot="1">
      <c r="B32" s="449"/>
      <c r="C32" s="652"/>
      <c r="D32" s="653"/>
      <c r="E32" s="653"/>
      <c r="F32" s="653"/>
      <c r="G32" s="661"/>
      <c r="H32" s="664"/>
      <c r="I32" s="661"/>
      <c r="J32" s="664"/>
      <c r="K32" s="661"/>
      <c r="L32" s="487"/>
      <c r="M32" s="665"/>
      <c r="N32" s="666"/>
      <c r="O32" s="482"/>
      <c r="P32" s="446"/>
    </row>
    <row r="33" spans="2:16" ht="14.25" thickBot="1">
      <c r="B33" s="449"/>
      <c r="C33" s="624" t="s">
        <v>44</v>
      </c>
      <c r="D33" s="625"/>
      <c r="E33" s="625"/>
      <c r="F33" s="625"/>
      <c r="G33" s="625"/>
      <c r="H33" s="625"/>
      <c r="I33" s="625"/>
      <c r="J33" s="625"/>
      <c r="K33" s="625"/>
      <c r="L33" s="625"/>
      <c r="M33" s="625"/>
      <c r="N33" s="626"/>
      <c r="O33" s="488"/>
      <c r="P33" s="446"/>
    </row>
    <row r="34" spans="2:16" ht="13.5" customHeight="1">
      <c r="B34" s="449"/>
      <c r="C34" s="633" t="s">
        <v>45</v>
      </c>
      <c r="D34" s="634"/>
      <c r="E34" s="634"/>
      <c r="F34" s="634"/>
      <c r="G34" s="634"/>
      <c r="H34" s="634"/>
      <c r="I34" s="634"/>
      <c r="J34" s="634"/>
      <c r="K34" s="634"/>
      <c r="L34" s="634"/>
      <c r="M34" s="634"/>
      <c r="N34" s="634"/>
      <c r="O34" s="635"/>
      <c r="P34" s="446"/>
    </row>
    <row r="35" spans="2:16">
      <c r="B35" s="449"/>
      <c r="C35" s="636"/>
      <c r="D35" s="637"/>
      <c r="E35" s="637"/>
      <c r="F35" s="637"/>
      <c r="G35" s="637"/>
      <c r="H35" s="637"/>
      <c r="I35" s="637"/>
      <c r="J35" s="637"/>
      <c r="K35" s="637"/>
      <c r="L35" s="637"/>
      <c r="M35" s="637"/>
      <c r="N35" s="637"/>
      <c r="O35" s="638"/>
      <c r="P35" s="446"/>
    </row>
    <row r="36" spans="2:16" ht="13.5" thickBot="1">
      <c r="B36" s="449"/>
      <c r="C36" s="639"/>
      <c r="D36" s="640"/>
      <c r="E36" s="640"/>
      <c r="F36" s="640"/>
      <c r="G36" s="640"/>
      <c r="H36" s="640"/>
      <c r="I36" s="640"/>
      <c r="J36" s="640"/>
      <c r="K36" s="640"/>
      <c r="L36" s="640"/>
      <c r="M36" s="640"/>
      <c r="N36" s="640"/>
      <c r="O36" s="641"/>
      <c r="P36" s="446"/>
    </row>
    <row r="37" spans="2:16" ht="13.5">
      <c r="B37" s="449"/>
      <c r="C37" s="642" t="s">
        <v>29</v>
      </c>
      <c r="D37" s="643"/>
      <c r="E37" s="643"/>
      <c r="F37" s="643"/>
      <c r="G37" s="643"/>
      <c r="H37" s="643"/>
      <c r="I37" s="643"/>
      <c r="J37" s="657"/>
      <c r="K37" s="489" t="s">
        <v>31</v>
      </c>
      <c r="L37" s="479" t="s">
        <v>32</v>
      </c>
      <c r="M37" s="656" t="s">
        <v>46</v>
      </c>
      <c r="N37" s="657"/>
      <c r="O37" s="480" t="s">
        <v>40</v>
      </c>
      <c r="P37" s="446"/>
    </row>
    <row r="38" spans="2:16">
      <c r="B38" s="449"/>
      <c r="C38" s="646"/>
      <c r="D38" s="647"/>
      <c r="E38" s="647"/>
      <c r="F38" s="647"/>
      <c r="G38" s="647"/>
      <c r="H38" s="647"/>
      <c r="I38" s="647"/>
      <c r="J38" s="658"/>
      <c r="K38" s="490"/>
      <c r="L38" s="491"/>
      <c r="M38" s="659"/>
      <c r="N38" s="660"/>
      <c r="O38" s="482"/>
      <c r="P38" s="446"/>
    </row>
    <row r="39" spans="2:16" ht="13.5" thickBot="1">
      <c r="B39" s="449"/>
      <c r="C39" s="652"/>
      <c r="D39" s="653"/>
      <c r="E39" s="653"/>
      <c r="F39" s="653"/>
      <c r="G39" s="653"/>
      <c r="H39" s="653"/>
      <c r="I39" s="653"/>
      <c r="J39" s="661"/>
      <c r="K39" s="484"/>
      <c r="L39" s="492"/>
      <c r="M39" s="654"/>
      <c r="N39" s="655"/>
      <c r="O39" s="493"/>
      <c r="P39" s="446"/>
    </row>
    <row r="40" spans="2:16" ht="14.25" thickBot="1">
      <c r="B40" s="449"/>
      <c r="C40" s="624" t="s">
        <v>44</v>
      </c>
      <c r="D40" s="625"/>
      <c r="E40" s="625"/>
      <c r="F40" s="625"/>
      <c r="G40" s="625"/>
      <c r="H40" s="625"/>
      <c r="I40" s="625"/>
      <c r="J40" s="625"/>
      <c r="K40" s="625"/>
      <c r="L40" s="625"/>
      <c r="M40" s="625"/>
      <c r="N40" s="626"/>
      <c r="O40" s="494">
        <v>0</v>
      </c>
      <c r="P40" s="446"/>
    </row>
    <row r="41" spans="2:16">
      <c r="B41" s="449"/>
      <c r="C41" s="633" t="s">
        <v>47</v>
      </c>
      <c r="D41" s="634"/>
      <c r="E41" s="634"/>
      <c r="F41" s="634"/>
      <c r="G41" s="634"/>
      <c r="H41" s="634"/>
      <c r="I41" s="634"/>
      <c r="J41" s="634"/>
      <c r="K41" s="634"/>
      <c r="L41" s="634"/>
      <c r="M41" s="634"/>
      <c r="N41" s="634"/>
      <c r="O41" s="635"/>
      <c r="P41" s="446"/>
    </row>
    <row r="42" spans="2:16">
      <c r="B42" s="449"/>
      <c r="C42" s="636"/>
      <c r="D42" s="637"/>
      <c r="E42" s="637"/>
      <c r="F42" s="637"/>
      <c r="G42" s="637"/>
      <c r="H42" s="637"/>
      <c r="I42" s="637"/>
      <c r="J42" s="637"/>
      <c r="K42" s="637"/>
      <c r="L42" s="637"/>
      <c r="M42" s="637"/>
      <c r="N42" s="637"/>
      <c r="O42" s="638"/>
      <c r="P42" s="446"/>
    </row>
    <row r="43" spans="2:16" ht="13.5" thickBot="1">
      <c r="B43" s="449"/>
      <c r="C43" s="639"/>
      <c r="D43" s="640"/>
      <c r="E43" s="640"/>
      <c r="F43" s="640"/>
      <c r="G43" s="640"/>
      <c r="H43" s="640"/>
      <c r="I43" s="640"/>
      <c r="J43" s="640"/>
      <c r="K43" s="640"/>
      <c r="L43" s="640"/>
      <c r="M43" s="640"/>
      <c r="N43" s="640"/>
      <c r="O43" s="641"/>
      <c r="P43" s="446"/>
    </row>
    <row r="44" spans="2:16" ht="13.5">
      <c r="B44" s="449"/>
      <c r="C44" s="642" t="s">
        <v>48</v>
      </c>
      <c r="D44" s="643"/>
      <c r="E44" s="643"/>
      <c r="F44" s="643"/>
      <c r="G44" s="643"/>
      <c r="H44" s="643"/>
      <c r="I44" s="643"/>
      <c r="J44" s="479" t="s">
        <v>304</v>
      </c>
      <c r="K44" s="495" t="s">
        <v>305</v>
      </c>
      <c r="L44" s="496" t="s">
        <v>306</v>
      </c>
      <c r="M44" s="656" t="s">
        <v>52</v>
      </c>
      <c r="N44" s="657"/>
      <c r="O44" s="480" t="s">
        <v>40</v>
      </c>
      <c r="P44" s="446"/>
    </row>
    <row r="45" spans="2:16">
      <c r="B45" s="449"/>
      <c r="C45" s="646"/>
      <c r="D45" s="647"/>
      <c r="E45" s="647"/>
      <c r="F45" s="647"/>
      <c r="G45" s="647"/>
      <c r="H45" s="647"/>
      <c r="I45" s="647"/>
      <c r="J45" s="497"/>
      <c r="K45" s="498"/>
      <c r="L45" s="497"/>
      <c r="M45" s="650"/>
      <c r="N45" s="651"/>
      <c r="O45" s="482"/>
      <c r="P45" s="446"/>
    </row>
    <row r="46" spans="2:16" ht="13.5" thickBot="1">
      <c r="B46" s="449"/>
      <c r="C46" s="652"/>
      <c r="D46" s="653"/>
      <c r="E46" s="653"/>
      <c r="F46" s="653"/>
      <c r="G46" s="653"/>
      <c r="H46" s="653"/>
      <c r="I46" s="653"/>
      <c r="J46" s="499"/>
      <c r="K46" s="500"/>
      <c r="L46" s="499"/>
      <c r="M46" s="654"/>
      <c r="N46" s="655"/>
      <c r="O46" s="501"/>
      <c r="P46" s="446"/>
    </row>
    <row r="47" spans="2:16" ht="14.25" thickBot="1">
      <c r="B47" s="449"/>
      <c r="C47" s="624" t="s">
        <v>44</v>
      </c>
      <c r="D47" s="625"/>
      <c r="E47" s="625"/>
      <c r="F47" s="625"/>
      <c r="G47" s="625"/>
      <c r="H47" s="625"/>
      <c r="I47" s="625"/>
      <c r="J47" s="625"/>
      <c r="K47" s="625"/>
      <c r="L47" s="625"/>
      <c r="M47" s="625"/>
      <c r="N47" s="626"/>
      <c r="O47" s="488"/>
      <c r="P47" s="446"/>
    </row>
    <row r="48" spans="2:16">
      <c r="B48" s="449"/>
      <c r="C48" s="633" t="s">
        <v>53</v>
      </c>
      <c r="D48" s="634"/>
      <c r="E48" s="634"/>
      <c r="F48" s="634"/>
      <c r="G48" s="634"/>
      <c r="H48" s="634"/>
      <c r="I48" s="634"/>
      <c r="J48" s="634"/>
      <c r="K48" s="634"/>
      <c r="L48" s="634"/>
      <c r="M48" s="634"/>
      <c r="N48" s="634"/>
      <c r="O48" s="635"/>
      <c r="P48" s="446"/>
    </row>
    <row r="49" spans="2:16">
      <c r="B49" s="449"/>
      <c r="C49" s="636"/>
      <c r="D49" s="637"/>
      <c r="E49" s="637"/>
      <c r="F49" s="637"/>
      <c r="G49" s="637"/>
      <c r="H49" s="637"/>
      <c r="I49" s="637"/>
      <c r="J49" s="637"/>
      <c r="K49" s="637"/>
      <c r="L49" s="637"/>
      <c r="M49" s="637"/>
      <c r="N49" s="637"/>
      <c r="O49" s="638"/>
      <c r="P49" s="446"/>
    </row>
    <row r="50" spans="2:16" ht="13.5" thickBot="1">
      <c r="B50" s="449"/>
      <c r="C50" s="639"/>
      <c r="D50" s="640"/>
      <c r="E50" s="640"/>
      <c r="F50" s="640"/>
      <c r="G50" s="640"/>
      <c r="H50" s="640"/>
      <c r="I50" s="640"/>
      <c r="J50" s="640"/>
      <c r="K50" s="640"/>
      <c r="L50" s="640"/>
      <c r="M50" s="640"/>
      <c r="N50" s="640"/>
      <c r="O50" s="641"/>
      <c r="P50" s="446"/>
    </row>
    <row r="51" spans="2:16" ht="13.5">
      <c r="B51" s="449"/>
      <c r="C51" s="642" t="s">
        <v>54</v>
      </c>
      <c r="D51" s="643"/>
      <c r="E51" s="643"/>
      <c r="F51" s="643"/>
      <c r="G51" s="643"/>
      <c r="H51" s="643"/>
      <c r="I51" s="643"/>
      <c r="J51" s="479" t="s">
        <v>55</v>
      </c>
      <c r="K51" s="502" t="s">
        <v>307</v>
      </c>
      <c r="L51" s="503" t="s">
        <v>57</v>
      </c>
      <c r="M51" s="644" t="s">
        <v>39</v>
      </c>
      <c r="N51" s="645"/>
      <c r="O51" s="504" t="s">
        <v>40</v>
      </c>
      <c r="P51" s="446"/>
    </row>
    <row r="52" spans="2:16">
      <c r="B52" s="449"/>
      <c r="C52" s="505"/>
      <c r="D52" s="506"/>
      <c r="E52" s="506"/>
      <c r="F52" s="506"/>
      <c r="G52" s="506"/>
      <c r="H52" s="506"/>
      <c r="I52" s="506"/>
      <c r="J52" s="507"/>
      <c r="K52" s="508"/>
      <c r="L52" s="509"/>
      <c r="M52" s="648"/>
      <c r="N52" s="649"/>
      <c r="O52" s="510"/>
      <c r="P52" s="446"/>
    </row>
    <row r="53" spans="2:16">
      <c r="B53" s="449"/>
      <c r="C53" s="505"/>
      <c r="D53" s="506"/>
      <c r="E53" s="506"/>
      <c r="F53" s="506"/>
      <c r="G53" s="506"/>
      <c r="H53" s="506"/>
      <c r="I53" s="506"/>
      <c r="J53" s="507"/>
      <c r="K53" s="508"/>
      <c r="L53" s="509"/>
      <c r="M53" s="648"/>
      <c r="N53" s="649"/>
      <c r="O53" s="510"/>
      <c r="P53" s="446"/>
    </row>
    <row r="54" spans="2:16">
      <c r="B54" s="449"/>
      <c r="C54" s="505"/>
      <c r="D54" s="506"/>
      <c r="E54" s="506"/>
      <c r="F54" s="506"/>
      <c r="G54" s="506"/>
      <c r="H54" s="506"/>
      <c r="I54" s="506"/>
      <c r="J54" s="507"/>
      <c r="K54" s="508"/>
      <c r="L54" s="509"/>
      <c r="M54" s="650"/>
      <c r="N54" s="651"/>
      <c r="O54" s="510"/>
      <c r="P54" s="446"/>
    </row>
    <row r="55" spans="2:16" ht="13.5" thickBot="1">
      <c r="B55" s="449"/>
      <c r="C55" s="652"/>
      <c r="D55" s="653"/>
      <c r="E55" s="653"/>
      <c r="F55" s="653"/>
      <c r="G55" s="653"/>
      <c r="H55" s="653"/>
      <c r="I55" s="653"/>
      <c r="J55" s="499"/>
      <c r="K55" s="500"/>
      <c r="L55" s="499"/>
      <c r="M55" s="654"/>
      <c r="N55" s="655"/>
      <c r="O55" s="501"/>
      <c r="P55" s="446"/>
    </row>
    <row r="56" spans="2:16" ht="14.25" thickBot="1">
      <c r="B56" s="449"/>
      <c r="C56" s="624" t="s">
        <v>44</v>
      </c>
      <c r="D56" s="625"/>
      <c r="E56" s="625"/>
      <c r="F56" s="625"/>
      <c r="G56" s="625"/>
      <c r="H56" s="625"/>
      <c r="I56" s="625"/>
      <c r="J56" s="625"/>
      <c r="K56" s="625"/>
      <c r="L56" s="625"/>
      <c r="M56" s="625"/>
      <c r="N56" s="626"/>
      <c r="O56" s="494"/>
      <c r="P56" s="446"/>
    </row>
    <row r="57" spans="2:16" ht="13.5" thickBot="1">
      <c r="B57" s="449"/>
      <c r="C57" s="474"/>
      <c r="D57" s="445"/>
      <c r="E57" s="445"/>
      <c r="F57" s="445"/>
      <c r="G57" s="445"/>
      <c r="H57" s="445"/>
      <c r="I57" s="445"/>
      <c r="J57" s="445"/>
      <c r="K57" s="445"/>
      <c r="L57" s="445"/>
      <c r="M57" s="445"/>
      <c r="N57" s="445"/>
      <c r="O57" s="475"/>
      <c r="P57" s="446"/>
    </row>
    <row r="58" spans="2:16" ht="13.5" thickBot="1">
      <c r="B58" s="449"/>
      <c r="C58" s="627" t="s">
        <v>58</v>
      </c>
      <c r="D58" s="628"/>
      <c r="E58" s="628"/>
      <c r="F58" s="628"/>
      <c r="G58" s="628"/>
      <c r="H58" s="628"/>
      <c r="I58" s="628"/>
      <c r="J58" s="628"/>
      <c r="K58" s="628"/>
      <c r="L58" s="628"/>
      <c r="M58" s="628"/>
      <c r="N58" s="629"/>
      <c r="O58" s="511"/>
      <c r="P58" s="446"/>
    </row>
    <row r="59" spans="2:16">
      <c r="B59" s="449"/>
      <c r="C59" s="633" t="s">
        <v>59</v>
      </c>
      <c r="D59" s="634"/>
      <c r="E59" s="634"/>
      <c r="F59" s="634"/>
      <c r="G59" s="634"/>
      <c r="H59" s="634"/>
      <c r="I59" s="634"/>
      <c r="J59" s="634"/>
      <c r="K59" s="634"/>
      <c r="L59" s="634"/>
      <c r="M59" s="634"/>
      <c r="N59" s="634"/>
      <c r="O59" s="635"/>
      <c r="P59" s="446"/>
    </row>
    <row r="60" spans="2:16">
      <c r="B60" s="449"/>
      <c r="C60" s="636"/>
      <c r="D60" s="637"/>
      <c r="E60" s="637"/>
      <c r="F60" s="637"/>
      <c r="G60" s="637"/>
      <c r="H60" s="637"/>
      <c r="I60" s="637"/>
      <c r="J60" s="637"/>
      <c r="K60" s="637"/>
      <c r="L60" s="637"/>
      <c r="M60" s="637"/>
      <c r="N60" s="637"/>
      <c r="O60" s="638"/>
      <c r="P60" s="446"/>
    </row>
    <row r="61" spans="2:16" ht="13.5" thickBot="1">
      <c r="B61" s="449"/>
      <c r="C61" s="639"/>
      <c r="D61" s="640"/>
      <c r="E61" s="640"/>
      <c r="F61" s="640"/>
      <c r="G61" s="640"/>
      <c r="H61" s="640"/>
      <c r="I61" s="640"/>
      <c r="J61" s="640"/>
      <c r="K61" s="640"/>
      <c r="L61" s="640"/>
      <c r="M61" s="640"/>
      <c r="N61" s="640"/>
      <c r="O61" s="641"/>
      <c r="P61" s="446"/>
    </row>
    <row r="62" spans="2:16" ht="13.5">
      <c r="B62" s="449"/>
      <c r="C62" s="642" t="s">
        <v>60</v>
      </c>
      <c r="D62" s="643"/>
      <c r="E62" s="643"/>
      <c r="F62" s="643"/>
      <c r="G62" s="643"/>
      <c r="H62" s="643"/>
      <c r="I62" s="643"/>
      <c r="J62" s="495"/>
      <c r="K62" s="512"/>
      <c r="L62" s="503" t="s">
        <v>61</v>
      </c>
      <c r="M62" s="644" t="s">
        <v>62</v>
      </c>
      <c r="N62" s="645"/>
      <c r="O62" s="504"/>
      <c r="P62" s="446"/>
    </row>
    <row r="63" spans="2:16">
      <c r="B63" s="449"/>
      <c r="C63" s="646" t="s">
        <v>63</v>
      </c>
      <c r="D63" s="647"/>
      <c r="E63" s="647"/>
      <c r="F63" s="647"/>
      <c r="G63" s="647"/>
      <c r="H63" s="647"/>
      <c r="I63" s="647"/>
      <c r="J63" s="513"/>
      <c r="K63" s="514"/>
      <c r="L63" s="515">
        <v>0.22</v>
      </c>
      <c r="M63" s="620"/>
      <c r="N63" s="621"/>
      <c r="O63" s="516"/>
      <c r="P63" s="446"/>
    </row>
    <row r="64" spans="2:16">
      <c r="B64" s="449"/>
      <c r="C64" s="483" t="s">
        <v>64</v>
      </c>
      <c r="D64" s="484"/>
      <c r="E64" s="484"/>
      <c r="F64" s="484"/>
      <c r="G64" s="484"/>
      <c r="H64" s="484"/>
      <c r="I64" s="484"/>
      <c r="J64" s="513"/>
      <c r="K64" s="514"/>
      <c r="L64" s="515">
        <v>0.05</v>
      </c>
      <c r="M64" s="620"/>
      <c r="N64" s="621"/>
      <c r="O64" s="516"/>
      <c r="P64" s="446"/>
    </row>
    <row r="65" spans="2:16" ht="13.5" thickBot="1">
      <c r="B65" s="449"/>
      <c r="C65" s="468" t="s">
        <v>65</v>
      </c>
      <c r="D65" s="469"/>
      <c r="E65" s="469"/>
      <c r="F65" s="469"/>
      <c r="G65" s="469"/>
      <c r="H65" s="469"/>
      <c r="I65" s="469"/>
      <c r="J65" s="517"/>
      <c r="K65" s="518"/>
      <c r="L65" s="515">
        <v>0.05</v>
      </c>
      <c r="M65" s="622"/>
      <c r="N65" s="623"/>
      <c r="O65" s="516"/>
      <c r="P65" s="446"/>
    </row>
    <row r="66" spans="2:16" ht="14.25" thickBot="1">
      <c r="B66" s="449"/>
      <c r="C66" s="624" t="s">
        <v>44</v>
      </c>
      <c r="D66" s="625"/>
      <c r="E66" s="625"/>
      <c r="F66" s="625"/>
      <c r="G66" s="625"/>
      <c r="H66" s="625"/>
      <c r="I66" s="625"/>
      <c r="J66" s="625"/>
      <c r="K66" s="625"/>
      <c r="L66" s="625"/>
      <c r="M66" s="625"/>
      <c r="N66" s="626"/>
      <c r="O66" s="519"/>
      <c r="P66" s="446"/>
    </row>
    <row r="67" spans="2:16" ht="13.5" thickBot="1">
      <c r="B67" s="449"/>
      <c r="C67" s="474"/>
      <c r="D67" s="445"/>
      <c r="E67" s="445"/>
      <c r="F67" s="445"/>
      <c r="G67" s="445"/>
      <c r="H67" s="445"/>
      <c r="I67" s="445"/>
      <c r="J67" s="445"/>
      <c r="K67" s="445"/>
      <c r="L67" s="445"/>
      <c r="M67" s="445"/>
      <c r="N67" s="445"/>
      <c r="O67" s="475"/>
      <c r="P67" s="446"/>
    </row>
    <row r="68" spans="2:16" ht="13.5" thickBot="1">
      <c r="B68" s="449"/>
      <c r="C68" s="627" t="s">
        <v>308</v>
      </c>
      <c r="D68" s="628"/>
      <c r="E68" s="628"/>
      <c r="F68" s="628"/>
      <c r="G68" s="628"/>
      <c r="H68" s="628"/>
      <c r="I68" s="628"/>
      <c r="J68" s="628"/>
      <c r="K68" s="628"/>
      <c r="L68" s="628"/>
      <c r="M68" s="628"/>
      <c r="N68" s="629"/>
      <c r="O68" s="520"/>
      <c r="P68" s="446"/>
    </row>
    <row r="69" spans="2:16">
      <c r="B69" s="449"/>
      <c r="C69" s="471"/>
      <c r="D69" s="472"/>
      <c r="E69" s="472"/>
      <c r="F69" s="472"/>
      <c r="G69" s="472"/>
      <c r="H69" s="472"/>
      <c r="I69" s="472"/>
      <c r="J69" s="472"/>
      <c r="K69" s="472"/>
      <c r="L69" s="472"/>
      <c r="M69" s="472"/>
      <c r="N69" s="472"/>
      <c r="O69" s="473"/>
      <c r="P69" s="446"/>
    </row>
    <row r="70" spans="2:16">
      <c r="B70" s="449"/>
      <c r="C70" s="474"/>
      <c r="D70" s="445"/>
      <c r="E70" s="445"/>
      <c r="F70" s="445"/>
      <c r="G70" s="445"/>
      <c r="H70" s="445"/>
      <c r="I70" s="445"/>
      <c r="J70" s="445"/>
      <c r="K70" s="445"/>
      <c r="L70" s="445"/>
      <c r="M70" s="445"/>
      <c r="N70" s="445"/>
      <c r="O70" s="475"/>
      <c r="P70" s="446"/>
    </row>
    <row r="71" spans="2:16">
      <c r="B71" s="449"/>
      <c r="C71" s="474"/>
      <c r="D71" s="445"/>
      <c r="E71" s="445"/>
      <c r="F71" s="445"/>
      <c r="G71" s="445"/>
      <c r="H71" s="445"/>
      <c r="I71" s="445"/>
      <c r="J71" s="445"/>
      <c r="K71" s="445"/>
      <c r="L71" s="445"/>
      <c r="M71" s="445"/>
      <c r="N71" s="445"/>
      <c r="O71" s="475"/>
      <c r="P71" s="446"/>
    </row>
    <row r="72" spans="2:16">
      <c r="B72" s="449"/>
      <c r="C72" s="474"/>
      <c r="D72" s="445"/>
      <c r="E72" s="445"/>
      <c r="F72" s="445"/>
      <c r="G72" s="445"/>
      <c r="H72" s="521" t="s">
        <v>67</v>
      </c>
      <c r="I72" s="521"/>
      <c r="J72" s="521"/>
      <c r="K72" s="521"/>
      <c r="L72" s="445"/>
      <c r="M72" s="445"/>
      <c r="N72" s="445"/>
      <c r="O72" s="475"/>
      <c r="P72" s="446"/>
    </row>
    <row r="73" spans="2:16" ht="13.5">
      <c r="B73" s="449"/>
      <c r="C73" s="522"/>
      <c r="D73" s="523"/>
      <c r="E73" s="523"/>
      <c r="F73" s="523"/>
      <c r="G73" s="523"/>
      <c r="H73" s="521" t="s">
        <v>68</v>
      </c>
      <c r="I73" s="523"/>
      <c r="J73" s="523"/>
      <c r="K73" s="523"/>
      <c r="L73" s="523"/>
      <c r="M73" s="523"/>
      <c r="N73" s="523"/>
      <c r="O73" s="524"/>
      <c r="P73" s="446"/>
    </row>
    <row r="74" spans="2:16" ht="13.5">
      <c r="B74" s="449"/>
      <c r="C74" s="522"/>
      <c r="D74" s="523"/>
      <c r="E74" s="523"/>
      <c r="F74" s="523"/>
      <c r="G74" s="523"/>
      <c r="H74" s="521" t="s">
        <v>69</v>
      </c>
      <c r="I74" s="445"/>
      <c r="J74" s="445"/>
      <c r="K74" s="523"/>
      <c r="L74" s="523"/>
      <c r="M74" s="523"/>
      <c r="N74" s="523"/>
      <c r="O74" s="524"/>
      <c r="P74" s="446"/>
    </row>
    <row r="75" spans="2:16">
      <c r="B75" s="449"/>
      <c r="C75" s="459"/>
      <c r="D75" s="525"/>
      <c r="E75" s="525"/>
      <c r="F75" s="525"/>
      <c r="G75" s="525"/>
      <c r="H75" s="521" t="s">
        <v>70</v>
      </c>
      <c r="I75" s="525"/>
      <c r="J75" s="525"/>
      <c r="K75" s="525"/>
      <c r="L75" s="525"/>
      <c r="M75" s="525"/>
      <c r="N75" s="525"/>
      <c r="O75" s="526"/>
      <c r="P75" s="446"/>
    </row>
    <row r="76" spans="2:16">
      <c r="B76" s="449"/>
      <c r="C76" s="474"/>
      <c r="D76" s="445"/>
      <c r="E76" s="445"/>
      <c r="F76" s="445"/>
      <c r="G76" s="445"/>
      <c r="H76" s="445" t="s">
        <v>71</v>
      </c>
      <c r="I76" s="445"/>
      <c r="J76" s="445"/>
      <c r="K76" s="445"/>
      <c r="L76" s="445"/>
      <c r="M76" s="445"/>
      <c r="N76" s="445"/>
      <c r="O76" s="475"/>
      <c r="P76" s="446"/>
    </row>
    <row r="77" spans="2:16" ht="13.5">
      <c r="B77" s="449"/>
      <c r="C77" s="527" t="s">
        <v>309</v>
      </c>
      <c r="D77" s="528"/>
      <c r="E77" s="528"/>
      <c r="F77" s="528"/>
      <c r="G77" s="528"/>
      <c r="H77" s="528"/>
      <c r="I77" s="528"/>
      <c r="J77" s="528"/>
      <c r="K77" s="528"/>
      <c r="L77" s="528"/>
      <c r="M77" s="528"/>
      <c r="N77" s="528"/>
      <c r="O77" s="529"/>
      <c r="P77" s="446"/>
    </row>
    <row r="78" spans="2:16">
      <c r="B78" s="449"/>
      <c r="C78" s="630"/>
      <c r="D78" s="631"/>
      <c r="E78" s="631"/>
      <c r="F78" s="631"/>
      <c r="G78" s="631"/>
      <c r="H78" s="631"/>
      <c r="I78" s="631"/>
      <c r="J78" s="631"/>
      <c r="K78" s="631"/>
      <c r="L78" s="631"/>
      <c r="M78" s="631"/>
      <c r="N78" s="631"/>
      <c r="O78" s="632"/>
      <c r="P78" s="446"/>
    </row>
    <row r="79" spans="2:16">
      <c r="B79" s="449"/>
      <c r="C79" s="630"/>
      <c r="D79" s="631"/>
      <c r="E79" s="631"/>
      <c r="F79" s="631"/>
      <c r="G79" s="631"/>
      <c r="H79" s="631"/>
      <c r="I79" s="631"/>
      <c r="J79" s="631"/>
      <c r="K79" s="631"/>
      <c r="L79" s="631"/>
      <c r="M79" s="631"/>
      <c r="N79" s="631"/>
      <c r="O79" s="632"/>
      <c r="P79" s="446"/>
    </row>
    <row r="80" spans="2:16">
      <c r="B80" s="449"/>
      <c r="C80" s="459"/>
      <c r="D80" s="525"/>
      <c r="E80" s="525"/>
      <c r="F80" s="525"/>
      <c r="G80" s="525"/>
      <c r="H80" s="525"/>
      <c r="I80" s="525"/>
      <c r="J80" s="525"/>
      <c r="K80" s="525"/>
      <c r="L80" s="525"/>
      <c r="M80" s="525"/>
      <c r="N80" s="525"/>
      <c r="O80" s="526"/>
      <c r="P80" s="446"/>
    </row>
    <row r="81" spans="2:16">
      <c r="B81" s="449"/>
      <c r="C81" s="293" t="s">
        <v>73</v>
      </c>
      <c r="D81" s="525"/>
      <c r="E81" s="525"/>
      <c r="F81" s="525"/>
      <c r="G81" s="525"/>
      <c r="H81" s="525"/>
      <c r="I81" s="525"/>
      <c r="J81" s="525"/>
      <c r="K81" s="525"/>
      <c r="L81" s="525"/>
      <c r="M81" s="525"/>
      <c r="N81" s="525"/>
      <c r="O81" s="526"/>
      <c r="P81" s="446"/>
    </row>
    <row r="82" spans="2:16" ht="12.75" customHeight="1">
      <c r="B82" s="449"/>
      <c r="C82" s="611" t="s">
        <v>74</v>
      </c>
      <c r="D82" s="612"/>
      <c r="E82" s="612"/>
      <c r="F82" s="612"/>
      <c r="G82" s="612"/>
      <c r="H82" s="612"/>
      <c r="I82" s="612"/>
      <c r="J82" s="612"/>
      <c r="K82" s="612"/>
      <c r="L82" s="612"/>
      <c r="M82" s="612"/>
      <c r="N82" s="612"/>
      <c r="O82" s="613"/>
      <c r="P82" s="446"/>
    </row>
    <row r="83" spans="2:16">
      <c r="B83" s="449"/>
      <c r="C83" s="611"/>
      <c r="D83" s="612"/>
      <c r="E83" s="612"/>
      <c r="F83" s="612"/>
      <c r="G83" s="612"/>
      <c r="H83" s="612"/>
      <c r="I83" s="612"/>
      <c r="J83" s="612"/>
      <c r="K83" s="612"/>
      <c r="L83" s="612"/>
      <c r="M83" s="612"/>
      <c r="N83" s="612"/>
      <c r="O83" s="613"/>
      <c r="P83" s="446"/>
    </row>
    <row r="84" spans="2:16" ht="12.95" customHeight="1">
      <c r="B84" s="449"/>
      <c r="C84" s="611" t="s">
        <v>75</v>
      </c>
      <c r="D84" s="612"/>
      <c r="E84" s="612"/>
      <c r="F84" s="612"/>
      <c r="G84" s="612"/>
      <c r="H84" s="612"/>
      <c r="I84" s="612"/>
      <c r="J84" s="612"/>
      <c r="K84" s="612"/>
      <c r="L84" s="612"/>
      <c r="M84" s="612"/>
      <c r="N84" s="612"/>
      <c r="O84" s="613"/>
      <c r="P84" s="446"/>
    </row>
    <row r="85" spans="2:16">
      <c r="B85" s="449"/>
      <c r="C85" s="611"/>
      <c r="D85" s="612"/>
      <c r="E85" s="612"/>
      <c r="F85" s="612"/>
      <c r="G85" s="612"/>
      <c r="H85" s="612"/>
      <c r="I85" s="612"/>
      <c r="J85" s="612"/>
      <c r="K85" s="612"/>
      <c r="L85" s="612"/>
      <c r="M85" s="612"/>
      <c r="N85" s="612"/>
      <c r="O85" s="613"/>
      <c r="P85" s="446"/>
    </row>
    <row r="86" spans="2:16">
      <c r="B86" s="449"/>
      <c r="C86" s="459"/>
      <c r="D86" s="525"/>
      <c r="E86" s="525"/>
      <c r="F86" s="525"/>
      <c r="G86" s="525"/>
      <c r="H86" s="525"/>
      <c r="I86" s="525"/>
      <c r="J86" s="525"/>
      <c r="K86" s="525"/>
      <c r="L86" s="525"/>
      <c r="M86" s="525"/>
      <c r="N86" s="525"/>
      <c r="O86" s="526"/>
      <c r="P86" s="446"/>
    </row>
    <row r="87" spans="2:16">
      <c r="B87" s="449"/>
      <c r="C87" s="474"/>
      <c r="D87" s="445"/>
      <c r="E87" s="445"/>
      <c r="F87" s="445"/>
      <c r="G87" s="445"/>
      <c r="H87" s="521" t="s">
        <v>67</v>
      </c>
      <c r="I87" s="445"/>
      <c r="J87" s="445"/>
      <c r="K87" s="445"/>
      <c r="L87" s="445"/>
      <c r="M87" s="445"/>
      <c r="N87" s="445"/>
      <c r="O87" s="475"/>
      <c r="P87" s="446"/>
    </row>
    <row r="88" spans="2:16">
      <c r="B88" s="449"/>
      <c r="C88" s="474"/>
      <c r="D88" s="445"/>
      <c r="E88" s="445"/>
      <c r="F88" s="445"/>
      <c r="G88" s="445"/>
      <c r="H88" s="445" t="s">
        <v>68</v>
      </c>
      <c r="I88" s="484"/>
      <c r="J88" s="484"/>
      <c r="K88" s="484"/>
      <c r="L88" s="445"/>
      <c r="M88" s="445"/>
      <c r="N88" s="445"/>
      <c r="O88" s="475"/>
      <c r="P88" s="446"/>
    </row>
    <row r="89" spans="2:16">
      <c r="B89" s="449"/>
      <c r="C89" s="474"/>
      <c r="D89" s="445"/>
      <c r="E89" s="445"/>
      <c r="F89" s="445"/>
      <c r="G89" s="445"/>
      <c r="H89" s="445" t="s">
        <v>76</v>
      </c>
      <c r="I89" s="530"/>
      <c r="J89" s="530"/>
      <c r="K89" s="530"/>
      <c r="L89" s="445"/>
      <c r="M89" s="445"/>
      <c r="N89" s="445"/>
      <c r="O89" s="475"/>
      <c r="P89" s="446"/>
    </row>
    <row r="90" spans="2:16">
      <c r="B90" s="449"/>
      <c r="C90" s="531"/>
      <c r="D90" s="525"/>
      <c r="E90" s="525"/>
      <c r="F90" s="525"/>
      <c r="G90" s="525"/>
      <c r="H90" s="445" t="s">
        <v>70</v>
      </c>
      <c r="I90" s="445"/>
      <c r="J90" s="445"/>
      <c r="K90" s="445"/>
      <c r="L90" s="525"/>
      <c r="M90" s="525"/>
      <c r="N90" s="525"/>
      <c r="O90" s="526"/>
      <c r="P90" s="446"/>
    </row>
    <row r="91" spans="2:16" ht="17.25" customHeight="1">
      <c r="B91" s="449"/>
      <c r="C91" s="532"/>
      <c r="D91" s="533"/>
      <c r="E91" s="533"/>
      <c r="F91" s="445"/>
      <c r="G91" s="445"/>
      <c r="H91" s="445"/>
      <c r="I91" s="445"/>
      <c r="J91" s="445"/>
      <c r="K91" s="614"/>
      <c r="L91" s="614"/>
      <c r="M91" s="614"/>
      <c r="N91" s="614"/>
      <c r="O91" s="615"/>
      <c r="P91" s="446"/>
    </row>
    <row r="92" spans="2:16" ht="18.75" customHeight="1" thickBot="1">
      <c r="B92" s="449"/>
      <c r="C92" s="618"/>
      <c r="D92" s="619"/>
      <c r="E92" s="619"/>
      <c r="F92" s="500"/>
      <c r="G92" s="500"/>
      <c r="H92" s="500"/>
      <c r="I92" s="500"/>
      <c r="J92" s="500"/>
      <c r="K92" s="616"/>
      <c r="L92" s="616"/>
      <c r="M92" s="616"/>
      <c r="N92" s="616"/>
      <c r="O92" s="617"/>
      <c r="P92" s="446"/>
    </row>
    <row r="93" spans="2:16" ht="13.5" thickBot="1">
      <c r="B93" s="534"/>
      <c r="C93" s="535"/>
      <c r="D93" s="535"/>
      <c r="E93" s="535"/>
      <c r="F93" s="535"/>
      <c r="G93" s="535"/>
      <c r="H93" s="535"/>
      <c r="I93" s="535"/>
      <c r="J93" s="535"/>
      <c r="K93" s="535"/>
      <c r="L93" s="535"/>
      <c r="M93" s="535"/>
      <c r="N93" s="535"/>
      <c r="O93" s="535"/>
      <c r="P93" s="536"/>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19"/>
  <sheetViews>
    <sheetView workbookViewId="0">
      <selection activeCell="B3" sqref="B3:I3"/>
    </sheetView>
  </sheetViews>
  <sheetFormatPr baseColWidth="10" defaultColWidth="9.140625" defaultRowHeight="15"/>
  <cols>
    <col min="8" max="8" width="11.85546875" bestFit="1" customWidth="1"/>
    <col min="10" max="10" width="14.42578125" bestFit="1" customWidth="1"/>
    <col min="13" max="13" width="13"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2"/>
      <c r="F11" s="23"/>
      <c r="G11" s="21"/>
      <c r="H11" s="24"/>
      <c r="I11" s="25" t="s">
        <v>17</v>
      </c>
      <c r="J11" s="26"/>
      <c r="K11" s="22"/>
      <c r="L11" s="22"/>
      <c r="M11" s="27"/>
    </row>
    <row r="12" spans="1:13" ht="15.75" thickBot="1">
      <c r="A12" s="28"/>
      <c r="B12" s="29"/>
      <c r="C12" s="30"/>
      <c r="D12" s="30"/>
      <c r="E12" s="30"/>
      <c r="F12" s="30"/>
      <c r="G12" s="29"/>
      <c r="H12" s="30"/>
      <c r="I12" s="29"/>
      <c r="J12" s="30"/>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61"/>
      <c r="D25" s="61"/>
      <c r="E25" s="765" t="s">
        <v>26</v>
      </c>
      <c r="F25" s="766"/>
      <c r="G25" s="766"/>
      <c r="H25" s="61" t="s">
        <v>11</v>
      </c>
      <c r="I25" s="61" t="s">
        <v>12</v>
      </c>
      <c r="J25" s="62"/>
      <c r="K25" s="61"/>
      <c r="L25" s="61"/>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33</v>
      </c>
      <c r="B31" s="73" t="s">
        <v>34</v>
      </c>
      <c r="C31" s="74"/>
      <c r="D31" s="74"/>
      <c r="E31" s="74"/>
      <c r="F31" s="74"/>
      <c r="G31" s="74"/>
      <c r="H31" s="74"/>
      <c r="I31" s="75"/>
      <c r="J31" s="76"/>
      <c r="K31" s="77" t="s">
        <v>35</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41</v>
      </c>
      <c r="B36" s="760"/>
      <c r="C36" s="760"/>
      <c r="D36" s="760"/>
      <c r="E36" s="760"/>
      <c r="F36" s="760"/>
      <c r="G36" s="761"/>
      <c r="H36" s="92"/>
      <c r="I36" s="93"/>
      <c r="J36" s="94">
        <v>195000</v>
      </c>
      <c r="K36" s="95"/>
      <c r="L36" s="96">
        <v>60</v>
      </c>
      <c r="M36" s="97">
        <f>J36/L36</f>
        <v>3250</v>
      </c>
    </row>
    <row r="37" spans="1:13">
      <c r="A37" s="759" t="s">
        <v>42</v>
      </c>
      <c r="B37" s="760"/>
      <c r="C37" s="760"/>
      <c r="D37" s="760"/>
      <c r="E37" s="760"/>
      <c r="F37" s="760"/>
      <c r="G37" s="761"/>
      <c r="H37" s="92"/>
      <c r="I37" s="93"/>
      <c r="J37" s="94">
        <v>155000</v>
      </c>
      <c r="K37" s="95"/>
      <c r="L37" s="96">
        <v>63</v>
      </c>
      <c r="M37" s="97">
        <f>J37/L37</f>
        <v>2460.3174603174602</v>
      </c>
    </row>
    <row r="38" spans="1:13">
      <c r="A38" s="759"/>
      <c r="B38" s="760"/>
      <c r="C38" s="760"/>
      <c r="D38" s="760"/>
      <c r="E38" s="760"/>
      <c r="F38" s="760"/>
      <c r="G38" s="761"/>
      <c r="H38" s="92"/>
      <c r="I38" s="93"/>
      <c r="J38" s="94"/>
      <c r="K38" s="95"/>
      <c r="L38" s="96"/>
      <c r="M38" s="97"/>
    </row>
    <row r="39" spans="1:13">
      <c r="A39" s="759"/>
      <c r="B39" s="760"/>
      <c r="C39" s="760"/>
      <c r="D39" s="760"/>
      <c r="E39" s="760"/>
      <c r="F39" s="760"/>
      <c r="G39" s="761"/>
      <c r="H39" s="784"/>
      <c r="I39" s="785"/>
      <c r="J39" s="98"/>
      <c r="K39" s="786"/>
      <c r="L39" s="787"/>
      <c r="M39" s="99"/>
    </row>
    <row r="40" spans="1:13">
      <c r="A40" s="759"/>
      <c r="B40" s="760"/>
      <c r="C40" s="760"/>
      <c r="D40" s="788"/>
      <c r="E40" s="760"/>
      <c r="F40" s="760"/>
      <c r="G40" s="761"/>
      <c r="H40" s="100"/>
      <c r="I40" s="101"/>
      <c r="J40" s="98"/>
      <c r="K40" s="102"/>
      <c r="L40" s="103"/>
      <c r="M40" s="104"/>
    </row>
    <row r="41" spans="1:13">
      <c r="A41" s="789"/>
      <c r="B41" s="790"/>
      <c r="C41" s="790"/>
      <c r="D41" s="105"/>
      <c r="E41" s="106"/>
      <c r="F41" s="106"/>
      <c r="G41" s="107"/>
      <c r="H41" s="100"/>
      <c r="I41" s="101"/>
      <c r="J41" s="108"/>
      <c r="K41" s="102"/>
      <c r="L41" s="103"/>
      <c r="M41" s="109"/>
    </row>
    <row r="42" spans="1:13" ht="15.75" thickBot="1">
      <c r="A42" s="759" t="s">
        <v>43</v>
      </c>
      <c r="B42" s="760"/>
      <c r="C42" s="760"/>
      <c r="D42" s="760"/>
      <c r="E42" s="760"/>
      <c r="F42" s="760"/>
      <c r="G42" s="761"/>
      <c r="H42" s="791"/>
      <c r="I42" s="792"/>
      <c r="J42" s="110"/>
      <c r="K42" s="793">
        <v>0.01</v>
      </c>
      <c r="L42" s="794"/>
      <c r="M42" s="111">
        <f>M76*K42</f>
        <v>2.1871111111111112</v>
      </c>
    </row>
    <row r="43" spans="1:13" ht="15.75" thickBot="1">
      <c r="A43" s="795" t="s">
        <v>44</v>
      </c>
      <c r="B43" s="796"/>
      <c r="C43" s="796"/>
      <c r="D43" s="796"/>
      <c r="E43" s="796"/>
      <c r="F43" s="796"/>
      <c r="G43" s="796"/>
      <c r="H43" s="796"/>
      <c r="I43" s="796"/>
      <c r="J43" s="796"/>
      <c r="K43" s="796"/>
      <c r="L43" s="797"/>
      <c r="M43" s="112">
        <f>SUM(M36:M42)</f>
        <v>5712.5045714285716</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118" t="s">
        <v>31</v>
      </c>
      <c r="J47" s="119" t="s">
        <v>32</v>
      </c>
      <c r="K47" s="783" t="s">
        <v>46</v>
      </c>
      <c r="L47" s="782"/>
      <c r="M47" s="120" t="s">
        <v>40</v>
      </c>
    </row>
    <row r="48" spans="1:13">
      <c r="A48" s="121" t="s">
        <v>80</v>
      </c>
      <c r="B48" s="122"/>
      <c r="C48" s="122"/>
      <c r="D48" s="122"/>
      <c r="E48" s="122"/>
      <c r="F48" s="122"/>
      <c r="G48" s="122"/>
      <c r="H48" s="93"/>
      <c r="I48" s="55" t="s">
        <v>35</v>
      </c>
      <c r="J48" s="123">
        <v>1</v>
      </c>
      <c r="K48" s="92"/>
      <c r="L48" s="124">
        <v>5500</v>
      </c>
      <c r="M48" s="97">
        <f>J48*L48</f>
        <v>5500</v>
      </c>
    </row>
    <row r="49" spans="1:13">
      <c r="A49" s="121"/>
      <c r="B49" s="122"/>
      <c r="C49" s="122"/>
      <c r="D49" s="122"/>
      <c r="E49" s="122"/>
      <c r="F49" s="122"/>
      <c r="G49" s="122"/>
      <c r="H49" s="93"/>
      <c r="I49" s="55"/>
      <c r="J49" s="123"/>
      <c r="K49" s="92"/>
      <c r="L49" s="124"/>
      <c r="M49" s="97"/>
    </row>
    <row r="50" spans="1:13">
      <c r="A50" s="121"/>
      <c r="B50" s="122"/>
      <c r="C50" s="122"/>
      <c r="D50" s="122"/>
      <c r="E50" s="122"/>
      <c r="F50" s="122"/>
      <c r="G50" s="122"/>
      <c r="H50" s="93"/>
      <c r="I50" s="55"/>
      <c r="J50" s="123"/>
      <c r="K50" s="92"/>
      <c r="L50" s="124"/>
      <c r="M50" s="97"/>
    </row>
    <row r="51" spans="1:13">
      <c r="A51" s="121"/>
      <c r="B51" s="122"/>
      <c r="C51" s="122"/>
      <c r="D51" s="122"/>
      <c r="E51" s="122"/>
      <c r="F51" s="122"/>
      <c r="G51" s="122"/>
      <c r="H51" s="93"/>
      <c r="I51" s="55"/>
      <c r="J51" s="123"/>
      <c r="K51" s="92"/>
      <c r="L51" s="124"/>
      <c r="M51" s="125"/>
    </row>
    <row r="52" spans="1:13">
      <c r="A52" s="121"/>
      <c r="B52" s="122"/>
      <c r="C52" s="122"/>
      <c r="D52" s="122"/>
      <c r="E52" s="122"/>
      <c r="F52" s="122"/>
      <c r="G52" s="122"/>
      <c r="H52" s="93"/>
      <c r="I52" s="55"/>
      <c r="J52" s="123"/>
      <c r="K52" s="92"/>
      <c r="L52" s="124"/>
      <c r="M52" s="125"/>
    </row>
    <row r="53" spans="1:13" ht="15.75" thickBot="1">
      <c r="A53" s="800"/>
      <c r="B53" s="801"/>
      <c r="C53" s="801"/>
      <c r="D53" s="801"/>
      <c r="E53" s="801"/>
      <c r="F53" s="801"/>
      <c r="G53" s="801"/>
      <c r="H53" s="785"/>
      <c r="I53" s="126"/>
      <c r="J53" s="127"/>
      <c r="K53" s="802"/>
      <c r="L53" s="803"/>
      <c r="M53" s="128"/>
    </row>
    <row r="54" spans="1:13" ht="15.75" thickBot="1">
      <c r="A54" s="795" t="s">
        <v>44</v>
      </c>
      <c r="B54" s="796"/>
      <c r="C54" s="796"/>
      <c r="D54" s="796"/>
      <c r="E54" s="796"/>
      <c r="F54" s="796"/>
      <c r="G54" s="796"/>
      <c r="H54" s="796"/>
      <c r="I54" s="796"/>
      <c r="J54" s="796"/>
      <c r="K54" s="796"/>
      <c r="L54" s="797"/>
      <c r="M54" s="112">
        <f>SUM(M48:M53)</f>
        <v>5500</v>
      </c>
    </row>
    <row r="55" spans="1:13">
      <c r="A55" s="65"/>
      <c r="B55" s="66"/>
      <c r="C55" s="66"/>
      <c r="D55" s="66"/>
      <c r="E55" s="66"/>
      <c r="F55" s="66"/>
      <c r="G55" s="66"/>
      <c r="H55" s="66"/>
      <c r="I55" s="66"/>
      <c r="J55" s="66"/>
      <c r="K55" s="66"/>
      <c r="L55" s="66"/>
      <c r="M55" s="67"/>
    </row>
    <row r="56" spans="1:13">
      <c r="A56" s="114" t="s">
        <v>47</v>
      </c>
      <c r="B56" s="115"/>
      <c r="C56" s="115"/>
      <c r="D56" s="115"/>
      <c r="E56" s="115"/>
      <c r="F56" s="115"/>
      <c r="G56" s="115"/>
      <c r="H56" s="115"/>
      <c r="I56" s="115"/>
      <c r="J56" s="115"/>
      <c r="K56" s="115"/>
      <c r="L56" s="115"/>
      <c r="M56" s="116"/>
    </row>
    <row r="57" spans="1:13" ht="15.75" thickBot="1">
      <c r="A57" s="129"/>
      <c r="B57" s="87"/>
      <c r="C57" s="87"/>
      <c r="D57" s="87"/>
      <c r="E57" s="87"/>
      <c r="F57" s="87"/>
      <c r="G57" s="87"/>
      <c r="H57" s="87"/>
      <c r="I57" s="87"/>
      <c r="J57" s="87"/>
      <c r="K57" s="87"/>
      <c r="L57" s="87"/>
      <c r="M57" s="89"/>
    </row>
    <row r="58" spans="1:13" ht="25.5">
      <c r="A58" s="130" t="s">
        <v>48</v>
      </c>
      <c r="B58" s="131"/>
      <c r="C58" s="131"/>
      <c r="D58" s="131"/>
      <c r="E58" s="131"/>
      <c r="F58" s="131"/>
      <c r="G58" s="132" t="s">
        <v>31</v>
      </c>
      <c r="H58" s="133" t="s">
        <v>49</v>
      </c>
      <c r="I58" s="134" t="s">
        <v>50</v>
      </c>
      <c r="J58" s="132" t="s">
        <v>51</v>
      </c>
      <c r="K58" s="804" t="s">
        <v>52</v>
      </c>
      <c r="L58" s="805"/>
      <c r="M58" s="135" t="s">
        <v>40</v>
      </c>
    </row>
    <row r="59" spans="1:13">
      <c r="A59" s="136"/>
      <c r="B59" s="137"/>
      <c r="C59" s="137"/>
      <c r="D59" s="137"/>
      <c r="E59" s="137"/>
      <c r="F59" s="137"/>
      <c r="G59" s="138"/>
      <c r="H59" s="108"/>
      <c r="I59" s="139"/>
      <c r="J59" s="108"/>
      <c r="K59" s="806"/>
      <c r="L59" s="807"/>
      <c r="M59" s="140"/>
    </row>
    <row r="60" spans="1:13">
      <c r="A60" s="136"/>
      <c r="B60" s="141"/>
      <c r="C60" s="141"/>
      <c r="D60" s="141"/>
      <c r="E60" s="141"/>
      <c r="F60" s="141"/>
      <c r="G60" s="142"/>
      <c r="H60" s="108"/>
      <c r="I60" s="108"/>
      <c r="J60" s="108"/>
      <c r="K60" s="143"/>
      <c r="L60" s="144"/>
      <c r="M60" s="145"/>
    </row>
    <row r="61" spans="1:13">
      <c r="A61" s="136"/>
      <c r="B61" s="141"/>
      <c r="C61" s="141"/>
      <c r="D61" s="141"/>
      <c r="E61" s="141"/>
      <c r="F61" s="141"/>
      <c r="G61" s="142"/>
      <c r="H61" s="108"/>
      <c r="I61" s="108"/>
      <c r="J61" s="108"/>
      <c r="K61" s="143"/>
      <c r="L61" s="144"/>
      <c r="M61" s="145"/>
    </row>
    <row r="62" spans="1:13">
      <c r="A62" s="136"/>
      <c r="B62" s="141"/>
      <c r="C62" s="141"/>
      <c r="D62" s="141"/>
      <c r="E62" s="141"/>
      <c r="F62" s="141"/>
      <c r="G62" s="142"/>
      <c r="H62" s="108"/>
      <c r="I62" s="108"/>
      <c r="J62" s="108"/>
      <c r="K62" s="143"/>
      <c r="L62" s="144"/>
      <c r="M62" s="145"/>
    </row>
    <row r="63" spans="1:13">
      <c r="A63" s="136"/>
      <c r="B63" s="141"/>
      <c r="C63" s="141"/>
      <c r="D63" s="141"/>
      <c r="E63" s="141"/>
      <c r="F63" s="141"/>
      <c r="G63" s="142"/>
      <c r="H63" s="108"/>
      <c r="I63" s="108"/>
      <c r="J63" s="108"/>
      <c r="K63" s="143"/>
      <c r="L63" s="144"/>
      <c r="M63" s="145"/>
    </row>
    <row r="64" spans="1:13" ht="15.75" thickBot="1">
      <c r="A64" s="146"/>
      <c r="B64" s="147"/>
      <c r="C64" s="147"/>
      <c r="D64" s="147"/>
      <c r="E64" s="147"/>
      <c r="F64" s="147"/>
      <c r="G64" s="148"/>
      <c r="H64" s="149"/>
      <c r="I64" s="149"/>
      <c r="J64" s="149"/>
      <c r="K64" s="808"/>
      <c r="L64" s="809"/>
      <c r="M64" s="150"/>
    </row>
    <row r="65" spans="1:13" ht="15.75" thickBot="1">
      <c r="A65" s="810" t="s">
        <v>44</v>
      </c>
      <c r="B65" s="798"/>
      <c r="C65" s="798"/>
      <c r="D65" s="798"/>
      <c r="E65" s="798"/>
      <c r="F65" s="798"/>
      <c r="G65" s="798"/>
      <c r="H65" s="798"/>
      <c r="I65" s="798"/>
      <c r="J65" s="798"/>
      <c r="K65" s="798"/>
      <c r="L65" s="799"/>
      <c r="M65" s="151"/>
    </row>
    <row r="66" spans="1:13">
      <c r="A66" s="65"/>
      <c r="B66" s="66"/>
      <c r="C66" s="66"/>
      <c r="D66" s="66"/>
      <c r="E66" s="66"/>
      <c r="F66" s="66"/>
      <c r="G66" s="66"/>
      <c r="H66" s="66"/>
      <c r="I66" s="66"/>
      <c r="J66" s="66"/>
      <c r="K66" s="66"/>
      <c r="L66" s="66"/>
      <c r="M66" s="67"/>
    </row>
    <row r="67" spans="1:13">
      <c r="A67" s="114" t="s">
        <v>53</v>
      </c>
      <c r="B67" s="115"/>
      <c r="C67" s="115"/>
      <c r="D67" s="115"/>
      <c r="E67" s="115"/>
      <c r="F67" s="115"/>
      <c r="G67" s="115"/>
      <c r="H67" s="115"/>
      <c r="I67" s="115"/>
      <c r="J67" s="115"/>
      <c r="K67" s="115"/>
      <c r="L67" s="115"/>
      <c r="M67" s="116"/>
    </row>
    <row r="68" spans="1:13" ht="15.75" thickBot="1">
      <c r="A68" s="129"/>
      <c r="B68" s="87"/>
      <c r="C68" s="87"/>
      <c r="D68" s="87"/>
      <c r="E68" s="87"/>
      <c r="F68" s="87"/>
      <c r="G68" s="87"/>
      <c r="H68" s="87"/>
      <c r="I68" s="87"/>
      <c r="J68" s="87"/>
      <c r="K68" s="87"/>
      <c r="L68" s="87"/>
      <c r="M68" s="89"/>
    </row>
    <row r="69" spans="1:13" ht="38.25">
      <c r="A69" s="811" t="s">
        <v>54</v>
      </c>
      <c r="B69" s="812"/>
      <c r="C69" s="812"/>
      <c r="D69" s="812"/>
      <c r="E69" s="812"/>
      <c r="F69" s="812"/>
      <c r="G69" s="812"/>
      <c r="H69" s="132" t="s">
        <v>55</v>
      </c>
      <c r="I69" s="134" t="s">
        <v>56</v>
      </c>
      <c r="J69" s="133" t="s">
        <v>57</v>
      </c>
      <c r="K69" s="813" t="s">
        <v>39</v>
      </c>
      <c r="L69" s="814"/>
      <c r="M69" s="152" t="s">
        <v>40</v>
      </c>
    </row>
    <row r="70" spans="1:13">
      <c r="A70" s="153" t="s">
        <v>79</v>
      </c>
      <c r="B70" s="141"/>
      <c r="C70" s="141"/>
      <c r="D70" s="141"/>
      <c r="E70" s="141"/>
      <c r="F70" s="141"/>
      <c r="G70" s="141"/>
      <c r="H70" s="154">
        <v>58520.000000000007</v>
      </c>
      <c r="I70" s="155">
        <v>185</v>
      </c>
      <c r="J70" s="156">
        <v>108262</v>
      </c>
      <c r="K70" s="157"/>
      <c r="L70" s="158">
        <v>495</v>
      </c>
      <c r="M70" s="159">
        <f>J70/L70</f>
        <v>218.71111111111111</v>
      </c>
    </row>
    <row r="71" spans="1:13">
      <c r="A71" s="153"/>
      <c r="B71" s="141"/>
      <c r="C71" s="141"/>
      <c r="D71" s="141"/>
      <c r="E71" s="141"/>
      <c r="F71" s="141"/>
      <c r="G71" s="141"/>
      <c r="H71" s="154"/>
      <c r="I71" s="155"/>
      <c r="J71" s="156"/>
      <c r="K71" s="157"/>
      <c r="L71" s="160"/>
      <c r="M71" s="161"/>
    </row>
    <row r="72" spans="1:13">
      <c r="A72" s="153"/>
      <c r="B72" s="141"/>
      <c r="C72" s="141"/>
      <c r="D72" s="141"/>
      <c r="E72" s="141"/>
      <c r="F72" s="141"/>
      <c r="G72" s="141"/>
      <c r="H72" s="108"/>
      <c r="I72" s="162"/>
      <c r="J72" s="163"/>
      <c r="K72" s="157"/>
      <c r="L72" s="164"/>
      <c r="M72" s="161"/>
    </row>
    <row r="73" spans="1:13">
      <c r="A73" s="153"/>
      <c r="B73" s="141"/>
      <c r="C73" s="141"/>
      <c r="D73" s="141"/>
      <c r="E73" s="141"/>
      <c r="F73" s="141"/>
      <c r="G73" s="141"/>
      <c r="H73" s="108"/>
      <c r="I73" s="162"/>
      <c r="J73" s="163"/>
      <c r="K73" s="165"/>
      <c r="L73" s="164"/>
      <c r="M73" s="161"/>
    </row>
    <row r="74" spans="1:13">
      <c r="A74" s="153"/>
      <c r="B74" s="141"/>
      <c r="C74" s="141"/>
      <c r="D74" s="141"/>
      <c r="E74" s="141"/>
      <c r="F74" s="141"/>
      <c r="G74" s="141"/>
      <c r="H74" s="108"/>
      <c r="I74" s="162"/>
      <c r="J74" s="163"/>
      <c r="K74" s="165"/>
      <c r="L74" s="164"/>
      <c r="M74" s="161"/>
    </row>
    <row r="75" spans="1:13" ht="15.75" thickBot="1">
      <c r="A75" s="815"/>
      <c r="B75" s="816"/>
      <c r="C75" s="816"/>
      <c r="D75" s="816"/>
      <c r="E75" s="816"/>
      <c r="F75" s="816"/>
      <c r="G75" s="816"/>
      <c r="H75" s="149"/>
      <c r="I75" s="149"/>
      <c r="J75" s="149"/>
      <c r="K75" s="817"/>
      <c r="L75" s="817"/>
      <c r="M75" s="128"/>
    </row>
    <row r="76" spans="1:13" ht="15.75" thickBot="1">
      <c r="A76" s="795" t="s">
        <v>44</v>
      </c>
      <c r="B76" s="796"/>
      <c r="C76" s="796"/>
      <c r="D76" s="796"/>
      <c r="E76" s="796"/>
      <c r="F76" s="796"/>
      <c r="G76" s="796"/>
      <c r="H76" s="798"/>
      <c r="I76" s="798"/>
      <c r="J76" s="798"/>
      <c r="K76" s="798"/>
      <c r="L76" s="799"/>
      <c r="M76" s="166">
        <f>SUM(M70:M75)</f>
        <v>218.71111111111111</v>
      </c>
    </row>
    <row r="77" spans="1:13" ht="15.75" thickBot="1">
      <c r="A77" s="65"/>
      <c r="B77" s="66"/>
      <c r="C77" s="66"/>
      <c r="D77" s="66"/>
      <c r="E77" s="66"/>
      <c r="F77" s="66"/>
      <c r="G77" s="66"/>
      <c r="H77" s="66"/>
      <c r="I77" s="66"/>
      <c r="J77" s="66"/>
      <c r="K77" s="66"/>
      <c r="L77" s="66"/>
      <c r="M77" s="67"/>
    </row>
    <row r="78" spans="1:13" ht="15.75" thickBot="1">
      <c r="A78" s="795" t="s">
        <v>58</v>
      </c>
      <c r="B78" s="796"/>
      <c r="C78" s="796"/>
      <c r="D78" s="796"/>
      <c r="E78" s="796"/>
      <c r="F78" s="796"/>
      <c r="G78" s="796"/>
      <c r="H78" s="796"/>
      <c r="I78" s="796"/>
      <c r="J78" s="796"/>
      <c r="K78" s="796"/>
      <c r="L78" s="797"/>
      <c r="M78" s="167">
        <f>M43+M54+M65+M76</f>
        <v>11431.215682539683</v>
      </c>
    </row>
    <row r="79" spans="1:13">
      <c r="A79" s="65"/>
      <c r="B79" s="66"/>
      <c r="C79" s="66"/>
      <c r="D79" s="66"/>
      <c r="E79" s="66"/>
      <c r="F79" s="66"/>
      <c r="G79" s="66"/>
      <c r="H79" s="66"/>
      <c r="I79" s="66"/>
      <c r="J79" s="66"/>
      <c r="K79" s="66"/>
      <c r="L79" s="66"/>
      <c r="M79" s="67"/>
    </row>
    <row r="80" spans="1:13">
      <c r="A80" s="114" t="s">
        <v>59</v>
      </c>
      <c r="B80" s="115"/>
      <c r="C80" s="115"/>
      <c r="D80" s="115"/>
      <c r="E80" s="115"/>
      <c r="F80" s="115"/>
      <c r="G80" s="115"/>
      <c r="H80" s="115"/>
      <c r="I80" s="115"/>
      <c r="J80" s="115"/>
      <c r="K80" s="115"/>
      <c r="L80" s="115"/>
      <c r="M80" s="116"/>
    </row>
    <row r="81" spans="1:15" ht="15.75" thickBot="1">
      <c r="A81" s="129"/>
      <c r="B81" s="87"/>
      <c r="C81" s="87"/>
      <c r="D81" s="87"/>
      <c r="E81" s="87"/>
      <c r="F81" s="87"/>
      <c r="G81" s="87"/>
      <c r="H81" s="87"/>
      <c r="I81" s="87"/>
      <c r="J81" s="87"/>
      <c r="K81" s="87"/>
      <c r="L81" s="87"/>
      <c r="M81" s="89"/>
    </row>
    <row r="82" spans="1:15">
      <c r="A82" s="780" t="s">
        <v>60</v>
      </c>
      <c r="B82" s="781"/>
      <c r="C82" s="781"/>
      <c r="D82" s="781"/>
      <c r="E82" s="781"/>
      <c r="F82" s="781"/>
      <c r="G82" s="781"/>
      <c r="H82" s="131"/>
      <c r="I82" s="168"/>
      <c r="J82" s="169" t="s">
        <v>61</v>
      </c>
      <c r="K82" s="822" t="s">
        <v>62</v>
      </c>
      <c r="L82" s="823"/>
      <c r="M82" s="170"/>
    </row>
    <row r="83" spans="1:15">
      <c r="A83" s="824" t="s">
        <v>63</v>
      </c>
      <c r="B83" s="825"/>
      <c r="C83" s="825"/>
      <c r="D83" s="825"/>
      <c r="E83" s="825"/>
      <c r="F83" s="825"/>
      <c r="G83" s="825"/>
      <c r="H83" s="171"/>
      <c r="I83" s="172"/>
      <c r="J83" s="173">
        <v>0.2</v>
      </c>
      <c r="K83" s="826">
        <f>M78*J83</f>
        <v>2286.2431365079369</v>
      </c>
      <c r="L83" s="827"/>
      <c r="M83" s="174"/>
    </row>
    <row r="84" spans="1:15">
      <c r="A84" s="175" t="s">
        <v>64</v>
      </c>
      <c r="B84" s="176"/>
      <c r="C84" s="176"/>
      <c r="D84" s="176"/>
      <c r="E84" s="176"/>
      <c r="F84" s="176"/>
      <c r="G84" s="176"/>
      <c r="H84" s="171"/>
      <c r="I84" s="172"/>
      <c r="J84" s="173">
        <v>0.05</v>
      </c>
      <c r="K84" s="826">
        <f>M78*J84</f>
        <v>571.56078412698423</v>
      </c>
      <c r="L84" s="827"/>
      <c r="M84" s="174"/>
    </row>
    <row r="85" spans="1:15" ht="15.75" thickBot="1">
      <c r="A85" s="177" t="s">
        <v>65</v>
      </c>
      <c r="B85" s="178"/>
      <c r="C85" s="178"/>
      <c r="D85" s="178"/>
      <c r="E85" s="178"/>
      <c r="F85" s="178"/>
      <c r="G85" s="178"/>
      <c r="H85" s="179"/>
      <c r="I85" s="180"/>
      <c r="J85" s="181">
        <v>0.05</v>
      </c>
      <c r="K85" s="828">
        <f>M78*J85</f>
        <v>571.56078412698423</v>
      </c>
      <c r="L85" s="829"/>
      <c r="M85" s="174"/>
    </row>
    <row r="86" spans="1:15" ht="15.75" thickBot="1">
      <c r="A86" s="795" t="s">
        <v>44</v>
      </c>
      <c r="B86" s="796"/>
      <c r="C86" s="796"/>
      <c r="D86" s="796"/>
      <c r="E86" s="796"/>
      <c r="F86" s="796"/>
      <c r="G86" s="796"/>
      <c r="H86" s="796"/>
      <c r="I86" s="796"/>
      <c r="J86" s="796"/>
      <c r="K86" s="796"/>
      <c r="L86" s="797"/>
      <c r="M86" s="182">
        <f>K83+K84+K85</f>
        <v>3429.3647047619056</v>
      </c>
    </row>
    <row r="87" spans="1:15" ht="15.75" thickBot="1">
      <c r="A87" s="65"/>
      <c r="B87" s="66"/>
      <c r="C87" s="66"/>
      <c r="D87" s="66"/>
      <c r="E87" s="66"/>
      <c r="F87" s="66"/>
      <c r="G87" s="66"/>
      <c r="H87" s="66"/>
      <c r="I87" s="66"/>
      <c r="J87" s="66"/>
      <c r="K87" s="66"/>
      <c r="L87" s="66"/>
      <c r="M87" s="67"/>
    </row>
    <row r="88" spans="1:15" ht="15.75" thickBot="1">
      <c r="A88" s="795" t="s">
        <v>66</v>
      </c>
      <c r="B88" s="796"/>
      <c r="C88" s="796"/>
      <c r="D88" s="796"/>
      <c r="E88" s="796"/>
      <c r="F88" s="796"/>
      <c r="G88" s="796"/>
      <c r="H88" s="796"/>
      <c r="I88" s="796"/>
      <c r="J88" s="796"/>
      <c r="K88" s="796"/>
      <c r="L88" s="797"/>
      <c r="M88" s="183">
        <f>M78+M86</f>
        <v>14860.580387301588</v>
      </c>
      <c r="O88" s="242"/>
    </row>
    <row r="89" spans="1:15">
      <c r="A89" s="31"/>
      <c r="B89" s="32"/>
      <c r="C89" s="32"/>
      <c r="D89" s="32"/>
      <c r="E89" s="32"/>
      <c r="F89" s="32"/>
      <c r="G89" s="32"/>
      <c r="H89" s="32"/>
      <c r="I89" s="32"/>
      <c r="J89" s="32"/>
      <c r="K89" s="32"/>
      <c r="L89" s="32"/>
      <c r="M89" s="33"/>
    </row>
    <row r="90" spans="1:15">
      <c r="A90" s="64"/>
      <c r="B90" s="38"/>
      <c r="C90" s="38"/>
      <c r="D90" s="38"/>
      <c r="E90" s="38"/>
      <c r="F90" s="38"/>
      <c r="G90" s="38"/>
      <c r="H90" s="38"/>
      <c r="I90" s="38"/>
      <c r="J90" s="38"/>
      <c r="K90" s="38"/>
      <c r="L90" s="38"/>
      <c r="M90" s="40"/>
    </row>
    <row r="91" spans="1:15">
      <c r="A91" s="64"/>
      <c r="B91" s="38"/>
      <c r="C91" s="38"/>
      <c r="D91" s="38"/>
      <c r="E91" s="38"/>
      <c r="F91" s="38"/>
      <c r="G91" s="38"/>
      <c r="H91" s="38"/>
      <c r="I91" s="38"/>
      <c r="J91" s="38"/>
      <c r="K91" s="38"/>
      <c r="L91" s="38"/>
      <c r="M91" s="40"/>
    </row>
    <row r="92" spans="1:15">
      <c r="A92" s="64"/>
      <c r="B92" s="38"/>
      <c r="C92" s="38"/>
      <c r="D92" s="38"/>
      <c r="E92" s="38"/>
      <c r="F92" s="38"/>
      <c r="G92" s="38"/>
      <c r="H92" s="38"/>
      <c r="I92" s="38"/>
      <c r="J92" s="38"/>
      <c r="K92" s="38"/>
      <c r="L92" s="38"/>
      <c r="M92" s="40"/>
    </row>
    <row r="93" spans="1:15">
      <c r="A93" s="64"/>
      <c r="B93" s="38"/>
      <c r="C93" s="38"/>
      <c r="D93" s="48" t="s">
        <v>67</v>
      </c>
      <c r="E93" s="48"/>
      <c r="F93" s="48"/>
      <c r="G93" s="48"/>
      <c r="H93" s="48"/>
      <c r="I93" s="48"/>
      <c r="J93" s="38"/>
      <c r="K93" s="38"/>
      <c r="L93" s="38"/>
      <c r="M93" s="40"/>
    </row>
    <row r="94" spans="1:15">
      <c r="A94" s="64"/>
      <c r="B94" s="38"/>
      <c r="C94" s="38"/>
      <c r="D94" s="38" t="s">
        <v>68</v>
      </c>
      <c r="E94" s="38"/>
      <c r="F94" s="38"/>
      <c r="G94" s="38"/>
      <c r="H94" s="38"/>
      <c r="I94" s="38"/>
      <c r="J94" s="38"/>
      <c r="K94" s="38"/>
      <c r="L94" s="38"/>
      <c r="M94" s="40"/>
    </row>
    <row r="95" spans="1:15">
      <c r="A95" s="64"/>
      <c r="B95" s="38"/>
      <c r="C95" s="38"/>
      <c r="D95" s="38" t="s">
        <v>69</v>
      </c>
      <c r="E95" s="38"/>
      <c r="F95" s="38"/>
      <c r="G95" s="38"/>
      <c r="H95" s="38"/>
      <c r="I95" s="38"/>
      <c r="J95" s="38"/>
      <c r="K95" s="38"/>
      <c r="L95" s="38"/>
      <c r="M95" s="40"/>
    </row>
    <row r="96" spans="1:15">
      <c r="A96" s="64"/>
      <c r="B96" s="38"/>
      <c r="C96" s="38"/>
      <c r="D96" s="38" t="s">
        <v>70</v>
      </c>
      <c r="E96" s="38"/>
      <c r="F96" s="38"/>
      <c r="G96" s="38"/>
      <c r="H96" s="38"/>
      <c r="I96" s="38"/>
      <c r="J96" s="38"/>
      <c r="K96" s="38"/>
      <c r="L96" s="38"/>
      <c r="M96" s="40"/>
    </row>
    <row r="97" spans="1:13" ht="15.75" thickBot="1">
      <c r="A97" s="64"/>
      <c r="B97" s="38"/>
      <c r="C97" s="38"/>
      <c r="D97" s="38"/>
      <c r="E97" s="38" t="s">
        <v>71</v>
      </c>
      <c r="F97" s="38"/>
      <c r="G97" s="38"/>
      <c r="H97" s="38"/>
      <c r="I97" s="38"/>
      <c r="J97" s="38"/>
      <c r="K97" s="38"/>
      <c r="L97" s="38"/>
      <c r="M97" s="40"/>
    </row>
    <row r="98" spans="1:13">
      <c r="A98" s="184" t="s">
        <v>72</v>
      </c>
      <c r="B98" s="185"/>
      <c r="C98" s="185"/>
      <c r="D98" s="185"/>
      <c r="E98" s="185"/>
      <c r="F98" s="185"/>
      <c r="G98" s="185"/>
      <c r="H98" s="185"/>
      <c r="I98" s="185"/>
      <c r="J98" s="185"/>
      <c r="K98" s="185"/>
      <c r="L98" s="185"/>
      <c r="M98" s="186"/>
    </row>
    <row r="99" spans="1:13">
      <c r="A99" s="187"/>
      <c r="B99" s="188"/>
      <c r="C99" s="188"/>
      <c r="D99" s="188"/>
      <c r="E99" s="188"/>
      <c r="F99" s="188"/>
      <c r="G99" s="188"/>
      <c r="H99" s="188"/>
      <c r="I99" s="188"/>
      <c r="J99" s="188"/>
      <c r="K99" s="188"/>
      <c r="L99" s="188"/>
      <c r="M99" s="189"/>
    </row>
    <row r="100" spans="1:13">
      <c r="A100" s="187"/>
      <c r="B100" s="188"/>
      <c r="C100" s="188"/>
      <c r="D100" s="188"/>
      <c r="E100" s="188"/>
      <c r="F100" s="188"/>
      <c r="G100" s="188"/>
      <c r="H100" s="188"/>
      <c r="I100" s="188"/>
      <c r="J100" s="188"/>
      <c r="K100" s="188"/>
      <c r="L100" s="188"/>
      <c r="M100" s="189"/>
    </row>
    <row r="101" spans="1:13">
      <c r="A101" s="187"/>
      <c r="B101" s="188"/>
      <c r="C101" s="188"/>
      <c r="D101" s="188"/>
      <c r="E101" s="188"/>
      <c r="F101" s="188"/>
      <c r="G101" s="188"/>
      <c r="H101" s="188"/>
      <c r="I101" s="188"/>
      <c r="J101" s="188"/>
      <c r="K101" s="188"/>
      <c r="L101" s="188"/>
      <c r="M101" s="189"/>
    </row>
    <row r="102" spans="1:13" ht="15.75" thickBot="1">
      <c r="A102" s="190"/>
      <c r="B102" s="191"/>
      <c r="C102" s="191"/>
      <c r="D102" s="191"/>
      <c r="E102" s="191"/>
      <c r="F102" s="191"/>
      <c r="G102" s="191"/>
      <c r="H102" s="191"/>
      <c r="I102" s="191"/>
      <c r="J102" s="191"/>
      <c r="K102" s="191"/>
      <c r="L102" s="191"/>
      <c r="M102" s="192"/>
    </row>
    <row r="103" spans="1:13">
      <c r="A103" s="193"/>
      <c r="B103" s="194"/>
      <c r="C103" s="194"/>
      <c r="D103" s="194"/>
      <c r="E103" s="194"/>
      <c r="F103" s="194"/>
      <c r="G103" s="194"/>
      <c r="H103" s="194"/>
      <c r="I103" s="194"/>
      <c r="J103" s="194"/>
      <c r="K103" s="194"/>
      <c r="L103" s="194"/>
      <c r="M103" s="195"/>
    </row>
    <row r="104" spans="1:13">
      <c r="A104" s="196" t="s">
        <v>73</v>
      </c>
      <c r="B104" s="52"/>
      <c r="C104" s="52"/>
      <c r="D104" s="52"/>
      <c r="E104" s="52"/>
      <c r="F104" s="52"/>
      <c r="G104" s="52"/>
      <c r="H104" s="52"/>
      <c r="I104" s="52"/>
      <c r="J104" s="52"/>
      <c r="K104" s="52"/>
      <c r="L104" s="52"/>
      <c r="M104" s="53"/>
    </row>
    <row r="105" spans="1:13">
      <c r="A105" s="830" t="s">
        <v>74</v>
      </c>
      <c r="B105" s="831"/>
      <c r="C105" s="831"/>
      <c r="D105" s="831"/>
      <c r="E105" s="831"/>
      <c r="F105" s="831"/>
      <c r="G105" s="831"/>
      <c r="H105" s="831"/>
      <c r="I105" s="831"/>
      <c r="J105" s="831"/>
      <c r="K105" s="831"/>
      <c r="L105" s="831"/>
      <c r="M105" s="832"/>
    </row>
    <row r="106" spans="1:13" ht="24.75" customHeight="1">
      <c r="A106" s="830"/>
      <c r="B106" s="831"/>
      <c r="C106" s="831"/>
      <c r="D106" s="831"/>
      <c r="E106" s="831"/>
      <c r="F106" s="831"/>
      <c r="G106" s="831"/>
      <c r="H106" s="831"/>
      <c r="I106" s="831"/>
      <c r="J106" s="831"/>
      <c r="K106" s="831"/>
      <c r="L106" s="831"/>
      <c r="M106" s="832"/>
    </row>
    <row r="107" spans="1:13">
      <c r="A107" s="833" t="s">
        <v>75</v>
      </c>
      <c r="B107" s="834"/>
      <c r="C107" s="834"/>
      <c r="D107" s="834"/>
      <c r="E107" s="834"/>
      <c r="F107" s="834"/>
      <c r="G107" s="834"/>
      <c r="H107" s="834"/>
      <c r="I107" s="834"/>
      <c r="J107" s="834"/>
      <c r="K107" s="834"/>
      <c r="L107" s="834"/>
      <c r="M107" s="835"/>
    </row>
    <row r="108" spans="1:13" ht="24" customHeight="1">
      <c r="A108" s="833"/>
      <c r="B108" s="834"/>
      <c r="C108" s="834"/>
      <c r="D108" s="834"/>
      <c r="E108" s="834"/>
      <c r="F108" s="834"/>
      <c r="G108" s="834"/>
      <c r="H108" s="834"/>
      <c r="I108" s="834"/>
      <c r="J108" s="834"/>
      <c r="K108" s="834"/>
      <c r="L108" s="834"/>
      <c r="M108" s="835"/>
    </row>
    <row r="109" spans="1:13">
      <c r="A109" s="197"/>
      <c r="B109" s="198"/>
      <c r="C109" s="198"/>
      <c r="D109" s="198"/>
      <c r="E109" s="198"/>
      <c r="F109" s="198"/>
      <c r="G109" s="198"/>
      <c r="H109" s="198"/>
      <c r="I109" s="198"/>
      <c r="J109" s="198"/>
      <c r="K109" s="198"/>
      <c r="L109" s="198"/>
      <c r="M109" s="199"/>
    </row>
    <row r="110" spans="1:13">
      <c r="A110" s="197"/>
      <c r="B110" s="198"/>
      <c r="C110" s="198"/>
      <c r="D110" s="198"/>
      <c r="E110" s="198"/>
      <c r="F110" s="198"/>
      <c r="G110" s="198"/>
      <c r="H110" s="198"/>
      <c r="I110" s="198"/>
      <c r="J110" s="198"/>
      <c r="K110" s="198"/>
      <c r="L110" s="198"/>
      <c r="M110" s="199"/>
    </row>
    <row r="111" spans="1:13">
      <c r="A111" s="197"/>
      <c r="B111" s="198"/>
      <c r="C111" s="198"/>
      <c r="D111" s="198"/>
      <c r="E111" s="198"/>
      <c r="F111" s="198"/>
      <c r="G111" s="198"/>
      <c r="H111" s="198"/>
      <c r="I111" s="198"/>
      <c r="J111" s="198"/>
      <c r="K111" s="198"/>
      <c r="L111" s="198"/>
      <c r="M111" s="199"/>
    </row>
    <row r="112" spans="1:13">
      <c r="A112" s="196"/>
      <c r="B112" s="52"/>
      <c r="C112" s="52"/>
      <c r="D112" s="52"/>
      <c r="E112" s="52"/>
      <c r="F112" s="52"/>
      <c r="G112" s="52"/>
      <c r="H112" s="52"/>
      <c r="I112" s="52"/>
      <c r="J112" s="52"/>
      <c r="K112" s="52"/>
      <c r="L112" s="52"/>
      <c r="M112" s="53"/>
    </row>
    <row r="113" spans="1:13">
      <c r="A113" s="64"/>
      <c r="B113" s="38"/>
      <c r="C113" s="38"/>
      <c r="D113" s="38" t="s">
        <v>67</v>
      </c>
      <c r="E113" s="48"/>
      <c r="F113" s="48"/>
      <c r="G113" s="38"/>
      <c r="H113" s="38"/>
      <c r="I113" s="38"/>
      <c r="J113" s="38"/>
      <c r="K113" s="38"/>
      <c r="L113" s="38"/>
      <c r="M113" s="40"/>
    </row>
    <row r="114" spans="1:13">
      <c r="A114" s="64"/>
      <c r="B114" s="38"/>
      <c r="C114" s="38"/>
      <c r="D114" s="200" t="s">
        <v>68</v>
      </c>
      <c r="E114" s="38"/>
      <c r="F114" s="38"/>
      <c r="G114" s="200"/>
      <c r="H114" s="200"/>
      <c r="I114" s="200"/>
      <c r="J114" s="38"/>
      <c r="K114" s="38"/>
      <c r="L114" s="38"/>
      <c r="M114" s="40"/>
    </row>
    <row r="115" spans="1:13">
      <c r="A115" s="64"/>
      <c r="B115" s="38"/>
      <c r="C115" s="38"/>
      <c r="D115" s="201" t="s">
        <v>76</v>
      </c>
      <c r="E115" s="38"/>
      <c r="F115" s="38"/>
      <c r="G115" s="201"/>
      <c r="H115" s="201"/>
      <c r="I115" s="201"/>
      <c r="J115" s="38"/>
      <c r="K115" s="38"/>
      <c r="L115" s="38"/>
      <c r="M115" s="40"/>
    </row>
    <row r="116" spans="1:13">
      <c r="A116" s="202"/>
      <c r="B116" s="52"/>
      <c r="C116" s="52"/>
      <c r="D116" s="38" t="s">
        <v>70</v>
      </c>
      <c r="E116" s="38"/>
      <c r="F116" s="38"/>
      <c r="G116" s="38"/>
      <c r="H116" s="38"/>
      <c r="I116" s="38"/>
      <c r="J116" s="52"/>
      <c r="K116" s="52"/>
      <c r="L116" s="52"/>
      <c r="M116" s="53"/>
    </row>
    <row r="117" spans="1:13">
      <c r="A117" s="202"/>
      <c r="B117" s="52"/>
      <c r="C117" s="52"/>
      <c r="D117" s="52"/>
      <c r="E117" s="38"/>
      <c r="F117" s="38"/>
      <c r="G117" s="38"/>
      <c r="H117" s="38"/>
      <c r="I117" s="38"/>
      <c r="J117" s="52"/>
      <c r="K117" s="52"/>
      <c r="L117" s="52"/>
      <c r="M117" s="53"/>
    </row>
    <row r="118" spans="1:13">
      <c r="A118" s="202" t="s">
        <v>77</v>
      </c>
      <c r="B118" s="201"/>
      <c r="C118" s="201"/>
      <c r="D118" s="38"/>
      <c r="E118" s="38"/>
      <c r="F118" s="38"/>
      <c r="G118" s="38"/>
      <c r="H118" s="38"/>
      <c r="I118" s="818"/>
      <c r="J118" s="818"/>
      <c r="K118" s="818"/>
      <c r="L118" s="818"/>
      <c r="M118" s="819"/>
    </row>
    <row r="119" spans="1:13" ht="15.75" thickBot="1">
      <c r="A119" s="203" t="s">
        <v>78</v>
      </c>
      <c r="B119" s="204"/>
      <c r="C119" s="204"/>
      <c r="D119" s="205"/>
      <c r="E119" s="205"/>
      <c r="F119" s="205"/>
      <c r="G119" s="205"/>
      <c r="H119" s="205"/>
      <c r="I119" s="820"/>
      <c r="J119" s="820"/>
      <c r="K119" s="820"/>
      <c r="L119" s="820"/>
      <c r="M119" s="821"/>
    </row>
  </sheetData>
  <mergeCells count="66">
    <mergeCell ref="I118:M119"/>
    <mergeCell ref="A78:L78"/>
    <mergeCell ref="A82:G82"/>
    <mergeCell ref="K82:L82"/>
    <mergeCell ref="A83:G83"/>
    <mergeCell ref="K83:L83"/>
    <mergeCell ref="K84:L84"/>
    <mergeCell ref="K85:L85"/>
    <mergeCell ref="A86:L86"/>
    <mergeCell ref="A88:L88"/>
    <mergeCell ref="A105:M106"/>
    <mergeCell ref="A107:M108"/>
    <mergeCell ref="A76:L76"/>
    <mergeCell ref="A53:H53"/>
    <mergeCell ref="K53:L53"/>
    <mergeCell ref="A54:L54"/>
    <mergeCell ref="K58:L58"/>
    <mergeCell ref="K59:L59"/>
    <mergeCell ref="K64:L64"/>
    <mergeCell ref="A65:L65"/>
    <mergeCell ref="A69:G69"/>
    <mergeCell ref="K69:L69"/>
    <mergeCell ref="A75:G75"/>
    <mergeCell ref="K75:L75"/>
    <mergeCell ref="A47:H47"/>
    <mergeCell ref="K47:L47"/>
    <mergeCell ref="A37:G37"/>
    <mergeCell ref="A38:G38"/>
    <mergeCell ref="A39:G39"/>
    <mergeCell ref="H39:I39"/>
    <mergeCell ref="K39:L39"/>
    <mergeCell ref="A40:G40"/>
    <mergeCell ref="A41:C41"/>
    <mergeCell ref="A42:G42"/>
    <mergeCell ref="H42:I42"/>
    <mergeCell ref="K42:L42"/>
    <mergeCell ref="A43:L43"/>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 ref="A1:A6"/>
    <mergeCell ref="B1:I1"/>
    <mergeCell ref="J1:J2"/>
    <mergeCell ref="B5:I5"/>
    <mergeCell ref="J5:J6"/>
    <mergeCell ref="K1:M2"/>
    <mergeCell ref="B2:I2"/>
    <mergeCell ref="B3:I3"/>
    <mergeCell ref="J3:J4"/>
    <mergeCell ref="K3:M4"/>
    <mergeCell ref="B4:I4"/>
  </mergeCells>
  <pageMargins left="0.7" right="0.7" top="0.75" bottom="0.75" header="0.3" footer="0.3"/>
  <drawing r:id="rId1"/>
  <legacyDrawing r:id="rId2"/>
  <oleObjects>
    <mc:AlternateContent xmlns:mc="http://schemas.openxmlformats.org/markup-compatibility/2006">
      <mc:Choice Requires="x14">
        <oleObject progId="PBrush" shapeId="1026" r:id="rId3">
          <objectPr defaultSize="0" autoPict="0" r:id="rId4">
            <anchor moveWithCells="1" sizeWithCells="1">
              <from>
                <xdr:col>0</xdr:col>
                <xdr:colOff>0</xdr:colOff>
                <xdr:row>1</xdr:row>
                <xdr:rowOff>104775</xdr:rowOff>
              </from>
              <to>
                <xdr:col>0</xdr:col>
                <xdr:colOff>542925</xdr:colOff>
                <xdr:row>5</xdr:row>
                <xdr:rowOff>66675</xdr:rowOff>
              </to>
            </anchor>
          </objectPr>
        </oleObject>
      </mc:Choice>
      <mc:Fallback>
        <oleObject progId="PBrush" shapeId="1026" r:id="rId3"/>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19"/>
  <sheetViews>
    <sheetView workbookViewId="0">
      <selection activeCell="C19" sqref="C19"/>
    </sheetView>
  </sheetViews>
  <sheetFormatPr baseColWidth="10" defaultRowHeight="15"/>
  <cols>
    <col min="8" max="8" width="11.85546875" bestFit="1" customWidth="1"/>
    <col min="10" max="10" width="13.5703125" bestFit="1" customWidth="1"/>
    <col min="12" max="12" width="11.85546875" bestFit="1" customWidth="1"/>
    <col min="13" max="13" width="13" bestFit="1" customWidth="1"/>
    <col min="15" max="15" width="12.5703125"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17"/>
      <c r="F11" s="23"/>
      <c r="G11" s="21"/>
      <c r="H11" s="24"/>
      <c r="I11" s="25" t="s">
        <v>17</v>
      </c>
      <c r="J11" s="26"/>
      <c r="K11" s="217"/>
      <c r="L11" s="217"/>
      <c r="M11" s="27"/>
    </row>
    <row r="12" spans="1:13" ht="15.75" thickBot="1">
      <c r="A12" s="28"/>
      <c r="B12" s="29"/>
      <c r="C12" s="218"/>
      <c r="D12" s="218"/>
      <c r="E12" s="218"/>
      <c r="F12" s="218"/>
      <c r="G12" s="29"/>
      <c r="H12" s="218"/>
      <c r="I12" s="29"/>
      <c r="J12" s="218"/>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19"/>
      <c r="D25" s="219"/>
      <c r="E25" s="765" t="s">
        <v>26</v>
      </c>
      <c r="F25" s="766"/>
      <c r="G25" s="766"/>
      <c r="H25" s="219" t="s">
        <v>11</v>
      </c>
      <c r="I25" s="219" t="s">
        <v>12</v>
      </c>
      <c r="J25" s="62"/>
      <c r="K25" s="219"/>
      <c r="L25" s="219"/>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81</v>
      </c>
      <c r="B31" s="73" t="s">
        <v>82</v>
      </c>
      <c r="C31" s="74"/>
      <c r="D31" s="74"/>
      <c r="E31" s="74"/>
      <c r="F31" s="74"/>
      <c r="G31" s="74"/>
      <c r="H31" s="74"/>
      <c r="I31" s="75"/>
      <c r="J31" s="76"/>
      <c r="K31" s="77" t="s">
        <v>35</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84</v>
      </c>
      <c r="B36" s="760"/>
      <c r="C36" s="760"/>
      <c r="D36" s="760"/>
      <c r="E36" s="760"/>
      <c r="F36" s="760"/>
      <c r="G36" s="761"/>
      <c r="H36" s="92"/>
      <c r="I36" s="93"/>
      <c r="J36" s="94">
        <v>70000</v>
      </c>
      <c r="K36" s="95"/>
      <c r="L36" s="96">
        <v>25</v>
      </c>
      <c r="M36" s="97">
        <f>J36/L36</f>
        <v>2800</v>
      </c>
    </row>
    <row r="37" spans="1:13">
      <c r="A37" s="759" t="s">
        <v>85</v>
      </c>
      <c r="B37" s="760"/>
      <c r="C37" s="760"/>
      <c r="D37" s="760"/>
      <c r="E37" s="760"/>
      <c r="F37" s="760"/>
      <c r="G37" s="761"/>
      <c r="H37" s="92"/>
      <c r="I37" s="93"/>
      <c r="J37" s="94">
        <v>160000</v>
      </c>
      <c r="K37" s="95"/>
      <c r="L37" s="96">
        <v>25</v>
      </c>
      <c r="M37" s="97">
        <f>J37/L37</f>
        <v>6400</v>
      </c>
    </row>
    <row r="38" spans="1:13">
      <c r="A38" s="759" t="s">
        <v>86</v>
      </c>
      <c r="B38" s="760"/>
      <c r="C38" s="760"/>
      <c r="D38" s="760"/>
      <c r="E38" s="760"/>
      <c r="F38" s="760"/>
      <c r="G38" s="761"/>
      <c r="H38" s="92"/>
      <c r="I38" s="93"/>
      <c r="J38" s="94">
        <v>160000</v>
      </c>
      <c r="K38" s="95"/>
      <c r="L38" s="96">
        <v>25</v>
      </c>
      <c r="M38" s="97">
        <f>J38/L38</f>
        <v>6400</v>
      </c>
    </row>
    <row r="39" spans="1:13">
      <c r="A39" s="759"/>
      <c r="B39" s="760"/>
      <c r="C39" s="760"/>
      <c r="D39" s="760"/>
      <c r="E39" s="760"/>
      <c r="F39" s="760"/>
      <c r="G39" s="761"/>
      <c r="H39" s="784"/>
      <c r="I39" s="785"/>
      <c r="J39" s="94"/>
      <c r="K39" s="786"/>
      <c r="L39" s="787"/>
      <c r="M39" s="97"/>
    </row>
    <row r="40" spans="1:13">
      <c r="A40" s="759"/>
      <c r="B40" s="760"/>
      <c r="C40" s="760"/>
      <c r="D40" s="788"/>
      <c r="E40" s="760"/>
      <c r="F40" s="760"/>
      <c r="G40" s="761"/>
      <c r="H40" s="100"/>
      <c r="I40" s="101"/>
      <c r="J40" s="98"/>
      <c r="K40" s="102"/>
      <c r="L40" s="103"/>
      <c r="M40" s="104"/>
    </row>
    <row r="41" spans="1:13">
      <c r="A41" s="789" t="s">
        <v>43</v>
      </c>
      <c r="B41" s="790"/>
      <c r="C41" s="790"/>
      <c r="D41" s="105"/>
      <c r="E41" s="106"/>
      <c r="F41" s="106"/>
      <c r="G41" s="107"/>
      <c r="H41" s="100"/>
      <c r="I41" s="101"/>
      <c r="J41" s="108"/>
      <c r="K41" s="102"/>
      <c r="L41" s="243">
        <v>0.01</v>
      </c>
      <c r="M41" s="109">
        <f>M76*L41</f>
        <v>13.805352879079155</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15613.805352879079</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16" t="s">
        <v>31</v>
      </c>
      <c r="J47" s="119" t="s">
        <v>32</v>
      </c>
      <c r="K47" s="783" t="s">
        <v>46</v>
      </c>
      <c r="L47" s="782"/>
      <c r="M47" s="120" t="s">
        <v>40</v>
      </c>
    </row>
    <row r="48" spans="1:13">
      <c r="A48" s="121" t="s">
        <v>87</v>
      </c>
      <c r="B48" s="122"/>
      <c r="C48" s="122"/>
      <c r="D48" s="122"/>
      <c r="E48" s="122"/>
      <c r="F48" s="122"/>
      <c r="G48" s="122"/>
      <c r="H48" s="93"/>
      <c r="I48" s="55" t="s">
        <v>35</v>
      </c>
      <c r="J48" s="123">
        <v>1.3</v>
      </c>
      <c r="K48" s="92"/>
      <c r="L48" s="244">
        <v>82000</v>
      </c>
      <c r="M48" s="97">
        <f>J48*L48</f>
        <v>106600</v>
      </c>
    </row>
    <row r="49" spans="1:13">
      <c r="A49" s="121" t="s">
        <v>88</v>
      </c>
      <c r="B49" s="122"/>
      <c r="C49" s="122"/>
      <c r="D49" s="122"/>
      <c r="E49" s="122"/>
      <c r="F49" s="122"/>
      <c r="G49" s="122"/>
      <c r="H49" s="93"/>
      <c r="I49" s="55" t="s">
        <v>89</v>
      </c>
      <c r="J49" s="123">
        <v>24</v>
      </c>
      <c r="K49" s="92"/>
      <c r="L49" s="244">
        <v>80</v>
      </c>
      <c r="M49" s="97">
        <f>J49*L49</f>
        <v>1920</v>
      </c>
    </row>
    <row r="50" spans="1:13">
      <c r="A50" s="121"/>
      <c r="B50" s="122"/>
      <c r="C50" s="122"/>
      <c r="D50" s="122"/>
      <c r="E50" s="122"/>
      <c r="F50" s="122"/>
      <c r="G50" s="122"/>
      <c r="H50" s="93"/>
      <c r="I50" s="55"/>
      <c r="J50" s="123"/>
      <c r="K50" s="92"/>
      <c r="L50" s="124"/>
      <c r="M50" s="97"/>
    </row>
    <row r="51" spans="1:13">
      <c r="A51" s="121"/>
      <c r="B51" s="122"/>
      <c r="C51" s="122"/>
      <c r="D51" s="122"/>
      <c r="E51" s="122"/>
      <c r="F51" s="122"/>
      <c r="G51" s="122"/>
      <c r="H51" s="93"/>
      <c r="I51" s="55"/>
      <c r="J51" s="123"/>
      <c r="K51" s="92"/>
      <c r="L51" s="124"/>
      <c r="M51" s="125"/>
    </row>
    <row r="52" spans="1:13">
      <c r="A52" s="121"/>
      <c r="B52" s="122"/>
      <c r="C52" s="122"/>
      <c r="D52" s="122"/>
      <c r="E52" s="122"/>
      <c r="F52" s="122"/>
      <c r="G52" s="122"/>
      <c r="H52" s="93"/>
      <c r="I52" s="55"/>
      <c r="J52" s="123"/>
      <c r="K52" s="92"/>
      <c r="L52" s="124"/>
      <c r="M52" s="125"/>
    </row>
    <row r="53" spans="1:13" ht="15.75" thickBot="1">
      <c r="A53" s="800"/>
      <c r="B53" s="801"/>
      <c r="C53" s="801"/>
      <c r="D53" s="801"/>
      <c r="E53" s="801"/>
      <c r="F53" s="801"/>
      <c r="G53" s="801"/>
      <c r="H53" s="785"/>
      <c r="I53" s="126"/>
      <c r="J53" s="127"/>
      <c r="K53" s="802"/>
      <c r="L53" s="803"/>
      <c r="M53" s="128"/>
    </row>
    <row r="54" spans="1:13" ht="15.75" thickBot="1">
      <c r="A54" s="795" t="s">
        <v>44</v>
      </c>
      <c r="B54" s="796"/>
      <c r="C54" s="796"/>
      <c r="D54" s="796"/>
      <c r="E54" s="796"/>
      <c r="F54" s="796"/>
      <c r="G54" s="796"/>
      <c r="H54" s="796"/>
      <c r="I54" s="796"/>
      <c r="J54" s="796"/>
      <c r="K54" s="796"/>
      <c r="L54" s="797"/>
      <c r="M54" s="112">
        <f>SUM(M48:M53)</f>
        <v>108520</v>
      </c>
    </row>
    <row r="55" spans="1:13">
      <c r="A55" s="65"/>
      <c r="B55" s="66"/>
      <c r="C55" s="66"/>
      <c r="D55" s="66"/>
      <c r="E55" s="66"/>
      <c r="F55" s="66"/>
      <c r="G55" s="66"/>
      <c r="H55" s="66"/>
      <c r="I55" s="66"/>
      <c r="J55" s="66"/>
      <c r="K55" s="66"/>
      <c r="L55" s="66"/>
      <c r="M55" s="67"/>
    </row>
    <row r="56" spans="1:13">
      <c r="A56" s="114" t="s">
        <v>47</v>
      </c>
      <c r="B56" s="115"/>
      <c r="C56" s="115"/>
      <c r="D56" s="115"/>
      <c r="E56" s="115"/>
      <c r="F56" s="115"/>
      <c r="G56" s="115"/>
      <c r="H56" s="115"/>
      <c r="I56" s="115"/>
      <c r="J56" s="115"/>
      <c r="K56" s="115"/>
      <c r="L56" s="115"/>
      <c r="M56" s="116"/>
    </row>
    <row r="57" spans="1:13" ht="15.75" thickBot="1">
      <c r="A57" s="129"/>
      <c r="B57" s="87"/>
      <c r="C57" s="87"/>
      <c r="D57" s="87"/>
      <c r="E57" s="87"/>
      <c r="F57" s="87"/>
      <c r="G57" s="87"/>
      <c r="H57" s="87"/>
      <c r="I57" s="87"/>
      <c r="J57" s="87"/>
      <c r="K57" s="87"/>
      <c r="L57" s="87"/>
      <c r="M57" s="89"/>
    </row>
    <row r="58" spans="1:13" ht="25.5">
      <c r="A58" s="209" t="s">
        <v>48</v>
      </c>
      <c r="B58" s="210"/>
      <c r="C58" s="210"/>
      <c r="D58" s="210"/>
      <c r="E58" s="210"/>
      <c r="F58" s="210"/>
      <c r="G58" s="132" t="s">
        <v>31</v>
      </c>
      <c r="H58" s="133" t="s">
        <v>49</v>
      </c>
      <c r="I58" s="134" t="s">
        <v>50</v>
      </c>
      <c r="J58" s="132" t="s">
        <v>51</v>
      </c>
      <c r="K58" s="804" t="s">
        <v>52</v>
      </c>
      <c r="L58" s="805"/>
      <c r="M58" s="135" t="s">
        <v>40</v>
      </c>
    </row>
    <row r="59" spans="1:13">
      <c r="A59" s="136" t="s">
        <v>90</v>
      </c>
      <c r="B59" s="214"/>
      <c r="C59" s="214"/>
      <c r="D59" s="214"/>
      <c r="E59" s="214"/>
      <c r="F59" s="214"/>
      <c r="G59" s="138" t="s">
        <v>83</v>
      </c>
      <c r="H59" s="108">
        <v>1.3</v>
      </c>
      <c r="I59" s="139">
        <v>1</v>
      </c>
      <c r="J59" s="108">
        <f>H59*I59</f>
        <v>1.3</v>
      </c>
      <c r="K59" s="806">
        <v>2100</v>
      </c>
      <c r="L59" s="807"/>
      <c r="M59" s="140">
        <f>J59*K59</f>
        <v>2730</v>
      </c>
    </row>
    <row r="60" spans="1:13">
      <c r="A60" s="136"/>
      <c r="B60" s="141"/>
      <c r="C60" s="141"/>
      <c r="D60" s="141"/>
      <c r="E60" s="141"/>
      <c r="F60" s="141"/>
      <c r="G60" s="142"/>
      <c r="H60" s="108"/>
      <c r="I60" s="108"/>
      <c r="J60" s="108"/>
      <c r="K60" s="143"/>
      <c r="L60" s="144"/>
      <c r="M60" s="145"/>
    </row>
    <row r="61" spans="1:13">
      <c r="A61" s="136"/>
      <c r="B61" s="141"/>
      <c r="C61" s="141"/>
      <c r="D61" s="141"/>
      <c r="E61" s="141"/>
      <c r="F61" s="141"/>
      <c r="G61" s="142"/>
      <c r="H61" s="108"/>
      <c r="I61" s="108"/>
      <c r="J61" s="108"/>
      <c r="K61" s="143"/>
      <c r="L61" s="144"/>
      <c r="M61" s="145"/>
    </row>
    <row r="62" spans="1:13">
      <c r="A62" s="136"/>
      <c r="B62" s="141"/>
      <c r="C62" s="141"/>
      <c r="D62" s="141"/>
      <c r="E62" s="141"/>
      <c r="F62" s="141"/>
      <c r="G62" s="142"/>
      <c r="H62" s="108"/>
      <c r="I62" s="108"/>
      <c r="J62" s="108"/>
      <c r="K62" s="143"/>
      <c r="L62" s="144"/>
      <c r="M62" s="145"/>
    </row>
    <row r="63" spans="1:13">
      <c r="A63" s="136"/>
      <c r="B63" s="141"/>
      <c r="C63" s="141"/>
      <c r="D63" s="141"/>
      <c r="E63" s="141"/>
      <c r="F63" s="141"/>
      <c r="G63" s="142"/>
      <c r="H63" s="108"/>
      <c r="I63" s="108"/>
      <c r="J63" s="108"/>
      <c r="K63" s="143"/>
      <c r="L63" s="144"/>
      <c r="M63" s="145"/>
    </row>
    <row r="64" spans="1:13" ht="15.75" thickBot="1">
      <c r="A64" s="212"/>
      <c r="B64" s="213"/>
      <c r="C64" s="213"/>
      <c r="D64" s="213"/>
      <c r="E64" s="213"/>
      <c r="F64" s="213"/>
      <c r="G64" s="148"/>
      <c r="H64" s="149"/>
      <c r="I64" s="149"/>
      <c r="J64" s="149"/>
      <c r="K64" s="808"/>
      <c r="L64" s="809"/>
      <c r="M64" s="150"/>
    </row>
    <row r="65" spans="1:13" ht="15.75" thickBot="1">
      <c r="A65" s="810" t="s">
        <v>44</v>
      </c>
      <c r="B65" s="798"/>
      <c r="C65" s="798"/>
      <c r="D65" s="798"/>
      <c r="E65" s="798"/>
      <c r="F65" s="798"/>
      <c r="G65" s="798"/>
      <c r="H65" s="798"/>
      <c r="I65" s="798"/>
      <c r="J65" s="798"/>
      <c r="K65" s="798"/>
      <c r="L65" s="799"/>
      <c r="M65" s="151">
        <f>M59+M60+M61+M62+M63</f>
        <v>2730</v>
      </c>
    </row>
    <row r="66" spans="1:13">
      <c r="A66" s="65"/>
      <c r="B66" s="66"/>
      <c r="C66" s="66"/>
      <c r="D66" s="66"/>
      <c r="E66" s="66"/>
      <c r="F66" s="66"/>
      <c r="G66" s="66"/>
      <c r="H66" s="66"/>
      <c r="I66" s="66"/>
      <c r="J66" s="66"/>
      <c r="K66" s="66"/>
      <c r="L66" s="66"/>
      <c r="M66" s="67"/>
    </row>
    <row r="67" spans="1:13">
      <c r="A67" s="114" t="s">
        <v>53</v>
      </c>
      <c r="B67" s="115"/>
      <c r="C67" s="115"/>
      <c r="D67" s="115"/>
      <c r="E67" s="115"/>
      <c r="F67" s="115"/>
      <c r="G67" s="115"/>
      <c r="H67" s="115"/>
      <c r="I67" s="115"/>
      <c r="J67" s="115"/>
      <c r="K67" s="115"/>
      <c r="L67" s="115"/>
      <c r="M67" s="116"/>
    </row>
    <row r="68" spans="1:13" ht="15.75" thickBot="1">
      <c r="A68" s="129"/>
      <c r="B68" s="87"/>
      <c r="C68" s="87"/>
      <c r="D68" s="87"/>
      <c r="E68" s="87"/>
      <c r="F68" s="87"/>
      <c r="G68" s="87"/>
      <c r="H68" s="87"/>
      <c r="I68" s="87"/>
      <c r="J68" s="87"/>
      <c r="K68" s="87"/>
      <c r="L68" s="87"/>
      <c r="M68" s="89"/>
    </row>
    <row r="69" spans="1:13" ht="25.5">
      <c r="A69" s="811" t="s">
        <v>54</v>
      </c>
      <c r="B69" s="812"/>
      <c r="C69" s="812"/>
      <c r="D69" s="812"/>
      <c r="E69" s="812"/>
      <c r="F69" s="812"/>
      <c r="G69" s="812"/>
      <c r="H69" s="132" t="s">
        <v>55</v>
      </c>
      <c r="I69" s="134" t="s">
        <v>56</v>
      </c>
      <c r="J69" s="133" t="s">
        <v>57</v>
      </c>
      <c r="K69" s="813" t="s">
        <v>39</v>
      </c>
      <c r="L69" s="814"/>
      <c r="M69" s="152" t="s">
        <v>40</v>
      </c>
    </row>
    <row r="70" spans="1:13">
      <c r="A70" s="153" t="s">
        <v>91</v>
      </c>
      <c r="B70" s="141"/>
      <c r="C70" s="141"/>
      <c r="D70" s="141"/>
      <c r="E70" s="141"/>
      <c r="F70" s="141"/>
      <c r="G70" s="141"/>
      <c r="H70" s="154">
        <v>57668.23979157189</v>
      </c>
      <c r="I70" s="155">
        <v>185</v>
      </c>
      <c r="J70" s="156">
        <v>106686.24361440798</v>
      </c>
      <c r="K70" s="157"/>
      <c r="L70" s="158">
        <v>155.80000000000001</v>
      </c>
      <c r="M70" s="159">
        <f>J70/L70</f>
        <v>684.76407968169428</v>
      </c>
    </row>
    <row r="71" spans="1:13">
      <c r="A71" s="153" t="s">
        <v>79</v>
      </c>
      <c r="B71" s="141"/>
      <c r="C71" s="141"/>
      <c r="D71" s="141"/>
      <c r="E71" s="141"/>
      <c r="F71" s="141"/>
      <c r="G71" s="141"/>
      <c r="H71" s="154">
        <v>58520.000000000007</v>
      </c>
      <c r="I71" s="155">
        <v>185</v>
      </c>
      <c r="J71" s="156">
        <v>108262</v>
      </c>
      <c r="K71" s="157"/>
      <c r="L71" s="160">
        <v>155.6</v>
      </c>
      <c r="M71" s="159">
        <f>J71/L71</f>
        <v>695.77120822622112</v>
      </c>
    </row>
    <row r="72" spans="1:13">
      <c r="A72" s="153"/>
      <c r="B72" s="141"/>
      <c r="C72" s="141"/>
      <c r="D72" s="141"/>
      <c r="E72" s="141"/>
      <c r="F72" s="141"/>
      <c r="G72" s="141"/>
      <c r="H72" s="108"/>
      <c r="I72" s="162"/>
      <c r="J72" s="163"/>
      <c r="K72" s="157"/>
      <c r="L72" s="164"/>
      <c r="M72" s="161"/>
    </row>
    <row r="73" spans="1:13">
      <c r="A73" s="153"/>
      <c r="B73" s="141"/>
      <c r="C73" s="141"/>
      <c r="D73" s="141"/>
      <c r="E73" s="141"/>
      <c r="F73" s="141"/>
      <c r="G73" s="141"/>
      <c r="H73" s="108"/>
      <c r="I73" s="162"/>
      <c r="J73" s="163"/>
      <c r="K73" s="215"/>
      <c r="L73" s="164"/>
      <c r="M73" s="161"/>
    </row>
    <row r="74" spans="1:13">
      <c r="A74" s="153"/>
      <c r="B74" s="141"/>
      <c r="C74" s="141"/>
      <c r="D74" s="141"/>
      <c r="E74" s="141"/>
      <c r="F74" s="141"/>
      <c r="G74" s="141"/>
      <c r="H74" s="108"/>
      <c r="I74" s="162"/>
      <c r="J74" s="163"/>
      <c r="K74" s="215"/>
      <c r="L74" s="164"/>
      <c r="M74" s="161"/>
    </row>
    <row r="75" spans="1:13" ht="15.75" thickBot="1">
      <c r="A75" s="815"/>
      <c r="B75" s="816"/>
      <c r="C75" s="816"/>
      <c r="D75" s="816"/>
      <c r="E75" s="816"/>
      <c r="F75" s="816"/>
      <c r="G75" s="816"/>
      <c r="H75" s="149"/>
      <c r="I75" s="149"/>
      <c r="J75" s="149"/>
      <c r="K75" s="817"/>
      <c r="L75" s="817"/>
      <c r="M75" s="128"/>
    </row>
    <row r="76" spans="1:13" ht="15.75" thickBot="1">
      <c r="A76" s="795" t="s">
        <v>44</v>
      </c>
      <c r="B76" s="796"/>
      <c r="C76" s="796"/>
      <c r="D76" s="796"/>
      <c r="E76" s="796"/>
      <c r="F76" s="796"/>
      <c r="G76" s="796"/>
      <c r="H76" s="798"/>
      <c r="I76" s="798"/>
      <c r="J76" s="798"/>
      <c r="K76" s="798"/>
      <c r="L76" s="799"/>
      <c r="M76" s="166">
        <f>SUM(M70:M75)</f>
        <v>1380.5352879079155</v>
      </c>
    </row>
    <row r="77" spans="1:13" ht="15.75" thickBot="1">
      <c r="A77" s="65"/>
      <c r="B77" s="66"/>
      <c r="C77" s="66"/>
      <c r="D77" s="66"/>
      <c r="E77" s="66"/>
      <c r="F77" s="66"/>
      <c r="G77" s="66"/>
      <c r="H77" s="66"/>
      <c r="I77" s="66"/>
      <c r="J77" s="66"/>
      <c r="K77" s="66"/>
      <c r="L77" s="66"/>
      <c r="M77" s="67"/>
    </row>
    <row r="78" spans="1:13" ht="15.75" thickBot="1">
      <c r="A78" s="795" t="s">
        <v>58</v>
      </c>
      <c r="B78" s="796"/>
      <c r="C78" s="796"/>
      <c r="D78" s="796"/>
      <c r="E78" s="796"/>
      <c r="F78" s="796"/>
      <c r="G78" s="796"/>
      <c r="H78" s="796"/>
      <c r="I78" s="796"/>
      <c r="J78" s="796"/>
      <c r="K78" s="796"/>
      <c r="L78" s="797"/>
      <c r="M78" s="167">
        <f>M43+M54+M65+M76</f>
        <v>128244.34064078699</v>
      </c>
    </row>
    <row r="79" spans="1:13">
      <c r="A79" s="65"/>
      <c r="B79" s="66"/>
      <c r="C79" s="66"/>
      <c r="D79" s="66"/>
      <c r="E79" s="66"/>
      <c r="F79" s="66"/>
      <c r="G79" s="66"/>
      <c r="H79" s="66"/>
      <c r="I79" s="66"/>
      <c r="J79" s="66"/>
      <c r="K79" s="66"/>
      <c r="L79" s="66"/>
      <c r="M79" s="67"/>
    </row>
    <row r="80" spans="1:13">
      <c r="A80" s="114" t="s">
        <v>59</v>
      </c>
      <c r="B80" s="115"/>
      <c r="C80" s="115"/>
      <c r="D80" s="115"/>
      <c r="E80" s="115"/>
      <c r="F80" s="115"/>
      <c r="G80" s="115"/>
      <c r="H80" s="115"/>
      <c r="I80" s="115"/>
      <c r="J80" s="115"/>
      <c r="K80" s="115"/>
      <c r="L80" s="115"/>
      <c r="M80" s="116"/>
    </row>
    <row r="81" spans="1:15" ht="15.75" thickBot="1">
      <c r="A81" s="129"/>
      <c r="B81" s="87"/>
      <c r="C81" s="87"/>
      <c r="D81" s="87"/>
      <c r="E81" s="87"/>
      <c r="F81" s="87"/>
      <c r="G81" s="87"/>
      <c r="H81" s="87"/>
      <c r="I81" s="87"/>
      <c r="J81" s="87"/>
      <c r="K81" s="87"/>
      <c r="L81" s="87"/>
      <c r="M81" s="89"/>
    </row>
    <row r="82" spans="1:15">
      <c r="A82" s="780" t="s">
        <v>60</v>
      </c>
      <c r="B82" s="781"/>
      <c r="C82" s="781"/>
      <c r="D82" s="781"/>
      <c r="E82" s="781"/>
      <c r="F82" s="781"/>
      <c r="G82" s="781"/>
      <c r="H82" s="210"/>
      <c r="I82" s="211"/>
      <c r="J82" s="169" t="s">
        <v>61</v>
      </c>
      <c r="K82" s="822" t="s">
        <v>62</v>
      </c>
      <c r="L82" s="823"/>
      <c r="M82" s="170"/>
    </row>
    <row r="83" spans="1:15">
      <c r="A83" s="824" t="s">
        <v>63</v>
      </c>
      <c r="B83" s="825"/>
      <c r="C83" s="825"/>
      <c r="D83" s="825"/>
      <c r="E83" s="825"/>
      <c r="F83" s="825"/>
      <c r="G83" s="825"/>
      <c r="H83" s="171"/>
      <c r="I83" s="172"/>
      <c r="J83" s="173">
        <v>0.2</v>
      </c>
      <c r="K83" s="826">
        <f>M78*J83</f>
        <v>25648.868128157399</v>
      </c>
      <c r="L83" s="827"/>
      <c r="M83" s="174"/>
    </row>
    <row r="84" spans="1:15">
      <c r="A84" s="175" t="s">
        <v>64</v>
      </c>
      <c r="B84" s="176"/>
      <c r="C84" s="176"/>
      <c r="D84" s="176"/>
      <c r="E84" s="176"/>
      <c r="F84" s="176"/>
      <c r="G84" s="176"/>
      <c r="H84" s="171"/>
      <c r="I84" s="172"/>
      <c r="J84" s="173">
        <v>0.05</v>
      </c>
      <c r="K84" s="826">
        <f>M78*J84</f>
        <v>6412.2170320393498</v>
      </c>
      <c r="L84" s="827"/>
      <c r="M84" s="174"/>
    </row>
    <row r="85" spans="1:15" ht="15.75" thickBot="1">
      <c r="A85" s="177" t="s">
        <v>65</v>
      </c>
      <c r="B85" s="178"/>
      <c r="C85" s="178"/>
      <c r="D85" s="178"/>
      <c r="E85" s="178"/>
      <c r="F85" s="178"/>
      <c r="G85" s="178"/>
      <c r="H85" s="179"/>
      <c r="I85" s="180"/>
      <c r="J85" s="181">
        <v>0.05</v>
      </c>
      <c r="K85" s="828">
        <f>M78*J85</f>
        <v>6412.2170320393498</v>
      </c>
      <c r="L85" s="829"/>
      <c r="M85" s="174"/>
    </row>
    <row r="86" spans="1:15" ht="15.75" thickBot="1">
      <c r="A86" s="795" t="s">
        <v>44</v>
      </c>
      <c r="B86" s="796"/>
      <c r="C86" s="796"/>
      <c r="D86" s="796"/>
      <c r="E86" s="796"/>
      <c r="F86" s="796"/>
      <c r="G86" s="796"/>
      <c r="H86" s="796"/>
      <c r="I86" s="796"/>
      <c r="J86" s="796"/>
      <c r="K86" s="796"/>
      <c r="L86" s="797"/>
      <c r="M86" s="182">
        <f>K83+K84+K85</f>
        <v>38473.3021922361</v>
      </c>
    </row>
    <row r="87" spans="1:15" ht="15.75" thickBot="1">
      <c r="A87" s="65"/>
      <c r="B87" s="66"/>
      <c r="C87" s="66"/>
      <c r="D87" s="66"/>
      <c r="E87" s="66"/>
      <c r="F87" s="66"/>
      <c r="G87" s="66"/>
      <c r="H87" s="66"/>
      <c r="I87" s="66"/>
      <c r="J87" s="66"/>
      <c r="K87" s="66"/>
      <c r="L87" s="66"/>
      <c r="M87" s="67"/>
    </row>
    <row r="88" spans="1:15" ht="15.75" thickBot="1">
      <c r="A88" s="795" t="s">
        <v>66</v>
      </c>
      <c r="B88" s="796"/>
      <c r="C88" s="796"/>
      <c r="D88" s="796"/>
      <c r="E88" s="796"/>
      <c r="F88" s="796"/>
      <c r="G88" s="796"/>
      <c r="H88" s="796"/>
      <c r="I88" s="796"/>
      <c r="J88" s="796"/>
      <c r="K88" s="796"/>
      <c r="L88" s="797"/>
      <c r="M88" s="183">
        <f>M78+M86</f>
        <v>166717.6428330231</v>
      </c>
      <c r="O88" s="242"/>
    </row>
    <row r="89" spans="1:15">
      <c r="A89" s="31"/>
      <c r="B89" s="32"/>
      <c r="C89" s="32"/>
      <c r="D89" s="32"/>
      <c r="E89" s="32"/>
      <c r="F89" s="32"/>
      <c r="G89" s="32"/>
      <c r="H89" s="32"/>
      <c r="I89" s="32"/>
      <c r="J89" s="32"/>
      <c r="K89" s="32"/>
      <c r="L89" s="32"/>
      <c r="M89" s="33"/>
    </row>
    <row r="90" spans="1:15">
      <c r="A90" s="64"/>
      <c r="B90" s="38"/>
      <c r="C90" s="38"/>
      <c r="D90" s="38"/>
      <c r="E90" s="38"/>
      <c r="F90" s="38"/>
      <c r="G90" s="38"/>
      <c r="H90" s="38"/>
      <c r="I90" s="38"/>
      <c r="J90" s="38"/>
      <c r="K90" s="38"/>
      <c r="L90" s="38"/>
      <c r="M90" s="40"/>
    </row>
    <row r="91" spans="1:15">
      <c r="A91" s="64"/>
      <c r="B91" s="38"/>
      <c r="C91" s="38"/>
      <c r="D91" s="38"/>
      <c r="E91" s="38"/>
      <c r="F91" s="38"/>
      <c r="G91" s="38"/>
      <c r="H91" s="38"/>
      <c r="I91" s="38"/>
      <c r="J91" s="38"/>
      <c r="K91" s="38"/>
      <c r="L91" s="38"/>
      <c r="M91" s="40"/>
    </row>
    <row r="92" spans="1:15">
      <c r="A92" s="64"/>
      <c r="B92" s="38"/>
      <c r="C92" s="38"/>
      <c r="D92" s="38"/>
      <c r="E92" s="38"/>
      <c r="F92" s="38"/>
      <c r="G92" s="38"/>
      <c r="H92" s="38"/>
      <c r="I92" s="38"/>
      <c r="J92" s="38"/>
      <c r="K92" s="38"/>
      <c r="L92" s="38"/>
      <c r="M92" s="40"/>
    </row>
    <row r="93" spans="1:15">
      <c r="A93" s="64"/>
      <c r="B93" s="38"/>
      <c r="C93" s="38"/>
      <c r="D93" s="48" t="s">
        <v>67</v>
      </c>
      <c r="E93" s="48"/>
      <c r="F93" s="48"/>
      <c r="G93" s="48"/>
      <c r="H93" s="48"/>
      <c r="I93" s="48"/>
      <c r="J93" s="38"/>
      <c r="K93" s="38"/>
      <c r="L93" s="38"/>
      <c r="M93" s="40"/>
    </row>
    <row r="94" spans="1:15">
      <c r="A94" s="64"/>
      <c r="B94" s="38"/>
      <c r="C94" s="38"/>
      <c r="D94" s="38" t="s">
        <v>68</v>
      </c>
      <c r="E94" s="38"/>
      <c r="F94" s="38"/>
      <c r="G94" s="38"/>
      <c r="H94" s="38"/>
      <c r="I94" s="38"/>
      <c r="J94" s="38"/>
      <c r="K94" s="38"/>
      <c r="L94" s="38"/>
      <c r="M94" s="40"/>
    </row>
    <row r="95" spans="1:15">
      <c r="A95" s="64"/>
      <c r="B95" s="38"/>
      <c r="C95" s="38"/>
      <c r="D95" s="38" t="s">
        <v>69</v>
      </c>
      <c r="E95" s="38"/>
      <c r="F95" s="38"/>
      <c r="G95" s="38"/>
      <c r="H95" s="38"/>
      <c r="I95" s="38"/>
      <c r="J95" s="38"/>
      <c r="K95" s="38"/>
      <c r="L95" s="38"/>
      <c r="M95" s="40"/>
    </row>
    <row r="96" spans="1:15">
      <c r="A96" s="64"/>
      <c r="B96" s="38"/>
      <c r="C96" s="38"/>
      <c r="D96" s="38" t="s">
        <v>70</v>
      </c>
      <c r="E96" s="38"/>
      <c r="F96" s="38"/>
      <c r="G96" s="38"/>
      <c r="H96" s="38"/>
      <c r="I96" s="38"/>
      <c r="J96" s="38"/>
      <c r="K96" s="38"/>
      <c r="L96" s="38"/>
      <c r="M96" s="40"/>
    </row>
    <row r="97" spans="1:13" ht="15.75" thickBot="1">
      <c r="A97" s="64"/>
      <c r="B97" s="38"/>
      <c r="C97" s="38"/>
      <c r="D97" s="38"/>
      <c r="E97" s="38" t="s">
        <v>71</v>
      </c>
      <c r="F97" s="38"/>
      <c r="G97" s="38"/>
      <c r="H97" s="38"/>
      <c r="I97" s="38"/>
      <c r="J97" s="38"/>
      <c r="K97" s="38"/>
      <c r="L97" s="38"/>
      <c r="M97" s="40"/>
    </row>
    <row r="98" spans="1:13">
      <c r="A98" s="184" t="s">
        <v>72</v>
      </c>
      <c r="B98" s="185"/>
      <c r="C98" s="185"/>
      <c r="D98" s="185"/>
      <c r="E98" s="185"/>
      <c r="F98" s="185"/>
      <c r="G98" s="185"/>
      <c r="H98" s="185"/>
      <c r="I98" s="185"/>
      <c r="J98" s="185"/>
      <c r="K98" s="185"/>
      <c r="L98" s="185"/>
      <c r="M98" s="186"/>
    </row>
    <row r="99" spans="1:13">
      <c r="A99" s="187"/>
      <c r="B99" s="188"/>
      <c r="C99" s="188"/>
      <c r="D99" s="188"/>
      <c r="E99" s="188"/>
      <c r="F99" s="188"/>
      <c r="G99" s="188"/>
      <c r="H99" s="188"/>
      <c r="I99" s="188"/>
      <c r="J99" s="188"/>
      <c r="K99" s="188"/>
      <c r="L99" s="188"/>
      <c r="M99" s="189"/>
    </row>
    <row r="100" spans="1:13">
      <c r="A100" s="187"/>
      <c r="B100" s="188"/>
      <c r="C100" s="188"/>
      <c r="D100" s="188"/>
      <c r="E100" s="188"/>
      <c r="F100" s="188"/>
      <c r="G100" s="188"/>
      <c r="H100" s="188"/>
      <c r="I100" s="188"/>
      <c r="J100" s="188"/>
      <c r="K100" s="188"/>
      <c r="L100" s="188"/>
      <c r="M100" s="189"/>
    </row>
    <row r="101" spans="1:13">
      <c r="A101" s="187"/>
      <c r="B101" s="188"/>
      <c r="C101" s="188"/>
      <c r="D101" s="188"/>
      <c r="E101" s="188"/>
      <c r="F101" s="188"/>
      <c r="G101" s="188"/>
      <c r="H101" s="188"/>
      <c r="I101" s="188"/>
      <c r="J101" s="188"/>
      <c r="K101" s="188"/>
      <c r="L101" s="188"/>
      <c r="M101" s="189"/>
    </row>
    <row r="102" spans="1:13" ht="15.75" thickBot="1">
      <c r="A102" s="190"/>
      <c r="B102" s="191"/>
      <c r="C102" s="191"/>
      <c r="D102" s="191"/>
      <c r="E102" s="191"/>
      <c r="F102" s="191"/>
      <c r="G102" s="191"/>
      <c r="H102" s="191"/>
      <c r="I102" s="191"/>
      <c r="J102" s="191"/>
      <c r="K102" s="191"/>
      <c r="L102" s="191"/>
      <c r="M102" s="192"/>
    </row>
    <row r="103" spans="1:13">
      <c r="A103" s="193"/>
      <c r="B103" s="194"/>
      <c r="C103" s="194"/>
      <c r="D103" s="194"/>
      <c r="E103" s="194"/>
      <c r="F103" s="194"/>
      <c r="G103" s="194"/>
      <c r="H103" s="194"/>
      <c r="I103" s="194"/>
      <c r="J103" s="194"/>
      <c r="K103" s="194"/>
      <c r="L103" s="194"/>
      <c r="M103" s="195"/>
    </row>
    <row r="104" spans="1:13">
      <c r="A104" s="196" t="s">
        <v>73</v>
      </c>
      <c r="B104" s="52"/>
      <c r="C104" s="52"/>
      <c r="D104" s="52"/>
      <c r="E104" s="52"/>
      <c r="F104" s="52"/>
      <c r="G104" s="52"/>
      <c r="H104" s="52"/>
      <c r="I104" s="52"/>
      <c r="J104" s="52"/>
      <c r="K104" s="52"/>
      <c r="L104" s="52"/>
      <c r="M104" s="53"/>
    </row>
    <row r="105" spans="1:13">
      <c r="A105" s="830" t="s">
        <v>74</v>
      </c>
      <c r="B105" s="831"/>
      <c r="C105" s="831"/>
      <c r="D105" s="831"/>
      <c r="E105" s="831"/>
      <c r="F105" s="831"/>
      <c r="G105" s="831"/>
      <c r="H105" s="831"/>
      <c r="I105" s="831"/>
      <c r="J105" s="831"/>
      <c r="K105" s="831"/>
      <c r="L105" s="831"/>
      <c r="M105" s="832"/>
    </row>
    <row r="106" spans="1:13" ht="27" customHeight="1">
      <c r="A106" s="830"/>
      <c r="B106" s="831"/>
      <c r="C106" s="831"/>
      <c r="D106" s="831"/>
      <c r="E106" s="831"/>
      <c r="F106" s="831"/>
      <c r="G106" s="831"/>
      <c r="H106" s="831"/>
      <c r="I106" s="831"/>
      <c r="J106" s="831"/>
      <c r="K106" s="831"/>
      <c r="L106" s="831"/>
      <c r="M106" s="832"/>
    </row>
    <row r="107" spans="1:13">
      <c r="A107" s="833" t="s">
        <v>75</v>
      </c>
      <c r="B107" s="834"/>
      <c r="C107" s="834"/>
      <c r="D107" s="834"/>
      <c r="E107" s="834"/>
      <c r="F107" s="834"/>
      <c r="G107" s="834"/>
      <c r="H107" s="834"/>
      <c r="I107" s="834"/>
      <c r="J107" s="834"/>
      <c r="K107" s="834"/>
      <c r="L107" s="834"/>
      <c r="M107" s="835"/>
    </row>
    <row r="108" spans="1:13" ht="25.5" customHeight="1">
      <c r="A108" s="833"/>
      <c r="B108" s="834"/>
      <c r="C108" s="834"/>
      <c r="D108" s="834"/>
      <c r="E108" s="834"/>
      <c r="F108" s="834"/>
      <c r="G108" s="834"/>
      <c r="H108" s="834"/>
      <c r="I108" s="834"/>
      <c r="J108" s="834"/>
      <c r="K108" s="834"/>
      <c r="L108" s="834"/>
      <c r="M108" s="835"/>
    </row>
    <row r="109" spans="1:13">
      <c r="A109" s="206"/>
      <c r="B109" s="207"/>
      <c r="C109" s="207"/>
      <c r="D109" s="207"/>
      <c r="E109" s="207"/>
      <c r="F109" s="207"/>
      <c r="G109" s="207"/>
      <c r="H109" s="207"/>
      <c r="I109" s="207"/>
      <c r="J109" s="207"/>
      <c r="K109" s="207"/>
      <c r="L109" s="207"/>
      <c r="M109" s="208"/>
    </row>
    <row r="110" spans="1:13">
      <c r="A110" s="206"/>
      <c r="B110" s="207"/>
      <c r="C110" s="207"/>
      <c r="D110" s="207"/>
      <c r="E110" s="207"/>
      <c r="F110" s="207"/>
      <c r="G110" s="207"/>
      <c r="H110" s="207"/>
      <c r="I110" s="207"/>
      <c r="J110" s="207"/>
      <c r="K110" s="207"/>
      <c r="L110" s="207"/>
      <c r="M110" s="208"/>
    </row>
    <row r="111" spans="1:13">
      <c r="A111" s="206"/>
      <c r="B111" s="207"/>
      <c r="C111" s="207"/>
      <c r="D111" s="207"/>
      <c r="E111" s="207"/>
      <c r="F111" s="207"/>
      <c r="G111" s="207"/>
      <c r="H111" s="207"/>
      <c r="I111" s="207"/>
      <c r="J111" s="207"/>
      <c r="K111" s="207"/>
      <c r="L111" s="207"/>
      <c r="M111" s="208"/>
    </row>
    <row r="112" spans="1:13">
      <c r="A112" s="196"/>
      <c r="B112" s="52"/>
      <c r="C112" s="52"/>
      <c r="D112" s="52"/>
      <c r="E112" s="52"/>
      <c r="F112" s="52"/>
      <c r="G112" s="52"/>
      <c r="H112" s="52"/>
      <c r="I112" s="52"/>
      <c r="J112" s="52"/>
      <c r="K112" s="52"/>
      <c r="L112" s="52"/>
      <c r="M112" s="53"/>
    </row>
    <row r="113" spans="1:13">
      <c r="A113" s="64"/>
      <c r="B113" s="38"/>
      <c r="C113" s="38"/>
      <c r="D113" s="38" t="s">
        <v>67</v>
      </c>
      <c r="E113" s="48"/>
      <c r="F113" s="48"/>
      <c r="G113" s="38"/>
      <c r="H113" s="38"/>
      <c r="I113" s="38"/>
      <c r="J113" s="38"/>
      <c r="K113" s="38"/>
      <c r="L113" s="38"/>
      <c r="M113" s="40"/>
    </row>
    <row r="114" spans="1:13">
      <c r="A114" s="64"/>
      <c r="B114" s="38"/>
      <c r="C114" s="38"/>
      <c r="D114" s="200" t="s">
        <v>68</v>
      </c>
      <c r="E114" s="38"/>
      <c r="F114" s="38"/>
      <c r="G114" s="200"/>
      <c r="H114" s="200"/>
      <c r="I114" s="200"/>
      <c r="J114" s="38"/>
      <c r="K114" s="38"/>
      <c r="L114" s="38"/>
      <c r="M114" s="40"/>
    </row>
    <row r="115" spans="1:13">
      <c r="A115" s="64"/>
      <c r="B115" s="38"/>
      <c r="C115" s="38"/>
      <c r="D115" s="201" t="s">
        <v>76</v>
      </c>
      <c r="E115" s="38"/>
      <c r="F115" s="38"/>
      <c r="G115" s="201"/>
      <c r="H115" s="201"/>
      <c r="I115" s="201"/>
      <c r="J115" s="38"/>
      <c r="K115" s="38"/>
      <c r="L115" s="38"/>
      <c r="M115" s="40"/>
    </row>
    <row r="116" spans="1:13">
      <c r="A116" s="202"/>
      <c r="B116" s="52"/>
      <c r="C116" s="52"/>
      <c r="D116" s="38" t="s">
        <v>70</v>
      </c>
      <c r="E116" s="38"/>
      <c r="F116" s="38"/>
      <c r="G116" s="38"/>
      <c r="H116" s="38"/>
      <c r="I116" s="38"/>
      <c r="J116" s="52"/>
      <c r="K116" s="52"/>
      <c r="L116" s="52"/>
      <c r="M116" s="53"/>
    </row>
    <row r="117" spans="1:13">
      <c r="A117" s="202"/>
      <c r="B117" s="52"/>
      <c r="C117" s="52"/>
      <c r="D117" s="52"/>
      <c r="E117" s="38"/>
      <c r="F117" s="38"/>
      <c r="G117" s="38"/>
      <c r="H117" s="38"/>
      <c r="I117" s="38"/>
      <c r="J117" s="52"/>
      <c r="K117" s="52"/>
      <c r="L117" s="52"/>
      <c r="M117" s="53"/>
    </row>
    <row r="118" spans="1:13">
      <c r="A118" s="202" t="s">
        <v>77</v>
      </c>
      <c r="B118" s="201"/>
      <c r="C118" s="201"/>
      <c r="D118" s="38"/>
      <c r="E118" s="38"/>
      <c r="F118" s="38"/>
      <c r="G118" s="38"/>
      <c r="H118" s="38"/>
      <c r="I118" s="818"/>
      <c r="J118" s="818"/>
      <c r="K118" s="818"/>
      <c r="L118" s="818"/>
      <c r="M118" s="819"/>
    </row>
    <row r="119" spans="1:13" ht="15.75" thickBot="1">
      <c r="A119" s="203" t="s">
        <v>78</v>
      </c>
      <c r="B119" s="204"/>
      <c r="C119" s="204"/>
      <c r="D119" s="205"/>
      <c r="E119" s="205"/>
      <c r="F119" s="205"/>
      <c r="G119" s="205"/>
      <c r="H119" s="205"/>
      <c r="I119" s="820"/>
      <c r="J119" s="820"/>
      <c r="K119" s="820"/>
      <c r="L119" s="820"/>
      <c r="M119" s="821"/>
    </row>
  </sheetData>
  <mergeCells count="66">
    <mergeCell ref="I118:M119"/>
    <mergeCell ref="A78:L78"/>
    <mergeCell ref="A82:G82"/>
    <mergeCell ref="K82:L82"/>
    <mergeCell ref="A83:G83"/>
    <mergeCell ref="K83:L83"/>
    <mergeCell ref="K84:L84"/>
    <mergeCell ref="K85:L85"/>
    <mergeCell ref="A86:L86"/>
    <mergeCell ref="A88:L88"/>
    <mergeCell ref="A105:M106"/>
    <mergeCell ref="A107:M108"/>
    <mergeCell ref="A76:L76"/>
    <mergeCell ref="A53:H53"/>
    <mergeCell ref="K53:L53"/>
    <mergeCell ref="A54:L54"/>
    <mergeCell ref="K58:L58"/>
    <mergeCell ref="K59:L59"/>
    <mergeCell ref="K64:L64"/>
    <mergeCell ref="A65:L65"/>
    <mergeCell ref="A69:G69"/>
    <mergeCell ref="K69:L69"/>
    <mergeCell ref="A75:G75"/>
    <mergeCell ref="K75:L75"/>
    <mergeCell ref="A47:H47"/>
    <mergeCell ref="K47:L47"/>
    <mergeCell ref="A37:G37"/>
    <mergeCell ref="A38:G38"/>
    <mergeCell ref="A39:G39"/>
    <mergeCell ref="H39:I39"/>
    <mergeCell ref="K39:L39"/>
    <mergeCell ref="A40:G40"/>
    <mergeCell ref="A41:C41"/>
    <mergeCell ref="A42:G42"/>
    <mergeCell ref="H42:I42"/>
    <mergeCell ref="K42:L42"/>
    <mergeCell ref="A43:L43"/>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 ref="A1:A6"/>
    <mergeCell ref="B1:I1"/>
    <mergeCell ref="J1:J2"/>
    <mergeCell ref="B5:I5"/>
    <mergeCell ref="J5:J6"/>
    <mergeCell ref="K1:M2"/>
    <mergeCell ref="B2:I2"/>
    <mergeCell ref="B3:I3"/>
    <mergeCell ref="J3:J4"/>
    <mergeCell ref="K3:M4"/>
    <mergeCell ref="B4:I4"/>
  </mergeCells>
  <pageMargins left="0.7" right="0.7" top="0.75" bottom="0.75" header="0.3" footer="0.3"/>
  <drawing r:id="rId1"/>
  <legacyDrawing r:id="rId2"/>
  <oleObjects>
    <mc:AlternateContent xmlns:mc="http://schemas.openxmlformats.org/markup-compatibility/2006">
      <mc:Choice Requires="x14">
        <oleObject progId="PBrush" shapeId="2049" r:id="rId3">
          <objectPr defaultSize="0" autoPict="0" r:id="rId4">
            <anchor moveWithCells="1" sizeWithCells="1">
              <from>
                <xdr:col>0</xdr:col>
                <xdr:colOff>76200</xdr:colOff>
                <xdr:row>1</xdr:row>
                <xdr:rowOff>66675</xdr:rowOff>
              </from>
              <to>
                <xdr:col>0</xdr:col>
                <xdr:colOff>723900</xdr:colOff>
                <xdr:row>5</xdr:row>
                <xdr:rowOff>0</xdr:rowOff>
              </to>
            </anchor>
          </objectPr>
        </oleObject>
      </mc:Choice>
      <mc:Fallback>
        <oleObject progId="PBrush" shapeId="2049" r:id="rId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23"/>
  <sheetViews>
    <sheetView workbookViewId="0">
      <selection activeCell="O14" sqref="O14"/>
    </sheetView>
  </sheetViews>
  <sheetFormatPr baseColWidth="10" defaultRowHeight="15"/>
  <cols>
    <col min="8" max="8" width="12.85546875" bestFit="1" customWidth="1"/>
    <col min="10" max="10" width="13.5703125" bestFit="1" customWidth="1"/>
    <col min="12" max="12" width="11.85546875" bestFit="1" customWidth="1"/>
    <col min="13" max="13" width="13"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17"/>
      <c r="F11" s="23"/>
      <c r="G11" s="21"/>
      <c r="H11" s="24"/>
      <c r="I11" s="25" t="s">
        <v>17</v>
      </c>
      <c r="J11" s="26"/>
      <c r="K11" s="217"/>
      <c r="L11" s="217"/>
      <c r="M11" s="27"/>
    </row>
    <row r="12" spans="1:13" ht="15.75" thickBot="1">
      <c r="A12" s="28"/>
      <c r="B12" s="29"/>
      <c r="C12" s="218"/>
      <c r="D12" s="218"/>
      <c r="E12" s="218"/>
      <c r="F12" s="218"/>
      <c r="G12" s="29"/>
      <c r="H12" s="218"/>
      <c r="I12" s="29"/>
      <c r="J12" s="218"/>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19"/>
      <c r="D25" s="219"/>
      <c r="E25" s="765" t="s">
        <v>26</v>
      </c>
      <c r="F25" s="766"/>
      <c r="G25" s="766"/>
      <c r="H25" s="219" t="s">
        <v>11</v>
      </c>
      <c r="I25" s="219" t="s">
        <v>12</v>
      </c>
      <c r="J25" s="62"/>
      <c r="K25" s="219"/>
      <c r="L25" s="219"/>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92</v>
      </c>
      <c r="B31" s="73" t="s">
        <v>93</v>
      </c>
      <c r="C31" s="74"/>
      <c r="D31" s="74"/>
      <c r="E31" s="74"/>
      <c r="F31" s="74"/>
      <c r="G31" s="74"/>
      <c r="H31" s="74"/>
      <c r="I31" s="75"/>
      <c r="J31" s="76"/>
      <c r="K31" s="77" t="s">
        <v>35</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95</v>
      </c>
      <c r="B36" s="760"/>
      <c r="C36" s="760"/>
      <c r="D36" s="760"/>
      <c r="E36" s="760"/>
      <c r="F36" s="760"/>
      <c r="G36" s="761"/>
      <c r="H36" s="92"/>
      <c r="I36" s="93"/>
      <c r="J36" s="94">
        <v>220000</v>
      </c>
      <c r="K36" s="95"/>
      <c r="L36" s="96">
        <v>26</v>
      </c>
      <c r="M36" s="97">
        <f>J36/L36</f>
        <v>8461.538461538461</v>
      </c>
    </row>
    <row r="37" spans="1:13">
      <c r="A37" s="759" t="s">
        <v>96</v>
      </c>
      <c r="B37" s="760"/>
      <c r="C37" s="760"/>
      <c r="D37" s="760"/>
      <c r="E37" s="760"/>
      <c r="F37" s="760"/>
      <c r="G37" s="761"/>
      <c r="H37" s="92"/>
      <c r="I37" s="93"/>
      <c r="J37" s="94">
        <v>115000</v>
      </c>
      <c r="K37" s="95"/>
      <c r="L37" s="96">
        <v>3</v>
      </c>
      <c r="M37" s="97">
        <f t="shared" ref="M37:M43" si="0">J37/L37</f>
        <v>38333.333333333336</v>
      </c>
    </row>
    <row r="38" spans="1:13">
      <c r="A38" s="759" t="s">
        <v>97</v>
      </c>
      <c r="B38" s="760"/>
      <c r="C38" s="760"/>
      <c r="D38" s="760"/>
      <c r="E38" s="760"/>
      <c r="F38" s="760"/>
      <c r="G38" s="761"/>
      <c r="H38" s="92"/>
      <c r="I38" s="93"/>
      <c r="J38" s="94">
        <v>110000</v>
      </c>
      <c r="K38" s="95"/>
      <c r="L38" s="96">
        <v>3</v>
      </c>
      <c r="M38" s="97">
        <f t="shared" si="0"/>
        <v>36666.666666666664</v>
      </c>
    </row>
    <row r="39" spans="1:13">
      <c r="A39" s="759" t="s">
        <v>98</v>
      </c>
      <c r="B39" s="760"/>
      <c r="C39" s="760"/>
      <c r="D39" s="760"/>
      <c r="E39" s="760"/>
      <c r="F39" s="760"/>
      <c r="G39" s="761"/>
      <c r="H39" s="92"/>
      <c r="I39" s="93"/>
      <c r="J39" s="94">
        <v>710000</v>
      </c>
      <c r="K39" s="95"/>
      <c r="L39" s="96">
        <v>3</v>
      </c>
      <c r="M39" s="97">
        <f t="shared" si="0"/>
        <v>236666.66666666666</v>
      </c>
    </row>
    <row r="40" spans="1:13">
      <c r="A40" s="759" t="s">
        <v>99</v>
      </c>
      <c r="B40" s="760"/>
      <c r="C40" s="760"/>
      <c r="D40" s="760"/>
      <c r="E40" s="760"/>
      <c r="F40" s="760"/>
      <c r="G40" s="761"/>
      <c r="H40" s="92"/>
      <c r="I40" s="93"/>
      <c r="J40" s="94">
        <v>680000</v>
      </c>
      <c r="K40" s="95"/>
      <c r="L40" s="96">
        <v>26</v>
      </c>
      <c r="M40" s="97">
        <f t="shared" si="0"/>
        <v>26153.846153846152</v>
      </c>
    </row>
    <row r="41" spans="1:13">
      <c r="A41" s="759" t="s">
        <v>100</v>
      </c>
      <c r="B41" s="760"/>
      <c r="C41" s="760"/>
      <c r="D41" s="760"/>
      <c r="E41" s="760"/>
      <c r="F41" s="760"/>
      <c r="G41" s="761"/>
      <c r="H41" s="92"/>
      <c r="I41" s="93"/>
      <c r="J41" s="94">
        <v>210000</v>
      </c>
      <c r="K41" s="95"/>
      <c r="L41" s="96">
        <v>26</v>
      </c>
      <c r="M41" s="97">
        <f t="shared" si="0"/>
        <v>8076.9230769230771</v>
      </c>
    </row>
    <row r="42" spans="1:13">
      <c r="A42" s="759" t="s">
        <v>101</v>
      </c>
      <c r="B42" s="760"/>
      <c r="C42" s="760"/>
      <c r="D42" s="760"/>
      <c r="E42" s="760"/>
      <c r="F42" s="760"/>
      <c r="G42" s="761"/>
      <c r="H42" s="92"/>
      <c r="I42" s="93"/>
      <c r="J42" s="94">
        <v>280000</v>
      </c>
      <c r="K42" s="95"/>
      <c r="L42" s="96">
        <v>3</v>
      </c>
      <c r="M42" s="97">
        <f t="shared" si="0"/>
        <v>93333.333333333328</v>
      </c>
    </row>
    <row r="43" spans="1:13">
      <c r="A43" s="759" t="s">
        <v>102</v>
      </c>
      <c r="B43" s="760"/>
      <c r="C43" s="760"/>
      <c r="D43" s="760"/>
      <c r="E43" s="760"/>
      <c r="F43" s="760"/>
      <c r="G43" s="761"/>
      <c r="H43" s="92"/>
      <c r="I43" s="93"/>
      <c r="J43" s="94">
        <v>85000</v>
      </c>
      <c r="K43" s="95"/>
      <c r="L43" s="96">
        <v>3</v>
      </c>
      <c r="M43" s="97">
        <f t="shared" si="0"/>
        <v>28333.333333333332</v>
      </c>
    </row>
    <row r="44" spans="1:13">
      <c r="A44" s="759"/>
      <c r="B44" s="760"/>
      <c r="C44" s="760"/>
      <c r="D44" s="760"/>
      <c r="E44" s="760"/>
      <c r="F44" s="760"/>
      <c r="G44" s="761"/>
      <c r="H44" s="784"/>
      <c r="I44" s="785"/>
      <c r="J44" s="94"/>
      <c r="K44" s="786"/>
      <c r="L44" s="787"/>
      <c r="M44" s="97"/>
    </row>
    <row r="45" spans="1:13">
      <c r="A45" s="759"/>
      <c r="B45" s="760"/>
      <c r="C45" s="760"/>
      <c r="D45" s="788"/>
      <c r="E45" s="760"/>
      <c r="F45" s="760"/>
      <c r="G45" s="761"/>
      <c r="H45" s="100"/>
      <c r="I45" s="101"/>
      <c r="J45" s="98"/>
      <c r="K45" s="102"/>
      <c r="L45" s="103"/>
      <c r="M45" s="104"/>
    </row>
    <row r="46" spans="1:13">
      <c r="A46" s="789" t="s">
        <v>43</v>
      </c>
      <c r="B46" s="790"/>
      <c r="C46" s="790"/>
      <c r="D46" s="105"/>
      <c r="E46" s="106"/>
      <c r="F46" s="106"/>
      <c r="G46" s="107"/>
      <c r="H46" s="100"/>
      <c r="I46" s="101"/>
      <c r="J46" s="108"/>
      <c r="K46" s="102"/>
      <c r="L46" s="243">
        <v>0.1</v>
      </c>
      <c r="M46" s="109">
        <f>M80*L46</f>
        <v>4607.7643530140595</v>
      </c>
    </row>
    <row r="47" spans="1:13" ht="15.75" thickBot="1">
      <c r="A47" s="759"/>
      <c r="B47" s="760"/>
      <c r="C47" s="760"/>
      <c r="D47" s="760"/>
      <c r="E47" s="760"/>
      <c r="F47" s="760"/>
      <c r="G47" s="761"/>
      <c r="H47" s="791"/>
      <c r="I47" s="792"/>
      <c r="J47" s="110"/>
      <c r="K47" s="793"/>
      <c r="L47" s="794"/>
      <c r="M47" s="111"/>
    </row>
    <row r="48" spans="1:13" ht="15.75" thickBot="1">
      <c r="A48" s="795" t="s">
        <v>44</v>
      </c>
      <c r="B48" s="796"/>
      <c r="C48" s="796"/>
      <c r="D48" s="796"/>
      <c r="E48" s="796"/>
      <c r="F48" s="796"/>
      <c r="G48" s="796"/>
      <c r="H48" s="796"/>
      <c r="I48" s="796"/>
      <c r="J48" s="796"/>
      <c r="K48" s="796"/>
      <c r="L48" s="797"/>
      <c r="M48" s="112">
        <f>SUM(M36:M47)</f>
        <v>480633.40537865501</v>
      </c>
    </row>
    <row r="49" spans="1:13">
      <c r="A49" s="113"/>
      <c r="B49" s="66"/>
      <c r="C49" s="66"/>
      <c r="D49" s="66"/>
      <c r="E49" s="66"/>
      <c r="F49" s="66"/>
      <c r="G49" s="66"/>
      <c r="H49" s="66"/>
      <c r="I49" s="66"/>
      <c r="J49" s="66"/>
      <c r="K49" s="66"/>
      <c r="L49" s="66"/>
      <c r="M49" s="67"/>
    </row>
    <row r="50" spans="1:13">
      <c r="A50" s="114" t="s">
        <v>45</v>
      </c>
      <c r="B50" s="115"/>
      <c r="C50" s="115"/>
      <c r="D50" s="115"/>
      <c r="E50" s="115"/>
      <c r="F50" s="115"/>
      <c r="G50" s="115"/>
      <c r="H50" s="115"/>
      <c r="I50" s="115"/>
      <c r="J50" s="115"/>
      <c r="K50" s="115"/>
      <c r="L50" s="115"/>
      <c r="M50" s="116"/>
    </row>
    <row r="51" spans="1:13" ht="15.75" thickBot="1">
      <c r="A51" s="117"/>
      <c r="B51" s="88"/>
      <c r="C51" s="88"/>
      <c r="D51" s="88"/>
      <c r="E51" s="88"/>
      <c r="F51" s="88"/>
      <c r="G51" s="88"/>
      <c r="H51" s="88"/>
      <c r="I51" s="87"/>
      <c r="J51" s="87"/>
      <c r="K51" s="87"/>
      <c r="L51" s="87"/>
      <c r="M51" s="89"/>
    </row>
    <row r="52" spans="1:13">
      <c r="A52" s="780" t="s">
        <v>29</v>
      </c>
      <c r="B52" s="781"/>
      <c r="C52" s="781"/>
      <c r="D52" s="781"/>
      <c r="E52" s="781"/>
      <c r="F52" s="781"/>
      <c r="G52" s="781"/>
      <c r="H52" s="782"/>
      <c r="I52" s="216" t="s">
        <v>31</v>
      </c>
      <c r="J52" s="119" t="s">
        <v>32</v>
      </c>
      <c r="K52" s="783" t="s">
        <v>46</v>
      </c>
      <c r="L52" s="782"/>
      <c r="M52" s="120" t="s">
        <v>40</v>
      </c>
    </row>
    <row r="53" spans="1:13">
      <c r="A53" s="121" t="s">
        <v>103</v>
      </c>
      <c r="B53" s="122"/>
      <c r="C53" s="122"/>
      <c r="D53" s="122"/>
      <c r="E53" s="122"/>
      <c r="F53" s="122"/>
      <c r="G53" s="122"/>
      <c r="H53" s="93"/>
      <c r="I53" s="55" t="s">
        <v>35</v>
      </c>
      <c r="J53" s="123">
        <v>1.4</v>
      </c>
      <c r="K53" s="92"/>
      <c r="L53" s="244">
        <v>95000</v>
      </c>
      <c r="M53" s="97">
        <f>J53*L53</f>
        <v>133000</v>
      </c>
    </row>
    <row r="54" spans="1:13">
      <c r="A54" s="121" t="s">
        <v>88</v>
      </c>
      <c r="B54" s="122"/>
      <c r="C54" s="122"/>
      <c r="D54" s="122"/>
      <c r="E54" s="122"/>
      <c r="F54" s="122"/>
      <c r="G54" s="122"/>
      <c r="H54" s="93"/>
      <c r="I54" s="55" t="s">
        <v>89</v>
      </c>
      <c r="J54" s="123">
        <v>25</v>
      </c>
      <c r="K54" s="92"/>
      <c r="L54" s="244">
        <v>80</v>
      </c>
      <c r="M54" s="97">
        <f>J54*L54</f>
        <v>2000</v>
      </c>
    </row>
    <row r="55" spans="1:13">
      <c r="A55" s="121"/>
      <c r="B55" s="122"/>
      <c r="C55" s="122"/>
      <c r="D55" s="122"/>
      <c r="E55" s="122"/>
      <c r="F55" s="122"/>
      <c r="G55" s="122"/>
      <c r="H55" s="93"/>
      <c r="I55" s="55"/>
      <c r="J55" s="123"/>
      <c r="K55" s="92"/>
      <c r="L55" s="124"/>
      <c r="M55" s="125"/>
    </row>
    <row r="56" spans="1:13">
      <c r="A56" s="121"/>
      <c r="B56" s="122"/>
      <c r="C56" s="122"/>
      <c r="D56" s="122"/>
      <c r="E56" s="122"/>
      <c r="F56" s="122"/>
      <c r="G56" s="122"/>
      <c r="H56" s="93"/>
      <c r="I56" s="55"/>
      <c r="J56" s="123"/>
      <c r="K56" s="92"/>
      <c r="L56" s="124"/>
      <c r="M56" s="125"/>
    </row>
    <row r="57" spans="1:13" ht="15.75" thickBot="1">
      <c r="A57" s="800"/>
      <c r="B57" s="801"/>
      <c r="C57" s="801"/>
      <c r="D57" s="801"/>
      <c r="E57" s="801"/>
      <c r="F57" s="801"/>
      <c r="G57" s="801"/>
      <c r="H57" s="785"/>
      <c r="I57" s="126"/>
      <c r="J57" s="127"/>
      <c r="K57" s="802"/>
      <c r="L57" s="803"/>
      <c r="M57" s="128"/>
    </row>
    <row r="58" spans="1:13" ht="15.75" thickBot="1">
      <c r="A58" s="795" t="s">
        <v>44</v>
      </c>
      <c r="B58" s="796"/>
      <c r="C58" s="796"/>
      <c r="D58" s="796"/>
      <c r="E58" s="796"/>
      <c r="F58" s="796"/>
      <c r="G58" s="796"/>
      <c r="H58" s="796"/>
      <c r="I58" s="796"/>
      <c r="J58" s="796"/>
      <c r="K58" s="796"/>
      <c r="L58" s="797"/>
      <c r="M58" s="112">
        <f>SUM(M53:M57)</f>
        <v>135000</v>
      </c>
    </row>
    <row r="59" spans="1:13">
      <c r="A59" s="65"/>
      <c r="B59" s="66"/>
      <c r="C59" s="66"/>
      <c r="D59" s="66"/>
      <c r="E59" s="66"/>
      <c r="F59" s="66"/>
      <c r="G59" s="66"/>
      <c r="H59" s="66"/>
      <c r="I59" s="66"/>
      <c r="J59" s="66"/>
      <c r="K59" s="66"/>
      <c r="L59" s="66"/>
      <c r="M59" s="67"/>
    </row>
    <row r="60" spans="1:13">
      <c r="A60" s="114" t="s">
        <v>47</v>
      </c>
      <c r="B60" s="115"/>
      <c r="C60" s="115"/>
      <c r="D60" s="115"/>
      <c r="E60" s="115"/>
      <c r="F60" s="115"/>
      <c r="G60" s="115"/>
      <c r="H60" s="115"/>
      <c r="I60" s="115"/>
      <c r="J60" s="115"/>
      <c r="K60" s="115"/>
      <c r="L60" s="115"/>
      <c r="M60" s="116"/>
    </row>
    <row r="61" spans="1:13" ht="15.75" thickBot="1">
      <c r="A61" s="129"/>
      <c r="B61" s="87"/>
      <c r="C61" s="87"/>
      <c r="D61" s="87"/>
      <c r="E61" s="87"/>
      <c r="F61" s="87"/>
      <c r="G61" s="87"/>
      <c r="H61" s="87"/>
      <c r="I61" s="87"/>
      <c r="J61" s="87"/>
      <c r="K61" s="87"/>
      <c r="L61" s="87"/>
      <c r="M61" s="89"/>
    </row>
    <row r="62" spans="1:13" ht="25.5">
      <c r="A62" s="209" t="s">
        <v>48</v>
      </c>
      <c r="B62" s="210"/>
      <c r="C62" s="210"/>
      <c r="D62" s="210"/>
      <c r="E62" s="210"/>
      <c r="F62" s="210"/>
      <c r="G62" s="132" t="s">
        <v>31</v>
      </c>
      <c r="H62" s="133" t="s">
        <v>49</v>
      </c>
      <c r="I62" s="134" t="s">
        <v>50</v>
      </c>
      <c r="J62" s="132" t="s">
        <v>51</v>
      </c>
      <c r="K62" s="804" t="s">
        <v>52</v>
      </c>
      <c r="L62" s="805"/>
      <c r="M62" s="135" t="s">
        <v>40</v>
      </c>
    </row>
    <row r="63" spans="1:13">
      <c r="A63" s="136" t="s">
        <v>104</v>
      </c>
      <c r="B63" s="214"/>
      <c r="C63" s="214"/>
      <c r="D63" s="214"/>
      <c r="E63" s="214"/>
      <c r="F63" s="214"/>
      <c r="G63" s="138" t="s">
        <v>94</v>
      </c>
      <c r="H63" s="108">
        <v>1.4</v>
      </c>
      <c r="I63" s="139">
        <v>1</v>
      </c>
      <c r="J63" s="108">
        <f>H63*I63</f>
        <v>1.4</v>
      </c>
      <c r="K63" s="806">
        <v>2100</v>
      </c>
      <c r="L63" s="807"/>
      <c r="M63" s="140">
        <f>J63*K63</f>
        <v>2940</v>
      </c>
    </row>
    <row r="64" spans="1:13">
      <c r="A64" s="136" t="s">
        <v>105</v>
      </c>
      <c r="B64" s="141"/>
      <c r="C64" s="141"/>
      <c r="D64" s="141"/>
      <c r="E64" s="141"/>
      <c r="F64" s="141"/>
      <c r="G64" s="138" t="s">
        <v>94</v>
      </c>
      <c r="H64" s="108">
        <v>1.25</v>
      </c>
      <c r="I64" s="139">
        <v>1</v>
      </c>
      <c r="J64" s="108">
        <f>H64*I64</f>
        <v>1.25</v>
      </c>
      <c r="K64" s="806">
        <v>2100</v>
      </c>
      <c r="L64" s="807"/>
      <c r="M64" s="140">
        <f>J64*K64</f>
        <v>2625</v>
      </c>
    </row>
    <row r="65" spans="1:13">
      <c r="A65" s="136"/>
      <c r="B65" s="141"/>
      <c r="C65" s="141"/>
      <c r="D65" s="141"/>
      <c r="E65" s="141"/>
      <c r="F65" s="141"/>
      <c r="G65" s="142"/>
      <c r="H65" s="108"/>
      <c r="I65" s="108"/>
      <c r="J65" s="108"/>
      <c r="K65" s="143"/>
      <c r="L65" s="144"/>
      <c r="M65" s="145"/>
    </row>
    <row r="66" spans="1:13">
      <c r="A66" s="136"/>
      <c r="B66" s="141"/>
      <c r="C66" s="141"/>
      <c r="D66" s="141"/>
      <c r="E66" s="141"/>
      <c r="F66" s="141"/>
      <c r="G66" s="142"/>
      <c r="H66" s="108"/>
      <c r="I66" s="108"/>
      <c r="J66" s="108"/>
      <c r="K66" s="143"/>
      <c r="L66" s="144"/>
      <c r="M66" s="145"/>
    </row>
    <row r="67" spans="1:13">
      <c r="A67" s="136"/>
      <c r="B67" s="141"/>
      <c r="C67" s="141"/>
      <c r="D67" s="141"/>
      <c r="E67" s="141"/>
      <c r="F67" s="141"/>
      <c r="G67" s="142"/>
      <c r="H67" s="108"/>
      <c r="I67" s="108"/>
      <c r="J67" s="108"/>
      <c r="K67" s="143"/>
      <c r="L67" s="144"/>
      <c r="M67" s="145"/>
    </row>
    <row r="68" spans="1:13" ht="15.75" thickBot="1">
      <c r="A68" s="212"/>
      <c r="B68" s="213"/>
      <c r="C68" s="213"/>
      <c r="D68" s="213"/>
      <c r="E68" s="213"/>
      <c r="F68" s="213"/>
      <c r="G68" s="148"/>
      <c r="H68" s="149"/>
      <c r="I68" s="149"/>
      <c r="J68" s="149"/>
      <c r="K68" s="808"/>
      <c r="L68" s="809"/>
      <c r="M68" s="150"/>
    </row>
    <row r="69" spans="1:13" ht="15.75" thickBot="1">
      <c r="A69" s="810" t="s">
        <v>44</v>
      </c>
      <c r="B69" s="798"/>
      <c r="C69" s="798"/>
      <c r="D69" s="798"/>
      <c r="E69" s="798"/>
      <c r="F69" s="798"/>
      <c r="G69" s="798"/>
      <c r="H69" s="798"/>
      <c r="I69" s="798"/>
      <c r="J69" s="798"/>
      <c r="K69" s="798"/>
      <c r="L69" s="799"/>
      <c r="M69" s="151">
        <f>M63+M64+M65+M66+M67</f>
        <v>5565</v>
      </c>
    </row>
    <row r="70" spans="1:13">
      <c r="A70" s="65"/>
      <c r="B70" s="66"/>
      <c r="C70" s="66"/>
      <c r="D70" s="66"/>
      <c r="E70" s="66"/>
      <c r="F70" s="66"/>
      <c r="G70" s="66"/>
      <c r="H70" s="66"/>
      <c r="I70" s="66"/>
      <c r="J70" s="66"/>
      <c r="K70" s="66"/>
      <c r="L70" s="66"/>
      <c r="M70" s="67"/>
    </row>
    <row r="71" spans="1:13">
      <c r="A71" s="114" t="s">
        <v>53</v>
      </c>
      <c r="B71" s="115"/>
      <c r="C71" s="115"/>
      <c r="D71" s="115"/>
      <c r="E71" s="115"/>
      <c r="F71" s="115"/>
      <c r="G71" s="115"/>
      <c r="H71" s="115"/>
      <c r="I71" s="115"/>
      <c r="J71" s="115"/>
      <c r="K71" s="115"/>
      <c r="L71" s="115"/>
      <c r="M71" s="116"/>
    </row>
    <row r="72" spans="1:13" ht="15.75" thickBot="1">
      <c r="A72" s="129"/>
      <c r="B72" s="87"/>
      <c r="C72" s="87"/>
      <c r="D72" s="87"/>
      <c r="E72" s="87"/>
      <c r="F72" s="87"/>
      <c r="G72" s="87"/>
      <c r="H72" s="87"/>
      <c r="I72" s="87"/>
      <c r="J72" s="87"/>
      <c r="K72" s="87"/>
      <c r="L72" s="87"/>
      <c r="M72" s="89"/>
    </row>
    <row r="73" spans="1:13" ht="25.5">
      <c r="A73" s="811" t="s">
        <v>54</v>
      </c>
      <c r="B73" s="812"/>
      <c r="C73" s="812"/>
      <c r="D73" s="812"/>
      <c r="E73" s="812"/>
      <c r="F73" s="812"/>
      <c r="G73" s="812"/>
      <c r="H73" s="132" t="s">
        <v>55</v>
      </c>
      <c r="I73" s="134" t="s">
        <v>56</v>
      </c>
      <c r="J73" s="133" t="s">
        <v>57</v>
      </c>
      <c r="K73" s="813" t="s">
        <v>39</v>
      </c>
      <c r="L73" s="814"/>
      <c r="M73" s="152" t="s">
        <v>40</v>
      </c>
    </row>
    <row r="74" spans="1:13">
      <c r="A74" s="153" t="s">
        <v>106</v>
      </c>
      <c r="B74" s="141"/>
      <c r="C74" s="141"/>
      <c r="D74" s="141"/>
      <c r="E74" s="141"/>
      <c r="F74" s="141"/>
      <c r="G74" s="141"/>
      <c r="H74" s="154">
        <v>234080.00000000003</v>
      </c>
      <c r="I74" s="155">
        <v>185</v>
      </c>
      <c r="J74" s="156">
        <v>433048</v>
      </c>
      <c r="K74" s="157"/>
      <c r="L74" s="158">
        <v>15.186999999999999</v>
      </c>
      <c r="M74" s="159">
        <f>J74/L74</f>
        <v>28514.38730493185</v>
      </c>
    </row>
    <row r="75" spans="1:13">
      <c r="A75" s="153" t="s">
        <v>91</v>
      </c>
      <c r="B75" s="141"/>
      <c r="C75" s="141"/>
      <c r="D75" s="141"/>
      <c r="E75" s="141"/>
      <c r="F75" s="141"/>
      <c r="G75" s="141"/>
      <c r="H75" s="154">
        <v>57668.23979157189</v>
      </c>
      <c r="I75" s="155">
        <v>185</v>
      </c>
      <c r="J75" s="156">
        <v>106686.24361440798</v>
      </c>
      <c r="K75" s="157"/>
      <c r="L75" s="160">
        <v>15.186</v>
      </c>
      <c r="M75" s="159">
        <f>J75/L75</f>
        <v>7025.3024900834971</v>
      </c>
    </row>
    <row r="76" spans="1:13">
      <c r="A76" s="153" t="s">
        <v>107</v>
      </c>
      <c r="B76" s="141"/>
      <c r="C76" s="141"/>
      <c r="D76" s="141"/>
      <c r="E76" s="141"/>
      <c r="F76" s="141"/>
      <c r="G76" s="141"/>
      <c r="H76" s="154">
        <v>86502.359687357821</v>
      </c>
      <c r="I76" s="155">
        <v>185</v>
      </c>
      <c r="J76" s="156">
        <v>160029.36542161196</v>
      </c>
      <c r="K76" s="157"/>
      <c r="L76" s="164">
        <v>15.186</v>
      </c>
      <c r="M76" s="159">
        <f>J76/L76</f>
        <v>10537.953735125244</v>
      </c>
    </row>
    <row r="77" spans="1:13">
      <c r="A77" s="153"/>
      <c r="B77" s="141"/>
      <c r="C77" s="141"/>
      <c r="D77" s="141"/>
      <c r="E77" s="141"/>
      <c r="F77" s="141"/>
      <c r="G77" s="141"/>
      <c r="H77" s="108"/>
      <c r="I77" s="162"/>
      <c r="J77" s="163"/>
      <c r="K77" s="215"/>
      <c r="L77" s="164"/>
      <c r="M77" s="161"/>
    </row>
    <row r="78" spans="1:13">
      <c r="A78" s="153"/>
      <c r="B78" s="141"/>
      <c r="C78" s="141"/>
      <c r="D78" s="141"/>
      <c r="E78" s="141"/>
      <c r="F78" s="141"/>
      <c r="G78" s="141"/>
      <c r="H78" s="108"/>
      <c r="I78" s="162"/>
      <c r="J78" s="163"/>
      <c r="K78" s="215"/>
      <c r="L78" s="164"/>
      <c r="M78" s="161"/>
    </row>
    <row r="79" spans="1:13" ht="15.75" thickBot="1">
      <c r="A79" s="815"/>
      <c r="B79" s="816"/>
      <c r="C79" s="816"/>
      <c r="D79" s="816"/>
      <c r="E79" s="816"/>
      <c r="F79" s="816"/>
      <c r="G79" s="816"/>
      <c r="H79" s="149"/>
      <c r="I79" s="149"/>
      <c r="J79" s="149"/>
      <c r="K79" s="817"/>
      <c r="L79" s="817"/>
      <c r="M79" s="128"/>
    </row>
    <row r="80" spans="1:13" ht="15.75" thickBot="1">
      <c r="A80" s="810" t="s">
        <v>44</v>
      </c>
      <c r="B80" s="798"/>
      <c r="C80" s="798"/>
      <c r="D80" s="798"/>
      <c r="E80" s="798"/>
      <c r="F80" s="798"/>
      <c r="G80" s="798"/>
      <c r="H80" s="798"/>
      <c r="I80" s="798"/>
      <c r="J80" s="798"/>
      <c r="K80" s="798"/>
      <c r="L80" s="799"/>
      <c r="M80" s="166">
        <f>SUM(M74:M79)</f>
        <v>46077.643530140595</v>
      </c>
    </row>
    <row r="81" spans="1:15" ht="15.75" thickBot="1">
      <c r="A81" s="65"/>
      <c r="B81" s="66"/>
      <c r="C81" s="66"/>
      <c r="D81" s="66"/>
      <c r="E81" s="66"/>
      <c r="F81" s="66"/>
      <c r="G81" s="66"/>
      <c r="H81" s="66"/>
      <c r="I81" s="66"/>
      <c r="J81" s="66"/>
      <c r="K81" s="66"/>
      <c r="L81" s="66"/>
      <c r="M81" s="67"/>
    </row>
    <row r="82" spans="1:15" ht="15.75" thickBot="1">
      <c r="A82" s="795" t="s">
        <v>58</v>
      </c>
      <c r="B82" s="796"/>
      <c r="C82" s="796"/>
      <c r="D82" s="796"/>
      <c r="E82" s="796"/>
      <c r="F82" s="796"/>
      <c r="G82" s="796"/>
      <c r="H82" s="796"/>
      <c r="I82" s="796"/>
      <c r="J82" s="796"/>
      <c r="K82" s="796"/>
      <c r="L82" s="797"/>
      <c r="M82" s="167">
        <f>M48+M58+M69+M80</f>
        <v>667276.0489087957</v>
      </c>
    </row>
    <row r="83" spans="1:15">
      <c r="A83" s="65"/>
      <c r="B83" s="66"/>
      <c r="C83" s="66"/>
      <c r="D83" s="66"/>
      <c r="E83" s="66"/>
      <c r="F83" s="66"/>
      <c r="G83" s="66"/>
      <c r="H83" s="66"/>
      <c r="I83" s="66"/>
      <c r="J83" s="66"/>
      <c r="K83" s="66"/>
      <c r="L83" s="66"/>
      <c r="M83" s="67"/>
    </row>
    <row r="84" spans="1:15">
      <c r="A84" s="114" t="s">
        <v>59</v>
      </c>
      <c r="B84" s="115"/>
      <c r="C84" s="115"/>
      <c r="D84" s="115"/>
      <c r="E84" s="115"/>
      <c r="F84" s="115"/>
      <c r="G84" s="115"/>
      <c r="H84" s="115"/>
      <c r="I84" s="115"/>
      <c r="J84" s="115"/>
      <c r="K84" s="115"/>
      <c r="L84" s="115"/>
      <c r="M84" s="116"/>
    </row>
    <row r="85" spans="1:15" ht="15.75" thickBot="1">
      <c r="A85" s="129"/>
      <c r="B85" s="87"/>
      <c r="C85" s="87"/>
      <c r="D85" s="87"/>
      <c r="E85" s="87"/>
      <c r="F85" s="87"/>
      <c r="G85" s="87"/>
      <c r="H85" s="87"/>
      <c r="I85" s="87"/>
      <c r="J85" s="87"/>
      <c r="K85" s="87"/>
      <c r="L85" s="87"/>
      <c r="M85" s="89"/>
    </row>
    <row r="86" spans="1:15">
      <c r="A86" s="780" t="s">
        <v>60</v>
      </c>
      <c r="B86" s="781"/>
      <c r="C86" s="781"/>
      <c r="D86" s="781"/>
      <c r="E86" s="781"/>
      <c r="F86" s="781"/>
      <c r="G86" s="781"/>
      <c r="H86" s="210"/>
      <c r="I86" s="211"/>
      <c r="J86" s="169" t="s">
        <v>61</v>
      </c>
      <c r="K86" s="822" t="s">
        <v>62</v>
      </c>
      <c r="L86" s="823"/>
      <c r="M86" s="170"/>
    </row>
    <row r="87" spans="1:15">
      <c r="A87" s="824" t="s">
        <v>63</v>
      </c>
      <c r="B87" s="825"/>
      <c r="C87" s="825"/>
      <c r="D87" s="825"/>
      <c r="E87" s="825"/>
      <c r="F87" s="825"/>
      <c r="G87" s="825"/>
      <c r="H87" s="171"/>
      <c r="I87" s="172"/>
      <c r="J87" s="173">
        <v>0.2</v>
      </c>
      <c r="K87" s="826">
        <f>M82*J87</f>
        <v>133455.20978175916</v>
      </c>
      <c r="L87" s="827"/>
      <c r="M87" s="174"/>
    </row>
    <row r="88" spans="1:15">
      <c r="A88" s="175" t="s">
        <v>64</v>
      </c>
      <c r="B88" s="176"/>
      <c r="C88" s="176"/>
      <c r="D88" s="176"/>
      <c r="E88" s="176"/>
      <c r="F88" s="176"/>
      <c r="G88" s="176"/>
      <c r="H88" s="171"/>
      <c r="I88" s="172"/>
      <c r="J88" s="173">
        <v>0.05</v>
      </c>
      <c r="K88" s="826">
        <f>M82*J88</f>
        <v>33363.802445439789</v>
      </c>
      <c r="L88" s="827"/>
      <c r="M88" s="174"/>
    </row>
    <row r="89" spans="1:15" ht="15.75" thickBot="1">
      <c r="A89" s="177" t="s">
        <v>65</v>
      </c>
      <c r="B89" s="178"/>
      <c r="C89" s="178"/>
      <c r="D89" s="178"/>
      <c r="E89" s="178"/>
      <c r="F89" s="178"/>
      <c r="G89" s="178"/>
      <c r="H89" s="179"/>
      <c r="I89" s="180"/>
      <c r="J89" s="181">
        <v>0.05</v>
      </c>
      <c r="K89" s="828">
        <f>M82*J89</f>
        <v>33363.802445439789</v>
      </c>
      <c r="L89" s="829"/>
      <c r="M89" s="174"/>
    </row>
    <row r="90" spans="1:15" ht="15.75" thickBot="1">
      <c r="A90" s="795" t="s">
        <v>44</v>
      </c>
      <c r="B90" s="796"/>
      <c r="C90" s="796"/>
      <c r="D90" s="796"/>
      <c r="E90" s="796"/>
      <c r="F90" s="796"/>
      <c r="G90" s="796"/>
      <c r="H90" s="796"/>
      <c r="I90" s="796"/>
      <c r="J90" s="796"/>
      <c r="K90" s="796"/>
      <c r="L90" s="797"/>
      <c r="M90" s="182">
        <f>K87+K88+K89</f>
        <v>200182.81467263875</v>
      </c>
    </row>
    <row r="91" spans="1:15" ht="15.75" thickBot="1">
      <c r="A91" s="65"/>
      <c r="B91" s="66"/>
      <c r="C91" s="66"/>
      <c r="D91" s="66"/>
      <c r="E91" s="66"/>
      <c r="F91" s="66"/>
      <c r="G91" s="66"/>
      <c r="H91" s="66"/>
      <c r="I91" s="66"/>
      <c r="J91" s="66"/>
      <c r="K91" s="66"/>
      <c r="L91" s="66"/>
      <c r="M91" s="67"/>
    </row>
    <row r="92" spans="1:15" ht="15.75" thickBot="1">
      <c r="A92" s="795" t="s">
        <v>66</v>
      </c>
      <c r="B92" s="796"/>
      <c r="C92" s="796"/>
      <c r="D92" s="796"/>
      <c r="E92" s="796"/>
      <c r="F92" s="796"/>
      <c r="G92" s="796"/>
      <c r="H92" s="796"/>
      <c r="I92" s="796"/>
      <c r="J92" s="796"/>
      <c r="K92" s="796"/>
      <c r="L92" s="797"/>
      <c r="M92" s="183">
        <f>M82+M90</f>
        <v>867458.86358143447</v>
      </c>
      <c r="O92" s="242"/>
    </row>
    <row r="93" spans="1:15">
      <c r="A93" s="31"/>
      <c r="B93" s="32"/>
      <c r="C93" s="32"/>
      <c r="D93" s="32"/>
      <c r="E93" s="32"/>
      <c r="F93" s="32"/>
      <c r="G93" s="32"/>
      <c r="H93" s="32"/>
      <c r="I93" s="32"/>
      <c r="J93" s="32"/>
      <c r="K93" s="32"/>
      <c r="L93" s="32"/>
      <c r="M93" s="33"/>
    </row>
    <row r="94" spans="1:15">
      <c r="A94" s="64"/>
      <c r="B94" s="38"/>
      <c r="C94" s="38"/>
      <c r="D94" s="38"/>
      <c r="E94" s="38"/>
      <c r="F94" s="38"/>
      <c r="G94" s="38"/>
      <c r="H94" s="38"/>
      <c r="I94" s="38"/>
      <c r="J94" s="38"/>
      <c r="K94" s="38"/>
      <c r="L94" s="38"/>
      <c r="M94" s="40"/>
    </row>
    <row r="95" spans="1:15">
      <c r="A95" s="64"/>
      <c r="B95" s="38"/>
      <c r="C95" s="38"/>
      <c r="D95" s="38"/>
      <c r="E95" s="38"/>
      <c r="F95" s="38"/>
      <c r="G95" s="38"/>
      <c r="H95" s="38"/>
      <c r="I95" s="38"/>
      <c r="J95" s="38"/>
      <c r="K95" s="38"/>
      <c r="L95" s="38"/>
      <c r="M95" s="40"/>
    </row>
    <row r="96" spans="1:15">
      <c r="A96" s="64"/>
      <c r="B96" s="38"/>
      <c r="C96" s="38"/>
      <c r="D96" s="38"/>
      <c r="E96" s="38"/>
      <c r="F96" s="38"/>
      <c r="G96" s="38"/>
      <c r="H96" s="38"/>
      <c r="I96" s="38"/>
      <c r="J96" s="38"/>
      <c r="K96" s="38"/>
      <c r="L96" s="38"/>
      <c r="M96" s="40"/>
    </row>
    <row r="97" spans="1:13">
      <c r="A97" s="64"/>
      <c r="B97" s="38"/>
      <c r="C97" s="38"/>
      <c r="D97" s="48" t="s">
        <v>67</v>
      </c>
      <c r="E97" s="48"/>
      <c r="F97" s="48"/>
      <c r="G97" s="48"/>
      <c r="H97" s="48"/>
      <c r="I97" s="48"/>
      <c r="J97" s="38"/>
      <c r="K97" s="38"/>
      <c r="L97" s="38"/>
      <c r="M97" s="40"/>
    </row>
    <row r="98" spans="1:13">
      <c r="A98" s="64"/>
      <c r="B98" s="38"/>
      <c r="C98" s="38"/>
      <c r="D98" s="38" t="s">
        <v>68</v>
      </c>
      <c r="E98" s="38"/>
      <c r="F98" s="38"/>
      <c r="G98" s="38"/>
      <c r="H98" s="38"/>
      <c r="I98" s="38"/>
      <c r="J98" s="38"/>
      <c r="K98" s="38"/>
      <c r="L98" s="38"/>
      <c r="M98" s="40"/>
    </row>
    <row r="99" spans="1:13">
      <c r="A99" s="64"/>
      <c r="B99" s="38"/>
      <c r="C99" s="38"/>
      <c r="D99" s="38" t="s">
        <v>69</v>
      </c>
      <c r="E99" s="38"/>
      <c r="F99" s="38"/>
      <c r="G99" s="38"/>
      <c r="H99" s="38"/>
      <c r="I99" s="38"/>
      <c r="J99" s="38"/>
      <c r="K99" s="38"/>
      <c r="L99" s="38"/>
      <c r="M99" s="40"/>
    </row>
    <row r="100" spans="1:13">
      <c r="A100" s="64"/>
      <c r="B100" s="38"/>
      <c r="C100" s="38"/>
      <c r="D100" s="38" t="s">
        <v>70</v>
      </c>
      <c r="E100" s="38"/>
      <c r="F100" s="38"/>
      <c r="G100" s="38"/>
      <c r="H100" s="38"/>
      <c r="I100" s="38"/>
      <c r="J100" s="38"/>
      <c r="K100" s="38"/>
      <c r="L100" s="38"/>
      <c r="M100" s="40"/>
    </row>
    <row r="101" spans="1:13" ht="15.75" thickBot="1">
      <c r="A101" s="64"/>
      <c r="B101" s="38"/>
      <c r="C101" s="38"/>
      <c r="D101" s="38"/>
      <c r="E101" s="38" t="s">
        <v>71</v>
      </c>
      <c r="F101" s="38"/>
      <c r="G101" s="38"/>
      <c r="H101" s="38"/>
      <c r="I101" s="38"/>
      <c r="J101" s="38"/>
      <c r="K101" s="38"/>
      <c r="L101" s="38"/>
      <c r="M101" s="40"/>
    </row>
    <row r="102" spans="1:13">
      <c r="A102" s="184" t="s">
        <v>72</v>
      </c>
      <c r="B102" s="185"/>
      <c r="C102" s="185"/>
      <c r="D102" s="185"/>
      <c r="E102" s="185"/>
      <c r="F102" s="185"/>
      <c r="G102" s="185"/>
      <c r="H102" s="185"/>
      <c r="I102" s="185"/>
      <c r="J102" s="185"/>
      <c r="K102" s="185"/>
      <c r="L102" s="185"/>
      <c r="M102" s="186"/>
    </row>
    <row r="103" spans="1:13">
      <c r="A103" s="187"/>
      <c r="B103" s="188"/>
      <c r="C103" s="188"/>
      <c r="D103" s="188"/>
      <c r="E103" s="188"/>
      <c r="F103" s="188"/>
      <c r="G103" s="188"/>
      <c r="H103" s="188"/>
      <c r="I103" s="188"/>
      <c r="J103" s="188"/>
      <c r="K103" s="188"/>
      <c r="L103" s="188"/>
      <c r="M103" s="189"/>
    </row>
    <row r="104" spans="1:13">
      <c r="A104" s="187"/>
      <c r="B104" s="188"/>
      <c r="C104" s="188"/>
      <c r="D104" s="188"/>
      <c r="E104" s="188"/>
      <c r="F104" s="188"/>
      <c r="G104" s="188"/>
      <c r="H104" s="188"/>
      <c r="I104" s="188"/>
      <c r="J104" s="188"/>
      <c r="K104" s="188"/>
      <c r="L104" s="188"/>
      <c r="M104" s="189"/>
    </row>
    <row r="105" spans="1:13">
      <c r="A105" s="187"/>
      <c r="B105" s="188"/>
      <c r="C105" s="188"/>
      <c r="D105" s="188"/>
      <c r="E105" s="188"/>
      <c r="F105" s="188"/>
      <c r="G105" s="188"/>
      <c r="H105" s="188"/>
      <c r="I105" s="188"/>
      <c r="J105" s="188"/>
      <c r="K105" s="188"/>
      <c r="L105" s="188"/>
      <c r="M105" s="189"/>
    </row>
    <row r="106" spans="1:13" ht="15.75" thickBot="1">
      <c r="A106" s="190"/>
      <c r="B106" s="191"/>
      <c r="C106" s="191"/>
      <c r="D106" s="191"/>
      <c r="E106" s="191"/>
      <c r="F106" s="191"/>
      <c r="G106" s="191"/>
      <c r="H106" s="191"/>
      <c r="I106" s="191"/>
      <c r="J106" s="191"/>
      <c r="K106" s="191"/>
      <c r="L106" s="191"/>
      <c r="M106" s="192"/>
    </row>
    <row r="107" spans="1:13">
      <c r="A107" s="193"/>
      <c r="B107" s="194"/>
      <c r="C107" s="194"/>
      <c r="D107" s="194"/>
      <c r="E107" s="194"/>
      <c r="F107" s="194"/>
      <c r="G107" s="194"/>
      <c r="H107" s="194"/>
      <c r="I107" s="194"/>
      <c r="J107" s="194"/>
      <c r="K107" s="194"/>
      <c r="L107" s="194"/>
      <c r="M107" s="195"/>
    </row>
    <row r="108" spans="1:13">
      <c r="A108" s="196" t="s">
        <v>73</v>
      </c>
      <c r="B108" s="52"/>
      <c r="C108" s="52"/>
      <c r="D108" s="52"/>
      <c r="E108" s="52"/>
      <c r="F108" s="52"/>
      <c r="G108" s="52"/>
      <c r="H108" s="52"/>
      <c r="I108" s="52"/>
      <c r="J108" s="52"/>
      <c r="K108" s="52"/>
      <c r="L108" s="52"/>
      <c r="M108" s="53"/>
    </row>
    <row r="109" spans="1:13">
      <c r="A109" s="830" t="s">
        <v>74</v>
      </c>
      <c r="B109" s="831"/>
      <c r="C109" s="831"/>
      <c r="D109" s="831"/>
      <c r="E109" s="831"/>
      <c r="F109" s="831"/>
      <c r="G109" s="831"/>
      <c r="H109" s="831"/>
      <c r="I109" s="831"/>
      <c r="J109" s="831"/>
      <c r="K109" s="831"/>
      <c r="L109" s="831"/>
      <c r="M109" s="832"/>
    </row>
    <row r="110" spans="1:13" ht="26.25" customHeight="1">
      <c r="A110" s="830"/>
      <c r="B110" s="831"/>
      <c r="C110" s="831"/>
      <c r="D110" s="831"/>
      <c r="E110" s="831"/>
      <c r="F110" s="831"/>
      <c r="G110" s="831"/>
      <c r="H110" s="831"/>
      <c r="I110" s="831"/>
      <c r="J110" s="831"/>
      <c r="K110" s="831"/>
      <c r="L110" s="831"/>
      <c r="M110" s="832"/>
    </row>
    <row r="111" spans="1:13">
      <c r="A111" s="833" t="s">
        <v>75</v>
      </c>
      <c r="B111" s="834"/>
      <c r="C111" s="834"/>
      <c r="D111" s="834"/>
      <c r="E111" s="834"/>
      <c r="F111" s="834"/>
      <c r="G111" s="834"/>
      <c r="H111" s="834"/>
      <c r="I111" s="834"/>
      <c r="J111" s="834"/>
      <c r="K111" s="834"/>
      <c r="L111" s="834"/>
      <c r="M111" s="835"/>
    </row>
    <row r="112" spans="1:13" ht="37.5" customHeight="1">
      <c r="A112" s="833"/>
      <c r="B112" s="834"/>
      <c r="C112" s="834"/>
      <c r="D112" s="834"/>
      <c r="E112" s="834"/>
      <c r="F112" s="834"/>
      <c r="G112" s="834"/>
      <c r="H112" s="834"/>
      <c r="I112" s="834"/>
      <c r="J112" s="834"/>
      <c r="K112" s="834"/>
      <c r="L112" s="834"/>
      <c r="M112" s="835"/>
    </row>
    <row r="113" spans="1:13">
      <c r="A113" s="206"/>
      <c r="B113" s="207"/>
      <c r="C113" s="207"/>
      <c r="D113" s="207"/>
      <c r="E113" s="207"/>
      <c r="F113" s="207"/>
      <c r="G113" s="207"/>
      <c r="H113" s="207"/>
      <c r="I113" s="207"/>
      <c r="J113" s="207"/>
      <c r="K113" s="207"/>
      <c r="L113" s="207"/>
      <c r="M113" s="208"/>
    </row>
    <row r="114" spans="1:13">
      <c r="A114" s="206"/>
      <c r="B114" s="207"/>
      <c r="C114" s="207"/>
      <c r="D114" s="207"/>
      <c r="E114" s="207"/>
      <c r="F114" s="207"/>
      <c r="G114" s="207"/>
      <c r="H114" s="207"/>
      <c r="I114" s="207"/>
      <c r="J114" s="207"/>
      <c r="K114" s="207"/>
      <c r="L114" s="207"/>
      <c r="M114" s="208"/>
    </row>
    <row r="115" spans="1:13">
      <c r="A115" s="206"/>
      <c r="B115" s="207"/>
      <c r="C115" s="207"/>
      <c r="D115" s="207"/>
      <c r="E115" s="207"/>
      <c r="F115" s="207"/>
      <c r="G115" s="207"/>
      <c r="H115" s="207"/>
      <c r="I115" s="207"/>
      <c r="J115" s="207"/>
      <c r="K115" s="207"/>
      <c r="L115" s="207"/>
      <c r="M115" s="208"/>
    </row>
    <row r="116" spans="1:13">
      <c r="A116" s="196"/>
      <c r="B116" s="52"/>
      <c r="C116" s="52"/>
      <c r="D116" s="52"/>
      <c r="E116" s="52"/>
      <c r="F116" s="52"/>
      <c r="G116" s="52"/>
      <c r="H116" s="52"/>
      <c r="I116" s="52"/>
      <c r="J116" s="52"/>
      <c r="K116" s="52"/>
      <c r="L116" s="52"/>
      <c r="M116" s="53"/>
    </row>
    <row r="117" spans="1:13">
      <c r="A117" s="64"/>
      <c r="B117" s="38"/>
      <c r="C117" s="38"/>
      <c r="D117" s="38" t="s">
        <v>67</v>
      </c>
      <c r="E117" s="48"/>
      <c r="F117" s="48"/>
      <c r="G117" s="38"/>
      <c r="H117" s="38"/>
      <c r="I117" s="38"/>
      <c r="J117" s="38"/>
      <c r="K117" s="38"/>
      <c r="L117" s="38"/>
      <c r="M117" s="40"/>
    </row>
    <row r="118" spans="1:13">
      <c r="A118" s="64"/>
      <c r="B118" s="38"/>
      <c r="C118" s="38"/>
      <c r="D118" s="200" t="s">
        <v>68</v>
      </c>
      <c r="E118" s="38"/>
      <c r="F118" s="38"/>
      <c r="G118" s="200"/>
      <c r="H118" s="200"/>
      <c r="I118" s="200"/>
      <c r="J118" s="38"/>
      <c r="K118" s="38"/>
      <c r="L118" s="38"/>
      <c r="M118" s="40"/>
    </row>
    <row r="119" spans="1:13">
      <c r="A119" s="64"/>
      <c r="B119" s="38"/>
      <c r="C119" s="38"/>
      <c r="D119" s="201" t="s">
        <v>76</v>
      </c>
      <c r="E119" s="38"/>
      <c r="F119" s="38"/>
      <c r="G119" s="201"/>
      <c r="H119" s="201"/>
      <c r="I119" s="201"/>
      <c r="J119" s="38"/>
      <c r="K119" s="38"/>
      <c r="L119" s="38"/>
      <c r="M119" s="40"/>
    </row>
    <row r="120" spans="1:13">
      <c r="A120" s="202"/>
      <c r="B120" s="52"/>
      <c r="C120" s="52"/>
      <c r="D120" s="38" t="s">
        <v>70</v>
      </c>
      <c r="E120" s="38"/>
      <c r="F120" s="38"/>
      <c r="G120" s="38"/>
      <c r="H120" s="38"/>
      <c r="I120" s="38"/>
      <c r="J120" s="52"/>
      <c r="K120" s="52"/>
      <c r="L120" s="52"/>
      <c r="M120" s="53"/>
    </row>
    <row r="121" spans="1:13">
      <c r="A121" s="202"/>
      <c r="B121" s="52"/>
      <c r="C121" s="52"/>
      <c r="D121" s="52"/>
      <c r="E121" s="38"/>
      <c r="F121" s="38"/>
      <c r="G121" s="38"/>
      <c r="H121" s="38"/>
      <c r="I121" s="38"/>
      <c r="J121" s="52"/>
      <c r="K121" s="52"/>
      <c r="L121" s="52"/>
      <c r="M121" s="53"/>
    </row>
    <row r="122" spans="1:13">
      <c r="A122" s="202" t="s">
        <v>77</v>
      </c>
      <c r="B122" s="201"/>
      <c r="C122" s="201"/>
      <c r="D122" s="38"/>
      <c r="E122" s="38"/>
      <c r="F122" s="38"/>
      <c r="G122" s="38"/>
      <c r="H122" s="38"/>
      <c r="I122" s="818"/>
      <c r="J122" s="818"/>
      <c r="K122" s="818"/>
      <c r="L122" s="818"/>
      <c r="M122" s="819"/>
    </row>
    <row r="123" spans="1:13" ht="15.75" thickBot="1">
      <c r="A123" s="203" t="s">
        <v>78</v>
      </c>
      <c r="B123" s="204"/>
      <c r="C123" s="204"/>
      <c r="D123" s="205"/>
      <c r="E123" s="205"/>
      <c r="F123" s="205"/>
      <c r="G123" s="205"/>
      <c r="H123" s="205"/>
      <c r="I123" s="820"/>
      <c r="J123" s="820"/>
      <c r="K123" s="820"/>
      <c r="L123" s="820"/>
      <c r="M123" s="821"/>
    </row>
  </sheetData>
  <mergeCells count="72">
    <mergeCell ref="I122:M123"/>
    <mergeCell ref="K88:L88"/>
    <mergeCell ref="K89:L89"/>
    <mergeCell ref="A90:L90"/>
    <mergeCell ref="A92:L92"/>
    <mergeCell ref="A109:M110"/>
    <mergeCell ref="A111:M112"/>
    <mergeCell ref="A80:L80"/>
    <mergeCell ref="A82:L82"/>
    <mergeCell ref="A86:G86"/>
    <mergeCell ref="K86:L86"/>
    <mergeCell ref="A87:G87"/>
    <mergeCell ref="K87:L87"/>
    <mergeCell ref="K68:L68"/>
    <mergeCell ref="A69:L69"/>
    <mergeCell ref="A73:G73"/>
    <mergeCell ref="K73:L73"/>
    <mergeCell ref="A79:G79"/>
    <mergeCell ref="K79:L79"/>
    <mergeCell ref="H44:I44"/>
    <mergeCell ref="K44:L44"/>
    <mergeCell ref="A45:G45"/>
    <mergeCell ref="K64:L64"/>
    <mergeCell ref="A47:G47"/>
    <mergeCell ref="H47:I47"/>
    <mergeCell ref="K47:L47"/>
    <mergeCell ref="A48:L48"/>
    <mergeCell ref="A52:H52"/>
    <mergeCell ref="K52:L52"/>
    <mergeCell ref="A57:H57"/>
    <mergeCell ref="K57:L57"/>
    <mergeCell ref="A58:L58"/>
    <mergeCell ref="K62:L62"/>
    <mergeCell ref="K63:L63"/>
    <mergeCell ref="A46:C46"/>
    <mergeCell ref="A37:G37"/>
    <mergeCell ref="A38:G38"/>
    <mergeCell ref="A39:G39"/>
    <mergeCell ref="A40:G40"/>
    <mergeCell ref="A41:G41"/>
    <mergeCell ref="A42:G42"/>
    <mergeCell ref="A43:G43"/>
    <mergeCell ref="A44:G44"/>
    <mergeCell ref="K5:K6"/>
    <mergeCell ref="L5:L6"/>
    <mergeCell ref="A1:A6"/>
    <mergeCell ref="B1:I1"/>
    <mergeCell ref="J1:J2"/>
    <mergeCell ref="B5:I5"/>
    <mergeCell ref="J5:J6"/>
    <mergeCell ref="K1:M2"/>
    <mergeCell ref="B2:I2"/>
    <mergeCell ref="B3:I3"/>
    <mergeCell ref="J3:J4"/>
    <mergeCell ref="K3:M4"/>
    <mergeCell ref="B4:I4"/>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s>
  <pageMargins left="0.7" right="0.7" top="0.75" bottom="0.75" header="0.3" footer="0.3"/>
  <drawing r:id="rId1"/>
  <legacyDrawing r:id="rId2"/>
  <oleObjects>
    <mc:AlternateContent xmlns:mc="http://schemas.openxmlformats.org/markup-compatibility/2006">
      <mc:Choice Requires="x14">
        <oleObject progId="PBrush" shapeId="3073" r:id="rId3">
          <objectPr defaultSize="0" autoPict="0" r:id="rId4">
            <anchor moveWithCells="1" sizeWithCells="1">
              <from>
                <xdr:col>0</xdr:col>
                <xdr:colOff>76200</xdr:colOff>
                <xdr:row>1</xdr:row>
                <xdr:rowOff>66675</xdr:rowOff>
              </from>
              <to>
                <xdr:col>0</xdr:col>
                <xdr:colOff>638175</xdr:colOff>
                <xdr:row>5</xdr:row>
                <xdr:rowOff>0</xdr:rowOff>
              </to>
            </anchor>
          </objectPr>
        </oleObject>
      </mc:Choice>
      <mc:Fallback>
        <oleObject progId="PBrush" shapeId="3073" r:id="rId3"/>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23"/>
  <sheetViews>
    <sheetView workbookViewId="0">
      <selection activeCell="O89" sqref="O89"/>
    </sheetView>
  </sheetViews>
  <sheetFormatPr baseColWidth="10" defaultRowHeight="15"/>
  <cols>
    <col min="8" max="8" width="12.85546875" bestFit="1" customWidth="1"/>
    <col min="10" max="10" width="13.5703125" bestFit="1" customWidth="1"/>
    <col min="13" max="13" width="13" bestFit="1" customWidth="1"/>
    <col min="15" max="15" width="12.5703125"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22"/>
      <c r="F11" s="23"/>
      <c r="G11" s="21"/>
      <c r="H11" s="24"/>
      <c r="I11" s="25" t="s">
        <v>17</v>
      </c>
      <c r="J11" s="26"/>
      <c r="K11" s="222"/>
      <c r="L11" s="222"/>
      <c r="M11" s="27"/>
    </row>
    <row r="12" spans="1:13" ht="15.75" thickBot="1">
      <c r="A12" s="28"/>
      <c r="B12" s="29"/>
      <c r="C12" s="223"/>
      <c r="D12" s="223"/>
      <c r="E12" s="223"/>
      <c r="F12" s="223"/>
      <c r="G12" s="29"/>
      <c r="H12" s="223"/>
      <c r="I12" s="29"/>
      <c r="J12" s="223"/>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24"/>
      <c r="D25" s="224"/>
      <c r="E25" s="765" t="s">
        <v>26</v>
      </c>
      <c r="F25" s="766"/>
      <c r="G25" s="766"/>
      <c r="H25" s="224" t="s">
        <v>11</v>
      </c>
      <c r="I25" s="224" t="s">
        <v>12</v>
      </c>
      <c r="J25" s="62"/>
      <c r="K25" s="224"/>
      <c r="L25" s="224"/>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108</v>
      </c>
      <c r="B31" s="262" t="s">
        <v>109</v>
      </c>
      <c r="C31" s="74"/>
      <c r="D31" s="74"/>
      <c r="E31" s="74"/>
      <c r="F31" s="74"/>
      <c r="G31" s="74"/>
      <c r="H31" s="74"/>
      <c r="I31" s="75"/>
      <c r="J31" s="76"/>
      <c r="K31" s="77" t="s">
        <v>35</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110</v>
      </c>
      <c r="B36" s="760"/>
      <c r="C36" s="760"/>
      <c r="D36" s="760"/>
      <c r="E36" s="760"/>
      <c r="F36" s="760"/>
      <c r="G36" s="761"/>
      <c r="H36" s="92"/>
      <c r="I36" s="93"/>
      <c r="J36" s="94">
        <v>54742.181912672917</v>
      </c>
      <c r="K36" s="95"/>
      <c r="L36" s="96">
        <v>2</v>
      </c>
      <c r="M36" s="97">
        <f>J36/L36</f>
        <v>27371.090956336458</v>
      </c>
    </row>
    <row r="37" spans="1:13">
      <c r="A37" s="759" t="s">
        <v>111</v>
      </c>
      <c r="B37" s="760"/>
      <c r="C37" s="760"/>
      <c r="D37" s="760"/>
      <c r="E37" s="760"/>
      <c r="F37" s="760"/>
      <c r="G37" s="761"/>
      <c r="H37" s="92"/>
      <c r="I37" s="93"/>
      <c r="J37" s="94">
        <v>94032.177562077981</v>
      </c>
      <c r="K37" s="95"/>
      <c r="L37" s="96">
        <v>4</v>
      </c>
      <c r="M37" s="97">
        <f>J37/L37</f>
        <v>23508.044390519495</v>
      </c>
    </row>
    <row r="38" spans="1:13">
      <c r="A38" s="759" t="s">
        <v>112</v>
      </c>
      <c r="B38" s="760"/>
      <c r="C38" s="760"/>
      <c r="D38" s="760"/>
      <c r="E38" s="760"/>
      <c r="F38" s="760"/>
      <c r="G38" s="761"/>
      <c r="H38" s="92"/>
      <c r="I38" s="93"/>
      <c r="J38" s="94">
        <v>5134.4861317158766</v>
      </c>
      <c r="K38" s="95"/>
      <c r="L38" s="96">
        <v>7</v>
      </c>
      <c r="M38" s="97">
        <f>J38/L38</f>
        <v>733.49801881655378</v>
      </c>
    </row>
    <row r="39" spans="1:13">
      <c r="A39" s="759" t="s">
        <v>113</v>
      </c>
      <c r="B39" s="760"/>
      <c r="C39" s="760"/>
      <c r="D39" s="760"/>
      <c r="E39" s="760"/>
      <c r="F39" s="760"/>
      <c r="G39" s="761"/>
      <c r="H39" s="92"/>
      <c r="I39" s="93"/>
      <c r="J39" s="94">
        <v>93980.861784555702</v>
      </c>
      <c r="K39" s="95"/>
      <c r="L39" s="96">
        <v>7</v>
      </c>
      <c r="M39" s="97">
        <f>J39/L39</f>
        <v>13425.837397793672</v>
      </c>
    </row>
    <row r="40" spans="1:13">
      <c r="A40" s="759" t="s">
        <v>42</v>
      </c>
      <c r="B40" s="760"/>
      <c r="C40" s="760"/>
      <c r="D40" s="760"/>
      <c r="E40" s="760"/>
      <c r="F40" s="760"/>
      <c r="G40" s="761"/>
      <c r="H40" s="92"/>
      <c r="I40" s="93"/>
      <c r="J40" s="94">
        <v>155000</v>
      </c>
      <c r="K40" s="95"/>
      <c r="L40" s="96">
        <v>70</v>
      </c>
      <c r="M40" s="97">
        <f>J40/L40</f>
        <v>2214.2857142857142</v>
      </c>
    </row>
    <row r="41" spans="1:13">
      <c r="A41" s="759"/>
      <c r="B41" s="760"/>
      <c r="C41" s="760"/>
      <c r="D41" s="760"/>
      <c r="E41" s="760"/>
      <c r="F41" s="760"/>
      <c r="G41" s="761"/>
      <c r="H41" s="92"/>
      <c r="I41" s="93"/>
      <c r="J41" s="94"/>
      <c r="K41" s="95"/>
      <c r="L41" s="96"/>
      <c r="M41" s="97"/>
    </row>
    <row r="42" spans="1:13">
      <c r="A42" s="759"/>
      <c r="B42" s="760"/>
      <c r="C42" s="760"/>
      <c r="D42" s="760"/>
      <c r="E42" s="760"/>
      <c r="F42" s="760"/>
      <c r="G42" s="761"/>
      <c r="H42" s="92"/>
      <c r="I42" s="93"/>
      <c r="J42" s="94"/>
      <c r="K42" s="95"/>
      <c r="L42" s="96"/>
      <c r="M42" s="97"/>
    </row>
    <row r="43" spans="1:13">
      <c r="A43" s="759"/>
      <c r="B43" s="760"/>
      <c r="C43" s="760"/>
      <c r="D43" s="760"/>
      <c r="E43" s="760"/>
      <c r="F43" s="760"/>
      <c r="G43" s="761"/>
      <c r="H43" s="92"/>
      <c r="I43" s="93"/>
      <c r="J43" s="94"/>
      <c r="K43" s="95"/>
      <c r="L43" s="96"/>
      <c r="M43" s="97"/>
    </row>
    <row r="44" spans="1:13">
      <c r="A44" s="759"/>
      <c r="B44" s="760"/>
      <c r="C44" s="760"/>
      <c r="D44" s="760"/>
      <c r="E44" s="760"/>
      <c r="F44" s="760"/>
      <c r="G44" s="761"/>
      <c r="H44" s="784"/>
      <c r="I44" s="785"/>
      <c r="J44" s="94"/>
      <c r="K44" s="786"/>
      <c r="L44" s="787"/>
      <c r="M44" s="97"/>
    </row>
    <row r="45" spans="1:13">
      <c r="A45" s="759"/>
      <c r="B45" s="760"/>
      <c r="C45" s="760"/>
      <c r="D45" s="788"/>
      <c r="E45" s="760"/>
      <c r="F45" s="760"/>
      <c r="G45" s="761"/>
      <c r="H45" s="100"/>
      <c r="I45" s="101"/>
      <c r="J45" s="98"/>
      <c r="K45" s="102"/>
      <c r="L45" s="103"/>
      <c r="M45" s="104"/>
    </row>
    <row r="46" spans="1:13">
      <c r="A46" s="789" t="s">
        <v>43</v>
      </c>
      <c r="B46" s="790"/>
      <c r="C46" s="790"/>
      <c r="D46" s="105"/>
      <c r="E46" s="106"/>
      <c r="F46" s="106"/>
      <c r="G46" s="107"/>
      <c r="H46" s="100"/>
      <c r="I46" s="101"/>
      <c r="J46" s="108"/>
      <c r="K46" s="102"/>
      <c r="L46" s="243">
        <v>0.1</v>
      </c>
      <c r="M46" s="109">
        <f>M80*L46</f>
        <v>1365.6370434842365</v>
      </c>
    </row>
    <row r="47" spans="1:13" ht="15.75" thickBot="1">
      <c r="A47" s="759"/>
      <c r="B47" s="760"/>
      <c r="C47" s="760"/>
      <c r="D47" s="760"/>
      <c r="E47" s="760"/>
      <c r="F47" s="760"/>
      <c r="G47" s="761"/>
      <c r="H47" s="791"/>
      <c r="I47" s="792"/>
      <c r="J47" s="110"/>
      <c r="K47" s="793"/>
      <c r="L47" s="794"/>
      <c r="M47" s="111"/>
    </row>
    <row r="48" spans="1:13" ht="15.75" thickBot="1">
      <c r="A48" s="795" t="s">
        <v>44</v>
      </c>
      <c r="B48" s="796"/>
      <c r="C48" s="796"/>
      <c r="D48" s="796"/>
      <c r="E48" s="796"/>
      <c r="F48" s="796"/>
      <c r="G48" s="796"/>
      <c r="H48" s="796"/>
      <c r="I48" s="796"/>
      <c r="J48" s="796"/>
      <c r="K48" s="796"/>
      <c r="L48" s="797"/>
      <c r="M48" s="112">
        <f>SUM(M36:M47)</f>
        <v>68618.393521236139</v>
      </c>
    </row>
    <row r="49" spans="1:13">
      <c r="A49" s="113"/>
      <c r="B49" s="66"/>
      <c r="C49" s="66"/>
      <c r="D49" s="66"/>
      <c r="E49" s="66"/>
      <c r="F49" s="66"/>
      <c r="G49" s="66"/>
      <c r="H49" s="66"/>
      <c r="I49" s="66"/>
      <c r="J49" s="66"/>
      <c r="K49" s="66"/>
      <c r="L49" s="66"/>
      <c r="M49" s="67"/>
    </row>
    <row r="50" spans="1:13">
      <c r="A50" s="114" t="s">
        <v>45</v>
      </c>
      <c r="B50" s="115"/>
      <c r="C50" s="115"/>
      <c r="D50" s="115"/>
      <c r="E50" s="115"/>
      <c r="F50" s="115"/>
      <c r="G50" s="115"/>
      <c r="H50" s="115"/>
      <c r="I50" s="115"/>
      <c r="J50" s="115"/>
      <c r="K50" s="115"/>
      <c r="L50" s="115"/>
      <c r="M50" s="116"/>
    </row>
    <row r="51" spans="1:13" ht="15.75" thickBot="1">
      <c r="A51" s="117"/>
      <c r="B51" s="88"/>
      <c r="C51" s="88"/>
      <c r="D51" s="88"/>
      <c r="E51" s="88"/>
      <c r="F51" s="88"/>
      <c r="G51" s="88"/>
      <c r="H51" s="88"/>
      <c r="I51" s="87"/>
      <c r="J51" s="87"/>
      <c r="K51" s="87"/>
      <c r="L51" s="87"/>
      <c r="M51" s="89"/>
    </row>
    <row r="52" spans="1:13">
      <c r="A52" s="780" t="s">
        <v>29</v>
      </c>
      <c r="B52" s="781"/>
      <c r="C52" s="781"/>
      <c r="D52" s="781"/>
      <c r="E52" s="781"/>
      <c r="F52" s="781"/>
      <c r="G52" s="781"/>
      <c r="H52" s="782"/>
      <c r="I52" s="227" t="s">
        <v>31</v>
      </c>
      <c r="J52" s="119" t="s">
        <v>32</v>
      </c>
      <c r="K52" s="783" t="s">
        <v>46</v>
      </c>
      <c r="L52" s="782"/>
      <c r="M52" s="120" t="s">
        <v>40</v>
      </c>
    </row>
    <row r="53" spans="1:13">
      <c r="A53" s="121" t="s">
        <v>114</v>
      </c>
      <c r="B53" s="122"/>
      <c r="C53" s="122"/>
      <c r="D53" s="122"/>
      <c r="E53" s="122"/>
      <c r="F53" s="122"/>
      <c r="G53" s="122"/>
      <c r="H53" s="93"/>
      <c r="I53" s="55" t="s">
        <v>35</v>
      </c>
      <c r="J53" s="123">
        <v>1</v>
      </c>
      <c r="K53" s="92"/>
      <c r="L53" s="244">
        <v>5179.4099060376648</v>
      </c>
      <c r="M53" s="97">
        <f>J53*L53</f>
        <v>5179.4099060376648</v>
      </c>
    </row>
    <row r="54" spans="1:13">
      <c r="A54" s="121"/>
      <c r="B54" s="122"/>
      <c r="C54" s="122"/>
      <c r="D54" s="122"/>
      <c r="E54" s="122"/>
      <c r="F54" s="122"/>
      <c r="G54" s="122"/>
      <c r="H54" s="93"/>
      <c r="I54" s="55"/>
      <c r="J54" s="123"/>
      <c r="K54" s="92"/>
      <c r="L54" s="244"/>
      <c r="M54" s="97"/>
    </row>
    <row r="55" spans="1:13">
      <c r="A55" s="121"/>
      <c r="B55" s="122"/>
      <c r="C55" s="122"/>
      <c r="D55" s="122"/>
      <c r="E55" s="122"/>
      <c r="F55" s="122"/>
      <c r="G55" s="122"/>
      <c r="H55" s="93"/>
      <c r="I55" s="55"/>
      <c r="J55" s="123"/>
      <c r="K55" s="92"/>
      <c r="L55" s="124"/>
      <c r="M55" s="125"/>
    </row>
    <row r="56" spans="1:13">
      <c r="A56" s="121"/>
      <c r="B56" s="122"/>
      <c r="C56" s="122"/>
      <c r="D56" s="122"/>
      <c r="E56" s="122"/>
      <c r="F56" s="122"/>
      <c r="G56" s="122"/>
      <c r="H56" s="93"/>
      <c r="I56" s="55"/>
      <c r="J56" s="123"/>
      <c r="K56" s="92"/>
      <c r="L56" s="124"/>
      <c r="M56" s="125"/>
    </row>
    <row r="57" spans="1:13" ht="15.75" thickBot="1">
      <c r="A57" s="800"/>
      <c r="B57" s="801"/>
      <c r="C57" s="801"/>
      <c r="D57" s="801"/>
      <c r="E57" s="801"/>
      <c r="F57" s="801"/>
      <c r="G57" s="801"/>
      <c r="H57" s="785"/>
      <c r="I57" s="126"/>
      <c r="J57" s="127"/>
      <c r="K57" s="802"/>
      <c r="L57" s="803"/>
      <c r="M57" s="128"/>
    </row>
    <row r="58" spans="1:13" ht="15.75" thickBot="1">
      <c r="A58" s="795" t="s">
        <v>44</v>
      </c>
      <c r="B58" s="796"/>
      <c r="C58" s="796"/>
      <c r="D58" s="796"/>
      <c r="E58" s="796"/>
      <c r="F58" s="796"/>
      <c r="G58" s="796"/>
      <c r="H58" s="796"/>
      <c r="I58" s="796"/>
      <c r="J58" s="796"/>
      <c r="K58" s="796"/>
      <c r="L58" s="797"/>
      <c r="M58" s="112">
        <f>SUM(M53:M57)</f>
        <v>5179.4099060376648</v>
      </c>
    </row>
    <row r="59" spans="1:13">
      <c r="A59" s="65"/>
      <c r="B59" s="66"/>
      <c r="C59" s="66"/>
      <c r="D59" s="66"/>
      <c r="E59" s="66"/>
      <c r="F59" s="66"/>
      <c r="G59" s="66"/>
      <c r="H59" s="66"/>
      <c r="I59" s="66"/>
      <c r="J59" s="66"/>
      <c r="K59" s="66"/>
      <c r="L59" s="66"/>
      <c r="M59" s="67"/>
    </row>
    <row r="60" spans="1:13">
      <c r="A60" s="114" t="s">
        <v>47</v>
      </c>
      <c r="B60" s="115"/>
      <c r="C60" s="115"/>
      <c r="D60" s="115"/>
      <c r="E60" s="115"/>
      <c r="F60" s="115"/>
      <c r="G60" s="115"/>
      <c r="H60" s="115"/>
      <c r="I60" s="115"/>
      <c r="J60" s="115"/>
      <c r="K60" s="115"/>
      <c r="L60" s="115"/>
      <c r="M60" s="116"/>
    </row>
    <row r="61" spans="1:13" ht="15.75" thickBot="1">
      <c r="A61" s="129"/>
      <c r="B61" s="87"/>
      <c r="C61" s="87"/>
      <c r="D61" s="87"/>
      <c r="E61" s="87"/>
      <c r="F61" s="87"/>
      <c r="G61" s="87"/>
      <c r="H61" s="87"/>
      <c r="I61" s="87"/>
      <c r="J61" s="87"/>
      <c r="K61" s="87"/>
      <c r="L61" s="87"/>
      <c r="M61" s="89"/>
    </row>
    <row r="62" spans="1:13" ht="25.5">
      <c r="A62" s="225" t="s">
        <v>48</v>
      </c>
      <c r="B62" s="226"/>
      <c r="C62" s="226"/>
      <c r="D62" s="226"/>
      <c r="E62" s="226"/>
      <c r="F62" s="226"/>
      <c r="G62" s="132" t="s">
        <v>31</v>
      </c>
      <c r="H62" s="133" t="s">
        <v>49</v>
      </c>
      <c r="I62" s="134" t="s">
        <v>50</v>
      </c>
      <c r="J62" s="132" t="s">
        <v>51</v>
      </c>
      <c r="K62" s="804" t="s">
        <v>52</v>
      </c>
      <c r="L62" s="805"/>
      <c r="M62" s="135" t="s">
        <v>40</v>
      </c>
    </row>
    <row r="63" spans="1:13">
      <c r="A63" s="136" t="s">
        <v>115</v>
      </c>
      <c r="B63" s="233"/>
      <c r="C63" s="233"/>
      <c r="D63" s="233"/>
      <c r="E63" s="233"/>
      <c r="F63" s="233"/>
      <c r="G63" s="138" t="s">
        <v>94</v>
      </c>
      <c r="H63" s="108">
        <v>1.3</v>
      </c>
      <c r="I63" s="139">
        <v>1</v>
      </c>
      <c r="J63" s="108">
        <f>H63*I63</f>
        <v>1.3</v>
      </c>
      <c r="K63" s="806">
        <v>2100</v>
      </c>
      <c r="L63" s="807"/>
      <c r="M63" s="140">
        <f>J63*K63</f>
        <v>2730</v>
      </c>
    </row>
    <row r="64" spans="1:13">
      <c r="A64" s="136"/>
      <c r="B64" s="141"/>
      <c r="C64" s="141"/>
      <c r="D64" s="141"/>
      <c r="E64" s="141"/>
      <c r="F64" s="141"/>
      <c r="G64" s="138"/>
      <c r="H64" s="108"/>
      <c r="I64" s="139"/>
      <c r="J64" s="108"/>
      <c r="K64" s="806"/>
      <c r="L64" s="807"/>
      <c r="M64" s="140"/>
    </row>
    <row r="65" spans="1:13">
      <c r="A65" s="136"/>
      <c r="B65" s="141"/>
      <c r="C65" s="141"/>
      <c r="D65" s="141"/>
      <c r="E65" s="141"/>
      <c r="F65" s="141"/>
      <c r="G65" s="142"/>
      <c r="H65" s="108"/>
      <c r="I65" s="108"/>
      <c r="J65" s="108"/>
      <c r="K65" s="143"/>
      <c r="L65" s="144"/>
      <c r="M65" s="145"/>
    </row>
    <row r="66" spans="1:13">
      <c r="A66" s="136"/>
      <c r="B66" s="141"/>
      <c r="C66" s="141"/>
      <c r="D66" s="141"/>
      <c r="E66" s="141"/>
      <c r="F66" s="141"/>
      <c r="G66" s="142"/>
      <c r="H66" s="108"/>
      <c r="I66" s="108"/>
      <c r="J66" s="108"/>
      <c r="K66" s="143"/>
      <c r="L66" s="144"/>
      <c r="M66" s="145"/>
    </row>
    <row r="67" spans="1:13">
      <c r="A67" s="136"/>
      <c r="B67" s="141"/>
      <c r="C67" s="141"/>
      <c r="D67" s="141"/>
      <c r="E67" s="141"/>
      <c r="F67" s="141"/>
      <c r="G67" s="142"/>
      <c r="H67" s="108"/>
      <c r="I67" s="108"/>
      <c r="J67" s="108"/>
      <c r="K67" s="143"/>
      <c r="L67" s="144"/>
      <c r="M67" s="145"/>
    </row>
    <row r="68" spans="1:13" ht="15.75" thickBot="1">
      <c r="A68" s="235"/>
      <c r="B68" s="236"/>
      <c r="C68" s="236"/>
      <c r="D68" s="236"/>
      <c r="E68" s="236"/>
      <c r="F68" s="236"/>
      <c r="G68" s="148"/>
      <c r="H68" s="149"/>
      <c r="I68" s="149"/>
      <c r="J68" s="149"/>
      <c r="K68" s="808"/>
      <c r="L68" s="809"/>
      <c r="M68" s="150"/>
    </row>
    <row r="69" spans="1:13" ht="15.75" thickBot="1">
      <c r="A69" s="810" t="s">
        <v>44</v>
      </c>
      <c r="B69" s="798"/>
      <c r="C69" s="798"/>
      <c r="D69" s="798"/>
      <c r="E69" s="798"/>
      <c r="F69" s="798"/>
      <c r="G69" s="798"/>
      <c r="H69" s="798"/>
      <c r="I69" s="798"/>
      <c r="J69" s="798"/>
      <c r="K69" s="798"/>
      <c r="L69" s="799"/>
      <c r="M69" s="151">
        <f>M63+M64+M65+M66+M67</f>
        <v>2730</v>
      </c>
    </row>
    <row r="70" spans="1:13">
      <c r="A70" s="65"/>
      <c r="B70" s="66"/>
      <c r="C70" s="66"/>
      <c r="D70" s="66"/>
      <c r="E70" s="66"/>
      <c r="F70" s="66"/>
      <c r="G70" s="66"/>
      <c r="H70" s="66"/>
      <c r="I70" s="66"/>
      <c r="J70" s="66"/>
      <c r="K70" s="66"/>
      <c r="L70" s="66"/>
      <c r="M70" s="67"/>
    </row>
    <row r="71" spans="1:13">
      <c r="A71" s="114" t="s">
        <v>53</v>
      </c>
      <c r="B71" s="115"/>
      <c r="C71" s="115"/>
      <c r="D71" s="115"/>
      <c r="E71" s="115"/>
      <c r="F71" s="115"/>
      <c r="G71" s="115"/>
      <c r="H71" s="115"/>
      <c r="I71" s="115"/>
      <c r="J71" s="115"/>
      <c r="K71" s="115"/>
      <c r="L71" s="115"/>
      <c r="M71" s="116"/>
    </row>
    <row r="72" spans="1:13" ht="15.75" thickBot="1">
      <c r="A72" s="129"/>
      <c r="B72" s="87"/>
      <c r="C72" s="87"/>
      <c r="D72" s="87"/>
      <c r="E72" s="87"/>
      <c r="F72" s="87"/>
      <c r="G72" s="87"/>
      <c r="H72" s="87"/>
      <c r="I72" s="87"/>
      <c r="J72" s="87"/>
      <c r="K72" s="87"/>
      <c r="L72" s="87"/>
      <c r="M72" s="89"/>
    </row>
    <row r="73" spans="1:13" ht="25.5">
      <c r="A73" s="811" t="s">
        <v>54</v>
      </c>
      <c r="B73" s="812"/>
      <c r="C73" s="812"/>
      <c r="D73" s="812"/>
      <c r="E73" s="812"/>
      <c r="F73" s="812"/>
      <c r="G73" s="812"/>
      <c r="H73" s="132" t="s">
        <v>55</v>
      </c>
      <c r="I73" s="134" t="s">
        <v>56</v>
      </c>
      <c r="J73" s="133" t="s">
        <v>57</v>
      </c>
      <c r="K73" s="813" t="s">
        <v>39</v>
      </c>
      <c r="L73" s="814"/>
      <c r="M73" s="152" t="s">
        <v>40</v>
      </c>
    </row>
    <row r="74" spans="1:13">
      <c r="A74" s="153" t="s">
        <v>116</v>
      </c>
      <c r="B74" s="141"/>
      <c r="C74" s="141"/>
      <c r="D74" s="141"/>
      <c r="E74" s="141"/>
      <c r="F74" s="141"/>
      <c r="G74" s="141"/>
      <c r="H74" s="154">
        <v>175560</v>
      </c>
      <c r="I74" s="155">
        <v>185</v>
      </c>
      <c r="J74" s="156">
        <v>324786</v>
      </c>
      <c r="K74" s="157"/>
      <c r="L74" s="305">
        <v>31.59</v>
      </c>
      <c r="M74" s="159">
        <f>J74/L74</f>
        <v>10281.291547958215</v>
      </c>
    </row>
    <row r="75" spans="1:13">
      <c r="A75" s="153" t="s">
        <v>91</v>
      </c>
      <c r="B75" s="141"/>
      <c r="C75" s="141"/>
      <c r="D75" s="141"/>
      <c r="E75" s="141"/>
      <c r="F75" s="141"/>
      <c r="G75" s="141"/>
      <c r="H75" s="154">
        <v>57668.23979157189</v>
      </c>
      <c r="I75" s="155">
        <v>185</v>
      </c>
      <c r="J75" s="156">
        <v>106686.24361440798</v>
      </c>
      <c r="K75" s="157"/>
      <c r="L75" s="306">
        <v>31.61</v>
      </c>
      <c r="M75" s="159">
        <f>J75/L75</f>
        <v>3375.0788868841501</v>
      </c>
    </row>
    <row r="76" spans="1:13">
      <c r="A76" s="153"/>
      <c r="B76" s="141"/>
      <c r="C76" s="141"/>
      <c r="D76" s="141"/>
      <c r="E76" s="141"/>
      <c r="F76" s="141"/>
      <c r="G76" s="141"/>
      <c r="H76" s="154"/>
      <c r="I76" s="155"/>
      <c r="J76" s="156"/>
      <c r="K76" s="157"/>
      <c r="L76" s="164"/>
      <c r="M76" s="159"/>
    </row>
    <row r="77" spans="1:13">
      <c r="A77" s="153"/>
      <c r="B77" s="141"/>
      <c r="C77" s="141"/>
      <c r="D77" s="141"/>
      <c r="E77" s="141"/>
      <c r="F77" s="141"/>
      <c r="G77" s="141"/>
      <c r="H77" s="108"/>
      <c r="I77" s="162"/>
      <c r="J77" s="163"/>
      <c r="K77" s="234"/>
      <c r="L77" s="164"/>
      <c r="M77" s="161"/>
    </row>
    <row r="78" spans="1:13">
      <c r="A78" s="153"/>
      <c r="B78" s="141"/>
      <c r="C78" s="141"/>
      <c r="D78" s="141"/>
      <c r="E78" s="141"/>
      <c r="F78" s="141"/>
      <c r="G78" s="141"/>
      <c r="H78" s="108"/>
      <c r="I78" s="162"/>
      <c r="J78" s="163"/>
      <c r="K78" s="234"/>
      <c r="L78" s="164"/>
      <c r="M78" s="161"/>
    </row>
    <row r="79" spans="1:13" ht="15.75" thickBot="1">
      <c r="A79" s="815"/>
      <c r="B79" s="816"/>
      <c r="C79" s="816"/>
      <c r="D79" s="816"/>
      <c r="E79" s="816"/>
      <c r="F79" s="816"/>
      <c r="G79" s="816"/>
      <c r="H79" s="149"/>
      <c r="I79" s="149"/>
      <c r="J79" s="149"/>
      <c r="K79" s="817"/>
      <c r="L79" s="817"/>
      <c r="M79" s="150"/>
    </row>
    <row r="80" spans="1:13" ht="15.75" thickBot="1">
      <c r="A80" s="810" t="s">
        <v>44</v>
      </c>
      <c r="B80" s="798"/>
      <c r="C80" s="798"/>
      <c r="D80" s="798"/>
      <c r="E80" s="798"/>
      <c r="F80" s="798"/>
      <c r="G80" s="798"/>
      <c r="H80" s="798"/>
      <c r="I80" s="798"/>
      <c r="J80" s="798"/>
      <c r="K80" s="798"/>
      <c r="L80" s="799"/>
      <c r="M80" s="263">
        <f>SUM(M74:M79)</f>
        <v>13656.370434842365</v>
      </c>
    </row>
    <row r="81" spans="1:15" ht="15.75" thickBot="1">
      <c r="A81" s="65"/>
      <c r="B81" s="66"/>
      <c r="C81" s="66"/>
      <c r="D81" s="66"/>
      <c r="E81" s="66"/>
      <c r="F81" s="66"/>
      <c r="G81" s="66"/>
      <c r="H81" s="66"/>
      <c r="I81" s="66"/>
      <c r="J81" s="66"/>
      <c r="K81" s="66"/>
      <c r="L81" s="66"/>
      <c r="M81" s="67"/>
    </row>
    <row r="82" spans="1:15" ht="15.75" thickBot="1">
      <c r="A82" s="795" t="s">
        <v>58</v>
      </c>
      <c r="B82" s="796"/>
      <c r="C82" s="796"/>
      <c r="D82" s="796"/>
      <c r="E82" s="796"/>
      <c r="F82" s="796"/>
      <c r="G82" s="796"/>
      <c r="H82" s="796"/>
      <c r="I82" s="796"/>
      <c r="J82" s="796"/>
      <c r="K82" s="796"/>
      <c r="L82" s="797"/>
      <c r="M82" s="167">
        <f>M48+M58+M69+M80</f>
        <v>90184.173862116164</v>
      </c>
    </row>
    <row r="83" spans="1:15">
      <c r="A83" s="65"/>
      <c r="B83" s="66"/>
      <c r="C83" s="66"/>
      <c r="D83" s="66"/>
      <c r="E83" s="66"/>
      <c r="F83" s="66"/>
      <c r="G83" s="66"/>
      <c r="H83" s="66"/>
      <c r="I83" s="66"/>
      <c r="J83" s="66"/>
      <c r="K83" s="66"/>
      <c r="L83" s="66"/>
      <c r="M83" s="67"/>
    </row>
    <row r="84" spans="1:15">
      <c r="A84" s="114" t="s">
        <v>59</v>
      </c>
      <c r="B84" s="115"/>
      <c r="C84" s="115"/>
      <c r="D84" s="115"/>
      <c r="E84" s="115"/>
      <c r="F84" s="115"/>
      <c r="G84" s="115"/>
      <c r="H84" s="115"/>
      <c r="I84" s="115"/>
      <c r="J84" s="115"/>
      <c r="K84" s="115"/>
      <c r="L84" s="115"/>
      <c r="M84" s="116"/>
    </row>
    <row r="85" spans="1:15" ht="15.75" thickBot="1">
      <c r="A85" s="129"/>
      <c r="B85" s="87"/>
      <c r="C85" s="87"/>
      <c r="D85" s="87"/>
      <c r="E85" s="87"/>
      <c r="F85" s="87"/>
      <c r="G85" s="87"/>
      <c r="H85" s="87"/>
      <c r="I85" s="87"/>
      <c r="J85" s="87"/>
      <c r="K85" s="87"/>
      <c r="L85" s="87"/>
      <c r="M85" s="89"/>
    </row>
    <row r="86" spans="1:15">
      <c r="A86" s="780" t="s">
        <v>60</v>
      </c>
      <c r="B86" s="781"/>
      <c r="C86" s="781"/>
      <c r="D86" s="781"/>
      <c r="E86" s="781"/>
      <c r="F86" s="781"/>
      <c r="G86" s="781"/>
      <c r="H86" s="226"/>
      <c r="I86" s="238"/>
      <c r="J86" s="169" t="s">
        <v>61</v>
      </c>
      <c r="K86" s="822" t="s">
        <v>62</v>
      </c>
      <c r="L86" s="823"/>
      <c r="M86" s="170"/>
    </row>
    <row r="87" spans="1:15">
      <c r="A87" s="824" t="s">
        <v>63</v>
      </c>
      <c r="B87" s="825"/>
      <c r="C87" s="825"/>
      <c r="D87" s="825"/>
      <c r="E87" s="825"/>
      <c r="F87" s="825"/>
      <c r="G87" s="825"/>
      <c r="H87" s="171"/>
      <c r="I87" s="172"/>
      <c r="J87" s="173">
        <v>0.2</v>
      </c>
      <c r="K87" s="826">
        <f>M82*J87</f>
        <v>18036.834772423234</v>
      </c>
      <c r="L87" s="827"/>
      <c r="M87" s="174"/>
    </row>
    <row r="88" spans="1:15">
      <c r="A88" s="175" t="s">
        <v>64</v>
      </c>
      <c r="B88" s="176"/>
      <c r="C88" s="176"/>
      <c r="D88" s="176"/>
      <c r="E88" s="176"/>
      <c r="F88" s="176"/>
      <c r="G88" s="176"/>
      <c r="H88" s="171"/>
      <c r="I88" s="172"/>
      <c r="J88" s="173">
        <v>0.05</v>
      </c>
      <c r="K88" s="826">
        <f>M82*J88</f>
        <v>4509.2086931058084</v>
      </c>
      <c r="L88" s="827"/>
      <c r="M88" s="174"/>
    </row>
    <row r="89" spans="1:15" ht="15.75" thickBot="1">
      <c r="A89" s="177" t="s">
        <v>65</v>
      </c>
      <c r="B89" s="178"/>
      <c r="C89" s="178"/>
      <c r="D89" s="178"/>
      <c r="E89" s="178"/>
      <c r="F89" s="178"/>
      <c r="G89" s="178"/>
      <c r="H89" s="179"/>
      <c r="I89" s="180"/>
      <c r="J89" s="181">
        <v>0.05</v>
      </c>
      <c r="K89" s="828">
        <f>M82*J89</f>
        <v>4509.2086931058084</v>
      </c>
      <c r="L89" s="829"/>
      <c r="M89" s="174"/>
    </row>
    <row r="90" spans="1:15" ht="15.75" thickBot="1">
      <c r="A90" s="795" t="s">
        <v>44</v>
      </c>
      <c r="B90" s="796"/>
      <c r="C90" s="796"/>
      <c r="D90" s="796"/>
      <c r="E90" s="796"/>
      <c r="F90" s="796"/>
      <c r="G90" s="796"/>
      <c r="H90" s="796"/>
      <c r="I90" s="796"/>
      <c r="J90" s="796"/>
      <c r="K90" s="796"/>
      <c r="L90" s="797"/>
      <c r="M90" s="182">
        <f>K87+K88+K89</f>
        <v>27055.252158634848</v>
      </c>
    </row>
    <row r="91" spans="1:15" ht="15.75" thickBot="1">
      <c r="A91" s="65"/>
      <c r="B91" s="66"/>
      <c r="C91" s="66"/>
      <c r="D91" s="66"/>
      <c r="E91" s="66"/>
      <c r="F91" s="66"/>
      <c r="G91" s="66"/>
      <c r="H91" s="66"/>
      <c r="I91" s="66"/>
      <c r="J91" s="66"/>
      <c r="K91" s="66"/>
      <c r="L91" s="66"/>
      <c r="M91" s="67"/>
    </row>
    <row r="92" spans="1:15" ht="15.75" thickBot="1">
      <c r="A92" s="795" t="s">
        <v>66</v>
      </c>
      <c r="B92" s="796"/>
      <c r="C92" s="796"/>
      <c r="D92" s="796"/>
      <c r="E92" s="796"/>
      <c r="F92" s="796"/>
      <c r="G92" s="796"/>
      <c r="H92" s="796"/>
      <c r="I92" s="796"/>
      <c r="J92" s="796"/>
      <c r="K92" s="796"/>
      <c r="L92" s="797"/>
      <c r="M92" s="183">
        <f>M82+M90</f>
        <v>117239.42602075101</v>
      </c>
      <c r="O92" s="242"/>
    </row>
    <row r="93" spans="1:15">
      <c r="A93" s="31"/>
      <c r="B93" s="32"/>
      <c r="C93" s="32"/>
      <c r="D93" s="32"/>
      <c r="E93" s="32"/>
      <c r="F93" s="32"/>
      <c r="G93" s="32"/>
      <c r="H93" s="32"/>
      <c r="I93" s="32"/>
      <c r="J93" s="32"/>
      <c r="K93" s="32"/>
      <c r="L93" s="32"/>
      <c r="M93" s="33"/>
    </row>
    <row r="94" spans="1:15">
      <c r="A94" s="64"/>
      <c r="B94" s="38"/>
      <c r="C94" s="38"/>
      <c r="D94" s="38"/>
      <c r="E94" s="38"/>
      <c r="F94" s="38"/>
      <c r="G94" s="38"/>
      <c r="H94" s="38"/>
      <c r="I94" s="38"/>
      <c r="J94" s="38"/>
      <c r="K94" s="38"/>
      <c r="L94" s="38"/>
      <c r="M94" s="40"/>
    </row>
    <row r="95" spans="1:15">
      <c r="A95" s="64"/>
      <c r="B95" s="38"/>
      <c r="C95" s="38"/>
      <c r="D95" s="38"/>
      <c r="E95" s="38"/>
      <c r="F95" s="38"/>
      <c r="G95" s="38"/>
      <c r="H95" s="38"/>
      <c r="I95" s="38"/>
      <c r="J95" s="38"/>
      <c r="K95" s="38"/>
      <c r="L95" s="38"/>
      <c r="M95" s="40"/>
    </row>
    <row r="96" spans="1:15">
      <c r="A96" s="64"/>
      <c r="B96" s="38"/>
      <c r="C96" s="38"/>
      <c r="D96" s="38"/>
      <c r="E96" s="38"/>
      <c r="F96" s="38"/>
      <c r="G96" s="38"/>
      <c r="H96" s="38"/>
      <c r="I96" s="38"/>
      <c r="J96" s="38"/>
      <c r="K96" s="38"/>
      <c r="L96" s="38"/>
      <c r="M96" s="40"/>
    </row>
    <row r="97" spans="1:13">
      <c r="A97" s="64"/>
      <c r="B97" s="38"/>
      <c r="C97" s="38"/>
      <c r="D97" s="48" t="s">
        <v>67</v>
      </c>
      <c r="E97" s="48"/>
      <c r="F97" s="48"/>
      <c r="G97" s="48"/>
      <c r="H97" s="48"/>
      <c r="I97" s="48"/>
      <c r="J97" s="38"/>
      <c r="K97" s="38"/>
      <c r="L97" s="38"/>
      <c r="M97" s="40"/>
    </row>
    <row r="98" spans="1:13">
      <c r="A98" s="64"/>
      <c r="B98" s="38"/>
      <c r="C98" s="38"/>
      <c r="D98" s="38" t="s">
        <v>68</v>
      </c>
      <c r="E98" s="38"/>
      <c r="F98" s="38"/>
      <c r="G98" s="38"/>
      <c r="H98" s="38"/>
      <c r="I98" s="38"/>
      <c r="J98" s="38"/>
      <c r="K98" s="38"/>
      <c r="L98" s="38"/>
      <c r="M98" s="40"/>
    </row>
    <row r="99" spans="1:13">
      <c r="A99" s="64"/>
      <c r="B99" s="38"/>
      <c r="C99" s="38"/>
      <c r="D99" s="38" t="s">
        <v>69</v>
      </c>
      <c r="E99" s="38"/>
      <c r="F99" s="38"/>
      <c r="G99" s="38"/>
      <c r="H99" s="38"/>
      <c r="I99" s="38"/>
      <c r="J99" s="38"/>
      <c r="K99" s="38"/>
      <c r="L99" s="38"/>
      <c r="M99" s="40"/>
    </row>
    <row r="100" spans="1:13">
      <c r="A100" s="64"/>
      <c r="B100" s="38"/>
      <c r="C100" s="38"/>
      <c r="D100" s="38" t="s">
        <v>70</v>
      </c>
      <c r="E100" s="38"/>
      <c r="F100" s="38"/>
      <c r="G100" s="38"/>
      <c r="H100" s="38"/>
      <c r="I100" s="38"/>
      <c r="J100" s="38"/>
      <c r="K100" s="38"/>
      <c r="L100" s="38"/>
      <c r="M100" s="40"/>
    </row>
    <row r="101" spans="1:13" ht="15.75" thickBot="1">
      <c r="A101" s="64"/>
      <c r="B101" s="38"/>
      <c r="C101" s="38"/>
      <c r="D101" s="38"/>
      <c r="E101" s="38" t="s">
        <v>71</v>
      </c>
      <c r="F101" s="38"/>
      <c r="G101" s="38"/>
      <c r="H101" s="38"/>
      <c r="I101" s="38"/>
      <c r="J101" s="38"/>
      <c r="K101" s="38"/>
      <c r="L101" s="38"/>
      <c r="M101" s="40"/>
    </row>
    <row r="102" spans="1:13">
      <c r="A102" s="184" t="s">
        <v>72</v>
      </c>
      <c r="B102" s="185"/>
      <c r="C102" s="185"/>
      <c r="D102" s="185"/>
      <c r="E102" s="185"/>
      <c r="F102" s="185"/>
      <c r="G102" s="185"/>
      <c r="H102" s="185"/>
      <c r="I102" s="185"/>
      <c r="J102" s="185"/>
      <c r="K102" s="185"/>
      <c r="L102" s="185"/>
      <c r="M102" s="186"/>
    </row>
    <row r="103" spans="1:13">
      <c r="A103" s="187"/>
      <c r="B103" s="188"/>
      <c r="C103" s="188"/>
      <c r="D103" s="188"/>
      <c r="E103" s="188"/>
      <c r="F103" s="188"/>
      <c r="G103" s="188"/>
      <c r="H103" s="188"/>
      <c r="I103" s="188"/>
      <c r="J103" s="188"/>
      <c r="K103" s="188"/>
      <c r="L103" s="188"/>
      <c r="M103" s="189"/>
    </row>
    <row r="104" spans="1:13">
      <c r="A104" s="187"/>
      <c r="B104" s="188"/>
      <c r="C104" s="188"/>
      <c r="D104" s="188"/>
      <c r="E104" s="188"/>
      <c r="F104" s="188"/>
      <c r="G104" s="188"/>
      <c r="H104" s="188"/>
      <c r="I104" s="188"/>
      <c r="J104" s="188"/>
      <c r="K104" s="188"/>
      <c r="L104" s="188"/>
      <c r="M104" s="189"/>
    </row>
    <row r="105" spans="1:13">
      <c r="A105" s="187"/>
      <c r="B105" s="188"/>
      <c r="C105" s="188"/>
      <c r="D105" s="188"/>
      <c r="E105" s="188"/>
      <c r="F105" s="188"/>
      <c r="G105" s="188"/>
      <c r="H105" s="188"/>
      <c r="I105" s="188"/>
      <c r="J105" s="188"/>
      <c r="K105" s="188"/>
      <c r="L105" s="188"/>
      <c r="M105" s="189"/>
    </row>
    <row r="106" spans="1:13" ht="15.75" thickBot="1">
      <c r="A106" s="190"/>
      <c r="B106" s="191"/>
      <c r="C106" s="191"/>
      <c r="D106" s="191"/>
      <c r="E106" s="191"/>
      <c r="F106" s="191"/>
      <c r="G106" s="191"/>
      <c r="H106" s="191"/>
      <c r="I106" s="191"/>
      <c r="J106" s="191"/>
      <c r="K106" s="191"/>
      <c r="L106" s="191"/>
      <c r="M106" s="192"/>
    </row>
    <row r="107" spans="1:13">
      <c r="A107" s="193"/>
      <c r="B107" s="194"/>
      <c r="C107" s="194"/>
      <c r="D107" s="194"/>
      <c r="E107" s="194"/>
      <c r="F107" s="194"/>
      <c r="G107" s="194"/>
      <c r="H107" s="194"/>
      <c r="I107" s="194"/>
      <c r="J107" s="194"/>
      <c r="K107" s="194"/>
      <c r="L107" s="194"/>
      <c r="M107" s="195"/>
    </row>
    <row r="108" spans="1:13">
      <c r="A108" s="196" t="s">
        <v>73</v>
      </c>
      <c r="B108" s="52"/>
      <c r="C108" s="52"/>
      <c r="D108" s="52"/>
      <c r="E108" s="52"/>
      <c r="F108" s="52"/>
      <c r="G108" s="52"/>
      <c r="H108" s="52"/>
      <c r="I108" s="52"/>
      <c r="J108" s="52"/>
      <c r="K108" s="52"/>
      <c r="L108" s="52"/>
      <c r="M108" s="53"/>
    </row>
    <row r="109" spans="1:13">
      <c r="A109" s="830" t="s">
        <v>74</v>
      </c>
      <c r="B109" s="831"/>
      <c r="C109" s="831"/>
      <c r="D109" s="831"/>
      <c r="E109" s="831"/>
      <c r="F109" s="831"/>
      <c r="G109" s="831"/>
      <c r="H109" s="831"/>
      <c r="I109" s="831"/>
      <c r="J109" s="831"/>
      <c r="K109" s="831"/>
      <c r="L109" s="831"/>
      <c r="M109" s="832"/>
    </row>
    <row r="110" spans="1:13" ht="24.75" customHeight="1">
      <c r="A110" s="830"/>
      <c r="B110" s="831"/>
      <c r="C110" s="831"/>
      <c r="D110" s="831"/>
      <c r="E110" s="831"/>
      <c r="F110" s="831"/>
      <c r="G110" s="831"/>
      <c r="H110" s="831"/>
      <c r="I110" s="831"/>
      <c r="J110" s="831"/>
      <c r="K110" s="831"/>
      <c r="L110" s="831"/>
      <c r="M110" s="832"/>
    </row>
    <row r="111" spans="1:13">
      <c r="A111" s="833" t="s">
        <v>75</v>
      </c>
      <c r="B111" s="834"/>
      <c r="C111" s="834"/>
      <c r="D111" s="834"/>
      <c r="E111" s="834"/>
      <c r="F111" s="834"/>
      <c r="G111" s="834"/>
      <c r="H111" s="834"/>
      <c r="I111" s="834"/>
      <c r="J111" s="834"/>
      <c r="K111" s="834"/>
      <c r="L111" s="834"/>
      <c r="M111" s="835"/>
    </row>
    <row r="112" spans="1:13" ht="27" customHeight="1">
      <c r="A112" s="833"/>
      <c r="B112" s="834"/>
      <c r="C112" s="834"/>
      <c r="D112" s="834"/>
      <c r="E112" s="834"/>
      <c r="F112" s="834"/>
      <c r="G112" s="834"/>
      <c r="H112" s="834"/>
      <c r="I112" s="834"/>
      <c r="J112" s="834"/>
      <c r="K112" s="834"/>
      <c r="L112" s="834"/>
      <c r="M112" s="835"/>
    </row>
    <row r="113" spans="1:13">
      <c r="A113" s="239"/>
      <c r="B113" s="240"/>
      <c r="C113" s="240"/>
      <c r="D113" s="240"/>
      <c r="E113" s="240"/>
      <c r="F113" s="240"/>
      <c r="G113" s="240"/>
      <c r="H113" s="240"/>
      <c r="I113" s="240"/>
      <c r="J113" s="240"/>
      <c r="K113" s="240"/>
      <c r="L113" s="240"/>
      <c r="M113" s="241"/>
    </row>
    <row r="114" spans="1:13">
      <c r="A114" s="239"/>
      <c r="B114" s="240"/>
      <c r="C114" s="240"/>
      <c r="D114" s="240"/>
      <c r="E114" s="240"/>
      <c r="F114" s="240"/>
      <c r="G114" s="240"/>
      <c r="H114" s="240"/>
      <c r="I114" s="240"/>
      <c r="J114" s="240"/>
      <c r="K114" s="240"/>
      <c r="L114" s="240"/>
      <c r="M114" s="241"/>
    </row>
    <row r="115" spans="1:13">
      <c r="A115" s="239"/>
      <c r="B115" s="240"/>
      <c r="C115" s="240"/>
      <c r="D115" s="240"/>
      <c r="E115" s="240"/>
      <c r="F115" s="240"/>
      <c r="G115" s="240"/>
      <c r="H115" s="240"/>
      <c r="I115" s="240"/>
      <c r="J115" s="240"/>
      <c r="K115" s="240"/>
      <c r="L115" s="240"/>
      <c r="M115" s="241"/>
    </row>
    <row r="116" spans="1:13">
      <c r="A116" s="196"/>
      <c r="B116" s="52"/>
      <c r="C116" s="52"/>
      <c r="D116" s="52"/>
      <c r="E116" s="52"/>
      <c r="F116" s="52"/>
      <c r="G116" s="52"/>
      <c r="H116" s="52"/>
      <c r="I116" s="52"/>
      <c r="J116" s="52"/>
      <c r="K116" s="52"/>
      <c r="L116" s="52"/>
      <c r="M116" s="53"/>
    </row>
    <row r="117" spans="1:13">
      <c r="A117" s="64"/>
      <c r="B117" s="38"/>
      <c r="C117" s="38"/>
      <c r="D117" s="38" t="s">
        <v>67</v>
      </c>
      <c r="E117" s="48"/>
      <c r="F117" s="48"/>
      <c r="G117" s="38"/>
      <c r="H117" s="38"/>
      <c r="I117" s="38"/>
      <c r="J117" s="38"/>
      <c r="K117" s="38"/>
      <c r="L117" s="38"/>
      <c r="M117" s="40"/>
    </row>
    <row r="118" spans="1:13">
      <c r="A118" s="64"/>
      <c r="B118" s="38"/>
      <c r="C118" s="38"/>
      <c r="D118" s="200" t="s">
        <v>68</v>
      </c>
      <c r="E118" s="38"/>
      <c r="F118" s="38"/>
      <c r="G118" s="200"/>
      <c r="H118" s="200"/>
      <c r="I118" s="200"/>
      <c r="J118" s="38"/>
      <c r="K118" s="38"/>
      <c r="L118" s="38"/>
      <c r="M118" s="40"/>
    </row>
    <row r="119" spans="1:13">
      <c r="A119" s="64"/>
      <c r="B119" s="38"/>
      <c r="C119" s="38"/>
      <c r="D119" s="201" t="s">
        <v>76</v>
      </c>
      <c r="E119" s="38"/>
      <c r="F119" s="38"/>
      <c r="G119" s="201"/>
      <c r="H119" s="201"/>
      <c r="I119" s="201"/>
      <c r="J119" s="38"/>
      <c r="K119" s="38"/>
      <c r="L119" s="38"/>
      <c r="M119" s="40"/>
    </row>
    <row r="120" spans="1:13">
      <c r="A120" s="202"/>
      <c r="B120" s="52"/>
      <c r="C120" s="52"/>
      <c r="D120" s="38" t="s">
        <v>70</v>
      </c>
      <c r="E120" s="38"/>
      <c r="F120" s="38"/>
      <c r="G120" s="38"/>
      <c r="H120" s="38"/>
      <c r="I120" s="38"/>
      <c r="J120" s="52"/>
      <c r="K120" s="52"/>
      <c r="L120" s="52"/>
      <c r="M120" s="53"/>
    </row>
    <row r="121" spans="1:13">
      <c r="A121" s="202"/>
      <c r="B121" s="52"/>
      <c r="C121" s="52"/>
      <c r="D121" s="52"/>
      <c r="E121" s="38"/>
      <c r="F121" s="38"/>
      <c r="G121" s="38"/>
      <c r="H121" s="38"/>
      <c r="I121" s="38"/>
      <c r="J121" s="52"/>
      <c r="K121" s="52"/>
      <c r="L121" s="52"/>
      <c r="M121" s="53"/>
    </row>
    <row r="122" spans="1:13">
      <c r="A122" s="202" t="s">
        <v>77</v>
      </c>
      <c r="B122" s="201"/>
      <c r="C122" s="201"/>
      <c r="D122" s="38"/>
      <c r="E122" s="38"/>
      <c r="F122" s="38"/>
      <c r="G122" s="38"/>
      <c r="H122" s="38"/>
      <c r="I122" s="818"/>
      <c r="J122" s="818"/>
      <c r="K122" s="818"/>
      <c r="L122" s="818"/>
      <c r="M122" s="819"/>
    </row>
    <row r="123" spans="1:13" ht="15.75" thickBot="1">
      <c r="A123" s="203" t="s">
        <v>78</v>
      </c>
      <c r="B123" s="204"/>
      <c r="C123" s="204"/>
      <c r="D123" s="205"/>
      <c r="E123" s="205"/>
      <c r="F123" s="205"/>
      <c r="G123" s="205"/>
      <c r="H123" s="205"/>
      <c r="I123" s="820"/>
      <c r="J123" s="820"/>
      <c r="K123" s="820"/>
      <c r="L123" s="820"/>
      <c r="M123" s="821"/>
    </row>
  </sheetData>
  <mergeCells count="72">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 ref="A42:G42"/>
    <mergeCell ref="A43:G43"/>
    <mergeCell ref="A44:G44"/>
    <mergeCell ref="K5:K6"/>
    <mergeCell ref="L5:L6"/>
    <mergeCell ref="A1:A6"/>
    <mergeCell ref="B1:I1"/>
    <mergeCell ref="J1:J2"/>
    <mergeCell ref="B5:I5"/>
    <mergeCell ref="J5:J6"/>
    <mergeCell ref="K1:M2"/>
    <mergeCell ref="B2:I2"/>
    <mergeCell ref="B3:I3"/>
    <mergeCell ref="J3:J4"/>
    <mergeCell ref="K3:M4"/>
    <mergeCell ref="B4:I4"/>
    <mergeCell ref="A37:G37"/>
    <mergeCell ref="A38:G38"/>
    <mergeCell ref="A39:G39"/>
    <mergeCell ref="A40:G40"/>
    <mergeCell ref="A41:G41"/>
    <mergeCell ref="H44:I44"/>
    <mergeCell ref="K44:L44"/>
    <mergeCell ref="A45:G45"/>
    <mergeCell ref="K64:L64"/>
    <mergeCell ref="A47:G47"/>
    <mergeCell ref="H47:I47"/>
    <mergeCell ref="K47:L47"/>
    <mergeCell ref="A48:L48"/>
    <mergeCell ref="A52:H52"/>
    <mergeCell ref="K52:L52"/>
    <mergeCell ref="A57:H57"/>
    <mergeCell ref="K57:L57"/>
    <mergeCell ref="A58:L58"/>
    <mergeCell ref="K62:L62"/>
    <mergeCell ref="K63:L63"/>
    <mergeCell ref="A46:C46"/>
    <mergeCell ref="K68:L68"/>
    <mergeCell ref="A69:L69"/>
    <mergeCell ref="A73:G73"/>
    <mergeCell ref="K73:L73"/>
    <mergeCell ref="A79:G79"/>
    <mergeCell ref="K79:L79"/>
    <mergeCell ref="A80:L80"/>
    <mergeCell ref="A82:L82"/>
    <mergeCell ref="A86:G86"/>
    <mergeCell ref="K86:L86"/>
    <mergeCell ref="A87:G87"/>
    <mergeCell ref="K87:L87"/>
    <mergeCell ref="I122:M123"/>
    <mergeCell ref="K88:L88"/>
    <mergeCell ref="K89:L89"/>
    <mergeCell ref="A90:L90"/>
    <mergeCell ref="A92:L92"/>
    <mergeCell ref="A109:M110"/>
    <mergeCell ref="A111:M112"/>
  </mergeCells>
  <pageMargins left="0.7" right="0.7" top="0.75" bottom="0.75" header="0.3" footer="0.3"/>
  <drawing r:id="rId1"/>
  <legacyDrawing r:id="rId2"/>
  <oleObjects>
    <mc:AlternateContent xmlns:mc="http://schemas.openxmlformats.org/markup-compatibility/2006">
      <mc:Choice Requires="x14">
        <oleObject progId="PBrush" shapeId="4097" r:id="rId3">
          <objectPr defaultSize="0" autoPict="0" r:id="rId4">
            <anchor moveWithCells="1" sizeWithCells="1">
              <from>
                <xdr:col>0</xdr:col>
                <xdr:colOff>76200</xdr:colOff>
                <xdr:row>1</xdr:row>
                <xdr:rowOff>66675</xdr:rowOff>
              </from>
              <to>
                <xdr:col>0</xdr:col>
                <xdr:colOff>628650</xdr:colOff>
                <xdr:row>5</xdr:row>
                <xdr:rowOff>0</xdr:rowOff>
              </to>
            </anchor>
          </objectPr>
        </oleObject>
      </mc:Choice>
      <mc:Fallback>
        <oleObject progId="PBrush" shapeId="4097" r:id="rId3"/>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20"/>
  <sheetViews>
    <sheetView workbookViewId="0">
      <selection activeCell="O85" sqref="O85"/>
    </sheetView>
  </sheetViews>
  <sheetFormatPr baseColWidth="10" defaultRowHeight="15"/>
  <cols>
    <col min="8" max="8" width="11.85546875" bestFit="1" customWidth="1"/>
    <col min="10" max="10" width="13.5703125" bestFit="1" customWidth="1"/>
    <col min="13" max="13" width="13" bestFit="1" customWidth="1"/>
    <col min="15" max="15" width="12.5703125"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22"/>
      <c r="F11" s="23"/>
      <c r="G11" s="21"/>
      <c r="H11" s="24"/>
      <c r="I11" s="25" t="s">
        <v>17</v>
      </c>
      <c r="J11" s="26"/>
      <c r="K11" s="222"/>
      <c r="L11" s="222"/>
      <c r="M11" s="27"/>
    </row>
    <row r="12" spans="1:13" ht="15.75" thickBot="1">
      <c r="A12" s="28"/>
      <c r="B12" s="29"/>
      <c r="C12" s="223"/>
      <c r="D12" s="223"/>
      <c r="E12" s="223"/>
      <c r="F12" s="223"/>
      <c r="G12" s="29"/>
      <c r="H12" s="223"/>
      <c r="I12" s="29"/>
      <c r="J12" s="223"/>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24"/>
      <c r="D25" s="224"/>
      <c r="E25" s="765" t="s">
        <v>26</v>
      </c>
      <c r="F25" s="766"/>
      <c r="G25" s="766"/>
      <c r="H25" s="224" t="s">
        <v>11</v>
      </c>
      <c r="I25" s="224" t="s">
        <v>12</v>
      </c>
      <c r="J25" s="62"/>
      <c r="K25" s="224"/>
      <c r="L25" s="224"/>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117</v>
      </c>
      <c r="B31" s="73" t="s">
        <v>118</v>
      </c>
      <c r="C31" s="74"/>
      <c r="D31" s="74"/>
      <c r="E31" s="74"/>
      <c r="F31" s="74"/>
      <c r="G31" s="74"/>
      <c r="H31" s="74"/>
      <c r="I31" s="74"/>
      <c r="J31" s="264"/>
      <c r="K31" s="77" t="s">
        <v>35</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42</v>
      </c>
      <c r="B36" s="760"/>
      <c r="C36" s="760"/>
      <c r="D36" s="760"/>
      <c r="E36" s="760"/>
      <c r="F36" s="760"/>
      <c r="G36" s="761"/>
      <c r="H36" s="92"/>
      <c r="I36" s="93"/>
      <c r="J36" s="94">
        <v>155000</v>
      </c>
      <c r="K36" s="95"/>
      <c r="L36" s="229">
        <v>80</v>
      </c>
      <c r="M36" s="97">
        <f>J36/L36</f>
        <v>1937.5</v>
      </c>
    </row>
    <row r="37" spans="1:13">
      <c r="A37" s="759" t="s">
        <v>119</v>
      </c>
      <c r="B37" s="760"/>
      <c r="C37" s="760"/>
      <c r="D37" s="760"/>
      <c r="E37" s="760"/>
      <c r="F37" s="760"/>
      <c r="G37" s="761"/>
      <c r="H37" s="265"/>
      <c r="I37" s="266"/>
      <c r="J37" s="94">
        <v>145000</v>
      </c>
      <c r="K37" s="228"/>
      <c r="L37" s="229">
        <v>13</v>
      </c>
      <c r="M37" s="97">
        <f>J37/L37</f>
        <v>11153.846153846154</v>
      </c>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29"/>
      <c r="M39" s="97"/>
    </row>
    <row r="40" spans="1:13">
      <c r="A40" s="220"/>
      <c r="B40" s="221"/>
      <c r="C40" s="221"/>
      <c r="D40" s="221"/>
      <c r="E40" s="230"/>
      <c r="F40" s="230"/>
      <c r="G40" s="271"/>
      <c r="H40" s="100"/>
      <c r="I40" s="101"/>
      <c r="J40" s="94"/>
      <c r="K40" s="102"/>
      <c r="L40" s="103"/>
      <c r="M40" s="99"/>
    </row>
    <row r="41" spans="1:13">
      <c r="A41" s="789" t="s">
        <v>43</v>
      </c>
      <c r="B41" s="790"/>
      <c r="C41" s="790"/>
      <c r="D41" s="105"/>
      <c r="E41" s="106"/>
      <c r="F41" s="106"/>
      <c r="G41" s="107"/>
      <c r="H41" s="100"/>
      <c r="I41" s="101"/>
      <c r="J41" s="108"/>
      <c r="K41" s="102"/>
      <c r="L41" s="243">
        <v>0.01</v>
      </c>
      <c r="M41" s="109">
        <f>M77*L41</f>
        <v>23.491611323979015</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13114.837765170134</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27" t="s">
        <v>31</v>
      </c>
      <c r="J47" s="119" t="s">
        <v>32</v>
      </c>
      <c r="K47" s="783" t="s">
        <v>46</v>
      </c>
      <c r="L47" s="782"/>
      <c r="M47" s="120" t="s">
        <v>40</v>
      </c>
    </row>
    <row r="48" spans="1:13">
      <c r="A48" s="121" t="s">
        <v>114</v>
      </c>
      <c r="B48" s="122"/>
      <c r="C48" s="122"/>
      <c r="D48" s="122"/>
      <c r="E48" s="122"/>
      <c r="F48" s="122"/>
      <c r="G48" s="122"/>
      <c r="H48" s="93"/>
      <c r="I48" s="55" t="s">
        <v>35</v>
      </c>
      <c r="J48" s="123">
        <v>1.3</v>
      </c>
      <c r="K48" s="92"/>
      <c r="L48" s="244">
        <v>5179.4099060376648</v>
      </c>
      <c r="M48" s="97">
        <f>J48*L48</f>
        <v>6733.2328778489646</v>
      </c>
    </row>
    <row r="49" spans="1:13">
      <c r="A49" s="121"/>
      <c r="B49" s="272"/>
      <c r="C49" s="272"/>
      <c r="D49" s="272"/>
      <c r="E49" s="272"/>
      <c r="F49" s="272"/>
      <c r="G49" s="272"/>
      <c r="H49" s="272"/>
      <c r="I49" s="138"/>
      <c r="J49" s="273"/>
      <c r="K49" s="265"/>
      <c r="L49" s="244"/>
      <c r="M49" s="97"/>
    </row>
    <row r="50" spans="1:13">
      <c r="A50" s="121"/>
      <c r="B50" s="272"/>
      <c r="C50" s="272"/>
      <c r="D50" s="272"/>
      <c r="E50" s="272"/>
      <c r="F50" s="272"/>
      <c r="G50" s="272"/>
      <c r="H50" s="272"/>
      <c r="I50" s="138"/>
      <c r="J50" s="273"/>
      <c r="K50" s="265"/>
      <c r="L50" s="244"/>
      <c r="M50" s="97"/>
    </row>
    <row r="51" spans="1:13">
      <c r="A51" s="121"/>
      <c r="B51" s="272"/>
      <c r="C51" s="272"/>
      <c r="D51" s="272"/>
      <c r="E51" s="272"/>
      <c r="F51" s="272"/>
      <c r="G51" s="272"/>
      <c r="H51" s="272"/>
      <c r="I51" s="138"/>
      <c r="J51" s="273"/>
      <c r="K51" s="265"/>
      <c r="L51" s="244"/>
      <c r="M51" s="97"/>
    </row>
    <row r="52" spans="1:13">
      <c r="A52" s="121"/>
      <c r="B52" s="272"/>
      <c r="C52" s="272"/>
      <c r="D52" s="272"/>
      <c r="E52" s="272"/>
      <c r="F52" s="272"/>
      <c r="G52" s="272"/>
      <c r="H52" s="272"/>
      <c r="I52" s="138"/>
      <c r="J52" s="273"/>
      <c r="K52" s="265"/>
      <c r="L52" s="244"/>
      <c r="M52" s="97"/>
    </row>
    <row r="53" spans="1:13">
      <c r="A53" s="121"/>
      <c r="B53" s="272"/>
      <c r="C53" s="272"/>
      <c r="D53" s="272"/>
      <c r="E53" s="272"/>
      <c r="F53" s="272"/>
      <c r="G53" s="272"/>
      <c r="H53" s="272"/>
      <c r="I53" s="138"/>
      <c r="J53" s="273"/>
      <c r="K53" s="265"/>
      <c r="L53" s="244"/>
      <c r="M53" s="97"/>
    </row>
    <row r="54" spans="1:13" ht="15.75" thickBot="1">
      <c r="A54" s="121"/>
      <c r="B54" s="236"/>
      <c r="C54" s="236"/>
      <c r="D54" s="236"/>
      <c r="E54" s="236"/>
      <c r="F54" s="236"/>
      <c r="G54" s="236"/>
      <c r="H54" s="236"/>
      <c r="I54" s="237"/>
      <c r="J54" s="149"/>
      <c r="K54" s="274"/>
      <c r="L54" s="244"/>
      <c r="M54" s="97">
        <f>J54*L54</f>
        <v>0</v>
      </c>
    </row>
    <row r="55" spans="1:13" ht="15.75" thickBot="1">
      <c r="A55" s="795" t="s">
        <v>44</v>
      </c>
      <c r="B55" s="796"/>
      <c r="C55" s="796"/>
      <c r="D55" s="796"/>
      <c r="E55" s="796"/>
      <c r="F55" s="796"/>
      <c r="G55" s="796"/>
      <c r="H55" s="796"/>
      <c r="I55" s="796"/>
      <c r="J55" s="796"/>
      <c r="K55" s="796"/>
      <c r="L55" s="797"/>
      <c r="M55" s="112">
        <f>SUM(M48:M54)</f>
        <v>6733.2328778489646</v>
      </c>
    </row>
    <row r="56" spans="1:13">
      <c r="A56" s="65"/>
      <c r="B56" s="66"/>
      <c r="C56" s="66"/>
      <c r="D56" s="66"/>
      <c r="E56" s="66"/>
      <c r="F56" s="66"/>
      <c r="G56" s="66"/>
      <c r="H56" s="66"/>
      <c r="I56" s="66"/>
      <c r="J56" s="66"/>
      <c r="K56" s="66"/>
      <c r="L56" s="66"/>
      <c r="M56" s="67"/>
    </row>
    <row r="57" spans="1:13">
      <c r="A57" s="114" t="s">
        <v>47</v>
      </c>
      <c r="B57" s="115"/>
      <c r="C57" s="115"/>
      <c r="D57" s="115"/>
      <c r="E57" s="115"/>
      <c r="F57" s="115"/>
      <c r="G57" s="115"/>
      <c r="H57" s="115"/>
      <c r="I57" s="115"/>
      <c r="J57" s="115"/>
      <c r="K57" s="115"/>
      <c r="L57" s="115"/>
      <c r="M57" s="116"/>
    </row>
    <row r="58" spans="1:13" ht="15.75" thickBot="1">
      <c r="A58" s="129"/>
      <c r="B58" s="87"/>
      <c r="C58" s="87"/>
      <c r="D58" s="87"/>
      <c r="E58" s="87"/>
      <c r="F58" s="87"/>
      <c r="G58" s="87"/>
      <c r="H58" s="87"/>
      <c r="I58" s="87"/>
      <c r="J58" s="87"/>
      <c r="K58" s="87"/>
      <c r="L58" s="87"/>
      <c r="M58" s="89"/>
    </row>
    <row r="59" spans="1:13" ht="25.5">
      <c r="A59" s="225" t="s">
        <v>48</v>
      </c>
      <c r="B59" s="226"/>
      <c r="C59" s="226"/>
      <c r="D59" s="226"/>
      <c r="E59" s="226"/>
      <c r="F59" s="226"/>
      <c r="G59" s="132" t="s">
        <v>31</v>
      </c>
      <c r="H59" s="133" t="s">
        <v>49</v>
      </c>
      <c r="I59" s="134" t="s">
        <v>50</v>
      </c>
      <c r="J59" s="132" t="s">
        <v>51</v>
      </c>
      <c r="K59" s="804" t="s">
        <v>52</v>
      </c>
      <c r="L59" s="805"/>
      <c r="M59" s="135" t="s">
        <v>40</v>
      </c>
    </row>
    <row r="60" spans="1:13">
      <c r="A60" s="136" t="s">
        <v>115</v>
      </c>
      <c r="B60" s="233"/>
      <c r="C60" s="233"/>
      <c r="D60" s="233"/>
      <c r="E60" s="233"/>
      <c r="F60" s="233"/>
      <c r="G60" s="138" t="s">
        <v>94</v>
      </c>
      <c r="H60" s="108">
        <v>1.3</v>
      </c>
      <c r="I60" s="139">
        <v>1</v>
      </c>
      <c r="J60" s="108">
        <f>H60*I60</f>
        <v>1.3</v>
      </c>
      <c r="K60" s="806">
        <v>2100</v>
      </c>
      <c r="L60" s="807"/>
      <c r="M60" s="140">
        <f>J60*K60</f>
        <v>2730</v>
      </c>
    </row>
    <row r="61" spans="1:13">
      <c r="A61" s="136"/>
      <c r="B61" s="141"/>
      <c r="C61" s="141"/>
      <c r="D61" s="141"/>
      <c r="E61" s="141"/>
      <c r="F61" s="141"/>
      <c r="G61" s="138"/>
      <c r="H61" s="108"/>
      <c r="I61" s="139"/>
      <c r="J61" s="108"/>
      <c r="K61" s="806"/>
      <c r="L61" s="807"/>
      <c r="M61" s="140"/>
    </row>
    <row r="62" spans="1:13">
      <c r="A62" s="136"/>
      <c r="B62" s="141"/>
      <c r="C62" s="141"/>
      <c r="D62" s="141"/>
      <c r="E62" s="141"/>
      <c r="F62" s="141"/>
      <c r="G62" s="138"/>
      <c r="H62" s="108"/>
      <c r="I62" s="139"/>
      <c r="J62" s="108"/>
      <c r="K62" s="806"/>
      <c r="L62" s="807"/>
      <c r="M62" s="140"/>
    </row>
    <row r="63" spans="1:13">
      <c r="A63" s="136"/>
      <c r="B63" s="141"/>
      <c r="C63" s="141"/>
      <c r="D63" s="141"/>
      <c r="E63" s="141"/>
      <c r="F63" s="141"/>
      <c r="G63" s="138"/>
      <c r="H63" s="108"/>
      <c r="I63" s="139"/>
      <c r="J63" s="108"/>
      <c r="K63" s="806"/>
      <c r="L63" s="807"/>
      <c r="M63" s="140"/>
    </row>
    <row r="64" spans="1:13">
      <c r="A64" s="136"/>
      <c r="B64" s="141"/>
      <c r="C64" s="141"/>
      <c r="D64" s="141"/>
      <c r="E64" s="141"/>
      <c r="F64" s="141"/>
      <c r="G64" s="142"/>
      <c r="H64" s="108"/>
      <c r="I64" s="108"/>
      <c r="J64" s="108"/>
      <c r="K64" s="143"/>
      <c r="L64" s="144"/>
      <c r="M64" s="145"/>
    </row>
    <row r="65" spans="1:15" ht="15.75" thickBot="1">
      <c r="A65" s="235"/>
      <c r="B65" s="236"/>
      <c r="C65" s="236"/>
      <c r="D65" s="236"/>
      <c r="E65" s="236"/>
      <c r="F65" s="236"/>
      <c r="G65" s="148"/>
      <c r="H65" s="149"/>
      <c r="I65" s="149"/>
      <c r="J65" s="149"/>
      <c r="K65" s="808"/>
      <c r="L65" s="809"/>
      <c r="M65" s="150"/>
    </row>
    <row r="66" spans="1:15" ht="15.75" thickBot="1">
      <c r="A66" s="810" t="s">
        <v>44</v>
      </c>
      <c r="B66" s="798"/>
      <c r="C66" s="798"/>
      <c r="D66" s="798"/>
      <c r="E66" s="798"/>
      <c r="F66" s="798"/>
      <c r="G66" s="798"/>
      <c r="H66" s="798"/>
      <c r="I66" s="798"/>
      <c r="J66" s="798"/>
      <c r="K66" s="798"/>
      <c r="L66" s="799"/>
      <c r="M66" s="151">
        <f>M60+M61+M62+M63+M64</f>
        <v>2730</v>
      </c>
    </row>
    <row r="67" spans="1:15">
      <c r="A67" s="65"/>
      <c r="B67" s="66"/>
      <c r="C67" s="66"/>
      <c r="D67" s="66"/>
      <c r="E67" s="66"/>
      <c r="F67" s="66"/>
      <c r="G67" s="66"/>
      <c r="H67" s="66"/>
      <c r="I67" s="66"/>
      <c r="J67" s="66"/>
      <c r="K67" s="66"/>
      <c r="L67" s="66"/>
      <c r="M67" s="67"/>
    </row>
    <row r="68" spans="1:15">
      <c r="A68" s="114" t="s">
        <v>53</v>
      </c>
      <c r="B68" s="115"/>
      <c r="C68" s="115"/>
      <c r="D68" s="115"/>
      <c r="E68" s="115"/>
      <c r="F68" s="115"/>
      <c r="G68" s="115"/>
      <c r="H68" s="115"/>
      <c r="I68" s="115"/>
      <c r="J68" s="115"/>
      <c r="K68" s="115"/>
      <c r="L68" s="115"/>
      <c r="M68" s="116"/>
    </row>
    <row r="69" spans="1:15" ht="15.75" thickBot="1">
      <c r="A69" s="129"/>
      <c r="B69" s="87"/>
      <c r="C69" s="87"/>
      <c r="D69" s="87"/>
      <c r="E69" s="87"/>
      <c r="F69" s="87"/>
      <c r="G69" s="87"/>
      <c r="H69" s="87"/>
      <c r="I69" s="87"/>
      <c r="J69" s="87"/>
      <c r="K69" s="87"/>
      <c r="L69" s="87"/>
      <c r="M69" s="89"/>
    </row>
    <row r="70" spans="1:15" ht="25.5">
      <c r="A70" s="811" t="s">
        <v>54</v>
      </c>
      <c r="B70" s="812"/>
      <c r="C70" s="812"/>
      <c r="D70" s="812"/>
      <c r="E70" s="812"/>
      <c r="F70" s="812"/>
      <c r="G70" s="812"/>
      <c r="H70" s="132" t="s">
        <v>55</v>
      </c>
      <c r="I70" s="134" t="s">
        <v>56</v>
      </c>
      <c r="J70" s="133" t="s">
        <v>57</v>
      </c>
      <c r="K70" s="813" t="s">
        <v>39</v>
      </c>
      <c r="L70" s="814"/>
      <c r="M70" s="152" t="s">
        <v>40</v>
      </c>
    </row>
    <row r="71" spans="1:15">
      <c r="A71" s="153" t="s">
        <v>91</v>
      </c>
      <c r="B71" s="141"/>
      <c r="C71" s="141"/>
      <c r="D71" s="141"/>
      <c r="E71" s="141"/>
      <c r="F71" s="141"/>
      <c r="G71" s="141"/>
      <c r="H71" s="154">
        <v>57668.23979157189</v>
      </c>
      <c r="I71" s="155">
        <v>185</v>
      </c>
      <c r="J71" s="156">
        <v>106686.24361440798</v>
      </c>
      <c r="K71" s="157"/>
      <c r="L71" s="275">
        <v>91.5</v>
      </c>
      <c r="M71" s="159">
        <f>J71/L71</f>
        <v>1165.9698755673003</v>
      </c>
    </row>
    <row r="72" spans="1:15">
      <c r="A72" s="153" t="s">
        <v>79</v>
      </c>
      <c r="B72" s="141"/>
      <c r="C72" s="141"/>
      <c r="D72" s="141"/>
      <c r="E72" s="141"/>
      <c r="F72" s="141"/>
      <c r="G72" s="141"/>
      <c r="H72" s="154">
        <v>58520.000000000007</v>
      </c>
      <c r="I72" s="155">
        <v>185</v>
      </c>
      <c r="J72" s="156">
        <v>108262</v>
      </c>
      <c r="K72" s="157"/>
      <c r="L72" s="276">
        <v>91.5</v>
      </c>
      <c r="M72" s="159">
        <f>J72/L72</f>
        <v>1183.1912568306011</v>
      </c>
    </row>
    <row r="73" spans="1:15">
      <c r="A73" s="153"/>
      <c r="B73" s="141"/>
      <c r="C73" s="141"/>
      <c r="D73" s="141"/>
      <c r="E73" s="141"/>
      <c r="F73" s="141"/>
      <c r="G73" s="141"/>
      <c r="H73" s="108"/>
      <c r="I73" s="162"/>
      <c r="J73" s="163"/>
      <c r="K73" s="157"/>
      <c r="L73" s="164"/>
      <c r="M73" s="161"/>
    </row>
    <row r="74" spans="1:15">
      <c r="A74" s="153"/>
      <c r="B74" s="141"/>
      <c r="C74" s="141"/>
      <c r="D74" s="141"/>
      <c r="E74" s="141"/>
      <c r="F74" s="141"/>
      <c r="G74" s="141"/>
      <c r="H74" s="108"/>
      <c r="I74" s="162"/>
      <c r="J74" s="163"/>
      <c r="K74" s="234"/>
      <c r="L74" s="164"/>
      <c r="M74" s="161"/>
    </row>
    <row r="75" spans="1:15">
      <c r="A75" s="153"/>
      <c r="B75" s="141"/>
      <c r="C75" s="141"/>
      <c r="D75" s="141"/>
      <c r="E75" s="141"/>
      <c r="F75" s="141"/>
      <c r="G75" s="141"/>
      <c r="H75" s="108"/>
      <c r="I75" s="162"/>
      <c r="J75" s="163"/>
      <c r="K75" s="234"/>
      <c r="L75" s="164"/>
      <c r="M75" s="161"/>
    </row>
    <row r="76" spans="1:15" ht="15.75" thickBot="1">
      <c r="A76" s="815"/>
      <c r="B76" s="816"/>
      <c r="C76" s="816"/>
      <c r="D76" s="816"/>
      <c r="E76" s="816"/>
      <c r="F76" s="816"/>
      <c r="G76" s="816"/>
      <c r="H76" s="149"/>
      <c r="I76" s="149"/>
      <c r="J76" s="149"/>
      <c r="K76" s="817"/>
      <c r="L76" s="817"/>
      <c r="M76" s="150"/>
    </row>
    <row r="77" spans="1:15" ht="15.75" thickBot="1">
      <c r="A77" s="810" t="s">
        <v>44</v>
      </c>
      <c r="B77" s="798"/>
      <c r="C77" s="798"/>
      <c r="D77" s="798"/>
      <c r="E77" s="798"/>
      <c r="F77" s="798"/>
      <c r="G77" s="798"/>
      <c r="H77" s="798"/>
      <c r="I77" s="798"/>
      <c r="J77" s="798"/>
      <c r="K77" s="798"/>
      <c r="L77" s="799"/>
      <c r="M77" s="263">
        <f>SUM(M71:M76)</f>
        <v>2349.1611323979014</v>
      </c>
    </row>
    <row r="78" spans="1:15" ht="15.75" thickBot="1">
      <c r="A78" s="65"/>
      <c r="B78" s="66"/>
      <c r="C78" s="66"/>
      <c r="D78" s="66"/>
      <c r="E78" s="66"/>
      <c r="F78" s="66"/>
      <c r="G78" s="66"/>
      <c r="H78" s="66"/>
      <c r="I78" s="66"/>
      <c r="J78" s="66"/>
      <c r="K78" s="66"/>
      <c r="L78" s="66"/>
      <c r="M78" s="67"/>
    </row>
    <row r="79" spans="1:15" ht="15.75" thickBot="1">
      <c r="A79" s="795" t="s">
        <v>58</v>
      </c>
      <c r="B79" s="796"/>
      <c r="C79" s="796"/>
      <c r="D79" s="796"/>
      <c r="E79" s="796"/>
      <c r="F79" s="796"/>
      <c r="G79" s="796"/>
      <c r="H79" s="796"/>
      <c r="I79" s="796"/>
      <c r="J79" s="796"/>
      <c r="K79" s="796"/>
      <c r="L79" s="797"/>
      <c r="M79" s="167">
        <f>M43+M55+M66+M77</f>
        <v>24927.231775417</v>
      </c>
      <c r="O79" s="242"/>
    </row>
    <row r="80" spans="1:15">
      <c r="A80" s="65"/>
      <c r="B80" s="66"/>
      <c r="C80" s="66"/>
      <c r="D80" s="66"/>
      <c r="E80" s="66"/>
      <c r="F80" s="66"/>
      <c r="G80" s="66"/>
      <c r="H80" s="66"/>
      <c r="I80" s="66"/>
      <c r="J80" s="66"/>
      <c r="K80" s="66"/>
      <c r="L80" s="66"/>
      <c r="M80" s="67"/>
    </row>
    <row r="81" spans="1:15">
      <c r="A81" s="114" t="s">
        <v>59</v>
      </c>
      <c r="B81" s="115"/>
      <c r="C81" s="115"/>
      <c r="D81" s="115"/>
      <c r="E81" s="115"/>
      <c r="F81" s="115"/>
      <c r="G81" s="115"/>
      <c r="H81" s="115"/>
      <c r="I81" s="115"/>
      <c r="J81" s="115"/>
      <c r="K81" s="115"/>
      <c r="L81" s="115"/>
      <c r="M81" s="116"/>
    </row>
    <row r="82" spans="1:15" ht="15.75" thickBot="1">
      <c r="A82" s="129"/>
      <c r="B82" s="87"/>
      <c r="C82" s="87"/>
      <c r="D82" s="87"/>
      <c r="E82" s="87"/>
      <c r="F82" s="87"/>
      <c r="G82" s="87"/>
      <c r="H82" s="87"/>
      <c r="I82" s="87"/>
      <c r="J82" s="87"/>
      <c r="K82" s="87"/>
      <c r="L82" s="87"/>
      <c r="M82" s="89"/>
    </row>
    <row r="83" spans="1:15">
      <c r="A83" s="780" t="s">
        <v>60</v>
      </c>
      <c r="B83" s="781"/>
      <c r="C83" s="781"/>
      <c r="D83" s="781"/>
      <c r="E83" s="781"/>
      <c r="F83" s="781"/>
      <c r="G83" s="781"/>
      <c r="H83" s="226"/>
      <c r="I83" s="238"/>
      <c r="J83" s="169" t="s">
        <v>61</v>
      </c>
      <c r="K83" s="822" t="s">
        <v>62</v>
      </c>
      <c r="L83" s="823"/>
      <c r="M83" s="170"/>
    </row>
    <row r="84" spans="1:15">
      <c r="A84" s="824" t="s">
        <v>63</v>
      </c>
      <c r="B84" s="825"/>
      <c r="C84" s="825"/>
      <c r="D84" s="825"/>
      <c r="E84" s="825"/>
      <c r="F84" s="825"/>
      <c r="G84" s="825"/>
      <c r="H84" s="171"/>
      <c r="I84" s="172"/>
      <c r="J84" s="173">
        <v>0.2</v>
      </c>
      <c r="K84" s="826">
        <f>M79*J84</f>
        <v>4985.4463550834007</v>
      </c>
      <c r="L84" s="827"/>
      <c r="M84" s="174"/>
    </row>
    <row r="85" spans="1:15">
      <c r="A85" s="175" t="s">
        <v>64</v>
      </c>
      <c r="B85" s="176"/>
      <c r="C85" s="176"/>
      <c r="D85" s="176"/>
      <c r="E85" s="176"/>
      <c r="F85" s="176"/>
      <c r="G85" s="176"/>
      <c r="H85" s="171"/>
      <c r="I85" s="172"/>
      <c r="J85" s="173">
        <v>0.05</v>
      </c>
      <c r="K85" s="826">
        <f>M79*J85</f>
        <v>1246.3615887708502</v>
      </c>
      <c r="L85" s="827"/>
      <c r="M85" s="174"/>
    </row>
    <row r="86" spans="1:15" ht="15.75" thickBot="1">
      <c r="A86" s="177" t="s">
        <v>65</v>
      </c>
      <c r="B86" s="178"/>
      <c r="C86" s="178"/>
      <c r="D86" s="178"/>
      <c r="E86" s="178"/>
      <c r="F86" s="178"/>
      <c r="G86" s="178"/>
      <c r="H86" s="179"/>
      <c r="I86" s="180"/>
      <c r="J86" s="181">
        <v>0.05</v>
      </c>
      <c r="K86" s="828">
        <f>M79*J86</f>
        <v>1246.3615887708502</v>
      </c>
      <c r="L86" s="829"/>
      <c r="M86" s="174"/>
    </row>
    <row r="87" spans="1:15" ht="15.75" thickBot="1">
      <c r="A87" s="795" t="s">
        <v>44</v>
      </c>
      <c r="B87" s="796"/>
      <c r="C87" s="796"/>
      <c r="D87" s="796"/>
      <c r="E87" s="796"/>
      <c r="F87" s="796"/>
      <c r="G87" s="796"/>
      <c r="H87" s="796"/>
      <c r="I87" s="796"/>
      <c r="J87" s="796"/>
      <c r="K87" s="796"/>
      <c r="L87" s="797"/>
      <c r="M87" s="182">
        <f>K84+K85+K86</f>
        <v>7478.1695326251011</v>
      </c>
    </row>
    <row r="88" spans="1:15" ht="15.75" thickBot="1">
      <c r="A88" s="65"/>
      <c r="B88" s="66"/>
      <c r="C88" s="66"/>
      <c r="D88" s="66"/>
      <c r="E88" s="66"/>
      <c r="F88" s="66"/>
      <c r="G88" s="66"/>
      <c r="H88" s="66"/>
      <c r="I88" s="66"/>
      <c r="J88" s="66"/>
      <c r="K88" s="66"/>
      <c r="L88" s="66"/>
      <c r="M88" s="67"/>
    </row>
    <row r="89" spans="1:15" ht="15.75" thickBot="1">
      <c r="A89" s="795" t="s">
        <v>66</v>
      </c>
      <c r="B89" s="796"/>
      <c r="C89" s="796"/>
      <c r="D89" s="796"/>
      <c r="E89" s="796"/>
      <c r="F89" s="796"/>
      <c r="G89" s="796"/>
      <c r="H89" s="796"/>
      <c r="I89" s="796"/>
      <c r="J89" s="796"/>
      <c r="K89" s="796"/>
      <c r="L89" s="797"/>
      <c r="M89" s="183">
        <f>M79+M87</f>
        <v>32405.401308042099</v>
      </c>
      <c r="O89" s="242"/>
    </row>
    <row r="90" spans="1:15">
      <c r="A90" s="277"/>
      <c r="B90" s="278"/>
      <c r="C90" s="278"/>
      <c r="D90" s="278"/>
      <c r="E90" s="278"/>
      <c r="F90" s="278"/>
      <c r="G90" s="278"/>
      <c r="H90" s="278"/>
      <c r="I90" s="278"/>
      <c r="J90" s="278"/>
      <c r="K90" s="278"/>
      <c r="L90" s="278"/>
      <c r="M90" s="279"/>
    </row>
    <row r="91" spans="1:15">
      <c r="A91" s="280"/>
      <c r="B91" s="281"/>
      <c r="C91" s="281"/>
      <c r="D91" s="281"/>
      <c r="E91" s="281"/>
      <c r="F91" s="281"/>
      <c r="G91" s="281"/>
      <c r="H91" s="281"/>
      <c r="I91" s="281"/>
      <c r="J91" s="281"/>
      <c r="K91" s="281"/>
      <c r="L91" s="281"/>
      <c r="M91" s="282"/>
    </row>
    <row r="92" spans="1:15">
      <c r="A92" s="280"/>
      <c r="B92" s="281"/>
      <c r="C92" s="281"/>
      <c r="D92" s="281"/>
      <c r="E92" s="281"/>
      <c r="F92" s="281"/>
      <c r="G92" s="281"/>
      <c r="H92" s="281"/>
      <c r="I92" s="281"/>
      <c r="J92" s="281"/>
      <c r="K92" s="281"/>
      <c r="L92" s="281"/>
      <c r="M92" s="282"/>
    </row>
    <row r="93" spans="1:15">
      <c r="A93" s="280"/>
      <c r="B93" s="281"/>
      <c r="C93" s="281"/>
      <c r="D93" s="281"/>
      <c r="E93" s="281"/>
      <c r="F93" s="281"/>
      <c r="G93" s="281"/>
      <c r="H93" s="281"/>
      <c r="I93" s="281"/>
      <c r="J93" s="281"/>
      <c r="K93" s="281"/>
      <c r="L93" s="281"/>
      <c r="M93" s="282"/>
    </row>
    <row r="94" spans="1:15">
      <c r="A94" s="280"/>
      <c r="B94" s="281"/>
      <c r="C94" s="281"/>
      <c r="D94" s="283" t="s">
        <v>67</v>
      </c>
      <c r="E94" s="283"/>
      <c r="F94" s="283"/>
      <c r="G94" s="283"/>
      <c r="H94" s="283"/>
      <c r="I94" s="283"/>
      <c r="J94" s="281"/>
      <c r="K94" s="281"/>
      <c r="L94" s="281"/>
      <c r="M94" s="282"/>
    </row>
    <row r="95" spans="1:15">
      <c r="A95" s="280"/>
      <c r="B95" s="281"/>
      <c r="C95" s="281"/>
      <c r="D95" s="281" t="s">
        <v>68</v>
      </c>
      <c r="E95" s="281"/>
      <c r="F95" s="281"/>
      <c r="G95" s="281"/>
      <c r="H95" s="281"/>
      <c r="I95" s="281"/>
      <c r="J95" s="281"/>
      <c r="K95" s="281"/>
      <c r="L95" s="281"/>
      <c r="M95" s="282"/>
    </row>
    <row r="96" spans="1:15">
      <c r="A96" s="280"/>
      <c r="B96" s="281"/>
      <c r="C96" s="281"/>
      <c r="D96" s="281" t="s">
        <v>69</v>
      </c>
      <c r="E96" s="281"/>
      <c r="F96" s="281"/>
      <c r="G96" s="281"/>
      <c r="H96" s="281"/>
      <c r="I96" s="281"/>
      <c r="J96" s="281"/>
      <c r="K96" s="281"/>
      <c r="L96" s="281"/>
      <c r="M96" s="282"/>
    </row>
    <row r="97" spans="1:13">
      <c r="A97" s="280"/>
      <c r="B97" s="281"/>
      <c r="C97" s="281"/>
      <c r="D97" s="281" t="s">
        <v>70</v>
      </c>
      <c r="E97" s="281"/>
      <c r="F97" s="281"/>
      <c r="G97" s="281"/>
      <c r="H97" s="281"/>
      <c r="I97" s="281"/>
      <c r="J97" s="281"/>
      <c r="K97" s="281"/>
      <c r="L97" s="281"/>
      <c r="M97" s="282"/>
    </row>
    <row r="98" spans="1:13" ht="15.75" thickBot="1">
      <c r="A98" s="280"/>
      <c r="B98" s="281"/>
      <c r="C98" s="281"/>
      <c r="D98" s="281"/>
      <c r="E98" s="281" t="s">
        <v>71</v>
      </c>
      <c r="F98" s="281"/>
      <c r="G98" s="281"/>
      <c r="H98" s="281"/>
      <c r="I98" s="281"/>
      <c r="J98" s="281"/>
      <c r="K98" s="281"/>
      <c r="L98" s="281"/>
      <c r="M98" s="282"/>
    </row>
    <row r="99" spans="1:13">
      <c r="A99" s="184" t="s">
        <v>72</v>
      </c>
      <c r="B99" s="185"/>
      <c r="C99" s="185"/>
      <c r="D99" s="185"/>
      <c r="E99" s="185"/>
      <c r="F99" s="185"/>
      <c r="G99" s="185"/>
      <c r="H99" s="185"/>
      <c r="I99" s="185"/>
      <c r="J99" s="185"/>
      <c r="K99" s="185"/>
      <c r="L99" s="185"/>
      <c r="M99" s="186"/>
    </row>
    <row r="100" spans="1:13">
      <c r="A100" s="284"/>
      <c r="B100" s="285"/>
      <c r="C100" s="285"/>
      <c r="D100" s="285"/>
      <c r="E100" s="285"/>
      <c r="F100" s="285"/>
      <c r="G100" s="285"/>
      <c r="H100" s="285"/>
      <c r="I100" s="285"/>
      <c r="J100" s="285"/>
      <c r="K100" s="285"/>
      <c r="L100" s="285"/>
      <c r="M100" s="286"/>
    </row>
    <row r="101" spans="1:13">
      <c r="A101" s="284"/>
      <c r="B101" s="285"/>
      <c r="C101" s="285"/>
      <c r="D101" s="285"/>
      <c r="E101" s="285"/>
      <c r="F101" s="285"/>
      <c r="G101" s="285"/>
      <c r="H101" s="285"/>
      <c r="I101" s="285"/>
      <c r="J101" s="285"/>
      <c r="K101" s="285"/>
      <c r="L101" s="285"/>
      <c r="M101" s="286"/>
    </row>
    <row r="102" spans="1:13">
      <c r="A102" s="284"/>
      <c r="B102" s="285"/>
      <c r="C102" s="285"/>
      <c r="D102" s="285"/>
      <c r="E102" s="285"/>
      <c r="F102" s="285"/>
      <c r="G102" s="285"/>
      <c r="H102" s="285"/>
      <c r="I102" s="285"/>
      <c r="J102" s="285"/>
      <c r="K102" s="285"/>
      <c r="L102" s="285"/>
      <c r="M102" s="286"/>
    </row>
    <row r="103" spans="1:13" ht="15.75" thickBot="1">
      <c r="A103" s="287"/>
      <c r="B103" s="288"/>
      <c r="C103" s="288"/>
      <c r="D103" s="288"/>
      <c r="E103" s="288"/>
      <c r="F103" s="288"/>
      <c r="G103" s="288"/>
      <c r="H103" s="288"/>
      <c r="I103" s="288"/>
      <c r="J103" s="288"/>
      <c r="K103" s="288"/>
      <c r="L103" s="288"/>
      <c r="M103" s="289"/>
    </row>
    <row r="104" spans="1:13">
      <c r="A104" s="290"/>
      <c r="B104" s="291"/>
      <c r="C104" s="291"/>
      <c r="D104" s="291"/>
      <c r="E104" s="291"/>
      <c r="F104" s="291"/>
      <c r="G104" s="291"/>
      <c r="H104" s="291"/>
      <c r="I104" s="291"/>
      <c r="J104" s="291"/>
      <c r="K104" s="291"/>
      <c r="L104" s="291"/>
      <c r="M104" s="292"/>
    </row>
    <row r="105" spans="1:13">
      <c r="A105" s="293" t="s">
        <v>73</v>
      </c>
      <c r="B105" s="294"/>
      <c r="C105" s="294"/>
      <c r="D105" s="294"/>
      <c r="E105" s="294"/>
      <c r="F105" s="294"/>
      <c r="G105" s="294"/>
      <c r="H105" s="294"/>
      <c r="I105" s="294"/>
      <c r="J105" s="294"/>
      <c r="K105" s="294"/>
      <c r="L105" s="294"/>
      <c r="M105" s="295"/>
    </row>
    <row r="106" spans="1:13">
      <c r="A106" s="836" t="s">
        <v>74</v>
      </c>
      <c r="B106" s="837"/>
      <c r="C106" s="837"/>
      <c r="D106" s="837"/>
      <c r="E106" s="837"/>
      <c r="F106" s="837"/>
      <c r="G106" s="837"/>
      <c r="H106" s="837"/>
      <c r="I106" s="837"/>
      <c r="J106" s="837"/>
      <c r="K106" s="837"/>
      <c r="L106" s="837"/>
      <c r="M106" s="838"/>
    </row>
    <row r="107" spans="1:13" ht="23.25" customHeight="1">
      <c r="A107" s="836"/>
      <c r="B107" s="837"/>
      <c r="C107" s="837"/>
      <c r="D107" s="837"/>
      <c r="E107" s="837"/>
      <c r="F107" s="837"/>
      <c r="G107" s="837"/>
      <c r="H107" s="837"/>
      <c r="I107" s="837"/>
      <c r="J107" s="837"/>
      <c r="K107" s="837"/>
      <c r="L107" s="837"/>
      <c r="M107" s="838"/>
    </row>
    <row r="108" spans="1:13">
      <c r="A108" s="839" t="s">
        <v>75</v>
      </c>
      <c r="B108" s="840"/>
      <c r="C108" s="840"/>
      <c r="D108" s="840"/>
      <c r="E108" s="840"/>
      <c r="F108" s="840"/>
      <c r="G108" s="840"/>
      <c r="H108" s="840"/>
      <c r="I108" s="840"/>
      <c r="J108" s="840"/>
      <c r="K108" s="840"/>
      <c r="L108" s="840"/>
      <c r="M108" s="841"/>
    </row>
    <row r="109" spans="1:13" ht="30.75" customHeight="1">
      <c r="A109" s="839"/>
      <c r="B109" s="840"/>
      <c r="C109" s="840"/>
      <c r="D109" s="840"/>
      <c r="E109" s="840"/>
      <c r="F109" s="840"/>
      <c r="G109" s="840"/>
      <c r="H109" s="840"/>
      <c r="I109" s="840"/>
      <c r="J109" s="840"/>
      <c r="K109" s="840"/>
      <c r="L109" s="840"/>
      <c r="M109" s="841"/>
    </row>
    <row r="110" spans="1:13">
      <c r="A110" s="296"/>
      <c r="B110" s="297"/>
      <c r="C110" s="297"/>
      <c r="D110" s="297"/>
      <c r="E110" s="297"/>
      <c r="F110" s="297"/>
      <c r="G110" s="297"/>
      <c r="H110" s="297"/>
      <c r="I110" s="297"/>
      <c r="J110" s="297"/>
      <c r="K110" s="297"/>
      <c r="L110" s="297"/>
      <c r="M110" s="298"/>
    </row>
    <row r="111" spans="1:13">
      <c r="A111" s="296"/>
      <c r="B111" s="297"/>
      <c r="C111" s="297"/>
      <c r="D111" s="297"/>
      <c r="E111" s="297"/>
      <c r="F111" s="297"/>
      <c r="G111" s="297"/>
      <c r="H111" s="297"/>
      <c r="I111" s="297"/>
      <c r="J111" s="297"/>
      <c r="K111" s="297"/>
      <c r="L111" s="297"/>
      <c r="M111" s="298"/>
    </row>
    <row r="112" spans="1:13">
      <c r="A112" s="296"/>
      <c r="B112" s="297"/>
      <c r="C112" s="297"/>
      <c r="D112" s="297"/>
      <c r="E112" s="297"/>
      <c r="F112" s="297"/>
      <c r="G112" s="297"/>
      <c r="H112" s="297"/>
      <c r="I112" s="297"/>
      <c r="J112" s="297"/>
      <c r="K112" s="297"/>
      <c r="L112" s="297"/>
      <c r="M112" s="298"/>
    </row>
    <row r="113" spans="1:13">
      <c r="A113" s="293"/>
      <c r="B113" s="294"/>
      <c r="C113" s="294"/>
      <c r="D113" s="294"/>
      <c r="E113" s="294"/>
      <c r="F113" s="294"/>
      <c r="G113" s="294"/>
      <c r="H113" s="294"/>
      <c r="I113" s="294"/>
      <c r="J113" s="294"/>
      <c r="K113" s="294"/>
      <c r="L113" s="294"/>
      <c r="M113" s="295"/>
    </row>
    <row r="114" spans="1:13">
      <c r="A114" s="280"/>
      <c r="B114" s="281"/>
      <c r="C114" s="281"/>
      <c r="D114" s="281" t="s">
        <v>67</v>
      </c>
      <c r="E114" s="283"/>
      <c r="F114" s="283"/>
      <c r="G114" s="281"/>
      <c r="H114" s="281"/>
      <c r="I114" s="281"/>
      <c r="J114" s="281"/>
      <c r="K114" s="281"/>
      <c r="L114" s="281"/>
      <c r="M114" s="282"/>
    </row>
    <row r="115" spans="1:13">
      <c r="A115" s="280"/>
      <c r="B115" s="281"/>
      <c r="C115" s="281"/>
      <c r="D115" s="299" t="s">
        <v>68</v>
      </c>
      <c r="E115" s="281"/>
      <c r="F115" s="281"/>
      <c r="G115" s="299"/>
      <c r="H115" s="299"/>
      <c r="I115" s="299"/>
      <c r="J115" s="281"/>
      <c r="K115" s="281"/>
      <c r="L115" s="281"/>
      <c r="M115" s="282"/>
    </row>
    <row r="116" spans="1:13">
      <c r="A116" s="280"/>
      <c r="B116" s="281"/>
      <c r="C116" s="281"/>
      <c r="D116" s="300" t="s">
        <v>76</v>
      </c>
      <c r="E116" s="281"/>
      <c r="F116" s="281"/>
      <c r="G116" s="300"/>
      <c r="H116" s="300"/>
      <c r="I116" s="300"/>
      <c r="J116" s="281"/>
      <c r="K116" s="281"/>
      <c r="L116" s="281"/>
      <c r="M116" s="282"/>
    </row>
    <row r="117" spans="1:13">
      <c r="A117" s="301"/>
      <c r="B117" s="294"/>
      <c r="C117" s="294"/>
      <c r="D117" s="281" t="s">
        <v>70</v>
      </c>
      <c r="E117" s="281"/>
      <c r="F117" s="281"/>
      <c r="G117" s="281"/>
      <c r="H117" s="281"/>
      <c r="I117" s="281"/>
      <c r="J117" s="294"/>
      <c r="K117" s="294"/>
      <c r="L117" s="294"/>
      <c r="M117" s="295"/>
    </row>
    <row r="118" spans="1:13">
      <c r="A118" s="301"/>
      <c r="B118" s="294"/>
      <c r="C118" s="294"/>
      <c r="D118" s="294"/>
      <c r="E118" s="281"/>
      <c r="F118" s="281"/>
      <c r="G118" s="281"/>
      <c r="H118" s="281"/>
      <c r="I118" s="281"/>
      <c r="J118" s="294"/>
      <c r="K118" s="294"/>
      <c r="L118" s="294"/>
      <c r="M118" s="295"/>
    </row>
    <row r="119" spans="1:13">
      <c r="A119" s="301" t="s">
        <v>77</v>
      </c>
      <c r="B119" s="300"/>
      <c r="C119" s="300"/>
      <c r="D119" s="281"/>
      <c r="E119" s="281"/>
      <c r="F119" s="281"/>
      <c r="G119" s="281"/>
      <c r="H119" s="281"/>
      <c r="I119" s="842"/>
      <c r="J119" s="842"/>
      <c r="K119" s="842"/>
      <c r="L119" s="842"/>
      <c r="M119" s="843"/>
    </row>
    <row r="120" spans="1:13" ht="15.75" thickBot="1">
      <c r="A120" s="302" t="s">
        <v>78</v>
      </c>
      <c r="B120" s="303"/>
      <c r="C120" s="303"/>
      <c r="D120" s="304"/>
      <c r="E120" s="304"/>
      <c r="F120" s="304"/>
      <c r="G120" s="304"/>
      <c r="H120" s="304"/>
      <c r="I120" s="844"/>
      <c r="J120" s="844"/>
      <c r="K120" s="844"/>
      <c r="L120" s="844"/>
      <c r="M120" s="845"/>
    </row>
  </sheetData>
  <mergeCells count="64">
    <mergeCell ref="K1:M2"/>
    <mergeCell ref="B2:I2"/>
    <mergeCell ref="B3:I3"/>
    <mergeCell ref="J3:J4"/>
    <mergeCell ref="K3:M4"/>
    <mergeCell ref="B4:I4"/>
    <mergeCell ref="A10:D10"/>
    <mergeCell ref="H10:I10"/>
    <mergeCell ref="A1:A6"/>
    <mergeCell ref="B1:I1"/>
    <mergeCell ref="J1:J2"/>
    <mergeCell ref="B5:I5"/>
    <mergeCell ref="J5:J6"/>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37:G37"/>
    <mergeCell ref="A38:G38"/>
    <mergeCell ref="A39:G39"/>
    <mergeCell ref="A41:C41"/>
    <mergeCell ref="A42:G42"/>
    <mergeCell ref="A66:L66"/>
    <mergeCell ref="K42:L42"/>
    <mergeCell ref="A43:L43"/>
    <mergeCell ref="A47:H47"/>
    <mergeCell ref="K47:L47"/>
    <mergeCell ref="A55:L55"/>
    <mergeCell ref="K59:L59"/>
    <mergeCell ref="H42:I42"/>
    <mergeCell ref="K60:L60"/>
    <mergeCell ref="K61:L61"/>
    <mergeCell ref="K62:L62"/>
    <mergeCell ref="K63:L63"/>
    <mergeCell ref="K65:L65"/>
    <mergeCell ref="K86:L86"/>
    <mergeCell ref="A70:G70"/>
    <mergeCell ref="K70:L70"/>
    <mergeCell ref="A76:G76"/>
    <mergeCell ref="K76:L76"/>
    <mergeCell ref="A77:L77"/>
    <mergeCell ref="A79:L79"/>
    <mergeCell ref="A83:G83"/>
    <mergeCell ref="K83:L83"/>
    <mergeCell ref="A84:G84"/>
    <mergeCell ref="K84:L84"/>
    <mergeCell ref="K85:L85"/>
    <mergeCell ref="A87:L87"/>
    <mergeCell ref="A89:L89"/>
    <mergeCell ref="A106:M107"/>
    <mergeCell ref="A108:M109"/>
    <mergeCell ref="I119:M120"/>
  </mergeCells>
  <pageMargins left="0.7" right="0.7" top="0.75" bottom="0.75" header="0.3" footer="0.3"/>
  <drawing r:id="rId1"/>
  <legacyDrawing r:id="rId2"/>
  <oleObjects>
    <mc:AlternateContent xmlns:mc="http://schemas.openxmlformats.org/markup-compatibility/2006">
      <mc:Choice Requires="x14">
        <oleObject progId="PBrush" shapeId="5121" r:id="rId3">
          <objectPr defaultSize="0" autoPict="0" r:id="rId4">
            <anchor moveWithCells="1" sizeWithCells="1">
              <from>
                <xdr:col>0</xdr:col>
                <xdr:colOff>76200</xdr:colOff>
                <xdr:row>1</xdr:row>
                <xdr:rowOff>66675</xdr:rowOff>
              </from>
              <to>
                <xdr:col>0</xdr:col>
                <xdr:colOff>676275</xdr:colOff>
                <xdr:row>5</xdr:row>
                <xdr:rowOff>0</xdr:rowOff>
              </to>
            </anchor>
          </objectPr>
        </oleObject>
      </mc:Choice>
      <mc:Fallback>
        <oleObject progId="PBrush" shapeId="5121" r:id="rId3"/>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20"/>
  <sheetViews>
    <sheetView workbookViewId="0">
      <selection activeCell="P82" sqref="P82"/>
    </sheetView>
  </sheetViews>
  <sheetFormatPr baseColWidth="10" defaultRowHeight="15"/>
  <cols>
    <col min="8" max="8" width="11.85546875" bestFit="1" customWidth="1"/>
    <col min="10" max="10" width="13.5703125" bestFit="1" customWidth="1"/>
    <col min="12" max="12" width="11.85546875" bestFit="1" customWidth="1"/>
    <col min="13" max="13" width="13"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22"/>
      <c r="F11" s="23"/>
      <c r="G11" s="21"/>
      <c r="H11" s="24"/>
      <c r="I11" s="25" t="s">
        <v>17</v>
      </c>
      <c r="J11" s="26"/>
      <c r="K11" s="222"/>
      <c r="L11" s="222"/>
      <c r="M11" s="27"/>
    </row>
    <row r="12" spans="1:13" ht="15.75" thickBot="1">
      <c r="A12" s="28"/>
      <c r="B12" s="29"/>
      <c r="C12" s="223"/>
      <c r="D12" s="223"/>
      <c r="E12" s="223"/>
      <c r="F12" s="223"/>
      <c r="G12" s="29"/>
      <c r="H12" s="223"/>
      <c r="I12" s="29"/>
      <c r="J12" s="223"/>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24"/>
      <c r="D25" s="224"/>
      <c r="E25" s="765" t="s">
        <v>26</v>
      </c>
      <c r="F25" s="766"/>
      <c r="G25" s="766"/>
      <c r="H25" s="224" t="s">
        <v>11</v>
      </c>
      <c r="I25" s="224" t="s">
        <v>12</v>
      </c>
      <c r="J25" s="62"/>
      <c r="K25" s="224"/>
      <c r="L25" s="224"/>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120</v>
      </c>
      <c r="B31" s="73" t="s">
        <v>121</v>
      </c>
      <c r="C31" s="74"/>
      <c r="D31" s="74"/>
      <c r="E31" s="74"/>
      <c r="F31" s="74"/>
      <c r="G31" s="74"/>
      <c r="H31" s="74"/>
      <c r="I31" s="74"/>
      <c r="J31" s="264"/>
      <c r="K31" s="77" t="s">
        <v>35</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122</v>
      </c>
      <c r="B36" s="760"/>
      <c r="C36" s="760"/>
      <c r="D36" s="760"/>
      <c r="E36" s="760"/>
      <c r="F36" s="760"/>
      <c r="G36" s="761"/>
      <c r="H36" s="92"/>
      <c r="I36" s="93"/>
      <c r="J36" s="94">
        <v>7500</v>
      </c>
      <c r="K36" s="95"/>
      <c r="L36" s="229">
        <v>1</v>
      </c>
      <c r="M36" s="97">
        <f>J36/L36</f>
        <v>7500</v>
      </c>
    </row>
    <row r="37" spans="1:13">
      <c r="A37" s="759"/>
      <c r="B37" s="760"/>
      <c r="C37" s="760"/>
      <c r="D37" s="760"/>
      <c r="E37" s="760"/>
      <c r="F37" s="760"/>
      <c r="G37" s="761"/>
      <c r="H37" s="265"/>
      <c r="I37" s="266"/>
      <c r="J37" s="94"/>
      <c r="K37" s="228"/>
      <c r="L37" s="229"/>
      <c r="M37" s="97"/>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29"/>
      <c r="M39" s="97"/>
    </row>
    <row r="40" spans="1:13">
      <c r="A40" s="220"/>
      <c r="B40" s="221"/>
      <c r="C40" s="221"/>
      <c r="D40" s="221"/>
      <c r="E40" s="230"/>
      <c r="F40" s="230"/>
      <c r="G40" s="271"/>
      <c r="H40" s="100"/>
      <c r="I40" s="101"/>
      <c r="J40" s="94"/>
      <c r="K40" s="102"/>
      <c r="L40" s="103"/>
      <c r="M40" s="99"/>
    </row>
    <row r="41" spans="1:13">
      <c r="A41" s="789" t="s">
        <v>43</v>
      </c>
      <c r="B41" s="790"/>
      <c r="C41" s="790"/>
      <c r="D41" s="105"/>
      <c r="E41" s="106"/>
      <c r="F41" s="106"/>
      <c r="G41" s="107"/>
      <c r="H41" s="100"/>
      <c r="I41" s="101"/>
      <c r="J41" s="108"/>
      <c r="K41" s="102"/>
      <c r="L41" s="243">
        <v>0.05</v>
      </c>
      <c r="M41" s="109">
        <f>M77*L41</f>
        <v>1575.5602988260407</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9075.5602988260398</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27" t="s">
        <v>31</v>
      </c>
      <c r="J47" s="119" t="s">
        <v>32</v>
      </c>
      <c r="K47" s="783" t="s">
        <v>46</v>
      </c>
      <c r="L47" s="782"/>
      <c r="M47" s="120" t="s">
        <v>40</v>
      </c>
    </row>
    <row r="48" spans="1:13">
      <c r="A48" s="121" t="s">
        <v>123</v>
      </c>
      <c r="B48" s="122"/>
      <c r="C48" s="122"/>
      <c r="D48" s="122"/>
      <c r="E48" s="122"/>
      <c r="F48" s="122"/>
      <c r="G48" s="122"/>
      <c r="H48" s="93"/>
      <c r="I48" s="55" t="s">
        <v>35</v>
      </c>
      <c r="J48" s="123">
        <v>1.3</v>
      </c>
      <c r="K48" s="92"/>
      <c r="L48" s="244">
        <v>32000</v>
      </c>
      <c r="M48" s="97">
        <f>J48*L48</f>
        <v>41600</v>
      </c>
    </row>
    <row r="49" spans="1:13">
      <c r="A49" s="121" t="s">
        <v>88</v>
      </c>
      <c r="B49" s="272"/>
      <c r="C49" s="272"/>
      <c r="D49" s="272"/>
      <c r="E49" s="272"/>
      <c r="F49" s="272"/>
      <c r="G49" s="272"/>
      <c r="H49" s="272"/>
      <c r="I49" s="138" t="s">
        <v>89</v>
      </c>
      <c r="J49" s="273">
        <v>30</v>
      </c>
      <c r="K49" s="265"/>
      <c r="L49" s="244">
        <v>80</v>
      </c>
      <c r="M49" s="97">
        <f>J49*L49</f>
        <v>2400</v>
      </c>
    </row>
    <row r="50" spans="1:13">
      <c r="A50" s="121"/>
      <c r="B50" s="272"/>
      <c r="C50" s="272"/>
      <c r="D50" s="272"/>
      <c r="E50" s="272"/>
      <c r="F50" s="272"/>
      <c r="G50" s="272"/>
      <c r="H50" s="272"/>
      <c r="I50" s="138"/>
      <c r="J50" s="273"/>
      <c r="K50" s="265"/>
      <c r="L50" s="244"/>
      <c r="M50" s="97"/>
    </row>
    <row r="51" spans="1:13">
      <c r="A51" s="121"/>
      <c r="B51" s="272"/>
      <c r="C51" s="272"/>
      <c r="D51" s="272"/>
      <c r="E51" s="272"/>
      <c r="F51" s="272"/>
      <c r="G51" s="272"/>
      <c r="H51" s="272"/>
      <c r="I51" s="138"/>
      <c r="J51" s="273"/>
      <c r="K51" s="265"/>
      <c r="L51" s="244"/>
      <c r="M51" s="97"/>
    </row>
    <row r="52" spans="1:13">
      <c r="A52" s="121"/>
      <c r="B52" s="272"/>
      <c r="C52" s="272"/>
      <c r="D52" s="272"/>
      <c r="E52" s="272"/>
      <c r="F52" s="272"/>
      <c r="G52" s="272"/>
      <c r="H52" s="272"/>
      <c r="I52" s="138"/>
      <c r="J52" s="273"/>
      <c r="K52" s="265"/>
      <c r="L52" s="244"/>
      <c r="M52" s="97"/>
    </row>
    <row r="53" spans="1:13">
      <c r="A53" s="121"/>
      <c r="B53" s="272"/>
      <c r="C53" s="272"/>
      <c r="D53" s="272"/>
      <c r="E53" s="272"/>
      <c r="F53" s="272"/>
      <c r="G53" s="272"/>
      <c r="H53" s="272"/>
      <c r="I53" s="138"/>
      <c r="J53" s="273"/>
      <c r="K53" s="265"/>
      <c r="L53" s="244"/>
      <c r="M53" s="97"/>
    </row>
    <row r="54" spans="1:13" ht="15.75" thickBot="1">
      <c r="A54" s="121"/>
      <c r="B54" s="236"/>
      <c r="C54" s="236"/>
      <c r="D54" s="236"/>
      <c r="E54" s="236"/>
      <c r="F54" s="236"/>
      <c r="G54" s="236"/>
      <c r="H54" s="236"/>
      <c r="I54" s="237"/>
      <c r="J54" s="149"/>
      <c r="K54" s="274"/>
      <c r="L54" s="244"/>
      <c r="M54" s="97"/>
    </row>
    <row r="55" spans="1:13" ht="15.75" thickBot="1">
      <c r="A55" s="795" t="s">
        <v>44</v>
      </c>
      <c r="B55" s="796"/>
      <c r="C55" s="796"/>
      <c r="D55" s="796"/>
      <c r="E55" s="796"/>
      <c r="F55" s="796"/>
      <c r="G55" s="796"/>
      <c r="H55" s="796"/>
      <c r="I55" s="796"/>
      <c r="J55" s="796"/>
      <c r="K55" s="796"/>
      <c r="L55" s="797"/>
      <c r="M55" s="112">
        <f>SUM(M48:M54)</f>
        <v>44000</v>
      </c>
    </row>
    <row r="56" spans="1:13">
      <c r="A56" s="65"/>
      <c r="B56" s="66"/>
      <c r="C56" s="66"/>
      <c r="D56" s="66"/>
      <c r="E56" s="66"/>
      <c r="F56" s="66"/>
      <c r="G56" s="66"/>
      <c r="H56" s="66"/>
      <c r="I56" s="66"/>
      <c r="J56" s="66"/>
      <c r="K56" s="66"/>
      <c r="L56" s="66"/>
      <c r="M56" s="67"/>
    </row>
    <row r="57" spans="1:13">
      <c r="A57" s="114" t="s">
        <v>47</v>
      </c>
      <c r="B57" s="115"/>
      <c r="C57" s="115"/>
      <c r="D57" s="115"/>
      <c r="E57" s="115"/>
      <c r="F57" s="115"/>
      <c r="G57" s="115"/>
      <c r="H57" s="115"/>
      <c r="I57" s="115"/>
      <c r="J57" s="115"/>
      <c r="K57" s="115"/>
      <c r="L57" s="115"/>
      <c r="M57" s="116"/>
    </row>
    <row r="58" spans="1:13" ht="15.75" thickBot="1">
      <c r="A58" s="129"/>
      <c r="B58" s="87"/>
      <c r="C58" s="87"/>
      <c r="D58" s="87"/>
      <c r="E58" s="87"/>
      <c r="F58" s="87"/>
      <c r="G58" s="87"/>
      <c r="H58" s="87"/>
      <c r="I58" s="87"/>
      <c r="J58" s="87"/>
      <c r="K58" s="87"/>
      <c r="L58" s="87"/>
      <c r="M58" s="89"/>
    </row>
    <row r="59" spans="1:13" ht="25.5">
      <c r="A59" s="225" t="s">
        <v>48</v>
      </c>
      <c r="B59" s="226"/>
      <c r="C59" s="226"/>
      <c r="D59" s="226"/>
      <c r="E59" s="226"/>
      <c r="F59" s="226"/>
      <c r="G59" s="132" t="s">
        <v>31</v>
      </c>
      <c r="H59" s="133" t="s">
        <v>49</v>
      </c>
      <c r="I59" s="134" t="s">
        <v>50</v>
      </c>
      <c r="J59" s="132" t="s">
        <v>51</v>
      </c>
      <c r="K59" s="804" t="s">
        <v>52</v>
      </c>
      <c r="L59" s="805"/>
      <c r="M59" s="135" t="s">
        <v>40</v>
      </c>
    </row>
    <row r="60" spans="1:13">
      <c r="A60" s="136" t="s">
        <v>124</v>
      </c>
      <c r="B60" s="233"/>
      <c r="C60" s="233"/>
      <c r="D60" s="233"/>
      <c r="E60" s="233"/>
      <c r="F60" s="233"/>
      <c r="G60" s="138" t="s">
        <v>94</v>
      </c>
      <c r="H60" s="108">
        <v>1.3</v>
      </c>
      <c r="I60" s="139">
        <v>1</v>
      </c>
      <c r="J60" s="108">
        <f>H60*I60</f>
        <v>1.3</v>
      </c>
      <c r="K60" s="806">
        <v>2100</v>
      </c>
      <c r="L60" s="807"/>
      <c r="M60" s="140">
        <f>J60*K60</f>
        <v>2730</v>
      </c>
    </row>
    <row r="61" spans="1:13">
      <c r="A61" s="136"/>
      <c r="B61" s="141"/>
      <c r="C61" s="141"/>
      <c r="D61" s="141"/>
      <c r="E61" s="141"/>
      <c r="F61" s="141"/>
      <c r="G61" s="138"/>
      <c r="H61" s="108"/>
      <c r="I61" s="139"/>
      <c r="J61" s="108"/>
      <c r="K61" s="806"/>
      <c r="L61" s="807"/>
      <c r="M61" s="140"/>
    </row>
    <row r="62" spans="1:13">
      <c r="A62" s="136"/>
      <c r="B62" s="141"/>
      <c r="C62" s="141"/>
      <c r="D62" s="141"/>
      <c r="E62" s="141"/>
      <c r="F62" s="141"/>
      <c r="G62" s="138"/>
      <c r="H62" s="108"/>
      <c r="I62" s="139"/>
      <c r="J62" s="108"/>
      <c r="K62" s="806"/>
      <c r="L62" s="807"/>
      <c r="M62" s="140"/>
    </row>
    <row r="63" spans="1:13">
      <c r="A63" s="136"/>
      <c r="B63" s="141"/>
      <c r="C63" s="141"/>
      <c r="D63" s="141"/>
      <c r="E63" s="141"/>
      <c r="F63" s="141"/>
      <c r="G63" s="138"/>
      <c r="H63" s="108"/>
      <c r="I63" s="139"/>
      <c r="J63" s="108"/>
      <c r="K63" s="806"/>
      <c r="L63" s="807"/>
      <c r="M63" s="140"/>
    </row>
    <row r="64" spans="1:13">
      <c r="A64" s="136"/>
      <c r="B64" s="141"/>
      <c r="C64" s="141"/>
      <c r="D64" s="141"/>
      <c r="E64" s="141"/>
      <c r="F64" s="141"/>
      <c r="G64" s="142"/>
      <c r="H64" s="108"/>
      <c r="I64" s="108"/>
      <c r="J64" s="108"/>
      <c r="K64" s="143"/>
      <c r="L64" s="144"/>
      <c r="M64" s="145"/>
    </row>
    <row r="65" spans="1:13" ht="15.75" thickBot="1">
      <c r="A65" s="235"/>
      <c r="B65" s="236"/>
      <c r="C65" s="236"/>
      <c r="D65" s="236"/>
      <c r="E65" s="236"/>
      <c r="F65" s="236"/>
      <c r="G65" s="148"/>
      <c r="H65" s="149"/>
      <c r="I65" s="149"/>
      <c r="J65" s="149"/>
      <c r="K65" s="808"/>
      <c r="L65" s="809"/>
      <c r="M65" s="128"/>
    </row>
    <row r="66" spans="1:13" ht="15.75" thickBot="1">
      <c r="A66" s="810" t="s">
        <v>44</v>
      </c>
      <c r="B66" s="798"/>
      <c r="C66" s="798"/>
      <c r="D66" s="798"/>
      <c r="E66" s="798"/>
      <c r="F66" s="798"/>
      <c r="G66" s="798"/>
      <c r="H66" s="798"/>
      <c r="I66" s="798"/>
      <c r="J66" s="798"/>
      <c r="K66" s="798"/>
      <c r="L66" s="799"/>
      <c r="M66" s="151">
        <f>M60+M61+M62+M63+M64</f>
        <v>2730</v>
      </c>
    </row>
    <row r="67" spans="1:13">
      <c r="A67" s="65"/>
      <c r="B67" s="66"/>
      <c r="C67" s="66"/>
      <c r="D67" s="66"/>
      <c r="E67" s="66"/>
      <c r="F67" s="66"/>
      <c r="G67" s="66"/>
      <c r="H67" s="66"/>
      <c r="I67" s="66"/>
      <c r="J67" s="66"/>
      <c r="K67" s="66"/>
      <c r="L67" s="66"/>
      <c r="M67" s="67"/>
    </row>
    <row r="68" spans="1:13">
      <c r="A68" s="114" t="s">
        <v>53</v>
      </c>
      <c r="B68" s="115"/>
      <c r="C68" s="115"/>
      <c r="D68" s="115"/>
      <c r="E68" s="115"/>
      <c r="F68" s="115"/>
      <c r="G68" s="115"/>
      <c r="H68" s="115"/>
      <c r="I68" s="115"/>
      <c r="J68" s="115"/>
      <c r="K68" s="115"/>
      <c r="L68" s="115"/>
      <c r="M68" s="116"/>
    </row>
    <row r="69" spans="1:13" ht="15.75" thickBot="1">
      <c r="A69" s="129"/>
      <c r="B69" s="87"/>
      <c r="C69" s="87"/>
      <c r="D69" s="87"/>
      <c r="E69" s="87"/>
      <c r="F69" s="87"/>
      <c r="G69" s="87"/>
      <c r="H69" s="87"/>
      <c r="I69" s="87"/>
      <c r="J69" s="87"/>
      <c r="K69" s="87"/>
      <c r="L69" s="87"/>
      <c r="M69" s="89"/>
    </row>
    <row r="70" spans="1:13" ht="25.5">
      <c r="A70" s="811" t="s">
        <v>54</v>
      </c>
      <c r="B70" s="812"/>
      <c r="C70" s="812"/>
      <c r="D70" s="812"/>
      <c r="E70" s="812"/>
      <c r="F70" s="812"/>
      <c r="G70" s="812"/>
      <c r="H70" s="132" t="s">
        <v>55</v>
      </c>
      <c r="I70" s="134" t="s">
        <v>56</v>
      </c>
      <c r="J70" s="133" t="s">
        <v>57</v>
      </c>
      <c r="K70" s="813" t="s">
        <v>39</v>
      </c>
      <c r="L70" s="814"/>
      <c r="M70" s="152" t="s">
        <v>40</v>
      </c>
    </row>
    <row r="71" spans="1:13">
      <c r="A71" s="153" t="s">
        <v>125</v>
      </c>
      <c r="B71" s="141"/>
      <c r="C71" s="141"/>
      <c r="D71" s="141"/>
      <c r="E71" s="141"/>
      <c r="F71" s="141"/>
      <c r="G71" s="141"/>
      <c r="H71" s="154">
        <v>87780</v>
      </c>
      <c r="I71" s="155">
        <v>185</v>
      </c>
      <c r="J71" s="156">
        <v>162393</v>
      </c>
      <c r="K71" s="157"/>
      <c r="L71" s="307">
        <v>5.1535000000000002</v>
      </c>
      <c r="M71" s="159">
        <f>J71/L71</f>
        <v>31511.205976520811</v>
      </c>
    </row>
    <row r="72" spans="1:13">
      <c r="A72" s="153"/>
      <c r="B72" s="141"/>
      <c r="C72" s="141"/>
      <c r="D72" s="141"/>
      <c r="E72" s="141"/>
      <c r="F72" s="141"/>
      <c r="G72" s="141"/>
      <c r="H72" s="154"/>
      <c r="I72" s="155"/>
      <c r="J72" s="156"/>
      <c r="K72" s="157"/>
      <c r="L72" s="276"/>
      <c r="M72" s="159"/>
    </row>
    <row r="73" spans="1:13">
      <c r="A73" s="153"/>
      <c r="B73" s="141"/>
      <c r="C73" s="141"/>
      <c r="D73" s="141"/>
      <c r="E73" s="141"/>
      <c r="F73" s="141"/>
      <c r="G73" s="141"/>
      <c r="H73" s="108"/>
      <c r="I73" s="162"/>
      <c r="J73" s="163"/>
      <c r="K73" s="157"/>
      <c r="L73" s="164"/>
      <c r="M73" s="161"/>
    </row>
    <row r="74" spans="1:13">
      <c r="A74" s="153"/>
      <c r="B74" s="141"/>
      <c r="C74" s="141"/>
      <c r="D74" s="141"/>
      <c r="E74" s="141"/>
      <c r="F74" s="141"/>
      <c r="G74" s="141"/>
      <c r="H74" s="108"/>
      <c r="I74" s="162"/>
      <c r="J74" s="163"/>
      <c r="K74" s="234"/>
      <c r="L74" s="164"/>
      <c r="M74" s="161"/>
    </row>
    <row r="75" spans="1:13">
      <c r="A75" s="153"/>
      <c r="B75" s="141"/>
      <c r="C75" s="141"/>
      <c r="D75" s="141"/>
      <c r="E75" s="141"/>
      <c r="F75" s="141"/>
      <c r="G75" s="141"/>
      <c r="H75" s="108"/>
      <c r="I75" s="162"/>
      <c r="J75" s="163"/>
      <c r="K75" s="234"/>
      <c r="L75" s="164"/>
      <c r="M75" s="161"/>
    </row>
    <row r="76" spans="1:13" ht="15.75" thickBot="1">
      <c r="A76" s="815"/>
      <c r="B76" s="816"/>
      <c r="C76" s="816"/>
      <c r="D76" s="816"/>
      <c r="E76" s="816"/>
      <c r="F76" s="816"/>
      <c r="G76" s="816"/>
      <c r="H76" s="149"/>
      <c r="I76" s="149"/>
      <c r="J76" s="149"/>
      <c r="K76" s="817"/>
      <c r="L76" s="817"/>
      <c r="M76" s="128"/>
    </row>
    <row r="77" spans="1:13" ht="15.75" thickBot="1">
      <c r="A77" s="810" t="s">
        <v>44</v>
      </c>
      <c r="B77" s="798"/>
      <c r="C77" s="798"/>
      <c r="D77" s="798"/>
      <c r="E77" s="798"/>
      <c r="F77" s="798"/>
      <c r="G77" s="798"/>
      <c r="H77" s="798"/>
      <c r="I77" s="798"/>
      <c r="J77" s="798"/>
      <c r="K77" s="798"/>
      <c r="L77" s="799"/>
      <c r="M77" s="166">
        <f>SUM(M71:M76)</f>
        <v>31511.205976520811</v>
      </c>
    </row>
    <row r="78" spans="1:13" ht="15.75" thickBot="1">
      <c r="A78" s="65"/>
      <c r="B78" s="66"/>
      <c r="C78" s="66"/>
      <c r="D78" s="66"/>
      <c r="E78" s="66"/>
      <c r="F78" s="66"/>
      <c r="G78" s="66"/>
      <c r="H78" s="66"/>
      <c r="I78" s="66"/>
      <c r="J78" s="66"/>
      <c r="K78" s="66"/>
      <c r="L78" s="66"/>
      <c r="M78" s="67"/>
    </row>
    <row r="79" spans="1:13" ht="15.75" thickBot="1">
      <c r="A79" s="795" t="s">
        <v>58</v>
      </c>
      <c r="B79" s="796"/>
      <c r="C79" s="796"/>
      <c r="D79" s="796"/>
      <c r="E79" s="796"/>
      <c r="F79" s="796"/>
      <c r="G79" s="796"/>
      <c r="H79" s="796"/>
      <c r="I79" s="796"/>
      <c r="J79" s="796"/>
      <c r="K79" s="796"/>
      <c r="L79" s="797"/>
      <c r="M79" s="167">
        <f>M43+M55+M66+M77</f>
        <v>87316.766275346847</v>
      </c>
    </row>
    <row r="80" spans="1:13">
      <c r="A80" s="65"/>
      <c r="B80" s="66"/>
      <c r="C80" s="66"/>
      <c r="D80" s="66"/>
      <c r="E80" s="66"/>
      <c r="F80" s="66"/>
      <c r="G80" s="66"/>
      <c r="H80" s="66"/>
      <c r="I80" s="66"/>
      <c r="J80" s="66"/>
      <c r="K80" s="66"/>
      <c r="L80" s="66"/>
      <c r="M80" s="67"/>
    </row>
    <row r="81" spans="1:15">
      <c r="A81" s="114" t="s">
        <v>59</v>
      </c>
      <c r="B81" s="115"/>
      <c r="C81" s="115"/>
      <c r="D81" s="115"/>
      <c r="E81" s="115"/>
      <c r="F81" s="115"/>
      <c r="G81" s="115"/>
      <c r="H81" s="115"/>
      <c r="I81" s="115"/>
      <c r="J81" s="115"/>
      <c r="K81" s="115"/>
      <c r="L81" s="115"/>
      <c r="M81" s="116"/>
    </row>
    <row r="82" spans="1:15" ht="15.75" thickBot="1">
      <c r="A82" s="129"/>
      <c r="B82" s="87"/>
      <c r="C82" s="87"/>
      <c r="D82" s="87"/>
      <c r="E82" s="87"/>
      <c r="F82" s="87"/>
      <c r="G82" s="87"/>
      <c r="H82" s="87"/>
      <c r="I82" s="87"/>
      <c r="J82" s="87"/>
      <c r="K82" s="87"/>
      <c r="L82" s="87"/>
      <c r="M82" s="89"/>
    </row>
    <row r="83" spans="1:15">
      <c r="A83" s="780" t="s">
        <v>60</v>
      </c>
      <c r="B83" s="781"/>
      <c r="C83" s="781"/>
      <c r="D83" s="781"/>
      <c r="E83" s="781"/>
      <c r="F83" s="781"/>
      <c r="G83" s="781"/>
      <c r="H83" s="226"/>
      <c r="I83" s="238"/>
      <c r="J83" s="169" t="s">
        <v>61</v>
      </c>
      <c r="K83" s="822" t="s">
        <v>62</v>
      </c>
      <c r="L83" s="823"/>
      <c r="M83" s="170"/>
    </row>
    <row r="84" spans="1:15">
      <c r="A84" s="824" t="s">
        <v>63</v>
      </c>
      <c r="B84" s="825"/>
      <c r="C84" s="825"/>
      <c r="D84" s="825"/>
      <c r="E84" s="825"/>
      <c r="F84" s="825"/>
      <c r="G84" s="825"/>
      <c r="H84" s="171"/>
      <c r="I84" s="172"/>
      <c r="J84" s="173">
        <v>0.2</v>
      </c>
      <c r="K84" s="826">
        <f>M79*J84</f>
        <v>17463.353255069371</v>
      </c>
      <c r="L84" s="827"/>
      <c r="M84" s="174"/>
    </row>
    <row r="85" spans="1:15">
      <c r="A85" s="175" t="s">
        <v>64</v>
      </c>
      <c r="B85" s="176"/>
      <c r="C85" s="176"/>
      <c r="D85" s="176"/>
      <c r="E85" s="176"/>
      <c r="F85" s="176"/>
      <c r="G85" s="176"/>
      <c r="H85" s="171"/>
      <c r="I85" s="172"/>
      <c r="J85" s="173">
        <v>0.05</v>
      </c>
      <c r="K85" s="826">
        <f>M79*J85</f>
        <v>4365.8383137673427</v>
      </c>
      <c r="L85" s="827"/>
      <c r="M85" s="174"/>
    </row>
    <row r="86" spans="1:15" ht="15.75" thickBot="1">
      <c r="A86" s="177" t="s">
        <v>65</v>
      </c>
      <c r="B86" s="178"/>
      <c r="C86" s="178"/>
      <c r="D86" s="178"/>
      <c r="E86" s="178"/>
      <c r="F86" s="178"/>
      <c r="G86" s="178"/>
      <c r="H86" s="179"/>
      <c r="I86" s="180"/>
      <c r="J86" s="181">
        <v>0.05</v>
      </c>
      <c r="K86" s="828">
        <f>M79*J86</f>
        <v>4365.8383137673427</v>
      </c>
      <c r="L86" s="829"/>
      <c r="M86" s="174"/>
    </row>
    <row r="87" spans="1:15" ht="15.75" thickBot="1">
      <c r="A87" s="795" t="s">
        <v>44</v>
      </c>
      <c r="B87" s="796"/>
      <c r="C87" s="796"/>
      <c r="D87" s="796"/>
      <c r="E87" s="796"/>
      <c r="F87" s="796"/>
      <c r="G87" s="796"/>
      <c r="H87" s="796"/>
      <c r="I87" s="796"/>
      <c r="J87" s="796"/>
      <c r="K87" s="796"/>
      <c r="L87" s="797"/>
      <c r="M87" s="182">
        <f>K84+K85+K86</f>
        <v>26195.02988260406</v>
      </c>
    </row>
    <row r="88" spans="1:15" ht="15.75" thickBot="1">
      <c r="A88" s="65"/>
      <c r="B88" s="66"/>
      <c r="C88" s="66"/>
      <c r="D88" s="66"/>
      <c r="E88" s="66"/>
      <c r="F88" s="66"/>
      <c r="G88" s="66"/>
      <c r="H88" s="66"/>
      <c r="I88" s="66"/>
      <c r="J88" s="66"/>
      <c r="K88" s="66"/>
      <c r="L88" s="66"/>
      <c r="M88" s="67"/>
    </row>
    <row r="89" spans="1:15" ht="15.75" thickBot="1">
      <c r="A89" s="795" t="s">
        <v>66</v>
      </c>
      <c r="B89" s="796"/>
      <c r="C89" s="796"/>
      <c r="D89" s="796"/>
      <c r="E89" s="796"/>
      <c r="F89" s="796"/>
      <c r="G89" s="796"/>
      <c r="H89" s="796"/>
      <c r="I89" s="796"/>
      <c r="J89" s="796"/>
      <c r="K89" s="796"/>
      <c r="L89" s="797"/>
      <c r="M89" s="183">
        <f>M79+M87</f>
        <v>113511.79615795091</v>
      </c>
      <c r="O89" s="242"/>
    </row>
    <row r="90" spans="1:15">
      <c r="A90" s="277"/>
      <c r="B90" s="278"/>
      <c r="C90" s="278"/>
      <c r="D90" s="278"/>
      <c r="E90" s="278"/>
      <c r="F90" s="278"/>
      <c r="G90" s="278"/>
      <c r="H90" s="278"/>
      <c r="I90" s="278"/>
      <c r="J90" s="278"/>
      <c r="K90" s="278"/>
      <c r="L90" s="278"/>
      <c r="M90" s="279"/>
    </row>
    <row r="91" spans="1:15">
      <c r="A91" s="280"/>
      <c r="B91" s="281"/>
      <c r="C91" s="281"/>
      <c r="D91" s="281"/>
      <c r="E91" s="281"/>
      <c r="F91" s="281"/>
      <c r="G91" s="281"/>
      <c r="H91" s="281"/>
      <c r="I91" s="281"/>
      <c r="J91" s="281"/>
      <c r="K91" s="281"/>
      <c r="L91" s="281"/>
      <c r="M91" s="282"/>
    </row>
    <row r="92" spans="1:15">
      <c r="A92" s="280"/>
      <c r="B92" s="281"/>
      <c r="C92" s="281"/>
      <c r="D92" s="281"/>
      <c r="E92" s="281"/>
      <c r="F92" s="281"/>
      <c r="G92" s="281"/>
      <c r="H92" s="281"/>
      <c r="I92" s="281"/>
      <c r="J92" s="281"/>
      <c r="K92" s="281"/>
      <c r="L92" s="281"/>
      <c r="M92" s="282"/>
    </row>
    <row r="93" spans="1:15">
      <c r="A93" s="280"/>
      <c r="B93" s="281"/>
      <c r="C93" s="281"/>
      <c r="D93" s="281"/>
      <c r="E93" s="281"/>
      <c r="F93" s="281"/>
      <c r="G93" s="281"/>
      <c r="H93" s="281"/>
      <c r="I93" s="281"/>
      <c r="J93" s="281"/>
      <c r="K93" s="281"/>
      <c r="L93" s="281"/>
      <c r="M93" s="282"/>
    </row>
    <row r="94" spans="1:15">
      <c r="A94" s="280"/>
      <c r="B94" s="281"/>
      <c r="C94" s="281"/>
      <c r="D94" s="283" t="s">
        <v>67</v>
      </c>
      <c r="E94" s="283"/>
      <c r="F94" s="283"/>
      <c r="G94" s="283"/>
      <c r="H94" s="283"/>
      <c r="I94" s="283"/>
      <c r="J94" s="281"/>
      <c r="K94" s="281"/>
      <c r="L94" s="281"/>
      <c r="M94" s="282"/>
    </row>
    <row r="95" spans="1:15">
      <c r="A95" s="280"/>
      <c r="B95" s="281"/>
      <c r="C95" s="281"/>
      <c r="D95" s="281" t="s">
        <v>68</v>
      </c>
      <c r="E95" s="281"/>
      <c r="F95" s="281"/>
      <c r="G95" s="281"/>
      <c r="H95" s="281"/>
      <c r="I95" s="281"/>
      <c r="J95" s="281"/>
      <c r="K95" s="281"/>
      <c r="L95" s="281"/>
      <c r="M95" s="282"/>
    </row>
    <row r="96" spans="1:15">
      <c r="A96" s="280"/>
      <c r="B96" s="281"/>
      <c r="C96" s="281"/>
      <c r="D96" s="281" t="s">
        <v>69</v>
      </c>
      <c r="E96" s="281"/>
      <c r="F96" s="281"/>
      <c r="G96" s="281"/>
      <c r="H96" s="281"/>
      <c r="I96" s="281"/>
      <c r="J96" s="281"/>
      <c r="K96" s="281"/>
      <c r="L96" s="281"/>
      <c r="M96" s="282"/>
    </row>
    <row r="97" spans="1:13">
      <c r="A97" s="280"/>
      <c r="B97" s="281"/>
      <c r="C97" s="281"/>
      <c r="D97" s="281" t="s">
        <v>70</v>
      </c>
      <c r="E97" s="281"/>
      <c r="F97" s="281"/>
      <c r="G97" s="281"/>
      <c r="H97" s="281"/>
      <c r="I97" s="281"/>
      <c r="J97" s="281"/>
      <c r="K97" s="281"/>
      <c r="L97" s="281"/>
      <c r="M97" s="282"/>
    </row>
    <row r="98" spans="1:13" ht="15.75" thickBot="1">
      <c r="A98" s="280"/>
      <c r="B98" s="281"/>
      <c r="C98" s="281"/>
      <c r="D98" s="281"/>
      <c r="E98" s="281" t="s">
        <v>71</v>
      </c>
      <c r="F98" s="281"/>
      <c r="G98" s="281"/>
      <c r="H98" s="281"/>
      <c r="I98" s="281"/>
      <c r="J98" s="281"/>
      <c r="K98" s="281"/>
      <c r="L98" s="281"/>
      <c r="M98" s="282"/>
    </row>
    <row r="99" spans="1:13">
      <c r="A99" s="184" t="s">
        <v>72</v>
      </c>
      <c r="B99" s="185"/>
      <c r="C99" s="185"/>
      <c r="D99" s="185"/>
      <c r="E99" s="185"/>
      <c r="F99" s="185"/>
      <c r="G99" s="185"/>
      <c r="H99" s="185"/>
      <c r="I99" s="185"/>
      <c r="J99" s="185"/>
      <c r="K99" s="185"/>
      <c r="L99" s="185"/>
      <c r="M99" s="186"/>
    </row>
    <row r="100" spans="1:13">
      <c r="A100" s="284"/>
      <c r="B100" s="285"/>
      <c r="C100" s="285"/>
      <c r="D100" s="285"/>
      <c r="E100" s="285"/>
      <c r="F100" s="285"/>
      <c r="G100" s="285"/>
      <c r="H100" s="285"/>
      <c r="I100" s="285"/>
      <c r="J100" s="285"/>
      <c r="K100" s="285"/>
      <c r="L100" s="285"/>
      <c r="M100" s="286"/>
    </row>
    <row r="101" spans="1:13">
      <c r="A101" s="284"/>
      <c r="B101" s="285"/>
      <c r="C101" s="285"/>
      <c r="D101" s="285"/>
      <c r="E101" s="285"/>
      <c r="F101" s="285"/>
      <c r="G101" s="285"/>
      <c r="H101" s="285"/>
      <c r="I101" s="285"/>
      <c r="J101" s="285"/>
      <c r="K101" s="285"/>
      <c r="L101" s="285"/>
      <c r="M101" s="286"/>
    </row>
    <row r="102" spans="1:13">
      <c r="A102" s="284"/>
      <c r="B102" s="285"/>
      <c r="C102" s="285"/>
      <c r="D102" s="285"/>
      <c r="E102" s="285"/>
      <c r="F102" s="285"/>
      <c r="G102" s="285"/>
      <c r="H102" s="285"/>
      <c r="I102" s="285"/>
      <c r="J102" s="285"/>
      <c r="K102" s="285"/>
      <c r="L102" s="285"/>
      <c r="M102" s="286"/>
    </row>
    <row r="103" spans="1:13" ht="15.75" thickBot="1">
      <c r="A103" s="287"/>
      <c r="B103" s="288"/>
      <c r="C103" s="288"/>
      <c r="D103" s="288"/>
      <c r="E103" s="288"/>
      <c r="F103" s="288"/>
      <c r="G103" s="288"/>
      <c r="H103" s="288"/>
      <c r="I103" s="288"/>
      <c r="J103" s="288"/>
      <c r="K103" s="288"/>
      <c r="L103" s="288"/>
      <c r="M103" s="289"/>
    </row>
    <row r="104" spans="1:13">
      <c r="A104" s="290"/>
      <c r="B104" s="291"/>
      <c r="C104" s="291"/>
      <c r="D104" s="291"/>
      <c r="E104" s="291"/>
      <c r="F104" s="291"/>
      <c r="G104" s="291"/>
      <c r="H104" s="291"/>
      <c r="I104" s="291"/>
      <c r="J104" s="291"/>
      <c r="K104" s="291"/>
      <c r="L104" s="291"/>
      <c r="M104" s="292"/>
    </row>
    <row r="105" spans="1:13">
      <c r="A105" s="293" t="s">
        <v>73</v>
      </c>
      <c r="B105" s="294"/>
      <c r="C105" s="294"/>
      <c r="D105" s="294"/>
      <c r="E105" s="294"/>
      <c r="F105" s="294"/>
      <c r="G105" s="294"/>
      <c r="H105" s="294"/>
      <c r="I105" s="294"/>
      <c r="J105" s="294"/>
      <c r="K105" s="294"/>
      <c r="L105" s="294"/>
      <c r="M105" s="295"/>
    </row>
    <row r="106" spans="1:13">
      <c r="A106" s="836" t="s">
        <v>74</v>
      </c>
      <c r="B106" s="837"/>
      <c r="C106" s="837"/>
      <c r="D106" s="837"/>
      <c r="E106" s="837"/>
      <c r="F106" s="837"/>
      <c r="G106" s="837"/>
      <c r="H106" s="837"/>
      <c r="I106" s="837"/>
      <c r="J106" s="837"/>
      <c r="K106" s="837"/>
      <c r="L106" s="837"/>
      <c r="M106" s="838"/>
    </row>
    <row r="107" spans="1:13" ht="21" customHeight="1">
      <c r="A107" s="836"/>
      <c r="B107" s="837"/>
      <c r="C107" s="837"/>
      <c r="D107" s="837"/>
      <c r="E107" s="837"/>
      <c r="F107" s="837"/>
      <c r="G107" s="837"/>
      <c r="H107" s="837"/>
      <c r="I107" s="837"/>
      <c r="J107" s="837"/>
      <c r="K107" s="837"/>
      <c r="L107" s="837"/>
      <c r="M107" s="838"/>
    </row>
    <row r="108" spans="1:13">
      <c r="A108" s="839" t="s">
        <v>75</v>
      </c>
      <c r="B108" s="840"/>
      <c r="C108" s="840"/>
      <c r="D108" s="840"/>
      <c r="E108" s="840"/>
      <c r="F108" s="840"/>
      <c r="G108" s="840"/>
      <c r="H108" s="840"/>
      <c r="I108" s="840"/>
      <c r="J108" s="840"/>
      <c r="K108" s="840"/>
      <c r="L108" s="840"/>
      <c r="M108" s="841"/>
    </row>
    <row r="109" spans="1:13" ht="31.5" customHeight="1">
      <c r="A109" s="839"/>
      <c r="B109" s="840"/>
      <c r="C109" s="840"/>
      <c r="D109" s="840"/>
      <c r="E109" s="840"/>
      <c r="F109" s="840"/>
      <c r="G109" s="840"/>
      <c r="H109" s="840"/>
      <c r="I109" s="840"/>
      <c r="J109" s="840"/>
      <c r="K109" s="840"/>
      <c r="L109" s="840"/>
      <c r="M109" s="841"/>
    </row>
    <row r="110" spans="1:13">
      <c r="A110" s="296"/>
      <c r="B110" s="297"/>
      <c r="C110" s="297"/>
      <c r="D110" s="297"/>
      <c r="E110" s="297"/>
      <c r="F110" s="297"/>
      <c r="G110" s="297"/>
      <c r="H110" s="297"/>
      <c r="I110" s="297"/>
      <c r="J110" s="297"/>
      <c r="K110" s="297"/>
      <c r="L110" s="297"/>
      <c r="M110" s="298"/>
    </row>
    <row r="111" spans="1:13">
      <c r="A111" s="296"/>
      <c r="B111" s="297"/>
      <c r="C111" s="297"/>
      <c r="D111" s="297"/>
      <c r="E111" s="297"/>
      <c r="F111" s="297"/>
      <c r="G111" s="297"/>
      <c r="H111" s="297"/>
      <c r="I111" s="297"/>
      <c r="J111" s="297"/>
      <c r="K111" s="297"/>
      <c r="L111" s="297"/>
      <c r="M111" s="298"/>
    </row>
    <row r="112" spans="1:13">
      <c r="A112" s="296"/>
      <c r="B112" s="297"/>
      <c r="C112" s="297"/>
      <c r="D112" s="297"/>
      <c r="E112" s="297"/>
      <c r="F112" s="297"/>
      <c r="G112" s="297"/>
      <c r="H112" s="297"/>
      <c r="I112" s="297"/>
      <c r="J112" s="297"/>
      <c r="K112" s="297"/>
      <c r="L112" s="297"/>
      <c r="M112" s="298"/>
    </row>
    <row r="113" spans="1:13">
      <c r="A113" s="293"/>
      <c r="B113" s="294"/>
      <c r="C113" s="294"/>
      <c r="D113" s="294"/>
      <c r="E113" s="294"/>
      <c r="F113" s="294"/>
      <c r="G113" s="294"/>
      <c r="H113" s="294"/>
      <c r="I113" s="294"/>
      <c r="J113" s="294"/>
      <c r="K113" s="294"/>
      <c r="L113" s="294"/>
      <c r="M113" s="295"/>
    </row>
    <row r="114" spans="1:13">
      <c r="A114" s="280"/>
      <c r="B114" s="281"/>
      <c r="C114" s="281"/>
      <c r="D114" s="281" t="s">
        <v>67</v>
      </c>
      <c r="E114" s="283"/>
      <c r="F114" s="283"/>
      <c r="G114" s="281"/>
      <c r="H114" s="281"/>
      <c r="I114" s="281"/>
      <c r="J114" s="281"/>
      <c r="K114" s="281"/>
      <c r="L114" s="281"/>
      <c r="M114" s="282"/>
    </row>
    <row r="115" spans="1:13">
      <c r="A115" s="280"/>
      <c r="B115" s="281"/>
      <c r="C115" s="281"/>
      <c r="D115" s="299" t="s">
        <v>68</v>
      </c>
      <c r="E115" s="281"/>
      <c r="F115" s="281"/>
      <c r="G115" s="299"/>
      <c r="H115" s="299"/>
      <c r="I115" s="299"/>
      <c r="J115" s="281"/>
      <c r="K115" s="281"/>
      <c r="L115" s="281"/>
      <c r="M115" s="282"/>
    </row>
    <row r="116" spans="1:13">
      <c r="A116" s="280"/>
      <c r="B116" s="281"/>
      <c r="C116" s="281"/>
      <c r="D116" s="300" t="s">
        <v>76</v>
      </c>
      <c r="E116" s="281"/>
      <c r="F116" s="281"/>
      <c r="G116" s="300"/>
      <c r="H116" s="300"/>
      <c r="I116" s="300"/>
      <c r="J116" s="281"/>
      <c r="K116" s="281"/>
      <c r="L116" s="281"/>
      <c r="M116" s="282"/>
    </row>
    <row r="117" spans="1:13">
      <c r="A117" s="301"/>
      <c r="B117" s="294"/>
      <c r="C117" s="294"/>
      <c r="D117" s="281" t="s">
        <v>70</v>
      </c>
      <c r="E117" s="281"/>
      <c r="F117" s="281"/>
      <c r="G117" s="281"/>
      <c r="H117" s="281"/>
      <c r="I117" s="281"/>
      <c r="J117" s="294"/>
      <c r="K117" s="294"/>
      <c r="L117" s="294"/>
      <c r="M117" s="295"/>
    </row>
    <row r="118" spans="1:13">
      <c r="A118" s="301"/>
      <c r="B118" s="294"/>
      <c r="C118" s="294"/>
      <c r="D118" s="294"/>
      <c r="E118" s="281"/>
      <c r="F118" s="281"/>
      <c r="G118" s="281"/>
      <c r="H118" s="281"/>
      <c r="I118" s="281"/>
      <c r="J118" s="294"/>
      <c r="K118" s="294"/>
      <c r="L118" s="294"/>
      <c r="M118" s="295"/>
    </row>
    <row r="119" spans="1:13">
      <c r="A119" s="301" t="s">
        <v>77</v>
      </c>
      <c r="B119" s="300"/>
      <c r="C119" s="300"/>
      <c r="D119" s="281"/>
      <c r="E119" s="281"/>
      <c r="F119" s="281"/>
      <c r="G119" s="281"/>
      <c r="H119" s="281"/>
      <c r="I119" s="842"/>
      <c r="J119" s="842"/>
      <c r="K119" s="842"/>
      <c r="L119" s="842"/>
      <c r="M119" s="843"/>
    </row>
    <row r="120" spans="1:13" ht="15.75" thickBot="1">
      <c r="A120" s="302" t="s">
        <v>78</v>
      </c>
      <c r="B120" s="303"/>
      <c r="C120" s="303"/>
      <c r="D120" s="304"/>
      <c r="E120" s="304"/>
      <c r="F120" s="304"/>
      <c r="G120" s="304"/>
      <c r="H120" s="304"/>
      <c r="I120" s="844"/>
      <c r="J120" s="844"/>
      <c r="K120" s="844"/>
      <c r="L120" s="844"/>
      <c r="M120" s="845"/>
    </row>
  </sheetData>
  <mergeCells count="64">
    <mergeCell ref="K1:M2"/>
    <mergeCell ref="B2:I2"/>
    <mergeCell ref="B3:I3"/>
    <mergeCell ref="J3:J4"/>
    <mergeCell ref="K3:M4"/>
    <mergeCell ref="B4:I4"/>
    <mergeCell ref="A10:D10"/>
    <mergeCell ref="H10:I10"/>
    <mergeCell ref="A1:A6"/>
    <mergeCell ref="B1:I1"/>
    <mergeCell ref="J1:J2"/>
    <mergeCell ref="B5:I5"/>
    <mergeCell ref="J5:J6"/>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37:G37"/>
    <mergeCell ref="A38:G38"/>
    <mergeCell ref="A39:G39"/>
    <mergeCell ref="A41:C41"/>
    <mergeCell ref="A42:G42"/>
    <mergeCell ref="A66:L66"/>
    <mergeCell ref="K42:L42"/>
    <mergeCell ref="A43:L43"/>
    <mergeCell ref="A47:H47"/>
    <mergeCell ref="K47:L47"/>
    <mergeCell ref="A55:L55"/>
    <mergeCell ref="K59:L59"/>
    <mergeCell ref="H42:I42"/>
    <mergeCell ref="K60:L60"/>
    <mergeCell ref="K61:L61"/>
    <mergeCell ref="K62:L62"/>
    <mergeCell ref="K63:L63"/>
    <mergeCell ref="K65:L65"/>
    <mergeCell ref="K86:L86"/>
    <mergeCell ref="A70:G70"/>
    <mergeCell ref="K70:L70"/>
    <mergeCell ref="A76:G76"/>
    <mergeCell ref="K76:L76"/>
    <mergeCell ref="A77:L77"/>
    <mergeCell ref="A79:L79"/>
    <mergeCell ref="A83:G83"/>
    <mergeCell ref="K83:L83"/>
    <mergeCell ref="A84:G84"/>
    <mergeCell ref="K84:L84"/>
    <mergeCell ref="K85:L85"/>
    <mergeCell ref="A87:L87"/>
    <mergeCell ref="A89:L89"/>
    <mergeCell ref="A106:M107"/>
    <mergeCell ref="A108:M109"/>
    <mergeCell ref="I119:M120"/>
  </mergeCells>
  <pageMargins left="0.7" right="0.7" top="0.75" bottom="0.75" header="0.3" footer="0.3"/>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0</xdr:col>
                <xdr:colOff>19050</xdr:colOff>
                <xdr:row>1</xdr:row>
                <xdr:rowOff>66675</xdr:rowOff>
              </from>
              <to>
                <xdr:col>0</xdr:col>
                <xdr:colOff>723900</xdr:colOff>
                <xdr:row>5</xdr:row>
                <xdr:rowOff>0</xdr:rowOff>
              </to>
            </anchor>
          </objectPr>
        </oleObject>
      </mc:Choice>
      <mc:Fallback>
        <oleObject progId="PBrush" shapeId="6145" r:id="rId3"/>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26"/>
  <sheetViews>
    <sheetView workbookViewId="0">
      <selection activeCell="O75" sqref="O75"/>
    </sheetView>
  </sheetViews>
  <sheetFormatPr baseColWidth="10" defaultRowHeight="15"/>
  <cols>
    <col min="8" max="8" width="12.85546875" bestFit="1" customWidth="1"/>
    <col min="10" max="10" width="13.5703125" bestFit="1" customWidth="1"/>
    <col min="12" max="12" width="12.85546875" bestFit="1" customWidth="1"/>
    <col min="13" max="13" width="14.42578125"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22"/>
      <c r="F11" s="23"/>
      <c r="G11" s="21"/>
      <c r="H11" s="24"/>
      <c r="I11" s="25" t="s">
        <v>17</v>
      </c>
      <c r="J11" s="26"/>
      <c r="K11" s="222"/>
      <c r="L11" s="222"/>
      <c r="M11" s="27"/>
    </row>
    <row r="12" spans="1:13" ht="15.75" thickBot="1">
      <c r="A12" s="28"/>
      <c r="B12" s="29"/>
      <c r="C12" s="223"/>
      <c r="D12" s="223"/>
      <c r="E12" s="223"/>
      <c r="F12" s="223"/>
      <c r="G12" s="29"/>
      <c r="H12" s="223"/>
      <c r="I12" s="29"/>
      <c r="J12" s="223"/>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24"/>
      <c r="D25" s="224"/>
      <c r="E25" s="765" t="s">
        <v>26</v>
      </c>
      <c r="F25" s="766"/>
      <c r="G25" s="766"/>
      <c r="H25" s="224" t="s">
        <v>11</v>
      </c>
      <c r="I25" s="224" t="s">
        <v>12</v>
      </c>
      <c r="J25" s="62"/>
      <c r="K25" s="224"/>
      <c r="L25" s="224"/>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130</v>
      </c>
      <c r="B31" s="73" t="s">
        <v>129</v>
      </c>
      <c r="C31" s="74"/>
      <c r="D31" s="74"/>
      <c r="E31" s="74"/>
      <c r="F31" s="74"/>
      <c r="G31" s="74"/>
      <c r="H31" s="74"/>
      <c r="I31" s="74"/>
      <c r="J31" s="264"/>
      <c r="K31" s="77" t="s">
        <v>126</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131</v>
      </c>
      <c r="B36" s="760"/>
      <c r="C36" s="760"/>
      <c r="D36" s="760"/>
      <c r="E36" s="760"/>
      <c r="F36" s="760"/>
      <c r="G36" s="761"/>
      <c r="H36" s="92"/>
      <c r="I36" s="93"/>
      <c r="J36" s="94">
        <v>31149.944609987215</v>
      </c>
      <c r="K36" s="95"/>
      <c r="L36" s="96">
        <v>25</v>
      </c>
      <c r="M36" s="97">
        <f t="shared" ref="M36:M42" si="0">J36/L36</f>
        <v>1245.9977843994886</v>
      </c>
    </row>
    <row r="37" spans="1:13">
      <c r="A37" s="759" t="s">
        <v>132</v>
      </c>
      <c r="B37" s="760"/>
      <c r="C37" s="760"/>
      <c r="D37" s="760"/>
      <c r="E37" s="760"/>
      <c r="F37" s="760"/>
      <c r="G37" s="761"/>
      <c r="H37" s="265"/>
      <c r="I37" s="266"/>
      <c r="J37" s="94">
        <v>4780.9145181354488</v>
      </c>
      <c r="K37" s="228"/>
      <c r="L37" s="229">
        <v>25</v>
      </c>
      <c r="M37" s="97">
        <f t="shared" si="0"/>
        <v>191.23658072541795</v>
      </c>
    </row>
    <row r="38" spans="1:13">
      <c r="A38" s="759" t="s">
        <v>133</v>
      </c>
      <c r="B38" s="760"/>
      <c r="C38" s="760"/>
      <c r="D38" s="760"/>
      <c r="E38" s="760"/>
      <c r="F38" s="760"/>
      <c r="G38" s="761"/>
      <c r="H38" s="265"/>
      <c r="I38" s="266"/>
      <c r="J38" s="309">
        <v>153050.23856259466</v>
      </c>
      <c r="K38" s="228"/>
      <c r="L38" s="229">
        <v>45</v>
      </c>
      <c r="M38" s="97">
        <f t="shared" si="0"/>
        <v>3401.1164125021037</v>
      </c>
    </row>
    <row r="39" spans="1:13">
      <c r="A39" s="759" t="s">
        <v>134</v>
      </c>
      <c r="B39" s="760"/>
      <c r="C39" s="760"/>
      <c r="D39" s="760"/>
      <c r="E39" s="760"/>
      <c r="F39" s="760"/>
      <c r="G39" s="761"/>
      <c r="H39" s="265"/>
      <c r="I39" s="266"/>
      <c r="J39" s="309">
        <v>6843.0283048260035</v>
      </c>
      <c r="K39" s="228"/>
      <c r="L39" s="229">
        <v>45</v>
      </c>
      <c r="M39" s="97">
        <f t="shared" si="0"/>
        <v>152.06729566280006</v>
      </c>
    </row>
    <row r="40" spans="1:13">
      <c r="A40" s="759" t="s">
        <v>135</v>
      </c>
      <c r="B40" s="760"/>
      <c r="C40" s="760"/>
      <c r="D40" s="760"/>
      <c r="E40" s="760"/>
      <c r="F40" s="760"/>
      <c r="G40" s="761"/>
      <c r="H40" s="265"/>
      <c r="I40" s="266"/>
      <c r="J40" s="309">
        <v>491544.52953588089</v>
      </c>
      <c r="K40" s="228"/>
      <c r="L40" s="229">
        <v>45</v>
      </c>
      <c r="M40" s="97">
        <f t="shared" si="0"/>
        <v>10923.211767464019</v>
      </c>
    </row>
    <row r="41" spans="1:13">
      <c r="A41" s="759" t="s">
        <v>136</v>
      </c>
      <c r="B41" s="760"/>
      <c r="C41" s="760"/>
      <c r="D41" s="760"/>
      <c r="E41" s="760"/>
      <c r="F41" s="760"/>
      <c r="G41" s="761"/>
      <c r="H41" s="265"/>
      <c r="I41" s="266"/>
      <c r="J41" s="309">
        <v>718410.97964062763</v>
      </c>
      <c r="K41" s="228"/>
      <c r="L41" s="229">
        <v>25</v>
      </c>
      <c r="M41" s="97">
        <f t="shared" si="0"/>
        <v>28736.439185625106</v>
      </c>
    </row>
    <row r="42" spans="1:13">
      <c r="A42" s="759" t="s">
        <v>137</v>
      </c>
      <c r="B42" s="760"/>
      <c r="C42" s="760"/>
      <c r="D42" s="760"/>
      <c r="E42" s="760"/>
      <c r="F42" s="760"/>
      <c r="G42" s="761"/>
      <c r="H42" s="267"/>
      <c r="I42" s="268"/>
      <c r="J42" s="309">
        <v>189772.89729726611</v>
      </c>
      <c r="K42" s="269"/>
      <c r="L42" s="270">
        <v>45</v>
      </c>
      <c r="M42" s="97">
        <f t="shared" si="0"/>
        <v>4217.1754954948028</v>
      </c>
    </row>
    <row r="43" spans="1:13">
      <c r="A43" s="759"/>
      <c r="B43" s="760"/>
      <c r="C43" s="760"/>
      <c r="D43" s="760"/>
      <c r="E43" s="760"/>
      <c r="F43" s="760"/>
      <c r="G43" s="761"/>
      <c r="H43" s="100"/>
      <c r="I43" s="101"/>
      <c r="J43" s="309"/>
      <c r="K43" s="102"/>
      <c r="L43" s="103"/>
      <c r="M43" s="97"/>
    </row>
    <row r="44" spans="1:13">
      <c r="A44" s="220"/>
      <c r="B44" s="221"/>
      <c r="C44" s="221"/>
      <c r="D44" s="221"/>
      <c r="E44" s="230"/>
      <c r="F44" s="230"/>
      <c r="G44" s="271"/>
      <c r="H44" s="100"/>
      <c r="I44" s="101"/>
      <c r="J44" s="309"/>
      <c r="K44" s="102"/>
      <c r="L44" s="103"/>
      <c r="M44" s="99"/>
    </row>
    <row r="45" spans="1:13">
      <c r="A45" s="789" t="s">
        <v>43</v>
      </c>
      <c r="B45" s="790"/>
      <c r="C45" s="790"/>
      <c r="D45" s="105"/>
      <c r="E45" s="106"/>
      <c r="F45" s="106"/>
      <c r="G45" s="107"/>
      <c r="H45" s="100"/>
      <c r="I45" s="101"/>
      <c r="J45" s="108"/>
      <c r="K45" s="102"/>
      <c r="L45" s="243">
        <v>0.1</v>
      </c>
      <c r="M45" s="109">
        <f>M83*L45</f>
        <v>562.07458404479553</v>
      </c>
    </row>
    <row r="46" spans="1:13" ht="15.75" thickBot="1">
      <c r="A46" s="759"/>
      <c r="B46" s="760"/>
      <c r="C46" s="760"/>
      <c r="D46" s="760"/>
      <c r="E46" s="760"/>
      <c r="F46" s="760"/>
      <c r="G46" s="761"/>
      <c r="H46" s="791"/>
      <c r="I46" s="792"/>
      <c r="J46" s="110"/>
      <c r="K46" s="793"/>
      <c r="L46" s="794"/>
      <c r="M46" s="111"/>
    </row>
    <row r="47" spans="1:13" ht="15.75" thickBot="1">
      <c r="A47" s="795" t="s">
        <v>44</v>
      </c>
      <c r="B47" s="796"/>
      <c r="C47" s="796"/>
      <c r="D47" s="796"/>
      <c r="E47" s="796"/>
      <c r="F47" s="796"/>
      <c r="G47" s="796"/>
      <c r="H47" s="796"/>
      <c r="I47" s="796"/>
      <c r="J47" s="796"/>
      <c r="K47" s="796"/>
      <c r="L47" s="797"/>
      <c r="M47" s="112">
        <f>SUM(M36:M46)</f>
        <v>49429.319105918534</v>
      </c>
    </row>
    <row r="48" spans="1:13">
      <c r="A48" s="113"/>
      <c r="B48" s="66"/>
      <c r="C48" s="66"/>
      <c r="D48" s="66"/>
      <c r="E48" s="66"/>
      <c r="F48" s="66"/>
      <c r="G48" s="66"/>
      <c r="H48" s="66"/>
      <c r="I48" s="66"/>
      <c r="J48" s="66"/>
      <c r="K48" s="66"/>
      <c r="L48" s="66"/>
      <c r="M48" s="67"/>
    </row>
    <row r="49" spans="1:13">
      <c r="A49" s="114" t="s">
        <v>45</v>
      </c>
      <c r="B49" s="115"/>
      <c r="C49" s="115"/>
      <c r="D49" s="115"/>
      <c r="E49" s="115"/>
      <c r="F49" s="115"/>
      <c r="G49" s="115"/>
      <c r="H49" s="115"/>
      <c r="I49" s="115"/>
      <c r="J49" s="115"/>
      <c r="K49" s="115"/>
      <c r="L49" s="115"/>
      <c r="M49" s="116"/>
    </row>
    <row r="50" spans="1:13" ht="15.75" thickBot="1">
      <c r="A50" s="117"/>
      <c r="B50" s="88"/>
      <c r="C50" s="88"/>
      <c r="D50" s="88"/>
      <c r="E50" s="88"/>
      <c r="F50" s="88"/>
      <c r="G50" s="88"/>
      <c r="H50" s="88"/>
      <c r="I50" s="87"/>
      <c r="J50" s="87"/>
      <c r="K50" s="87"/>
      <c r="L50" s="87"/>
      <c r="M50" s="89"/>
    </row>
    <row r="51" spans="1:13">
      <c r="A51" s="780" t="s">
        <v>29</v>
      </c>
      <c r="B51" s="781"/>
      <c r="C51" s="781"/>
      <c r="D51" s="781"/>
      <c r="E51" s="781"/>
      <c r="F51" s="781"/>
      <c r="G51" s="781"/>
      <c r="H51" s="782"/>
      <c r="I51" s="227" t="s">
        <v>31</v>
      </c>
      <c r="J51" s="119" t="s">
        <v>32</v>
      </c>
      <c r="K51" s="783" t="s">
        <v>46</v>
      </c>
      <c r="L51" s="782"/>
      <c r="M51" s="120" t="s">
        <v>40</v>
      </c>
    </row>
    <row r="52" spans="1:13">
      <c r="A52" s="121" t="s">
        <v>138</v>
      </c>
      <c r="B52" s="122"/>
      <c r="C52" s="122"/>
      <c r="D52" s="122"/>
      <c r="E52" s="122"/>
      <c r="F52" s="122"/>
      <c r="G52" s="122"/>
      <c r="H52" s="122"/>
      <c r="I52" s="138" t="s">
        <v>141</v>
      </c>
      <c r="J52" s="123">
        <v>1</v>
      </c>
      <c r="K52" s="92"/>
      <c r="L52" s="244">
        <v>25898.357131780358</v>
      </c>
      <c r="M52" s="97">
        <f>J52*L52</f>
        <v>25898.357131780358</v>
      </c>
    </row>
    <row r="53" spans="1:13">
      <c r="A53" s="121" t="s">
        <v>139</v>
      </c>
      <c r="B53" s="272"/>
      <c r="C53" s="272"/>
      <c r="D53" s="272"/>
      <c r="E53" s="272"/>
      <c r="F53" s="272"/>
      <c r="G53" s="272"/>
      <c r="H53" s="272"/>
      <c r="I53" s="310" t="s">
        <v>141</v>
      </c>
      <c r="J53" s="273">
        <v>45</v>
      </c>
      <c r="K53" s="265"/>
      <c r="L53" s="244">
        <v>4165.4831764599385</v>
      </c>
      <c r="M53" s="97">
        <f>J53*L53</f>
        <v>187446.74294069724</v>
      </c>
    </row>
    <row r="54" spans="1:13">
      <c r="A54" s="121" t="s">
        <v>140</v>
      </c>
      <c r="B54" s="272"/>
      <c r="C54" s="272"/>
      <c r="D54" s="272"/>
      <c r="E54" s="272"/>
      <c r="F54" s="272"/>
      <c r="G54" s="272"/>
      <c r="H54" s="272"/>
      <c r="I54" s="310" t="s">
        <v>35</v>
      </c>
      <c r="J54" s="273">
        <v>0.1</v>
      </c>
      <c r="K54" s="265"/>
      <c r="L54" s="244">
        <v>521275.37466344738</v>
      </c>
      <c r="M54" s="97">
        <f>J54*L54</f>
        <v>52127.537466344744</v>
      </c>
    </row>
    <row r="55" spans="1:13">
      <c r="A55" s="121"/>
      <c r="B55" s="272"/>
      <c r="C55" s="272"/>
      <c r="D55" s="272"/>
      <c r="E55" s="272"/>
      <c r="F55" s="272"/>
      <c r="G55" s="272"/>
      <c r="H55" s="272"/>
      <c r="I55" s="138"/>
      <c r="J55" s="273"/>
      <c r="K55" s="265"/>
      <c r="L55" s="244"/>
      <c r="M55" s="97"/>
    </row>
    <row r="56" spans="1:13">
      <c r="A56" s="121"/>
      <c r="B56" s="272"/>
      <c r="C56" s="272"/>
      <c r="D56" s="272"/>
      <c r="E56" s="272"/>
      <c r="F56" s="272"/>
      <c r="G56" s="272"/>
      <c r="H56" s="272"/>
      <c r="I56" s="138"/>
      <c r="J56" s="273"/>
      <c r="K56" s="265"/>
      <c r="L56" s="244"/>
      <c r="M56" s="97"/>
    </row>
    <row r="57" spans="1:13">
      <c r="A57" s="121"/>
      <c r="B57" s="272"/>
      <c r="C57" s="272"/>
      <c r="D57" s="272"/>
      <c r="E57" s="272"/>
      <c r="F57" s="272"/>
      <c r="G57" s="272"/>
      <c r="H57" s="272"/>
      <c r="I57" s="138"/>
      <c r="J57" s="273"/>
      <c r="K57" s="265"/>
      <c r="L57" s="244"/>
      <c r="M57" s="97"/>
    </row>
    <row r="58" spans="1:13" ht="15.75" thickBot="1">
      <c r="A58" s="121"/>
      <c r="B58" s="236"/>
      <c r="C58" s="236"/>
      <c r="D58" s="236"/>
      <c r="E58" s="236"/>
      <c r="F58" s="236"/>
      <c r="G58" s="236"/>
      <c r="H58" s="236"/>
      <c r="I58" s="237"/>
      <c r="J58" s="149"/>
      <c r="K58" s="274"/>
      <c r="L58" s="244"/>
      <c r="M58" s="97"/>
    </row>
    <row r="59" spans="1:13" ht="15.75" thickBot="1">
      <c r="A59" s="795" t="s">
        <v>44</v>
      </c>
      <c r="B59" s="796"/>
      <c r="C59" s="796"/>
      <c r="D59" s="796"/>
      <c r="E59" s="796"/>
      <c r="F59" s="796"/>
      <c r="G59" s="796"/>
      <c r="H59" s="796"/>
      <c r="I59" s="796"/>
      <c r="J59" s="796"/>
      <c r="K59" s="796"/>
      <c r="L59" s="797"/>
      <c r="M59" s="112">
        <f>SUM(M52:M58)</f>
        <v>265472.63753882237</v>
      </c>
    </row>
    <row r="60" spans="1:13">
      <c r="A60" s="65"/>
      <c r="B60" s="66"/>
      <c r="C60" s="66"/>
      <c r="D60" s="66"/>
      <c r="E60" s="66"/>
      <c r="F60" s="66"/>
      <c r="G60" s="66"/>
      <c r="H60" s="66"/>
      <c r="I60" s="66"/>
      <c r="J60" s="66"/>
      <c r="K60" s="66"/>
      <c r="L60" s="66"/>
      <c r="M60" s="67"/>
    </row>
    <row r="61" spans="1:13">
      <c r="A61" s="114" t="s">
        <v>47</v>
      </c>
      <c r="B61" s="115"/>
      <c r="C61" s="115"/>
      <c r="D61" s="115"/>
      <c r="E61" s="115"/>
      <c r="F61" s="115"/>
      <c r="G61" s="115"/>
      <c r="H61" s="115"/>
      <c r="I61" s="115"/>
      <c r="J61" s="115"/>
      <c r="K61" s="115"/>
      <c r="L61" s="115"/>
      <c r="M61" s="116"/>
    </row>
    <row r="62" spans="1:13" ht="15.75" thickBot="1">
      <c r="A62" s="129"/>
      <c r="B62" s="87"/>
      <c r="C62" s="87"/>
      <c r="D62" s="87"/>
      <c r="E62" s="87"/>
      <c r="F62" s="87"/>
      <c r="G62" s="87"/>
      <c r="H62" s="87"/>
      <c r="I62" s="87"/>
      <c r="J62" s="87"/>
      <c r="K62" s="87"/>
      <c r="L62" s="87"/>
      <c r="M62" s="89"/>
    </row>
    <row r="63" spans="1:13" ht="25.5">
      <c r="A63" s="225" t="s">
        <v>48</v>
      </c>
      <c r="B63" s="226"/>
      <c r="C63" s="226"/>
      <c r="D63" s="226"/>
      <c r="E63" s="226"/>
      <c r="F63" s="226"/>
      <c r="G63" s="132" t="s">
        <v>31</v>
      </c>
      <c r="H63" s="133" t="s">
        <v>49</v>
      </c>
      <c r="I63" s="134" t="s">
        <v>50</v>
      </c>
      <c r="J63" s="132" t="s">
        <v>51</v>
      </c>
      <c r="K63" s="804" t="s">
        <v>52</v>
      </c>
      <c r="L63" s="805"/>
      <c r="M63" s="135" t="s">
        <v>40</v>
      </c>
    </row>
    <row r="64" spans="1:13">
      <c r="A64" s="136" t="s">
        <v>115</v>
      </c>
      <c r="B64" s="233"/>
      <c r="C64" s="233"/>
      <c r="D64" s="233"/>
      <c r="E64" s="233"/>
      <c r="F64" s="233"/>
      <c r="G64" s="138" t="s">
        <v>94</v>
      </c>
      <c r="H64" s="108">
        <v>1.3</v>
      </c>
      <c r="I64" s="139">
        <v>1</v>
      </c>
      <c r="J64" s="108">
        <f>H64*I64</f>
        <v>1.3</v>
      </c>
      <c r="K64" s="806">
        <v>2100</v>
      </c>
      <c r="L64" s="807"/>
      <c r="M64" s="140">
        <f>J64*K64</f>
        <v>2730</v>
      </c>
    </row>
    <row r="65" spans="1:13">
      <c r="A65" s="136" t="s">
        <v>142</v>
      </c>
      <c r="B65" s="141"/>
      <c r="C65" s="141"/>
      <c r="D65" s="141"/>
      <c r="E65" s="141"/>
      <c r="F65" s="141"/>
      <c r="G65" s="138" t="s">
        <v>94</v>
      </c>
      <c r="H65" s="108">
        <v>0.05</v>
      </c>
      <c r="I65" s="139">
        <v>1</v>
      </c>
      <c r="J65" s="108">
        <f>H65*I65</f>
        <v>0.05</v>
      </c>
      <c r="K65" s="806">
        <v>65.903979183311449</v>
      </c>
      <c r="L65" s="807"/>
      <c r="M65" s="140">
        <f>J65*K65</f>
        <v>3.2951989591655728</v>
      </c>
    </row>
    <row r="66" spans="1:13">
      <c r="A66" s="136"/>
      <c r="B66" s="141"/>
      <c r="C66" s="141"/>
      <c r="D66" s="141"/>
      <c r="E66" s="141"/>
      <c r="F66" s="141"/>
      <c r="G66" s="138"/>
      <c r="H66" s="108"/>
      <c r="I66" s="139"/>
      <c r="J66" s="108"/>
      <c r="K66" s="806"/>
      <c r="L66" s="807"/>
      <c r="M66" s="140"/>
    </row>
    <row r="67" spans="1:13">
      <c r="A67" s="136"/>
      <c r="B67" s="141"/>
      <c r="C67" s="141"/>
      <c r="D67" s="141"/>
      <c r="E67" s="141"/>
      <c r="F67" s="141"/>
      <c r="G67" s="138"/>
      <c r="H67" s="108"/>
      <c r="I67" s="139"/>
      <c r="J67" s="108"/>
      <c r="K67" s="806"/>
      <c r="L67" s="807"/>
      <c r="M67" s="140"/>
    </row>
    <row r="68" spans="1:13">
      <c r="A68" s="136"/>
      <c r="B68" s="141"/>
      <c r="C68" s="141"/>
      <c r="D68" s="141"/>
      <c r="E68" s="141"/>
      <c r="F68" s="141"/>
      <c r="G68" s="142"/>
      <c r="H68" s="108"/>
      <c r="I68" s="108"/>
      <c r="J68" s="108"/>
      <c r="K68" s="143"/>
      <c r="L68" s="144"/>
      <c r="M68" s="145"/>
    </row>
    <row r="69" spans="1:13" ht="15.75" thickBot="1">
      <c r="A69" s="235"/>
      <c r="B69" s="236"/>
      <c r="C69" s="236"/>
      <c r="D69" s="236"/>
      <c r="E69" s="236"/>
      <c r="F69" s="236"/>
      <c r="G69" s="148"/>
      <c r="H69" s="149"/>
      <c r="I69" s="149"/>
      <c r="J69" s="149"/>
      <c r="K69" s="808"/>
      <c r="L69" s="809"/>
      <c r="M69" s="150"/>
    </row>
    <row r="70" spans="1:13" ht="15.75" thickBot="1">
      <c r="A70" s="810" t="s">
        <v>44</v>
      </c>
      <c r="B70" s="798"/>
      <c r="C70" s="798"/>
      <c r="D70" s="798"/>
      <c r="E70" s="798"/>
      <c r="F70" s="798"/>
      <c r="G70" s="798"/>
      <c r="H70" s="798"/>
      <c r="I70" s="798"/>
      <c r="J70" s="798"/>
      <c r="K70" s="798"/>
      <c r="L70" s="799"/>
      <c r="M70" s="151">
        <f>M64+M65+M66+M67+M68</f>
        <v>2733.2951989591656</v>
      </c>
    </row>
    <row r="71" spans="1:13">
      <c r="A71" s="65"/>
      <c r="B71" s="66"/>
      <c r="C71" s="66"/>
      <c r="D71" s="66"/>
      <c r="E71" s="66"/>
      <c r="F71" s="66"/>
      <c r="G71" s="66"/>
      <c r="H71" s="66"/>
      <c r="I71" s="66"/>
      <c r="J71" s="66"/>
      <c r="K71" s="66"/>
      <c r="L71" s="66"/>
      <c r="M71" s="67"/>
    </row>
    <row r="72" spans="1:13">
      <c r="A72" s="114" t="s">
        <v>53</v>
      </c>
      <c r="B72" s="115"/>
      <c r="C72" s="115"/>
      <c r="D72" s="115"/>
      <c r="E72" s="115"/>
      <c r="F72" s="115"/>
      <c r="G72" s="115"/>
      <c r="H72" s="115"/>
      <c r="I72" s="115"/>
      <c r="J72" s="115"/>
      <c r="K72" s="115"/>
      <c r="L72" s="115"/>
      <c r="M72" s="116"/>
    </row>
    <row r="73" spans="1:13" ht="15.75" thickBot="1">
      <c r="A73" s="129"/>
      <c r="B73" s="87"/>
      <c r="C73" s="87"/>
      <c r="D73" s="87"/>
      <c r="E73" s="87"/>
      <c r="F73" s="87"/>
      <c r="G73" s="87"/>
      <c r="H73" s="87"/>
      <c r="I73" s="87"/>
      <c r="J73" s="87"/>
      <c r="K73" s="87"/>
      <c r="L73" s="87"/>
      <c r="M73" s="89"/>
    </row>
    <row r="74" spans="1:13" ht="25.5">
      <c r="A74" s="811" t="s">
        <v>54</v>
      </c>
      <c r="B74" s="812"/>
      <c r="C74" s="812"/>
      <c r="D74" s="812"/>
      <c r="E74" s="812"/>
      <c r="F74" s="812"/>
      <c r="G74" s="812"/>
      <c r="H74" s="132" t="s">
        <v>55</v>
      </c>
      <c r="I74" s="134" t="s">
        <v>56</v>
      </c>
      <c r="J74" s="133" t="s">
        <v>57</v>
      </c>
      <c r="K74" s="813" t="s">
        <v>39</v>
      </c>
      <c r="L74" s="846"/>
      <c r="M74" s="152" t="s">
        <v>40</v>
      </c>
    </row>
    <row r="75" spans="1:13">
      <c r="A75" s="311" t="s">
        <v>127</v>
      </c>
      <c r="B75" s="312"/>
      <c r="C75" s="312"/>
      <c r="D75" s="312"/>
      <c r="E75" s="312"/>
      <c r="F75" s="312"/>
      <c r="G75" s="312"/>
      <c r="H75" s="313"/>
      <c r="I75" s="314"/>
      <c r="J75" s="315"/>
      <c r="K75" s="316"/>
      <c r="L75" s="317"/>
      <c r="M75" s="318"/>
    </row>
    <row r="76" spans="1:13">
      <c r="A76" s="153" t="s">
        <v>116</v>
      </c>
      <c r="B76" s="141"/>
      <c r="C76" s="141"/>
      <c r="D76" s="141"/>
      <c r="E76" s="141"/>
      <c r="F76" s="141"/>
      <c r="G76" s="141"/>
      <c r="H76" s="154">
        <v>175560</v>
      </c>
      <c r="I76" s="155">
        <v>185</v>
      </c>
      <c r="J76" s="156">
        <v>324786</v>
      </c>
      <c r="K76" s="157"/>
      <c r="L76" s="308">
        <v>110.78</v>
      </c>
      <c r="M76" s="159">
        <f>J76/L76</f>
        <v>2931.8107961725941</v>
      </c>
    </row>
    <row r="77" spans="1:13">
      <c r="A77" s="153" t="s">
        <v>91</v>
      </c>
      <c r="B77" s="141"/>
      <c r="C77" s="141"/>
      <c r="D77" s="141"/>
      <c r="E77" s="141"/>
      <c r="F77" s="141"/>
      <c r="G77" s="141"/>
      <c r="H77" s="154">
        <v>57668.23979157189</v>
      </c>
      <c r="I77" s="155">
        <v>185</v>
      </c>
      <c r="J77" s="156">
        <v>106686.24361440798</v>
      </c>
      <c r="K77" s="157"/>
      <c r="L77" s="320">
        <v>110.78</v>
      </c>
      <c r="M77" s="159">
        <f>J77/L77</f>
        <v>963.04606981772872</v>
      </c>
    </row>
    <row r="78" spans="1:13">
      <c r="A78" s="319" t="s">
        <v>128</v>
      </c>
      <c r="B78" s="141"/>
      <c r="C78" s="141"/>
      <c r="D78" s="141"/>
      <c r="E78" s="141"/>
      <c r="F78" s="141"/>
      <c r="G78" s="141"/>
      <c r="H78" s="154"/>
      <c r="I78" s="155"/>
      <c r="J78" s="156"/>
      <c r="K78" s="157"/>
      <c r="L78" s="276"/>
      <c r="M78" s="159"/>
    </row>
    <row r="79" spans="1:13">
      <c r="A79" s="153" t="s">
        <v>116</v>
      </c>
      <c r="B79" s="141"/>
      <c r="C79" s="141"/>
      <c r="D79" s="141"/>
      <c r="E79" s="141"/>
      <c r="F79" s="141"/>
      <c r="G79" s="141"/>
      <c r="H79" s="154">
        <v>175560</v>
      </c>
      <c r="I79" s="155">
        <v>185</v>
      </c>
      <c r="J79" s="156">
        <v>324786</v>
      </c>
      <c r="K79" s="157"/>
      <c r="L79" s="164">
        <v>250</v>
      </c>
      <c r="M79" s="159">
        <f>J79/L79</f>
        <v>1299.144</v>
      </c>
    </row>
    <row r="80" spans="1:13">
      <c r="A80" s="153" t="s">
        <v>91</v>
      </c>
      <c r="B80" s="141"/>
      <c r="C80" s="141"/>
      <c r="D80" s="141"/>
      <c r="E80" s="141"/>
      <c r="F80" s="141"/>
      <c r="G80" s="141"/>
      <c r="H80" s="154">
        <v>57668.23979157189</v>
      </c>
      <c r="I80" s="155">
        <v>185</v>
      </c>
      <c r="J80" s="156">
        <v>106686.24361440798</v>
      </c>
      <c r="K80" s="234"/>
      <c r="L80" s="164">
        <v>250</v>
      </c>
      <c r="M80" s="159">
        <f>J80/L80</f>
        <v>426.74497445763194</v>
      </c>
    </row>
    <row r="81" spans="1:13">
      <c r="A81" s="153"/>
      <c r="B81" s="141"/>
      <c r="C81" s="141"/>
      <c r="D81" s="141"/>
      <c r="E81" s="141"/>
      <c r="F81" s="141"/>
      <c r="G81" s="141"/>
      <c r="H81" s="108"/>
      <c r="I81" s="162"/>
      <c r="J81" s="163"/>
      <c r="K81" s="234"/>
      <c r="L81" s="164"/>
      <c r="M81" s="161"/>
    </row>
    <row r="82" spans="1:13" ht="15.75" thickBot="1">
      <c r="A82" s="815"/>
      <c r="B82" s="816"/>
      <c r="C82" s="816"/>
      <c r="D82" s="816"/>
      <c r="E82" s="816"/>
      <c r="F82" s="816"/>
      <c r="G82" s="816"/>
      <c r="H82" s="149"/>
      <c r="I82" s="149"/>
      <c r="J82" s="149"/>
      <c r="K82" s="817"/>
      <c r="L82" s="817"/>
      <c r="M82" s="150"/>
    </row>
    <row r="83" spans="1:13" ht="15.75" thickBot="1">
      <c r="A83" s="810" t="s">
        <v>44</v>
      </c>
      <c r="B83" s="798"/>
      <c r="C83" s="798"/>
      <c r="D83" s="798"/>
      <c r="E83" s="798"/>
      <c r="F83" s="798"/>
      <c r="G83" s="798"/>
      <c r="H83" s="798"/>
      <c r="I83" s="798"/>
      <c r="J83" s="798"/>
      <c r="K83" s="798"/>
      <c r="L83" s="799"/>
      <c r="M83" s="263">
        <f>SUM(M76:M82)</f>
        <v>5620.7458404479548</v>
      </c>
    </row>
    <row r="84" spans="1:13" ht="15.75" thickBot="1">
      <c r="A84" s="65"/>
      <c r="B84" s="66"/>
      <c r="C84" s="66"/>
      <c r="D84" s="66"/>
      <c r="E84" s="66"/>
      <c r="F84" s="66"/>
      <c r="G84" s="66"/>
      <c r="H84" s="66"/>
      <c r="I84" s="66"/>
      <c r="J84" s="66"/>
      <c r="K84" s="66"/>
      <c r="L84" s="66"/>
      <c r="M84" s="67"/>
    </row>
    <row r="85" spans="1:13" ht="15.75" thickBot="1">
      <c r="A85" s="795" t="s">
        <v>58</v>
      </c>
      <c r="B85" s="796"/>
      <c r="C85" s="796"/>
      <c r="D85" s="796"/>
      <c r="E85" s="796"/>
      <c r="F85" s="796"/>
      <c r="G85" s="796"/>
      <c r="H85" s="796"/>
      <c r="I85" s="796"/>
      <c r="J85" s="796"/>
      <c r="K85" s="796"/>
      <c r="L85" s="797"/>
      <c r="M85" s="167">
        <f>M47+M59+M70+M83</f>
        <v>323255.99768414802</v>
      </c>
    </row>
    <row r="86" spans="1:13">
      <c r="A86" s="65"/>
      <c r="B86" s="66"/>
      <c r="C86" s="66"/>
      <c r="D86" s="66"/>
      <c r="E86" s="66"/>
      <c r="F86" s="66"/>
      <c r="G86" s="66"/>
      <c r="H86" s="66"/>
      <c r="I86" s="66"/>
      <c r="J86" s="66"/>
      <c r="K86" s="66"/>
      <c r="L86" s="66"/>
      <c r="M86" s="67"/>
    </row>
    <row r="87" spans="1:13">
      <c r="A87" s="114" t="s">
        <v>59</v>
      </c>
      <c r="B87" s="115"/>
      <c r="C87" s="115"/>
      <c r="D87" s="115"/>
      <c r="E87" s="115"/>
      <c r="F87" s="115"/>
      <c r="G87" s="115"/>
      <c r="H87" s="115"/>
      <c r="I87" s="115"/>
      <c r="J87" s="115"/>
      <c r="K87" s="115"/>
      <c r="L87" s="115"/>
      <c r="M87" s="116"/>
    </row>
    <row r="88" spans="1:13" ht="15.75" thickBot="1">
      <c r="A88" s="129"/>
      <c r="B88" s="87"/>
      <c r="C88" s="87"/>
      <c r="D88" s="87"/>
      <c r="E88" s="87"/>
      <c r="F88" s="87"/>
      <c r="G88" s="87"/>
      <c r="H88" s="87"/>
      <c r="I88" s="87"/>
      <c r="J88" s="87"/>
      <c r="K88" s="87"/>
      <c r="L88" s="87"/>
      <c r="M88" s="89"/>
    </row>
    <row r="89" spans="1:13">
      <c r="A89" s="780" t="s">
        <v>60</v>
      </c>
      <c r="B89" s="781"/>
      <c r="C89" s="781"/>
      <c r="D89" s="781"/>
      <c r="E89" s="781"/>
      <c r="F89" s="781"/>
      <c r="G89" s="781"/>
      <c r="H89" s="226"/>
      <c r="I89" s="238"/>
      <c r="J89" s="169" t="s">
        <v>61</v>
      </c>
      <c r="K89" s="822" t="s">
        <v>62</v>
      </c>
      <c r="L89" s="823"/>
      <c r="M89" s="170"/>
    </row>
    <row r="90" spans="1:13">
      <c r="A90" s="824" t="s">
        <v>63</v>
      </c>
      <c r="B90" s="825"/>
      <c r="C90" s="825"/>
      <c r="D90" s="825"/>
      <c r="E90" s="825"/>
      <c r="F90" s="825"/>
      <c r="G90" s="825"/>
      <c r="H90" s="171"/>
      <c r="I90" s="172"/>
      <c r="J90" s="173">
        <v>0.2</v>
      </c>
      <c r="K90" s="826">
        <f>M85*J90</f>
        <v>64651.199536829605</v>
      </c>
      <c r="L90" s="827"/>
      <c r="M90" s="174"/>
    </row>
    <row r="91" spans="1:13">
      <c r="A91" s="175" t="s">
        <v>64</v>
      </c>
      <c r="B91" s="176"/>
      <c r="C91" s="176"/>
      <c r="D91" s="176"/>
      <c r="E91" s="176"/>
      <c r="F91" s="176"/>
      <c r="G91" s="176"/>
      <c r="H91" s="171"/>
      <c r="I91" s="172"/>
      <c r="J91" s="173">
        <v>0.05</v>
      </c>
      <c r="K91" s="826">
        <f>M85*J91</f>
        <v>16162.799884207401</v>
      </c>
      <c r="L91" s="827"/>
      <c r="M91" s="174"/>
    </row>
    <row r="92" spans="1:13" ht="15.75" thickBot="1">
      <c r="A92" s="177" t="s">
        <v>65</v>
      </c>
      <c r="B92" s="178"/>
      <c r="C92" s="178"/>
      <c r="D92" s="178"/>
      <c r="E92" s="178"/>
      <c r="F92" s="178"/>
      <c r="G92" s="178"/>
      <c r="H92" s="179"/>
      <c r="I92" s="180"/>
      <c r="J92" s="181">
        <v>0.05</v>
      </c>
      <c r="K92" s="828">
        <f>M85*J92</f>
        <v>16162.799884207401</v>
      </c>
      <c r="L92" s="829"/>
      <c r="M92" s="174"/>
    </row>
    <row r="93" spans="1:13" ht="15.75" thickBot="1">
      <c r="A93" s="795" t="s">
        <v>44</v>
      </c>
      <c r="B93" s="796"/>
      <c r="C93" s="796"/>
      <c r="D93" s="796"/>
      <c r="E93" s="796"/>
      <c r="F93" s="796"/>
      <c r="G93" s="796"/>
      <c r="H93" s="796"/>
      <c r="I93" s="796"/>
      <c r="J93" s="796"/>
      <c r="K93" s="796"/>
      <c r="L93" s="797"/>
      <c r="M93" s="182">
        <f>K90+K91+K92</f>
        <v>96976.799305244407</v>
      </c>
    </row>
    <row r="94" spans="1:13" ht="15.75" thickBot="1">
      <c r="A94" s="65"/>
      <c r="B94" s="66"/>
      <c r="C94" s="66"/>
      <c r="D94" s="66"/>
      <c r="E94" s="66"/>
      <c r="F94" s="66"/>
      <c r="G94" s="66"/>
      <c r="H94" s="66"/>
      <c r="I94" s="66"/>
      <c r="J94" s="66"/>
      <c r="K94" s="66"/>
      <c r="L94" s="66"/>
      <c r="M94" s="67"/>
    </row>
    <row r="95" spans="1:13" ht="15.75" thickBot="1">
      <c r="A95" s="795" t="s">
        <v>66</v>
      </c>
      <c r="B95" s="796"/>
      <c r="C95" s="796"/>
      <c r="D95" s="796"/>
      <c r="E95" s="796"/>
      <c r="F95" s="796"/>
      <c r="G95" s="796"/>
      <c r="H95" s="796"/>
      <c r="I95" s="796"/>
      <c r="J95" s="796"/>
      <c r="K95" s="796"/>
      <c r="L95" s="797"/>
      <c r="M95" s="183">
        <f>M85+M93</f>
        <v>420232.79698939243</v>
      </c>
    </row>
    <row r="96" spans="1:13">
      <c r="A96" s="277"/>
      <c r="B96" s="278"/>
      <c r="C96" s="278"/>
      <c r="D96" s="278"/>
      <c r="E96" s="278"/>
      <c r="F96" s="278"/>
      <c r="G96" s="278"/>
      <c r="H96" s="278"/>
      <c r="I96" s="278"/>
      <c r="J96" s="278"/>
      <c r="K96" s="278"/>
      <c r="L96" s="278"/>
      <c r="M96" s="279"/>
    </row>
    <row r="97" spans="1:13">
      <c r="A97" s="280"/>
      <c r="B97" s="281"/>
      <c r="C97" s="281"/>
      <c r="D97" s="281"/>
      <c r="E97" s="281"/>
      <c r="F97" s="281"/>
      <c r="G97" s="281"/>
      <c r="H97" s="281"/>
      <c r="I97" s="281"/>
      <c r="J97" s="281"/>
      <c r="K97" s="281"/>
      <c r="L97" s="281"/>
      <c r="M97" s="282"/>
    </row>
    <row r="98" spans="1:13">
      <c r="A98" s="280"/>
      <c r="B98" s="281"/>
      <c r="C98" s="281"/>
      <c r="D98" s="281"/>
      <c r="E98" s="281"/>
      <c r="F98" s="281"/>
      <c r="G98" s="281"/>
      <c r="H98" s="281"/>
      <c r="I98" s="281"/>
      <c r="J98" s="281"/>
      <c r="K98" s="281"/>
      <c r="L98" s="281"/>
      <c r="M98" s="282"/>
    </row>
    <row r="99" spans="1:13">
      <c r="A99" s="280"/>
      <c r="B99" s="281"/>
      <c r="C99" s="281"/>
      <c r="D99" s="281"/>
      <c r="E99" s="281"/>
      <c r="F99" s="281"/>
      <c r="G99" s="281"/>
      <c r="H99" s="281"/>
      <c r="I99" s="281"/>
      <c r="J99" s="281"/>
      <c r="K99" s="281"/>
      <c r="L99" s="281"/>
      <c r="M99" s="282"/>
    </row>
    <row r="100" spans="1:13">
      <c r="A100" s="280"/>
      <c r="B100" s="281"/>
      <c r="C100" s="281"/>
      <c r="D100" s="283" t="s">
        <v>67</v>
      </c>
      <c r="E100" s="283"/>
      <c r="F100" s="283"/>
      <c r="G100" s="283"/>
      <c r="H100" s="283"/>
      <c r="I100" s="283"/>
      <c r="J100" s="281"/>
      <c r="K100" s="281"/>
      <c r="L100" s="281"/>
      <c r="M100" s="282"/>
    </row>
    <row r="101" spans="1:13">
      <c r="A101" s="280"/>
      <c r="B101" s="281"/>
      <c r="C101" s="281"/>
      <c r="D101" s="281" t="s">
        <v>68</v>
      </c>
      <c r="E101" s="281"/>
      <c r="F101" s="281"/>
      <c r="G101" s="281"/>
      <c r="H101" s="281"/>
      <c r="I101" s="281"/>
      <c r="J101" s="281"/>
      <c r="K101" s="281"/>
      <c r="L101" s="281"/>
      <c r="M101" s="282"/>
    </row>
    <row r="102" spans="1:13">
      <c r="A102" s="280"/>
      <c r="B102" s="281"/>
      <c r="C102" s="281"/>
      <c r="D102" s="281" t="s">
        <v>69</v>
      </c>
      <c r="E102" s="281"/>
      <c r="F102" s="281"/>
      <c r="G102" s="281"/>
      <c r="H102" s="281"/>
      <c r="I102" s="281"/>
      <c r="J102" s="281"/>
      <c r="K102" s="281"/>
      <c r="L102" s="281"/>
      <c r="M102" s="282"/>
    </row>
    <row r="103" spans="1:13">
      <c r="A103" s="280"/>
      <c r="B103" s="281"/>
      <c r="C103" s="281"/>
      <c r="D103" s="281" t="s">
        <v>70</v>
      </c>
      <c r="E103" s="281"/>
      <c r="F103" s="281"/>
      <c r="G103" s="281"/>
      <c r="H103" s="281"/>
      <c r="I103" s="281"/>
      <c r="J103" s="281"/>
      <c r="K103" s="281"/>
      <c r="L103" s="281"/>
      <c r="M103" s="282"/>
    </row>
    <row r="104" spans="1:13" ht="15.75" thickBot="1">
      <c r="A104" s="280"/>
      <c r="B104" s="281"/>
      <c r="C104" s="281"/>
      <c r="D104" s="281"/>
      <c r="E104" s="281" t="s">
        <v>71</v>
      </c>
      <c r="F104" s="281"/>
      <c r="G104" s="281"/>
      <c r="H104" s="281"/>
      <c r="I104" s="281"/>
      <c r="J104" s="281"/>
      <c r="K104" s="281"/>
      <c r="L104" s="281"/>
      <c r="M104" s="282"/>
    </row>
    <row r="105" spans="1:13">
      <c r="A105" s="184" t="s">
        <v>72</v>
      </c>
      <c r="B105" s="185"/>
      <c r="C105" s="185"/>
      <c r="D105" s="185"/>
      <c r="E105" s="185"/>
      <c r="F105" s="185"/>
      <c r="G105" s="185"/>
      <c r="H105" s="185"/>
      <c r="I105" s="185"/>
      <c r="J105" s="185"/>
      <c r="K105" s="185"/>
      <c r="L105" s="185"/>
      <c r="M105" s="186"/>
    </row>
    <row r="106" spans="1:13">
      <c r="A106" s="284"/>
      <c r="B106" s="285"/>
      <c r="C106" s="285"/>
      <c r="D106" s="285"/>
      <c r="E106" s="285"/>
      <c r="F106" s="285"/>
      <c r="G106" s="285"/>
      <c r="H106" s="285"/>
      <c r="I106" s="285"/>
      <c r="J106" s="285"/>
      <c r="K106" s="285"/>
      <c r="L106" s="285"/>
      <c r="M106" s="286"/>
    </row>
    <row r="107" spans="1:13">
      <c r="A107" s="284"/>
      <c r="B107" s="285"/>
      <c r="C107" s="285"/>
      <c r="D107" s="285"/>
      <c r="E107" s="285"/>
      <c r="F107" s="285"/>
      <c r="G107" s="285"/>
      <c r="H107" s="285"/>
      <c r="I107" s="285"/>
      <c r="J107" s="285"/>
      <c r="K107" s="285"/>
      <c r="L107" s="285"/>
      <c r="M107" s="286"/>
    </row>
    <row r="108" spans="1:13">
      <c r="A108" s="284"/>
      <c r="B108" s="285"/>
      <c r="C108" s="285"/>
      <c r="D108" s="285"/>
      <c r="E108" s="285"/>
      <c r="F108" s="285"/>
      <c r="G108" s="285"/>
      <c r="H108" s="285"/>
      <c r="I108" s="285"/>
      <c r="J108" s="285"/>
      <c r="K108" s="285"/>
      <c r="L108" s="285"/>
      <c r="M108" s="286"/>
    </row>
    <row r="109" spans="1:13" ht="15.75" thickBot="1">
      <c r="A109" s="287"/>
      <c r="B109" s="288"/>
      <c r="C109" s="288"/>
      <c r="D109" s="288"/>
      <c r="E109" s="288"/>
      <c r="F109" s="288"/>
      <c r="G109" s="288"/>
      <c r="H109" s="288"/>
      <c r="I109" s="288"/>
      <c r="J109" s="288"/>
      <c r="K109" s="288"/>
      <c r="L109" s="288"/>
      <c r="M109" s="289"/>
    </row>
    <row r="110" spans="1:13">
      <c r="A110" s="290"/>
      <c r="B110" s="291"/>
      <c r="C110" s="291"/>
      <c r="D110" s="291"/>
      <c r="E110" s="291"/>
      <c r="F110" s="291"/>
      <c r="G110" s="291"/>
      <c r="H110" s="291"/>
      <c r="I110" s="291"/>
      <c r="J110" s="291"/>
      <c r="K110" s="291"/>
      <c r="L110" s="291"/>
      <c r="M110" s="292"/>
    </row>
    <row r="111" spans="1:13">
      <c r="A111" s="293" t="s">
        <v>73</v>
      </c>
      <c r="B111" s="294"/>
      <c r="C111" s="294"/>
      <c r="D111" s="294"/>
      <c r="E111" s="294"/>
      <c r="F111" s="294"/>
      <c r="G111" s="294"/>
      <c r="H111" s="294"/>
      <c r="I111" s="294"/>
      <c r="J111" s="294"/>
      <c r="K111" s="294"/>
      <c r="L111" s="294"/>
      <c r="M111" s="295"/>
    </row>
    <row r="112" spans="1:13">
      <c r="A112" s="836" t="s">
        <v>74</v>
      </c>
      <c r="B112" s="837"/>
      <c r="C112" s="837"/>
      <c r="D112" s="837"/>
      <c r="E112" s="837"/>
      <c r="F112" s="837"/>
      <c r="G112" s="837"/>
      <c r="H112" s="837"/>
      <c r="I112" s="837"/>
      <c r="J112" s="837"/>
      <c r="K112" s="837"/>
      <c r="L112" s="837"/>
      <c r="M112" s="838"/>
    </row>
    <row r="113" spans="1:13" ht="18" customHeight="1">
      <c r="A113" s="836"/>
      <c r="B113" s="837"/>
      <c r="C113" s="837"/>
      <c r="D113" s="837"/>
      <c r="E113" s="837"/>
      <c r="F113" s="837"/>
      <c r="G113" s="837"/>
      <c r="H113" s="837"/>
      <c r="I113" s="837"/>
      <c r="J113" s="837"/>
      <c r="K113" s="837"/>
      <c r="L113" s="837"/>
      <c r="M113" s="838"/>
    </row>
    <row r="114" spans="1:13">
      <c r="A114" s="839" t="s">
        <v>75</v>
      </c>
      <c r="B114" s="840"/>
      <c r="C114" s="840"/>
      <c r="D114" s="840"/>
      <c r="E114" s="840"/>
      <c r="F114" s="840"/>
      <c r="G114" s="840"/>
      <c r="H114" s="840"/>
      <c r="I114" s="840"/>
      <c r="J114" s="840"/>
      <c r="K114" s="840"/>
      <c r="L114" s="840"/>
      <c r="M114" s="841"/>
    </row>
    <row r="115" spans="1:13" ht="24" customHeight="1">
      <c r="A115" s="839"/>
      <c r="B115" s="840"/>
      <c r="C115" s="840"/>
      <c r="D115" s="840"/>
      <c r="E115" s="840"/>
      <c r="F115" s="840"/>
      <c r="G115" s="840"/>
      <c r="H115" s="840"/>
      <c r="I115" s="840"/>
      <c r="J115" s="840"/>
      <c r="K115" s="840"/>
      <c r="L115" s="840"/>
      <c r="M115" s="841"/>
    </row>
    <row r="116" spans="1:13">
      <c r="A116" s="296"/>
      <c r="B116" s="297"/>
      <c r="C116" s="297"/>
      <c r="D116" s="297"/>
      <c r="E116" s="297"/>
      <c r="F116" s="297"/>
      <c r="G116" s="297"/>
      <c r="H116" s="297"/>
      <c r="I116" s="297"/>
      <c r="J116" s="297"/>
      <c r="K116" s="297"/>
      <c r="L116" s="297"/>
      <c r="M116" s="298"/>
    </row>
    <row r="117" spans="1:13">
      <c r="A117" s="296"/>
      <c r="B117" s="297"/>
      <c r="C117" s="297"/>
      <c r="D117" s="297"/>
      <c r="E117" s="297"/>
      <c r="F117" s="297"/>
      <c r="G117" s="297"/>
      <c r="H117" s="297"/>
      <c r="I117" s="297"/>
      <c r="J117" s="297"/>
      <c r="K117" s="297"/>
      <c r="L117" s="297"/>
      <c r="M117" s="298"/>
    </row>
    <row r="118" spans="1:13">
      <c r="A118" s="296"/>
      <c r="B118" s="297"/>
      <c r="C118" s="297"/>
      <c r="D118" s="297"/>
      <c r="E118" s="297"/>
      <c r="F118" s="297"/>
      <c r="G118" s="297"/>
      <c r="H118" s="297"/>
      <c r="I118" s="297"/>
      <c r="J118" s="297"/>
      <c r="K118" s="297"/>
      <c r="L118" s="297"/>
      <c r="M118" s="298"/>
    </row>
    <row r="119" spans="1:13">
      <c r="A119" s="293"/>
      <c r="B119" s="294"/>
      <c r="C119" s="294"/>
      <c r="D119" s="294"/>
      <c r="E119" s="294"/>
      <c r="F119" s="294"/>
      <c r="G119" s="294"/>
      <c r="H119" s="294"/>
      <c r="I119" s="294"/>
      <c r="J119" s="294"/>
      <c r="K119" s="294"/>
      <c r="L119" s="294"/>
      <c r="M119" s="295"/>
    </row>
    <row r="120" spans="1:13">
      <c r="A120" s="280"/>
      <c r="B120" s="281"/>
      <c r="C120" s="281"/>
      <c r="D120" s="281" t="s">
        <v>67</v>
      </c>
      <c r="E120" s="283"/>
      <c r="F120" s="283"/>
      <c r="G120" s="281"/>
      <c r="H120" s="281"/>
      <c r="I120" s="281"/>
      <c r="J120" s="281"/>
      <c r="K120" s="281"/>
      <c r="L120" s="281"/>
      <c r="M120" s="282"/>
    </row>
    <row r="121" spans="1:13">
      <c r="A121" s="280"/>
      <c r="B121" s="281"/>
      <c r="C121" s="281"/>
      <c r="D121" s="299" t="s">
        <v>68</v>
      </c>
      <c r="E121" s="281"/>
      <c r="F121" s="281"/>
      <c r="G121" s="299"/>
      <c r="H121" s="299"/>
      <c r="I121" s="299"/>
      <c r="J121" s="281"/>
      <c r="K121" s="281"/>
      <c r="L121" s="281"/>
      <c r="M121" s="282"/>
    </row>
    <row r="122" spans="1:13">
      <c r="A122" s="280"/>
      <c r="B122" s="281"/>
      <c r="C122" s="281"/>
      <c r="D122" s="300" t="s">
        <v>76</v>
      </c>
      <c r="E122" s="281"/>
      <c r="F122" s="281"/>
      <c r="G122" s="300"/>
      <c r="H122" s="300"/>
      <c r="I122" s="300"/>
      <c r="J122" s="281"/>
      <c r="K122" s="281"/>
      <c r="L122" s="281"/>
      <c r="M122" s="282"/>
    </row>
    <row r="123" spans="1:13">
      <c r="A123" s="301"/>
      <c r="B123" s="294"/>
      <c r="C123" s="294"/>
      <c r="D123" s="281" t="s">
        <v>70</v>
      </c>
      <c r="E123" s="281"/>
      <c r="F123" s="281"/>
      <c r="G123" s="281"/>
      <c r="H123" s="281"/>
      <c r="I123" s="281"/>
      <c r="J123" s="294"/>
      <c r="K123" s="294"/>
      <c r="L123" s="294"/>
      <c r="M123" s="295"/>
    </row>
    <row r="124" spans="1:13">
      <c r="A124" s="301"/>
      <c r="B124" s="294"/>
      <c r="C124" s="294"/>
      <c r="D124" s="294"/>
      <c r="E124" s="281"/>
      <c r="F124" s="281"/>
      <c r="G124" s="281"/>
      <c r="H124" s="281"/>
      <c r="I124" s="281"/>
      <c r="J124" s="294"/>
      <c r="K124" s="294"/>
      <c r="L124" s="294"/>
      <c r="M124" s="295"/>
    </row>
    <row r="125" spans="1:13">
      <c r="A125" s="301" t="s">
        <v>77</v>
      </c>
      <c r="B125" s="300"/>
      <c r="C125" s="300"/>
      <c r="D125" s="281"/>
      <c r="E125" s="281"/>
      <c r="F125" s="281"/>
      <c r="G125" s="281"/>
      <c r="H125" s="281"/>
      <c r="I125" s="842"/>
      <c r="J125" s="842"/>
      <c r="K125" s="842"/>
      <c r="L125" s="842"/>
      <c r="M125" s="843"/>
    </row>
    <row r="126" spans="1:13" ht="15.75" thickBot="1">
      <c r="A126" s="302" t="s">
        <v>78</v>
      </c>
      <c r="B126" s="303"/>
      <c r="C126" s="303"/>
      <c r="D126" s="304"/>
      <c r="E126" s="304"/>
      <c r="F126" s="304"/>
      <c r="G126" s="304"/>
      <c r="H126" s="304"/>
      <c r="I126" s="844"/>
      <c r="J126" s="844"/>
      <c r="K126" s="844"/>
      <c r="L126" s="844"/>
      <c r="M126" s="845"/>
    </row>
  </sheetData>
  <mergeCells count="68">
    <mergeCell ref="K3:M4"/>
    <mergeCell ref="B4:I4"/>
    <mergeCell ref="K5:K6"/>
    <mergeCell ref="L5:L6"/>
    <mergeCell ref="M5:M6"/>
    <mergeCell ref="B6:I6"/>
    <mergeCell ref="C11:D11"/>
    <mergeCell ref="A10:D10"/>
    <mergeCell ref="H10:I10"/>
    <mergeCell ref="A1:A6"/>
    <mergeCell ref="B1:I1"/>
    <mergeCell ref="J1:J2"/>
    <mergeCell ref="B5:I5"/>
    <mergeCell ref="J5:J6"/>
    <mergeCell ref="K1:M2"/>
    <mergeCell ref="B2:I2"/>
    <mergeCell ref="B3:I3"/>
    <mergeCell ref="J3:J4"/>
    <mergeCell ref="K12:M12"/>
    <mergeCell ref="E25:G25"/>
    <mergeCell ref="A27:M27"/>
    <mergeCell ref="B29:H29"/>
    <mergeCell ref="K29:L29"/>
    <mergeCell ref="A42:G42"/>
    <mergeCell ref="B30:H30"/>
    <mergeCell ref="K30:L30"/>
    <mergeCell ref="A35:G35"/>
    <mergeCell ref="H35:I35"/>
    <mergeCell ref="K35:L35"/>
    <mergeCell ref="A36:G36"/>
    <mergeCell ref="A37:G37"/>
    <mergeCell ref="A38:G38"/>
    <mergeCell ref="A39:G39"/>
    <mergeCell ref="A40:G40"/>
    <mergeCell ref="A41:G41"/>
    <mergeCell ref="K65:L65"/>
    <mergeCell ref="A43:G43"/>
    <mergeCell ref="A45:C45"/>
    <mergeCell ref="A46:G46"/>
    <mergeCell ref="H46:I46"/>
    <mergeCell ref="K46:L46"/>
    <mergeCell ref="A47:L47"/>
    <mergeCell ref="A51:H51"/>
    <mergeCell ref="K51:L51"/>
    <mergeCell ref="A59:L59"/>
    <mergeCell ref="K63:L63"/>
    <mergeCell ref="K64:L64"/>
    <mergeCell ref="K66:L66"/>
    <mergeCell ref="K67:L67"/>
    <mergeCell ref="K69:L69"/>
    <mergeCell ref="A70:L70"/>
    <mergeCell ref="A74:G74"/>
    <mergeCell ref="K74:L74"/>
    <mergeCell ref="A82:G82"/>
    <mergeCell ref="K82:L82"/>
    <mergeCell ref="A83:L83"/>
    <mergeCell ref="A85:L85"/>
    <mergeCell ref="A89:G89"/>
    <mergeCell ref="K89:L89"/>
    <mergeCell ref="A112:M113"/>
    <mergeCell ref="A114:M115"/>
    <mergeCell ref="I125:M126"/>
    <mergeCell ref="A90:G90"/>
    <mergeCell ref="K90:L90"/>
    <mergeCell ref="K91:L91"/>
    <mergeCell ref="K92:L92"/>
    <mergeCell ref="A93:L93"/>
    <mergeCell ref="A95:L95"/>
  </mergeCells>
  <pageMargins left="0.7" right="0.7" top="0.75" bottom="0.75" header="0.3" footer="0.3"/>
  <drawing r:id="rId1"/>
  <legacyDrawing r:id="rId2"/>
  <oleObjects>
    <mc:AlternateContent xmlns:mc="http://schemas.openxmlformats.org/markup-compatibility/2006">
      <mc:Choice Requires="x14">
        <oleObject progId="PBrush" shapeId="7169" r:id="rId3">
          <objectPr defaultSize="0" autoPict="0" r:id="rId4">
            <anchor moveWithCells="1" sizeWithCells="1">
              <from>
                <xdr:col>0</xdr:col>
                <xdr:colOff>76200</xdr:colOff>
                <xdr:row>1</xdr:row>
                <xdr:rowOff>66675</xdr:rowOff>
              </from>
              <to>
                <xdr:col>0</xdr:col>
                <xdr:colOff>723900</xdr:colOff>
                <xdr:row>5</xdr:row>
                <xdr:rowOff>0</xdr:rowOff>
              </to>
            </anchor>
          </objectPr>
        </oleObject>
      </mc:Choice>
      <mc:Fallback>
        <oleObject progId="PBrush" shapeId="7169" r:id="rId3"/>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23"/>
  <sheetViews>
    <sheetView workbookViewId="0">
      <selection activeCell="O93" sqref="O93"/>
    </sheetView>
  </sheetViews>
  <sheetFormatPr baseColWidth="10" defaultRowHeight="15"/>
  <cols>
    <col min="8" max="8" width="12.85546875" bestFit="1" customWidth="1"/>
    <col min="10" max="10" width="13.5703125" bestFit="1" customWidth="1"/>
    <col min="12" max="12" width="12.85546875" bestFit="1" customWidth="1"/>
    <col min="13" max="13" width="13"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22"/>
      <c r="F11" s="23"/>
      <c r="G11" s="21"/>
      <c r="H11" s="24"/>
      <c r="I11" s="25" t="s">
        <v>17</v>
      </c>
      <c r="J11" s="26"/>
      <c r="K11" s="222"/>
      <c r="L11" s="222"/>
      <c r="M11" s="27"/>
    </row>
    <row r="12" spans="1:13" ht="15.75" thickBot="1">
      <c r="A12" s="28"/>
      <c r="B12" s="29"/>
      <c r="C12" s="223"/>
      <c r="D12" s="223"/>
      <c r="E12" s="223"/>
      <c r="F12" s="223"/>
      <c r="G12" s="29"/>
      <c r="H12" s="223"/>
      <c r="I12" s="29"/>
      <c r="J12" s="223"/>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24"/>
      <c r="D25" s="224"/>
      <c r="E25" s="765" t="s">
        <v>26</v>
      </c>
      <c r="F25" s="766"/>
      <c r="G25" s="766"/>
      <c r="H25" s="224" t="s">
        <v>11</v>
      </c>
      <c r="I25" s="224" t="s">
        <v>12</v>
      </c>
      <c r="J25" s="62"/>
      <c r="K25" s="224"/>
      <c r="L25" s="224"/>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143</v>
      </c>
      <c r="B31" s="847" t="s">
        <v>155</v>
      </c>
      <c r="C31" s="848"/>
      <c r="D31" s="848"/>
      <c r="E31" s="848"/>
      <c r="F31" s="848"/>
      <c r="G31" s="848"/>
      <c r="H31" s="848"/>
      <c r="I31" s="849"/>
      <c r="J31" s="264"/>
      <c r="K31" s="77" t="s">
        <v>126</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144</v>
      </c>
      <c r="B36" s="760"/>
      <c r="C36" s="760"/>
      <c r="D36" s="760"/>
      <c r="E36" s="760"/>
      <c r="F36" s="760"/>
      <c r="G36" s="761"/>
      <c r="H36" s="92"/>
      <c r="I36" s="93"/>
      <c r="J36" s="94">
        <v>59750.06814363553</v>
      </c>
      <c r="K36" s="95"/>
      <c r="L36" s="229">
        <v>36</v>
      </c>
      <c r="M36" s="97">
        <f t="shared" ref="M36:M39" si="0">J36/L36</f>
        <v>1659.7241151009869</v>
      </c>
    </row>
    <row r="37" spans="1:13">
      <c r="A37" s="759" t="s">
        <v>145</v>
      </c>
      <c r="B37" s="760"/>
      <c r="C37" s="760"/>
      <c r="D37" s="760"/>
      <c r="E37" s="760"/>
      <c r="F37" s="760"/>
      <c r="G37" s="761"/>
      <c r="H37" s="92"/>
      <c r="I37" s="93"/>
      <c r="J37" s="94">
        <v>5572.8665676365345</v>
      </c>
      <c r="K37" s="95"/>
      <c r="L37" s="229">
        <v>3.9</v>
      </c>
      <c r="M37" s="97">
        <f t="shared" si="0"/>
        <v>1428.9401455478294</v>
      </c>
    </row>
    <row r="38" spans="1:13">
      <c r="A38" s="759" t="s">
        <v>111</v>
      </c>
      <c r="B38" s="760"/>
      <c r="C38" s="760"/>
      <c r="D38" s="760"/>
      <c r="E38" s="760"/>
      <c r="F38" s="760"/>
      <c r="G38" s="761"/>
      <c r="H38" s="92"/>
      <c r="I38" s="93"/>
      <c r="J38" s="94">
        <v>94032.177562077981</v>
      </c>
      <c r="K38" s="95"/>
      <c r="L38" s="229">
        <v>3.9</v>
      </c>
      <c r="M38" s="97">
        <f t="shared" si="0"/>
        <v>24110.814759507175</v>
      </c>
    </row>
    <row r="39" spans="1:13">
      <c r="A39" s="759" t="s">
        <v>146</v>
      </c>
      <c r="B39" s="760"/>
      <c r="C39" s="760"/>
      <c r="D39" s="760"/>
      <c r="E39" s="760"/>
      <c r="F39" s="760"/>
      <c r="G39" s="761"/>
      <c r="H39" s="92"/>
      <c r="I39" s="93"/>
      <c r="J39" s="94">
        <v>5404.512063979204</v>
      </c>
      <c r="K39" s="95"/>
      <c r="L39" s="229">
        <v>45</v>
      </c>
      <c r="M39" s="97">
        <f t="shared" si="0"/>
        <v>120.10026808842676</v>
      </c>
    </row>
    <row r="40" spans="1:13">
      <c r="A40" s="759"/>
      <c r="B40" s="760"/>
      <c r="C40" s="760"/>
      <c r="D40" s="760"/>
      <c r="E40" s="760"/>
      <c r="F40" s="760"/>
      <c r="G40" s="761"/>
      <c r="H40" s="265"/>
      <c r="I40" s="266"/>
      <c r="J40" s="94"/>
      <c r="K40" s="228"/>
      <c r="L40" s="229"/>
      <c r="M40" s="97"/>
    </row>
    <row r="41" spans="1:13">
      <c r="A41" s="759"/>
      <c r="B41" s="760"/>
      <c r="C41" s="760"/>
      <c r="D41" s="760"/>
      <c r="E41" s="760"/>
      <c r="F41" s="760"/>
      <c r="G41" s="761"/>
      <c r="H41" s="267"/>
      <c r="I41" s="268"/>
      <c r="J41" s="94"/>
      <c r="K41" s="269"/>
      <c r="L41" s="270"/>
      <c r="M41" s="97"/>
    </row>
    <row r="42" spans="1:13">
      <c r="A42" s="759"/>
      <c r="B42" s="760"/>
      <c r="C42" s="760"/>
      <c r="D42" s="760"/>
      <c r="E42" s="760"/>
      <c r="F42" s="760"/>
      <c r="G42" s="761"/>
      <c r="H42" s="100"/>
      <c r="I42" s="101"/>
      <c r="J42" s="94"/>
      <c r="K42" s="102"/>
      <c r="L42" s="229"/>
      <c r="M42" s="97"/>
    </row>
    <row r="43" spans="1:13">
      <c r="A43" s="220"/>
      <c r="B43" s="221"/>
      <c r="C43" s="221"/>
      <c r="D43" s="221"/>
      <c r="E43" s="230"/>
      <c r="F43" s="230"/>
      <c r="G43" s="271"/>
      <c r="H43" s="100"/>
      <c r="I43" s="101"/>
      <c r="J43" s="94"/>
      <c r="K43" s="102"/>
      <c r="L43" s="103"/>
      <c r="M43" s="99"/>
    </row>
    <row r="44" spans="1:13">
      <c r="A44" s="231" t="s">
        <v>43</v>
      </c>
      <c r="B44" s="232"/>
      <c r="C44" s="232"/>
      <c r="D44" s="105"/>
      <c r="E44" s="106"/>
      <c r="F44" s="106"/>
      <c r="G44" s="107"/>
      <c r="H44" s="100"/>
      <c r="I44" s="101"/>
      <c r="J44" s="108"/>
      <c r="K44" s="102"/>
      <c r="L44" s="243">
        <v>0.1</v>
      </c>
      <c r="M44" s="109">
        <f>M80*L44</f>
        <v>941.72286358995848</v>
      </c>
    </row>
    <row r="45" spans="1:13" ht="15.75" thickBot="1">
      <c r="A45" s="759"/>
      <c r="B45" s="760"/>
      <c r="C45" s="760"/>
      <c r="D45" s="760"/>
      <c r="E45" s="760"/>
      <c r="F45" s="760"/>
      <c r="G45" s="761"/>
      <c r="H45" s="791"/>
      <c r="I45" s="792"/>
      <c r="J45" s="110"/>
      <c r="K45" s="793"/>
      <c r="L45" s="794"/>
      <c r="M45" s="111"/>
    </row>
    <row r="46" spans="1:13" ht="15.75" thickBot="1">
      <c r="A46" s="795" t="s">
        <v>44</v>
      </c>
      <c r="B46" s="796"/>
      <c r="C46" s="796"/>
      <c r="D46" s="796"/>
      <c r="E46" s="796"/>
      <c r="F46" s="796"/>
      <c r="G46" s="796"/>
      <c r="H46" s="796"/>
      <c r="I46" s="796"/>
      <c r="J46" s="796"/>
      <c r="K46" s="796"/>
      <c r="L46" s="797"/>
      <c r="M46" s="112">
        <f>SUM(M36:M45)</f>
        <v>28261.302151834378</v>
      </c>
    </row>
    <row r="47" spans="1:13">
      <c r="A47" s="113"/>
      <c r="B47" s="66"/>
      <c r="C47" s="66"/>
      <c r="D47" s="66"/>
      <c r="E47" s="66"/>
      <c r="F47" s="66"/>
      <c r="G47" s="66"/>
      <c r="H47" s="66"/>
      <c r="I47" s="66"/>
      <c r="J47" s="66"/>
      <c r="K47" s="66"/>
      <c r="L47" s="66"/>
      <c r="M47" s="67"/>
    </row>
    <row r="48" spans="1:13">
      <c r="A48" s="114" t="s">
        <v>45</v>
      </c>
      <c r="B48" s="115"/>
      <c r="C48" s="115"/>
      <c r="D48" s="115"/>
      <c r="E48" s="115"/>
      <c r="F48" s="115"/>
      <c r="G48" s="115"/>
      <c r="H48" s="115"/>
      <c r="I48" s="115"/>
      <c r="J48" s="115"/>
      <c r="K48" s="115"/>
      <c r="L48" s="115"/>
      <c r="M48" s="116"/>
    </row>
    <row r="49" spans="1:13" ht="15.75" thickBot="1">
      <c r="A49" s="117"/>
      <c r="B49" s="88"/>
      <c r="C49" s="88"/>
      <c r="D49" s="88"/>
      <c r="E49" s="88"/>
      <c r="F49" s="88"/>
      <c r="G49" s="88"/>
      <c r="H49" s="88"/>
      <c r="I49" s="87"/>
      <c r="J49" s="87"/>
      <c r="K49" s="87"/>
      <c r="L49" s="87"/>
      <c r="M49" s="89"/>
    </row>
    <row r="50" spans="1:13">
      <c r="A50" s="780" t="s">
        <v>29</v>
      </c>
      <c r="B50" s="781"/>
      <c r="C50" s="781"/>
      <c r="D50" s="781"/>
      <c r="E50" s="781"/>
      <c r="F50" s="781"/>
      <c r="G50" s="781"/>
      <c r="H50" s="782"/>
      <c r="I50" s="227" t="s">
        <v>31</v>
      </c>
      <c r="J50" s="119" t="s">
        <v>32</v>
      </c>
      <c r="K50" s="783" t="s">
        <v>46</v>
      </c>
      <c r="L50" s="782"/>
      <c r="M50" s="120" t="s">
        <v>40</v>
      </c>
    </row>
    <row r="51" spans="1:13">
      <c r="A51" s="121" t="s">
        <v>147</v>
      </c>
      <c r="B51" s="122"/>
      <c r="C51" s="122"/>
      <c r="D51" s="122"/>
      <c r="E51" s="122"/>
      <c r="F51" s="122"/>
      <c r="G51" s="122"/>
      <c r="H51" s="122"/>
      <c r="I51" s="138" t="s">
        <v>141</v>
      </c>
      <c r="J51" s="123">
        <v>0.2</v>
      </c>
      <c r="K51" s="92"/>
      <c r="L51" s="244">
        <v>3811.7664144587307</v>
      </c>
      <c r="M51" s="97">
        <f>J51*L51</f>
        <v>762.35328289174618</v>
      </c>
    </row>
    <row r="52" spans="1:13">
      <c r="A52" s="121" t="s">
        <v>148</v>
      </c>
      <c r="B52" s="272"/>
      <c r="C52" s="272"/>
      <c r="D52" s="272"/>
      <c r="E52" s="272"/>
      <c r="F52" s="272"/>
      <c r="G52" s="272"/>
      <c r="H52" s="272"/>
      <c r="I52" s="310" t="s">
        <v>141</v>
      </c>
      <c r="J52" s="273">
        <v>5.53</v>
      </c>
      <c r="K52" s="265"/>
      <c r="L52" s="244">
        <v>7709.6189866190543</v>
      </c>
      <c r="M52" s="97">
        <f t="shared" ref="M52:M56" si="1">J52*L52</f>
        <v>42634.192996003374</v>
      </c>
    </row>
    <row r="53" spans="1:13">
      <c r="A53" s="121" t="s">
        <v>149</v>
      </c>
      <c r="B53" s="272"/>
      <c r="C53" s="272"/>
      <c r="D53" s="272"/>
      <c r="E53" s="272"/>
      <c r="F53" s="272"/>
      <c r="G53" s="272"/>
      <c r="H53" s="272"/>
      <c r="I53" s="310" t="s">
        <v>89</v>
      </c>
      <c r="J53" s="273">
        <v>10</v>
      </c>
      <c r="K53" s="265"/>
      <c r="L53" s="244">
        <v>1405.671711434105</v>
      </c>
      <c r="M53" s="97">
        <f t="shared" si="1"/>
        <v>14056.717114341049</v>
      </c>
    </row>
    <row r="54" spans="1:13">
      <c r="A54" s="121" t="s">
        <v>150</v>
      </c>
      <c r="B54" s="272"/>
      <c r="C54" s="272"/>
      <c r="D54" s="272"/>
      <c r="E54" s="272"/>
      <c r="F54" s="272"/>
      <c r="G54" s="272"/>
      <c r="H54" s="272"/>
      <c r="I54" s="310" t="s">
        <v>141</v>
      </c>
      <c r="J54" s="273">
        <v>0.5</v>
      </c>
      <c r="K54" s="265"/>
      <c r="L54" s="244">
        <v>11665.113802515025</v>
      </c>
      <c r="M54" s="97">
        <f t="shared" si="1"/>
        <v>5832.5569012575124</v>
      </c>
    </row>
    <row r="55" spans="1:13">
      <c r="A55" s="121" t="s">
        <v>151</v>
      </c>
      <c r="B55" s="272"/>
      <c r="C55" s="272"/>
      <c r="D55" s="272"/>
      <c r="E55" s="272"/>
      <c r="F55" s="272"/>
      <c r="G55" s="272"/>
      <c r="H55" s="272"/>
      <c r="I55" s="310" t="s">
        <v>126</v>
      </c>
      <c r="J55" s="273">
        <v>0.55000000000000004</v>
      </c>
      <c r="K55" s="265"/>
      <c r="L55" s="244">
        <v>28078.128985697243</v>
      </c>
      <c r="M55" s="97">
        <f t="shared" si="1"/>
        <v>15442.970942133485</v>
      </c>
    </row>
    <row r="56" spans="1:13">
      <c r="A56" s="121" t="s">
        <v>152</v>
      </c>
      <c r="B56" s="272"/>
      <c r="C56" s="272"/>
      <c r="D56" s="272"/>
      <c r="E56" s="272"/>
      <c r="F56" s="272"/>
      <c r="G56" s="272"/>
      <c r="H56" s="272"/>
      <c r="I56" s="310" t="s">
        <v>141</v>
      </c>
      <c r="J56" s="273">
        <v>0.05</v>
      </c>
      <c r="K56" s="265"/>
      <c r="L56" s="244">
        <v>7062.6902020603002</v>
      </c>
      <c r="M56" s="97">
        <f t="shared" si="1"/>
        <v>353.13451010301503</v>
      </c>
    </row>
    <row r="57" spans="1:13" ht="15.75" thickBot="1">
      <c r="A57" s="121"/>
      <c r="B57" s="236"/>
      <c r="C57" s="236"/>
      <c r="D57" s="236"/>
      <c r="E57" s="236"/>
      <c r="F57" s="236"/>
      <c r="G57" s="236"/>
      <c r="H57" s="236"/>
      <c r="I57" s="237"/>
      <c r="J57" s="149"/>
      <c r="K57" s="274"/>
      <c r="L57" s="244"/>
      <c r="M57" s="97"/>
    </row>
    <row r="58" spans="1:13" ht="15.75" thickBot="1">
      <c r="A58" s="795" t="s">
        <v>44</v>
      </c>
      <c r="B58" s="796"/>
      <c r="C58" s="796"/>
      <c r="D58" s="796"/>
      <c r="E58" s="796"/>
      <c r="F58" s="796"/>
      <c r="G58" s="796"/>
      <c r="H58" s="796"/>
      <c r="I58" s="796"/>
      <c r="J58" s="796"/>
      <c r="K58" s="796"/>
      <c r="L58" s="797"/>
      <c r="M58" s="112">
        <f>SUM(M51:M57)</f>
        <v>79081.92574673018</v>
      </c>
    </row>
    <row r="59" spans="1:13">
      <c r="A59" s="65"/>
      <c r="B59" s="66"/>
      <c r="C59" s="66"/>
      <c r="D59" s="66"/>
      <c r="E59" s="66"/>
      <c r="F59" s="66"/>
      <c r="G59" s="66"/>
      <c r="H59" s="66"/>
      <c r="I59" s="66"/>
      <c r="J59" s="66"/>
      <c r="K59" s="66"/>
      <c r="L59" s="66"/>
      <c r="M59" s="67"/>
    </row>
    <row r="60" spans="1:13">
      <c r="A60" s="114" t="s">
        <v>47</v>
      </c>
      <c r="B60" s="115"/>
      <c r="C60" s="115"/>
      <c r="D60" s="115"/>
      <c r="E60" s="115"/>
      <c r="F60" s="115"/>
      <c r="G60" s="115"/>
      <c r="H60" s="115"/>
      <c r="I60" s="115"/>
      <c r="J60" s="115"/>
      <c r="K60" s="115"/>
      <c r="L60" s="115"/>
      <c r="M60" s="116"/>
    </row>
    <row r="61" spans="1:13" ht="15.75" thickBot="1">
      <c r="A61" s="129"/>
      <c r="B61" s="87"/>
      <c r="C61" s="87"/>
      <c r="D61" s="87"/>
      <c r="E61" s="87"/>
      <c r="F61" s="87"/>
      <c r="G61" s="87"/>
      <c r="H61" s="87"/>
      <c r="I61" s="87"/>
      <c r="J61" s="87"/>
      <c r="K61" s="87"/>
      <c r="L61" s="87"/>
      <c r="M61" s="89"/>
    </row>
    <row r="62" spans="1:13" ht="25.5">
      <c r="A62" s="225" t="s">
        <v>48</v>
      </c>
      <c r="B62" s="226"/>
      <c r="C62" s="226"/>
      <c r="D62" s="226"/>
      <c r="E62" s="226"/>
      <c r="F62" s="226"/>
      <c r="G62" s="132" t="s">
        <v>31</v>
      </c>
      <c r="H62" s="133" t="s">
        <v>49</v>
      </c>
      <c r="I62" s="134" t="s">
        <v>50</v>
      </c>
      <c r="J62" s="132" t="s">
        <v>51</v>
      </c>
      <c r="K62" s="804" t="s">
        <v>52</v>
      </c>
      <c r="L62" s="805"/>
      <c r="M62" s="135" t="s">
        <v>40</v>
      </c>
    </row>
    <row r="63" spans="1:13">
      <c r="A63" s="136"/>
      <c r="B63" s="233"/>
      <c r="C63" s="233"/>
      <c r="D63" s="233"/>
      <c r="E63" s="233"/>
      <c r="F63" s="233"/>
      <c r="G63" s="138"/>
      <c r="H63" s="108"/>
      <c r="I63" s="139"/>
      <c r="J63" s="108"/>
      <c r="K63" s="806"/>
      <c r="L63" s="807"/>
      <c r="M63" s="140"/>
    </row>
    <row r="64" spans="1:13">
      <c r="A64" s="136"/>
      <c r="B64" s="141"/>
      <c r="C64" s="141"/>
      <c r="D64" s="141"/>
      <c r="E64" s="141"/>
      <c r="F64" s="141"/>
      <c r="G64" s="138"/>
      <c r="H64" s="108"/>
      <c r="I64" s="139"/>
      <c r="J64" s="108"/>
      <c r="K64" s="806"/>
      <c r="L64" s="807"/>
      <c r="M64" s="140"/>
    </row>
    <row r="65" spans="1:13">
      <c r="A65" s="136"/>
      <c r="B65" s="141"/>
      <c r="C65" s="141"/>
      <c r="D65" s="141"/>
      <c r="E65" s="141"/>
      <c r="F65" s="141"/>
      <c r="G65" s="138"/>
      <c r="H65" s="108"/>
      <c r="I65" s="139"/>
      <c r="J65" s="108"/>
      <c r="K65" s="806"/>
      <c r="L65" s="807"/>
      <c r="M65" s="140"/>
    </row>
    <row r="66" spans="1:13">
      <c r="A66" s="136"/>
      <c r="B66" s="141"/>
      <c r="C66" s="141"/>
      <c r="D66" s="141"/>
      <c r="E66" s="141"/>
      <c r="F66" s="141"/>
      <c r="G66" s="138"/>
      <c r="H66" s="108"/>
      <c r="I66" s="139"/>
      <c r="J66" s="108"/>
      <c r="K66" s="806"/>
      <c r="L66" s="807"/>
      <c r="M66" s="140"/>
    </row>
    <row r="67" spans="1:13">
      <c r="A67" s="136"/>
      <c r="B67" s="141"/>
      <c r="C67" s="141"/>
      <c r="D67" s="141"/>
      <c r="E67" s="141"/>
      <c r="F67" s="141"/>
      <c r="G67" s="142"/>
      <c r="H67" s="108"/>
      <c r="I67" s="108"/>
      <c r="J67" s="108"/>
      <c r="K67" s="143"/>
      <c r="L67" s="144"/>
      <c r="M67" s="145"/>
    </row>
    <row r="68" spans="1:13" ht="15.75" thickBot="1">
      <c r="A68" s="235"/>
      <c r="B68" s="236"/>
      <c r="C68" s="236"/>
      <c r="D68" s="236"/>
      <c r="E68" s="236"/>
      <c r="F68" s="236"/>
      <c r="G68" s="148"/>
      <c r="H68" s="149"/>
      <c r="I68" s="149"/>
      <c r="J68" s="149"/>
      <c r="K68" s="808"/>
      <c r="L68" s="809"/>
      <c r="M68" s="150"/>
    </row>
    <row r="69" spans="1:13" ht="15.75" thickBot="1">
      <c r="A69" s="810" t="s">
        <v>44</v>
      </c>
      <c r="B69" s="798"/>
      <c r="C69" s="798"/>
      <c r="D69" s="798"/>
      <c r="E69" s="798"/>
      <c r="F69" s="798"/>
      <c r="G69" s="798"/>
      <c r="H69" s="798"/>
      <c r="I69" s="798"/>
      <c r="J69" s="798"/>
      <c r="K69" s="798"/>
      <c r="L69" s="799"/>
      <c r="M69" s="151"/>
    </row>
    <row r="70" spans="1:13">
      <c r="A70" s="65"/>
      <c r="B70" s="66"/>
      <c r="C70" s="66"/>
      <c r="D70" s="66"/>
      <c r="E70" s="66"/>
      <c r="F70" s="66"/>
      <c r="G70" s="66"/>
      <c r="H70" s="66"/>
      <c r="I70" s="66"/>
      <c r="J70" s="66"/>
      <c r="K70" s="66"/>
      <c r="L70" s="66"/>
      <c r="M70" s="67"/>
    </row>
    <row r="71" spans="1:13">
      <c r="A71" s="114" t="s">
        <v>53</v>
      </c>
      <c r="B71" s="115"/>
      <c r="C71" s="115"/>
      <c r="D71" s="115"/>
      <c r="E71" s="115"/>
      <c r="F71" s="115"/>
      <c r="G71" s="115"/>
      <c r="H71" s="115"/>
      <c r="I71" s="115"/>
      <c r="J71" s="115"/>
      <c r="K71" s="115"/>
      <c r="L71" s="115"/>
      <c r="M71" s="116"/>
    </row>
    <row r="72" spans="1:13" ht="15.75" thickBot="1">
      <c r="A72" s="129"/>
      <c r="B72" s="87"/>
      <c r="C72" s="87"/>
      <c r="D72" s="87"/>
      <c r="E72" s="87"/>
      <c r="F72" s="87"/>
      <c r="G72" s="87"/>
      <c r="H72" s="87"/>
      <c r="I72" s="87"/>
      <c r="J72" s="87"/>
      <c r="K72" s="87"/>
      <c r="L72" s="87"/>
      <c r="M72" s="89"/>
    </row>
    <row r="73" spans="1:13" ht="25.5">
      <c r="A73" s="811" t="s">
        <v>54</v>
      </c>
      <c r="B73" s="812"/>
      <c r="C73" s="812"/>
      <c r="D73" s="812"/>
      <c r="E73" s="812"/>
      <c r="F73" s="812"/>
      <c r="G73" s="812"/>
      <c r="H73" s="132" t="s">
        <v>55</v>
      </c>
      <c r="I73" s="134" t="s">
        <v>56</v>
      </c>
      <c r="J73" s="133" t="s">
        <v>57</v>
      </c>
      <c r="K73" s="813" t="s">
        <v>39</v>
      </c>
      <c r="L73" s="814"/>
      <c r="M73" s="152" t="s">
        <v>40</v>
      </c>
    </row>
    <row r="74" spans="1:13">
      <c r="A74" s="153" t="s">
        <v>153</v>
      </c>
      <c r="B74" s="141"/>
      <c r="C74" s="141"/>
      <c r="D74" s="141"/>
      <c r="E74" s="141"/>
      <c r="F74" s="141"/>
      <c r="G74" s="141"/>
      <c r="H74" s="154">
        <v>117040.00000000001</v>
      </c>
      <c r="I74" s="155">
        <v>185</v>
      </c>
      <c r="J74" s="156">
        <v>216524</v>
      </c>
      <c r="K74" s="157"/>
      <c r="L74" s="308">
        <v>45.65</v>
      </c>
      <c r="M74" s="159">
        <f>J74/L74</f>
        <v>4743.1325301204824</v>
      </c>
    </row>
    <row r="75" spans="1:13">
      <c r="A75" s="153" t="s">
        <v>154</v>
      </c>
      <c r="B75" s="141"/>
      <c r="C75" s="141"/>
      <c r="D75" s="141"/>
      <c r="E75" s="141"/>
      <c r="F75" s="141"/>
      <c r="G75" s="141"/>
      <c r="H75" s="154">
        <v>115336.47958314378</v>
      </c>
      <c r="I75" s="155">
        <v>185</v>
      </c>
      <c r="J75" s="156">
        <v>213372.48722881597</v>
      </c>
      <c r="K75" s="157"/>
      <c r="L75" s="320">
        <v>45.65</v>
      </c>
      <c r="M75" s="159">
        <f>J75/L75</f>
        <v>4674.096105779101</v>
      </c>
    </row>
    <row r="76" spans="1:13">
      <c r="A76" s="153"/>
      <c r="B76" s="141"/>
      <c r="C76" s="141"/>
      <c r="D76" s="141"/>
      <c r="E76" s="141"/>
      <c r="F76" s="141"/>
      <c r="G76" s="141"/>
      <c r="H76" s="154"/>
      <c r="I76" s="155"/>
      <c r="J76" s="156"/>
      <c r="K76" s="157"/>
      <c r="L76" s="276"/>
      <c r="M76" s="159"/>
    </row>
    <row r="77" spans="1:13">
      <c r="A77" s="153"/>
      <c r="B77" s="141"/>
      <c r="C77" s="141"/>
      <c r="D77" s="141"/>
      <c r="E77" s="141"/>
      <c r="F77" s="141"/>
      <c r="G77" s="141"/>
      <c r="H77" s="108"/>
      <c r="I77" s="162"/>
      <c r="J77" s="163"/>
      <c r="K77" s="234"/>
      <c r="L77" s="164"/>
      <c r="M77" s="161"/>
    </row>
    <row r="78" spans="1:13">
      <c r="A78" s="153"/>
      <c r="B78" s="141"/>
      <c r="C78" s="141"/>
      <c r="D78" s="141"/>
      <c r="E78" s="141"/>
      <c r="F78" s="141"/>
      <c r="G78" s="141"/>
      <c r="H78" s="108"/>
      <c r="I78" s="162"/>
      <c r="J78" s="163"/>
      <c r="K78" s="234"/>
      <c r="L78" s="164"/>
      <c r="M78" s="161"/>
    </row>
    <row r="79" spans="1:13" ht="15.75" thickBot="1">
      <c r="A79" s="815"/>
      <c r="B79" s="816"/>
      <c r="C79" s="816"/>
      <c r="D79" s="816"/>
      <c r="E79" s="816"/>
      <c r="F79" s="816"/>
      <c r="G79" s="816"/>
      <c r="H79" s="149"/>
      <c r="I79" s="149"/>
      <c r="J79" s="149"/>
      <c r="K79" s="817"/>
      <c r="L79" s="817"/>
      <c r="M79" s="128"/>
    </row>
    <row r="80" spans="1:13" ht="15.75" thickBot="1">
      <c r="A80" s="810" t="s">
        <v>44</v>
      </c>
      <c r="B80" s="798"/>
      <c r="C80" s="798"/>
      <c r="D80" s="798"/>
      <c r="E80" s="798"/>
      <c r="F80" s="798"/>
      <c r="G80" s="798"/>
      <c r="H80" s="798"/>
      <c r="I80" s="798"/>
      <c r="J80" s="798"/>
      <c r="K80" s="798"/>
      <c r="L80" s="799"/>
      <c r="M80" s="166">
        <f>SUM(M74:M79)</f>
        <v>9417.2286358995843</v>
      </c>
    </row>
    <row r="81" spans="1:13" ht="15.75" thickBot="1">
      <c r="A81" s="65"/>
      <c r="B81" s="66"/>
      <c r="C81" s="66"/>
      <c r="D81" s="66"/>
      <c r="E81" s="66"/>
      <c r="F81" s="66"/>
      <c r="G81" s="66"/>
      <c r="H81" s="66"/>
      <c r="I81" s="66"/>
      <c r="J81" s="66"/>
      <c r="K81" s="66"/>
      <c r="L81" s="66"/>
      <c r="M81" s="67"/>
    </row>
    <row r="82" spans="1:13" ht="15.75" thickBot="1">
      <c r="A82" s="795" t="s">
        <v>58</v>
      </c>
      <c r="B82" s="796"/>
      <c r="C82" s="796"/>
      <c r="D82" s="796"/>
      <c r="E82" s="796"/>
      <c r="F82" s="796"/>
      <c r="G82" s="796"/>
      <c r="H82" s="796"/>
      <c r="I82" s="796"/>
      <c r="J82" s="796"/>
      <c r="K82" s="796"/>
      <c r="L82" s="797"/>
      <c r="M82" s="167">
        <f>M46+M58+M69+M80</f>
        <v>116760.45653446415</v>
      </c>
    </row>
    <row r="83" spans="1:13">
      <c r="A83" s="65"/>
      <c r="B83" s="66"/>
      <c r="C83" s="66"/>
      <c r="D83" s="66"/>
      <c r="E83" s="66"/>
      <c r="F83" s="66"/>
      <c r="G83" s="66"/>
      <c r="H83" s="66"/>
      <c r="I83" s="66"/>
      <c r="J83" s="66"/>
      <c r="K83" s="66"/>
      <c r="L83" s="66"/>
      <c r="M83" s="67"/>
    </row>
    <row r="84" spans="1:13">
      <c r="A84" s="114" t="s">
        <v>59</v>
      </c>
      <c r="B84" s="115"/>
      <c r="C84" s="115"/>
      <c r="D84" s="115"/>
      <c r="E84" s="115"/>
      <c r="F84" s="115"/>
      <c r="G84" s="115"/>
      <c r="H84" s="115"/>
      <c r="I84" s="115"/>
      <c r="J84" s="115"/>
      <c r="K84" s="115"/>
      <c r="L84" s="115"/>
      <c r="M84" s="116"/>
    </row>
    <row r="85" spans="1:13" ht="15.75" thickBot="1">
      <c r="A85" s="129"/>
      <c r="B85" s="87"/>
      <c r="C85" s="87"/>
      <c r="D85" s="87"/>
      <c r="E85" s="87"/>
      <c r="F85" s="87"/>
      <c r="G85" s="87"/>
      <c r="H85" s="87"/>
      <c r="I85" s="87"/>
      <c r="J85" s="87"/>
      <c r="K85" s="87"/>
      <c r="L85" s="87"/>
      <c r="M85" s="89"/>
    </row>
    <row r="86" spans="1:13">
      <c r="A86" s="780" t="s">
        <v>60</v>
      </c>
      <c r="B86" s="781"/>
      <c r="C86" s="781"/>
      <c r="D86" s="781"/>
      <c r="E86" s="781"/>
      <c r="F86" s="781"/>
      <c r="G86" s="781"/>
      <c r="H86" s="226"/>
      <c r="I86" s="238"/>
      <c r="J86" s="169" t="s">
        <v>61</v>
      </c>
      <c r="K86" s="822" t="s">
        <v>62</v>
      </c>
      <c r="L86" s="823"/>
      <c r="M86" s="170"/>
    </row>
    <row r="87" spans="1:13">
      <c r="A87" s="824" t="s">
        <v>63</v>
      </c>
      <c r="B87" s="825"/>
      <c r="C87" s="825"/>
      <c r="D87" s="825"/>
      <c r="E87" s="825"/>
      <c r="F87" s="825"/>
      <c r="G87" s="825"/>
      <c r="H87" s="171"/>
      <c r="I87" s="172"/>
      <c r="J87" s="173">
        <v>0.2</v>
      </c>
      <c r="K87" s="826">
        <f>M82*J87</f>
        <v>23352.091306892831</v>
      </c>
      <c r="L87" s="827"/>
      <c r="M87" s="174"/>
    </row>
    <row r="88" spans="1:13">
      <c r="A88" s="175" t="s">
        <v>64</v>
      </c>
      <c r="B88" s="176"/>
      <c r="C88" s="176"/>
      <c r="D88" s="176"/>
      <c r="E88" s="176"/>
      <c r="F88" s="176"/>
      <c r="G88" s="176"/>
      <c r="H88" s="171"/>
      <c r="I88" s="172"/>
      <c r="J88" s="173">
        <v>0.05</v>
      </c>
      <c r="K88" s="826">
        <f>M82*J88</f>
        <v>5838.0228267232078</v>
      </c>
      <c r="L88" s="827"/>
      <c r="M88" s="174"/>
    </row>
    <row r="89" spans="1:13" ht="15.75" thickBot="1">
      <c r="A89" s="177" t="s">
        <v>65</v>
      </c>
      <c r="B89" s="178"/>
      <c r="C89" s="178"/>
      <c r="D89" s="178"/>
      <c r="E89" s="178"/>
      <c r="F89" s="178"/>
      <c r="G89" s="178"/>
      <c r="H89" s="179"/>
      <c r="I89" s="180"/>
      <c r="J89" s="181">
        <v>0.05</v>
      </c>
      <c r="K89" s="828">
        <f>M82*J89</f>
        <v>5838.0228267232078</v>
      </c>
      <c r="L89" s="829"/>
      <c r="M89" s="174"/>
    </row>
    <row r="90" spans="1:13" ht="15.75" thickBot="1">
      <c r="A90" s="795" t="s">
        <v>44</v>
      </c>
      <c r="B90" s="796"/>
      <c r="C90" s="796"/>
      <c r="D90" s="796"/>
      <c r="E90" s="796"/>
      <c r="F90" s="796"/>
      <c r="G90" s="796"/>
      <c r="H90" s="796"/>
      <c r="I90" s="796"/>
      <c r="J90" s="796"/>
      <c r="K90" s="796"/>
      <c r="L90" s="797"/>
      <c r="M90" s="182">
        <f>K87+K88+K89</f>
        <v>35028.136960339245</v>
      </c>
    </row>
    <row r="91" spans="1:13" ht="15.75" thickBot="1">
      <c r="A91" s="65"/>
      <c r="B91" s="66"/>
      <c r="C91" s="66"/>
      <c r="D91" s="66"/>
      <c r="E91" s="66"/>
      <c r="F91" s="66"/>
      <c r="G91" s="66"/>
      <c r="H91" s="66"/>
      <c r="I91" s="66"/>
      <c r="J91" s="66"/>
      <c r="K91" s="66"/>
      <c r="L91" s="66"/>
      <c r="M91" s="67"/>
    </row>
    <row r="92" spans="1:13" ht="15.75" thickBot="1">
      <c r="A92" s="795" t="s">
        <v>66</v>
      </c>
      <c r="B92" s="796"/>
      <c r="C92" s="796"/>
      <c r="D92" s="796"/>
      <c r="E92" s="796"/>
      <c r="F92" s="796"/>
      <c r="G92" s="796"/>
      <c r="H92" s="796"/>
      <c r="I92" s="796"/>
      <c r="J92" s="796"/>
      <c r="K92" s="796"/>
      <c r="L92" s="797"/>
      <c r="M92" s="183">
        <f>M82+M90</f>
        <v>151788.59349480338</v>
      </c>
    </row>
    <row r="93" spans="1:13">
      <c r="A93" s="277"/>
      <c r="B93" s="278"/>
      <c r="C93" s="278"/>
      <c r="D93" s="278"/>
      <c r="E93" s="278"/>
      <c r="F93" s="278"/>
      <c r="G93" s="278"/>
      <c r="H93" s="278"/>
      <c r="I93" s="278"/>
      <c r="J93" s="278"/>
      <c r="K93" s="278"/>
      <c r="L93" s="278"/>
      <c r="M93" s="279"/>
    </row>
    <row r="94" spans="1:13">
      <c r="A94" s="280"/>
      <c r="B94" s="281"/>
      <c r="C94" s="281"/>
      <c r="D94" s="281"/>
      <c r="E94" s="281"/>
      <c r="F94" s="281"/>
      <c r="G94" s="281"/>
      <c r="H94" s="281"/>
      <c r="I94" s="281"/>
      <c r="J94" s="281"/>
      <c r="K94" s="281"/>
      <c r="L94" s="281"/>
      <c r="M94" s="282"/>
    </row>
    <row r="95" spans="1:13">
      <c r="A95" s="280"/>
      <c r="B95" s="281"/>
      <c r="C95" s="281"/>
      <c r="D95" s="281"/>
      <c r="E95" s="281"/>
      <c r="F95" s="281"/>
      <c r="G95" s="281"/>
      <c r="H95" s="281"/>
      <c r="I95" s="281"/>
      <c r="J95" s="281"/>
      <c r="K95" s="281"/>
      <c r="L95" s="281"/>
      <c r="M95" s="282"/>
    </row>
    <row r="96" spans="1:13">
      <c r="A96" s="280"/>
      <c r="B96" s="281"/>
      <c r="C96" s="281"/>
      <c r="D96" s="281"/>
      <c r="E96" s="281"/>
      <c r="F96" s="281"/>
      <c r="G96" s="281"/>
      <c r="H96" s="281"/>
      <c r="I96" s="281"/>
      <c r="J96" s="281"/>
      <c r="K96" s="281"/>
      <c r="L96" s="281"/>
      <c r="M96" s="282"/>
    </row>
    <row r="97" spans="1:13">
      <c r="A97" s="280"/>
      <c r="B97" s="281"/>
      <c r="C97" s="281"/>
      <c r="D97" s="283" t="s">
        <v>67</v>
      </c>
      <c r="E97" s="283"/>
      <c r="F97" s="283"/>
      <c r="G97" s="283"/>
      <c r="H97" s="283"/>
      <c r="I97" s="283"/>
      <c r="J97" s="281"/>
      <c r="K97" s="281"/>
      <c r="L97" s="281"/>
      <c r="M97" s="282"/>
    </row>
    <row r="98" spans="1:13">
      <c r="A98" s="280"/>
      <c r="B98" s="281"/>
      <c r="C98" s="281"/>
      <c r="D98" s="281" t="s">
        <v>68</v>
      </c>
      <c r="E98" s="281"/>
      <c r="F98" s="281"/>
      <c r="G98" s="281"/>
      <c r="H98" s="281"/>
      <c r="I98" s="281"/>
      <c r="J98" s="281"/>
      <c r="K98" s="281"/>
      <c r="L98" s="281"/>
      <c r="M98" s="282"/>
    </row>
    <row r="99" spans="1:13">
      <c r="A99" s="280"/>
      <c r="B99" s="281"/>
      <c r="C99" s="281"/>
      <c r="D99" s="281" t="s">
        <v>69</v>
      </c>
      <c r="E99" s="281"/>
      <c r="F99" s="281"/>
      <c r="G99" s="281"/>
      <c r="H99" s="281"/>
      <c r="I99" s="281"/>
      <c r="J99" s="281"/>
      <c r="K99" s="281"/>
      <c r="L99" s="281"/>
      <c r="M99" s="282"/>
    </row>
    <row r="100" spans="1:13">
      <c r="A100" s="280"/>
      <c r="B100" s="281"/>
      <c r="C100" s="281"/>
      <c r="D100" s="281" t="s">
        <v>70</v>
      </c>
      <c r="E100" s="281"/>
      <c r="F100" s="281"/>
      <c r="G100" s="281"/>
      <c r="H100" s="281"/>
      <c r="I100" s="281"/>
      <c r="J100" s="281"/>
      <c r="K100" s="281"/>
      <c r="L100" s="281"/>
      <c r="M100" s="282"/>
    </row>
    <row r="101" spans="1:13" ht="15.75" thickBot="1">
      <c r="A101" s="280"/>
      <c r="B101" s="281"/>
      <c r="C101" s="281"/>
      <c r="D101" s="281"/>
      <c r="E101" s="281" t="s">
        <v>71</v>
      </c>
      <c r="F101" s="281"/>
      <c r="G101" s="281"/>
      <c r="H101" s="281"/>
      <c r="I101" s="281"/>
      <c r="J101" s="281"/>
      <c r="K101" s="281"/>
      <c r="L101" s="281"/>
      <c r="M101" s="282"/>
    </row>
    <row r="102" spans="1:13">
      <c r="A102" s="184" t="s">
        <v>72</v>
      </c>
      <c r="B102" s="185"/>
      <c r="C102" s="185"/>
      <c r="D102" s="185"/>
      <c r="E102" s="185"/>
      <c r="F102" s="185"/>
      <c r="G102" s="185"/>
      <c r="H102" s="185"/>
      <c r="I102" s="185"/>
      <c r="J102" s="185"/>
      <c r="K102" s="185"/>
      <c r="L102" s="185"/>
      <c r="M102" s="186"/>
    </row>
    <row r="103" spans="1:13">
      <c r="A103" s="284"/>
      <c r="B103" s="285"/>
      <c r="C103" s="285"/>
      <c r="D103" s="285"/>
      <c r="E103" s="285"/>
      <c r="F103" s="285"/>
      <c r="G103" s="285"/>
      <c r="H103" s="285"/>
      <c r="I103" s="285"/>
      <c r="J103" s="285"/>
      <c r="K103" s="285"/>
      <c r="L103" s="285"/>
      <c r="M103" s="286"/>
    </row>
    <row r="104" spans="1:13">
      <c r="A104" s="284"/>
      <c r="B104" s="285"/>
      <c r="C104" s="285"/>
      <c r="D104" s="285"/>
      <c r="E104" s="285"/>
      <c r="F104" s="285"/>
      <c r="G104" s="285"/>
      <c r="H104" s="285"/>
      <c r="I104" s="285"/>
      <c r="J104" s="285"/>
      <c r="K104" s="285"/>
      <c r="L104" s="285"/>
      <c r="M104" s="286"/>
    </row>
    <row r="105" spans="1:13">
      <c r="A105" s="284"/>
      <c r="B105" s="285"/>
      <c r="C105" s="285"/>
      <c r="D105" s="285"/>
      <c r="E105" s="285"/>
      <c r="F105" s="285"/>
      <c r="G105" s="285"/>
      <c r="H105" s="285"/>
      <c r="I105" s="285"/>
      <c r="J105" s="285"/>
      <c r="K105" s="285"/>
      <c r="L105" s="285"/>
      <c r="M105" s="286"/>
    </row>
    <row r="106" spans="1:13" ht="15.75" thickBot="1">
      <c r="A106" s="287"/>
      <c r="B106" s="288"/>
      <c r="C106" s="288"/>
      <c r="D106" s="288"/>
      <c r="E106" s="288"/>
      <c r="F106" s="288"/>
      <c r="G106" s="288"/>
      <c r="H106" s="288"/>
      <c r="I106" s="288"/>
      <c r="J106" s="288"/>
      <c r="K106" s="288"/>
      <c r="L106" s="288"/>
      <c r="M106" s="289"/>
    </row>
    <row r="107" spans="1:13">
      <c r="A107" s="290"/>
      <c r="B107" s="291"/>
      <c r="C107" s="291"/>
      <c r="D107" s="291"/>
      <c r="E107" s="291"/>
      <c r="F107" s="291"/>
      <c r="G107" s="291"/>
      <c r="H107" s="291"/>
      <c r="I107" s="291"/>
      <c r="J107" s="291"/>
      <c r="K107" s="291"/>
      <c r="L107" s="291"/>
      <c r="M107" s="292"/>
    </row>
    <row r="108" spans="1:13">
      <c r="A108" s="293" t="s">
        <v>73</v>
      </c>
      <c r="B108" s="294"/>
      <c r="C108" s="294"/>
      <c r="D108" s="294"/>
      <c r="E108" s="294"/>
      <c r="F108" s="294"/>
      <c r="G108" s="294"/>
      <c r="H108" s="294"/>
      <c r="I108" s="294"/>
      <c r="J108" s="294"/>
      <c r="K108" s="294"/>
      <c r="L108" s="294"/>
      <c r="M108" s="295"/>
    </row>
    <row r="109" spans="1:13">
      <c r="A109" s="836" t="s">
        <v>74</v>
      </c>
      <c r="B109" s="837"/>
      <c r="C109" s="837"/>
      <c r="D109" s="837"/>
      <c r="E109" s="837"/>
      <c r="F109" s="837"/>
      <c r="G109" s="837"/>
      <c r="H109" s="837"/>
      <c r="I109" s="837"/>
      <c r="J109" s="837"/>
      <c r="K109" s="837"/>
      <c r="L109" s="837"/>
      <c r="M109" s="838"/>
    </row>
    <row r="110" spans="1:13" ht="18" customHeight="1">
      <c r="A110" s="836"/>
      <c r="B110" s="837"/>
      <c r="C110" s="837"/>
      <c r="D110" s="837"/>
      <c r="E110" s="837"/>
      <c r="F110" s="837"/>
      <c r="G110" s="837"/>
      <c r="H110" s="837"/>
      <c r="I110" s="837"/>
      <c r="J110" s="837"/>
      <c r="K110" s="837"/>
      <c r="L110" s="837"/>
      <c r="M110" s="838"/>
    </row>
    <row r="111" spans="1:13">
      <c r="A111" s="839" t="s">
        <v>75</v>
      </c>
      <c r="B111" s="840"/>
      <c r="C111" s="840"/>
      <c r="D111" s="840"/>
      <c r="E111" s="840"/>
      <c r="F111" s="840"/>
      <c r="G111" s="840"/>
      <c r="H111" s="840"/>
      <c r="I111" s="840"/>
      <c r="J111" s="840"/>
      <c r="K111" s="840"/>
      <c r="L111" s="840"/>
      <c r="M111" s="841"/>
    </row>
    <row r="112" spans="1:13" ht="34.5" customHeight="1">
      <c r="A112" s="839"/>
      <c r="B112" s="840"/>
      <c r="C112" s="840"/>
      <c r="D112" s="840"/>
      <c r="E112" s="840"/>
      <c r="F112" s="840"/>
      <c r="G112" s="840"/>
      <c r="H112" s="840"/>
      <c r="I112" s="840"/>
      <c r="J112" s="840"/>
      <c r="K112" s="840"/>
      <c r="L112" s="840"/>
      <c r="M112" s="841"/>
    </row>
    <row r="113" spans="1:13">
      <c r="A113" s="296"/>
      <c r="B113" s="297"/>
      <c r="C113" s="297"/>
      <c r="D113" s="297"/>
      <c r="E113" s="297"/>
      <c r="F113" s="297"/>
      <c r="G113" s="297"/>
      <c r="H113" s="297"/>
      <c r="I113" s="297"/>
      <c r="J113" s="297"/>
      <c r="K113" s="297"/>
      <c r="L113" s="297"/>
      <c r="M113" s="298"/>
    </row>
    <row r="114" spans="1:13">
      <c r="A114" s="296"/>
      <c r="B114" s="297"/>
      <c r="C114" s="297"/>
      <c r="D114" s="297"/>
      <c r="E114" s="297"/>
      <c r="F114" s="297"/>
      <c r="G114" s="297"/>
      <c r="H114" s="297"/>
      <c r="I114" s="297"/>
      <c r="J114" s="297"/>
      <c r="K114" s="297"/>
      <c r="L114" s="297"/>
      <c r="M114" s="298"/>
    </row>
    <row r="115" spans="1:13">
      <c r="A115" s="296"/>
      <c r="B115" s="297"/>
      <c r="C115" s="297"/>
      <c r="D115" s="297"/>
      <c r="E115" s="297"/>
      <c r="F115" s="297"/>
      <c r="G115" s="297"/>
      <c r="H115" s="297"/>
      <c r="I115" s="297"/>
      <c r="J115" s="297"/>
      <c r="K115" s="297"/>
      <c r="L115" s="297"/>
      <c r="M115" s="298"/>
    </row>
    <row r="116" spans="1:13">
      <c r="A116" s="293"/>
      <c r="B116" s="294"/>
      <c r="C116" s="294"/>
      <c r="D116" s="294"/>
      <c r="E116" s="294"/>
      <c r="F116" s="294"/>
      <c r="G116" s="294"/>
      <c r="H116" s="294"/>
      <c r="I116" s="294"/>
      <c r="J116" s="294"/>
      <c r="K116" s="294"/>
      <c r="L116" s="294"/>
      <c r="M116" s="295"/>
    </row>
    <row r="117" spans="1:13">
      <c r="A117" s="280"/>
      <c r="B117" s="281"/>
      <c r="C117" s="281"/>
      <c r="D117" s="281" t="s">
        <v>67</v>
      </c>
      <c r="E117" s="283"/>
      <c r="F117" s="283"/>
      <c r="G117" s="281"/>
      <c r="H117" s="281"/>
      <c r="I117" s="281"/>
      <c r="J117" s="281"/>
      <c r="K117" s="281"/>
      <c r="L117" s="281"/>
      <c r="M117" s="282"/>
    </row>
    <row r="118" spans="1:13">
      <c r="A118" s="280"/>
      <c r="B118" s="281"/>
      <c r="C118" s="281"/>
      <c r="D118" s="299" t="s">
        <v>68</v>
      </c>
      <c r="E118" s="281"/>
      <c r="F118" s="281"/>
      <c r="G118" s="299"/>
      <c r="H118" s="299"/>
      <c r="I118" s="299"/>
      <c r="J118" s="281"/>
      <c r="K118" s="281"/>
      <c r="L118" s="281"/>
      <c r="M118" s="282"/>
    </row>
    <row r="119" spans="1:13">
      <c r="A119" s="280"/>
      <c r="B119" s="281"/>
      <c r="C119" s="281"/>
      <c r="D119" s="300" t="s">
        <v>76</v>
      </c>
      <c r="E119" s="281"/>
      <c r="F119" s="281"/>
      <c r="G119" s="300"/>
      <c r="H119" s="300"/>
      <c r="I119" s="300"/>
      <c r="J119" s="281"/>
      <c r="K119" s="281"/>
      <c r="L119" s="281"/>
      <c r="M119" s="282"/>
    </row>
    <row r="120" spans="1:13">
      <c r="A120" s="301"/>
      <c r="B120" s="294"/>
      <c r="C120" s="294"/>
      <c r="D120" s="281" t="s">
        <v>70</v>
      </c>
      <c r="E120" s="281"/>
      <c r="F120" s="281"/>
      <c r="G120" s="281"/>
      <c r="H120" s="281"/>
      <c r="I120" s="281"/>
      <c r="J120" s="294"/>
      <c r="K120" s="294"/>
      <c r="L120" s="294"/>
      <c r="M120" s="295"/>
    </row>
    <row r="121" spans="1:13">
      <c r="A121" s="301"/>
      <c r="B121" s="294"/>
      <c r="C121" s="294"/>
      <c r="D121" s="294"/>
      <c r="E121" s="281"/>
      <c r="F121" s="281"/>
      <c r="G121" s="281"/>
      <c r="H121" s="281"/>
      <c r="I121" s="281"/>
      <c r="J121" s="294"/>
      <c r="K121" s="294"/>
      <c r="L121" s="294"/>
      <c r="M121" s="295"/>
    </row>
    <row r="122" spans="1:13">
      <c r="A122" s="301" t="s">
        <v>77</v>
      </c>
      <c r="B122" s="300"/>
      <c r="C122" s="300"/>
      <c r="D122" s="281"/>
      <c r="E122" s="281"/>
      <c r="F122" s="281"/>
      <c r="G122" s="281"/>
      <c r="H122" s="281"/>
      <c r="I122" s="842"/>
      <c r="J122" s="842"/>
      <c r="K122" s="842"/>
      <c r="L122" s="842"/>
      <c r="M122" s="843"/>
    </row>
    <row r="123" spans="1:13" ht="15.75" thickBot="1">
      <c r="A123" s="302" t="s">
        <v>78</v>
      </c>
      <c r="B123" s="303"/>
      <c r="C123" s="303"/>
      <c r="D123" s="304"/>
      <c r="E123" s="304"/>
      <c r="F123" s="304"/>
      <c r="G123" s="304"/>
      <c r="H123" s="304"/>
      <c r="I123" s="844"/>
      <c r="J123" s="844"/>
      <c r="K123" s="844"/>
      <c r="L123" s="844"/>
      <c r="M123" s="845"/>
    </row>
  </sheetData>
  <mergeCells count="67">
    <mergeCell ref="K3:M4"/>
    <mergeCell ref="B4:I4"/>
    <mergeCell ref="K5:K6"/>
    <mergeCell ref="L5:L6"/>
    <mergeCell ref="M5:M6"/>
    <mergeCell ref="B6:I6"/>
    <mergeCell ref="C11:D11"/>
    <mergeCell ref="A10:D10"/>
    <mergeCell ref="H10:I10"/>
    <mergeCell ref="A1:A6"/>
    <mergeCell ref="B1:I1"/>
    <mergeCell ref="J1:J2"/>
    <mergeCell ref="B5:I5"/>
    <mergeCell ref="J5:J6"/>
    <mergeCell ref="K1:M2"/>
    <mergeCell ref="B2:I2"/>
    <mergeCell ref="B3:I3"/>
    <mergeCell ref="J3:J4"/>
    <mergeCell ref="K12:M12"/>
    <mergeCell ref="E25:G25"/>
    <mergeCell ref="A27:M27"/>
    <mergeCell ref="B29:H29"/>
    <mergeCell ref="K29:L29"/>
    <mergeCell ref="K45:L45"/>
    <mergeCell ref="A37:G37"/>
    <mergeCell ref="A38:G38"/>
    <mergeCell ref="A39:G39"/>
    <mergeCell ref="B30:H30"/>
    <mergeCell ref="K30:L30"/>
    <mergeCell ref="A35:G35"/>
    <mergeCell ref="H35:I35"/>
    <mergeCell ref="K35:L35"/>
    <mergeCell ref="A36:G36"/>
    <mergeCell ref="A40:G40"/>
    <mergeCell ref="A41:G41"/>
    <mergeCell ref="A42:G42"/>
    <mergeCell ref="A45:G45"/>
    <mergeCell ref="H45:I45"/>
    <mergeCell ref="A73:G73"/>
    <mergeCell ref="K73:L73"/>
    <mergeCell ref="A46:L46"/>
    <mergeCell ref="A50:H50"/>
    <mergeCell ref="K50:L50"/>
    <mergeCell ref="A58:L58"/>
    <mergeCell ref="K62:L62"/>
    <mergeCell ref="K63:L63"/>
    <mergeCell ref="K64:L64"/>
    <mergeCell ref="K65:L65"/>
    <mergeCell ref="K66:L66"/>
    <mergeCell ref="K68:L68"/>
    <mergeCell ref="A69:L69"/>
    <mergeCell ref="A109:M110"/>
    <mergeCell ref="A111:M112"/>
    <mergeCell ref="I122:M123"/>
    <mergeCell ref="B31:I31"/>
    <mergeCell ref="A87:G87"/>
    <mergeCell ref="K87:L87"/>
    <mergeCell ref="K88:L88"/>
    <mergeCell ref="K89:L89"/>
    <mergeCell ref="A90:L90"/>
    <mergeCell ref="A92:L92"/>
    <mergeCell ref="A79:G79"/>
    <mergeCell ref="K79:L79"/>
    <mergeCell ref="A80:L80"/>
    <mergeCell ref="A82:L82"/>
    <mergeCell ref="A86:G86"/>
    <mergeCell ref="K86:L86"/>
  </mergeCells>
  <pageMargins left="0.7" right="0.7" top="0.75" bottom="0.75" header="0.3" footer="0.3"/>
  <drawing r:id="rId1"/>
  <legacyDrawing r:id="rId2"/>
  <oleObjects>
    <mc:AlternateContent xmlns:mc="http://schemas.openxmlformats.org/markup-compatibility/2006">
      <mc:Choice Requires="x14">
        <oleObject progId="PBrush" shapeId="8193" r:id="rId3">
          <objectPr defaultSize="0" autoPict="0" r:id="rId4">
            <anchor moveWithCells="1" sizeWithCells="1">
              <from>
                <xdr:col>0</xdr:col>
                <xdr:colOff>76200</xdr:colOff>
                <xdr:row>1</xdr:row>
                <xdr:rowOff>66675</xdr:rowOff>
              </from>
              <to>
                <xdr:col>0</xdr:col>
                <xdr:colOff>714375</xdr:colOff>
                <xdr:row>5</xdr:row>
                <xdr:rowOff>0</xdr:rowOff>
              </to>
            </anchor>
          </objectPr>
        </oleObject>
      </mc:Choice>
      <mc:Fallback>
        <oleObject progId="PBrush" shapeId="8193" r:id="rId3"/>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20"/>
  <sheetViews>
    <sheetView workbookViewId="0">
      <selection activeCell="A66" sqref="A66:L66"/>
    </sheetView>
  </sheetViews>
  <sheetFormatPr baseColWidth="10" defaultRowHeight="15"/>
  <cols>
    <col min="8" max="8" width="12.85546875" bestFit="1" customWidth="1"/>
    <col min="10" max="10" width="13.5703125" bestFit="1" customWidth="1"/>
    <col min="12" max="12" width="12.85546875" bestFit="1" customWidth="1"/>
    <col min="13" max="13" width="13"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22"/>
      <c r="F11" s="23"/>
      <c r="G11" s="21"/>
      <c r="H11" s="24"/>
      <c r="I11" s="25" t="s">
        <v>17</v>
      </c>
      <c r="J11" s="26"/>
      <c r="K11" s="222"/>
      <c r="L11" s="222"/>
      <c r="M11" s="27"/>
    </row>
    <row r="12" spans="1:13" ht="15.75" thickBot="1">
      <c r="A12" s="28"/>
      <c r="B12" s="29"/>
      <c r="C12" s="223"/>
      <c r="D12" s="223"/>
      <c r="E12" s="223"/>
      <c r="F12" s="223"/>
      <c r="G12" s="29"/>
      <c r="H12" s="223"/>
      <c r="I12" s="29"/>
      <c r="J12" s="223"/>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24"/>
      <c r="D25" s="224"/>
      <c r="E25" s="765" t="s">
        <v>26</v>
      </c>
      <c r="F25" s="766"/>
      <c r="G25" s="766"/>
      <c r="H25" s="224" t="s">
        <v>11</v>
      </c>
      <c r="I25" s="224" t="s">
        <v>12</v>
      </c>
      <c r="J25" s="62"/>
      <c r="K25" s="224"/>
      <c r="L25" s="224"/>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156</v>
      </c>
      <c r="B31" s="73" t="s">
        <v>157</v>
      </c>
      <c r="C31" s="74"/>
      <c r="D31" s="74"/>
      <c r="E31" s="74"/>
      <c r="F31" s="74"/>
      <c r="G31" s="74"/>
      <c r="H31" s="74"/>
      <c r="I31" s="74"/>
      <c r="J31" s="264"/>
      <c r="K31" s="77" t="s">
        <v>35</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158</v>
      </c>
      <c r="B36" s="760"/>
      <c r="C36" s="760"/>
      <c r="D36" s="760"/>
      <c r="E36" s="760"/>
      <c r="F36" s="760"/>
      <c r="G36" s="761"/>
      <c r="H36" s="92"/>
      <c r="I36" s="93"/>
      <c r="J36" s="94">
        <v>4500</v>
      </c>
      <c r="K36" s="95"/>
      <c r="L36" s="229">
        <v>1</v>
      </c>
      <c r="M36" s="97">
        <f>J36/L36</f>
        <v>4500</v>
      </c>
    </row>
    <row r="37" spans="1:13">
      <c r="A37" s="759" t="s">
        <v>159</v>
      </c>
      <c r="B37" s="760"/>
      <c r="C37" s="760"/>
      <c r="D37" s="760"/>
      <c r="E37" s="760"/>
      <c r="F37" s="760"/>
      <c r="G37" s="761"/>
      <c r="H37" s="265"/>
      <c r="I37" s="266"/>
      <c r="J37" s="94">
        <v>7500</v>
      </c>
      <c r="K37" s="228"/>
      <c r="L37" s="229">
        <v>1</v>
      </c>
      <c r="M37" s="97">
        <f>J37/L37</f>
        <v>7500</v>
      </c>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29"/>
      <c r="M39" s="97"/>
    </row>
    <row r="40" spans="1:13">
      <c r="A40" s="220"/>
      <c r="B40" s="221"/>
      <c r="C40" s="221"/>
      <c r="D40" s="221"/>
      <c r="E40" s="230"/>
      <c r="F40" s="230"/>
      <c r="G40" s="271"/>
      <c r="H40" s="100"/>
      <c r="I40" s="101"/>
      <c r="J40" s="94"/>
      <c r="K40" s="102"/>
      <c r="L40" s="103"/>
      <c r="M40" s="99"/>
    </row>
    <row r="41" spans="1:13">
      <c r="A41" s="789" t="s">
        <v>43</v>
      </c>
      <c r="B41" s="790"/>
      <c r="C41" s="790"/>
      <c r="D41" s="105"/>
      <c r="E41" s="106"/>
      <c r="F41" s="106"/>
      <c r="G41" s="107"/>
      <c r="H41" s="100"/>
      <c r="I41" s="101"/>
      <c r="J41" s="108"/>
      <c r="K41" s="102"/>
      <c r="L41" s="243">
        <v>0.05</v>
      </c>
      <c r="M41" s="109">
        <f>M77*L41</f>
        <v>5002.2287564274711</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17002.22875642747</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27" t="s">
        <v>31</v>
      </c>
      <c r="J47" s="119" t="s">
        <v>32</v>
      </c>
      <c r="K47" s="783" t="s">
        <v>46</v>
      </c>
      <c r="L47" s="782"/>
      <c r="M47" s="120" t="s">
        <v>40</v>
      </c>
    </row>
    <row r="48" spans="1:13">
      <c r="A48" s="121" t="s">
        <v>160</v>
      </c>
      <c r="B48" s="122"/>
      <c r="C48" s="122"/>
      <c r="D48" s="122"/>
      <c r="E48" s="122"/>
      <c r="F48" s="122"/>
      <c r="G48" s="122"/>
      <c r="H48" s="122"/>
      <c r="I48" s="138" t="s">
        <v>35</v>
      </c>
      <c r="J48" s="123">
        <v>1</v>
      </c>
      <c r="K48" s="92"/>
      <c r="L48" s="244">
        <v>462080.26321990258</v>
      </c>
      <c r="M48" s="97">
        <f>J48*L48</f>
        <v>462080.26321990258</v>
      </c>
    </row>
    <row r="49" spans="1:13">
      <c r="A49" s="121" t="s">
        <v>161</v>
      </c>
      <c r="B49" s="272"/>
      <c r="C49" s="272"/>
      <c r="D49" s="272"/>
      <c r="E49" s="272"/>
      <c r="F49" s="272"/>
      <c r="G49" s="272"/>
      <c r="H49" s="272"/>
      <c r="I49" s="310" t="s">
        <v>141</v>
      </c>
      <c r="J49" s="273">
        <v>1</v>
      </c>
      <c r="K49" s="265"/>
      <c r="L49" s="244">
        <v>23000</v>
      </c>
      <c r="M49" s="97">
        <f>J49*L49</f>
        <v>23000</v>
      </c>
    </row>
    <row r="50" spans="1:13">
      <c r="A50" s="121" t="s">
        <v>162</v>
      </c>
      <c r="B50" s="272"/>
      <c r="C50" s="272"/>
      <c r="D50" s="272"/>
      <c r="E50" s="272"/>
      <c r="F50" s="272"/>
      <c r="G50" s="272"/>
      <c r="H50" s="272"/>
      <c r="I50" s="310" t="s">
        <v>164</v>
      </c>
      <c r="J50" s="273">
        <v>4.5999999999999996</v>
      </c>
      <c r="K50" s="265"/>
      <c r="L50" s="244">
        <v>8000</v>
      </c>
      <c r="M50" s="97">
        <f>J50*L50</f>
        <v>36800</v>
      </c>
    </row>
    <row r="51" spans="1:13">
      <c r="A51" s="121"/>
      <c r="B51" s="272"/>
      <c r="C51" s="272"/>
      <c r="D51" s="272"/>
      <c r="E51" s="272"/>
      <c r="F51" s="272"/>
      <c r="G51" s="272"/>
      <c r="H51" s="272"/>
      <c r="I51" s="138"/>
      <c r="J51" s="273"/>
      <c r="K51" s="265"/>
      <c r="L51" s="244"/>
      <c r="M51" s="97"/>
    </row>
    <row r="52" spans="1:13">
      <c r="A52" s="121"/>
      <c r="B52" s="272"/>
      <c r="C52" s="272"/>
      <c r="D52" s="272"/>
      <c r="E52" s="272"/>
      <c r="F52" s="272"/>
      <c r="G52" s="272"/>
      <c r="H52" s="272"/>
      <c r="I52" s="138"/>
      <c r="J52" s="273"/>
      <c r="K52" s="265"/>
      <c r="L52" s="244"/>
      <c r="M52" s="97"/>
    </row>
    <row r="53" spans="1:13">
      <c r="A53" s="121"/>
      <c r="B53" s="272"/>
      <c r="C53" s="272"/>
      <c r="D53" s="272"/>
      <c r="E53" s="272"/>
      <c r="F53" s="272"/>
      <c r="G53" s="272"/>
      <c r="H53" s="272"/>
      <c r="I53" s="138"/>
      <c r="J53" s="273"/>
      <c r="K53" s="265"/>
      <c r="L53" s="244"/>
      <c r="M53" s="97"/>
    </row>
    <row r="54" spans="1:13" ht="15.75" thickBot="1">
      <c r="A54" s="121"/>
      <c r="B54" s="236"/>
      <c r="C54" s="236"/>
      <c r="D54" s="236"/>
      <c r="E54" s="236"/>
      <c r="F54" s="236"/>
      <c r="G54" s="236"/>
      <c r="H54" s="236"/>
      <c r="I54" s="237"/>
      <c r="J54" s="149"/>
      <c r="K54" s="274"/>
      <c r="L54" s="244"/>
      <c r="M54" s="97"/>
    </row>
    <row r="55" spans="1:13" ht="15.75" thickBot="1">
      <c r="A55" s="795" t="s">
        <v>44</v>
      </c>
      <c r="B55" s="796"/>
      <c r="C55" s="796"/>
      <c r="D55" s="796"/>
      <c r="E55" s="796"/>
      <c r="F55" s="796"/>
      <c r="G55" s="796"/>
      <c r="H55" s="796"/>
      <c r="I55" s="796"/>
      <c r="J55" s="796"/>
      <c r="K55" s="796"/>
      <c r="L55" s="797"/>
      <c r="M55" s="112">
        <f>SUM(M48:M54)</f>
        <v>521880.26321990258</v>
      </c>
    </row>
    <row r="56" spans="1:13">
      <c r="A56" s="65"/>
      <c r="B56" s="66"/>
      <c r="C56" s="66"/>
      <c r="D56" s="66"/>
      <c r="E56" s="66"/>
      <c r="F56" s="66"/>
      <c r="G56" s="66"/>
      <c r="H56" s="66"/>
      <c r="I56" s="66"/>
      <c r="J56" s="66"/>
      <c r="K56" s="66"/>
      <c r="L56" s="66"/>
      <c r="M56" s="67"/>
    </row>
    <row r="57" spans="1:13">
      <c r="A57" s="114" t="s">
        <v>47</v>
      </c>
      <c r="B57" s="115"/>
      <c r="C57" s="115"/>
      <c r="D57" s="115"/>
      <c r="E57" s="115"/>
      <c r="F57" s="115"/>
      <c r="G57" s="115"/>
      <c r="H57" s="115"/>
      <c r="I57" s="115"/>
      <c r="J57" s="115"/>
      <c r="K57" s="115"/>
      <c r="L57" s="115"/>
      <c r="M57" s="116"/>
    </row>
    <row r="58" spans="1:13" ht="15.75" thickBot="1">
      <c r="A58" s="129"/>
      <c r="B58" s="87"/>
      <c r="C58" s="87"/>
      <c r="D58" s="87"/>
      <c r="E58" s="87"/>
      <c r="F58" s="87"/>
      <c r="G58" s="87"/>
      <c r="H58" s="87"/>
      <c r="I58" s="87"/>
      <c r="J58" s="87"/>
      <c r="K58" s="87"/>
      <c r="L58" s="87"/>
      <c r="M58" s="89"/>
    </row>
    <row r="59" spans="1:13" ht="25.5">
      <c r="A59" s="225" t="s">
        <v>48</v>
      </c>
      <c r="B59" s="226"/>
      <c r="C59" s="226"/>
      <c r="D59" s="226"/>
      <c r="E59" s="226"/>
      <c r="F59" s="226"/>
      <c r="G59" s="132" t="s">
        <v>31</v>
      </c>
      <c r="H59" s="133" t="s">
        <v>49</v>
      </c>
      <c r="I59" s="134" t="s">
        <v>50</v>
      </c>
      <c r="J59" s="132" t="s">
        <v>51</v>
      </c>
      <c r="K59" s="804" t="s">
        <v>52</v>
      </c>
      <c r="L59" s="805"/>
      <c r="M59" s="135" t="s">
        <v>40</v>
      </c>
    </row>
    <row r="60" spans="1:13">
      <c r="A60" s="136" t="s">
        <v>163</v>
      </c>
      <c r="B60" s="233"/>
      <c r="C60" s="233"/>
      <c r="D60" s="233"/>
      <c r="E60" s="233"/>
      <c r="F60" s="233"/>
      <c r="G60" s="138" t="s">
        <v>83</v>
      </c>
      <c r="H60" s="108">
        <v>1</v>
      </c>
      <c r="I60" s="139">
        <v>1</v>
      </c>
      <c r="J60" s="108">
        <f>H60*I60</f>
        <v>1</v>
      </c>
      <c r="K60" s="806">
        <v>2100</v>
      </c>
      <c r="L60" s="807"/>
      <c r="M60" s="140">
        <f>J60*K60</f>
        <v>2100</v>
      </c>
    </row>
    <row r="61" spans="1:13">
      <c r="A61" s="136"/>
      <c r="B61" s="141"/>
      <c r="C61" s="141"/>
      <c r="D61" s="141"/>
      <c r="E61" s="141"/>
      <c r="F61" s="141"/>
      <c r="G61" s="138"/>
      <c r="H61" s="108"/>
      <c r="I61" s="139"/>
      <c r="J61" s="108"/>
      <c r="K61" s="806"/>
      <c r="L61" s="807"/>
      <c r="M61" s="140"/>
    </row>
    <row r="62" spans="1:13">
      <c r="A62" s="136"/>
      <c r="B62" s="141"/>
      <c r="C62" s="141"/>
      <c r="D62" s="141"/>
      <c r="E62" s="141"/>
      <c r="F62" s="141"/>
      <c r="G62" s="138"/>
      <c r="H62" s="108"/>
      <c r="I62" s="139"/>
      <c r="J62" s="108"/>
      <c r="K62" s="806"/>
      <c r="L62" s="807"/>
      <c r="M62" s="140"/>
    </row>
    <row r="63" spans="1:13">
      <c r="A63" s="136"/>
      <c r="B63" s="141"/>
      <c r="C63" s="141"/>
      <c r="D63" s="141"/>
      <c r="E63" s="141"/>
      <c r="F63" s="141"/>
      <c r="G63" s="138"/>
      <c r="H63" s="108"/>
      <c r="I63" s="139"/>
      <c r="J63" s="108"/>
      <c r="K63" s="806"/>
      <c r="L63" s="807"/>
      <c r="M63" s="140"/>
    </row>
    <row r="64" spans="1:13">
      <c r="A64" s="136"/>
      <c r="B64" s="141"/>
      <c r="C64" s="141"/>
      <c r="D64" s="141"/>
      <c r="E64" s="141"/>
      <c r="F64" s="141"/>
      <c r="G64" s="142"/>
      <c r="H64" s="108"/>
      <c r="I64" s="108"/>
      <c r="J64" s="108"/>
      <c r="K64" s="143"/>
      <c r="L64" s="144"/>
      <c r="M64" s="145"/>
    </row>
    <row r="65" spans="1:13" ht="15.75" thickBot="1">
      <c r="A65" s="235"/>
      <c r="B65" s="236"/>
      <c r="C65" s="236"/>
      <c r="D65" s="236"/>
      <c r="E65" s="236"/>
      <c r="F65" s="236"/>
      <c r="G65" s="148"/>
      <c r="H65" s="149"/>
      <c r="I65" s="149"/>
      <c r="J65" s="149"/>
      <c r="K65" s="808"/>
      <c r="L65" s="809"/>
      <c r="M65" s="150"/>
    </row>
    <row r="66" spans="1:13" ht="15.75" thickBot="1">
      <c r="A66" s="810" t="s">
        <v>44</v>
      </c>
      <c r="B66" s="798"/>
      <c r="C66" s="798"/>
      <c r="D66" s="798"/>
      <c r="E66" s="798"/>
      <c r="F66" s="798"/>
      <c r="G66" s="798"/>
      <c r="H66" s="798"/>
      <c r="I66" s="798"/>
      <c r="J66" s="798"/>
      <c r="K66" s="798"/>
      <c r="L66" s="799"/>
      <c r="M66" s="151">
        <f>M60+M61+M62+M63+M64</f>
        <v>2100</v>
      </c>
    </row>
    <row r="67" spans="1:13">
      <c r="A67" s="65"/>
      <c r="B67" s="66"/>
      <c r="C67" s="66"/>
      <c r="D67" s="66"/>
      <c r="E67" s="66"/>
      <c r="F67" s="66"/>
      <c r="G67" s="66"/>
      <c r="H67" s="66"/>
      <c r="I67" s="66"/>
      <c r="J67" s="66"/>
      <c r="K67" s="66"/>
      <c r="L67" s="66"/>
      <c r="M67" s="67"/>
    </row>
    <row r="68" spans="1:13">
      <c r="A68" s="114" t="s">
        <v>53</v>
      </c>
      <c r="B68" s="115"/>
      <c r="C68" s="115"/>
      <c r="D68" s="115"/>
      <c r="E68" s="115"/>
      <c r="F68" s="115"/>
      <c r="G68" s="115"/>
      <c r="H68" s="115"/>
      <c r="I68" s="115"/>
      <c r="J68" s="115"/>
      <c r="K68" s="115"/>
      <c r="L68" s="115"/>
      <c r="M68" s="116"/>
    </row>
    <row r="69" spans="1:13" ht="15.75" thickBot="1">
      <c r="A69" s="129"/>
      <c r="B69" s="87"/>
      <c r="C69" s="87"/>
      <c r="D69" s="87"/>
      <c r="E69" s="87"/>
      <c r="F69" s="87"/>
      <c r="G69" s="87"/>
      <c r="H69" s="87"/>
      <c r="I69" s="87"/>
      <c r="J69" s="87"/>
      <c r="K69" s="87"/>
      <c r="L69" s="87"/>
      <c r="M69" s="89"/>
    </row>
    <row r="70" spans="1:13" ht="25.5">
      <c r="A70" s="811" t="s">
        <v>54</v>
      </c>
      <c r="B70" s="812"/>
      <c r="C70" s="812"/>
      <c r="D70" s="812"/>
      <c r="E70" s="812"/>
      <c r="F70" s="812"/>
      <c r="G70" s="812"/>
      <c r="H70" s="132" t="s">
        <v>55</v>
      </c>
      <c r="I70" s="134" t="s">
        <v>56</v>
      </c>
      <c r="J70" s="133" t="s">
        <v>57</v>
      </c>
      <c r="K70" s="813" t="s">
        <v>39</v>
      </c>
      <c r="L70" s="814"/>
      <c r="M70" s="152" t="s">
        <v>40</v>
      </c>
    </row>
    <row r="71" spans="1:13">
      <c r="A71" s="153" t="s">
        <v>116</v>
      </c>
      <c r="B71" s="141"/>
      <c r="C71" s="141"/>
      <c r="D71" s="141"/>
      <c r="E71" s="141"/>
      <c r="F71" s="141"/>
      <c r="G71" s="141"/>
      <c r="H71" s="154">
        <v>175560</v>
      </c>
      <c r="I71" s="155">
        <v>185</v>
      </c>
      <c r="J71" s="156">
        <v>324786</v>
      </c>
      <c r="K71" s="157"/>
      <c r="L71" s="308">
        <v>4.3128000000000002</v>
      </c>
      <c r="M71" s="159">
        <f>J71/L71</f>
        <v>75307.456872565381</v>
      </c>
    </row>
    <row r="72" spans="1:13">
      <c r="A72" s="153" t="s">
        <v>91</v>
      </c>
      <c r="B72" s="141"/>
      <c r="C72" s="141"/>
      <c r="D72" s="141"/>
      <c r="E72" s="141"/>
      <c r="F72" s="141"/>
      <c r="G72" s="141"/>
      <c r="H72" s="154">
        <v>57668.23979157189</v>
      </c>
      <c r="I72" s="155">
        <v>185</v>
      </c>
      <c r="J72" s="156">
        <v>106686.24361440798</v>
      </c>
      <c r="K72" s="157"/>
      <c r="L72" s="308">
        <v>4.3128000000000002</v>
      </c>
      <c r="M72" s="159">
        <f>J72/L72</f>
        <v>24737.118255984042</v>
      </c>
    </row>
    <row r="73" spans="1:13">
      <c r="A73" s="153"/>
      <c r="B73" s="141"/>
      <c r="C73" s="141"/>
      <c r="D73" s="141"/>
      <c r="E73" s="141"/>
      <c r="F73" s="141"/>
      <c r="G73" s="141"/>
      <c r="H73" s="154"/>
      <c r="I73" s="155"/>
      <c r="J73" s="156"/>
      <c r="K73" s="157"/>
      <c r="L73" s="276"/>
      <c r="M73" s="159"/>
    </row>
    <row r="74" spans="1:13">
      <c r="A74" s="153"/>
      <c r="B74" s="141"/>
      <c r="C74" s="141"/>
      <c r="D74" s="141"/>
      <c r="E74" s="141"/>
      <c r="F74" s="141"/>
      <c r="G74" s="141"/>
      <c r="H74" s="108"/>
      <c r="I74" s="162"/>
      <c r="J74" s="163"/>
      <c r="K74" s="234"/>
      <c r="L74" s="164"/>
      <c r="M74" s="161"/>
    </row>
    <row r="75" spans="1:13">
      <c r="A75" s="153"/>
      <c r="B75" s="141"/>
      <c r="C75" s="141"/>
      <c r="D75" s="141"/>
      <c r="E75" s="141"/>
      <c r="F75" s="141"/>
      <c r="G75" s="141"/>
      <c r="H75" s="108"/>
      <c r="I75" s="162"/>
      <c r="J75" s="163"/>
      <c r="K75" s="234"/>
      <c r="L75" s="164"/>
      <c r="M75" s="161"/>
    </row>
    <row r="76" spans="1:13" ht="15.75" thickBot="1">
      <c r="A76" s="815"/>
      <c r="B76" s="816"/>
      <c r="C76" s="816"/>
      <c r="D76" s="816"/>
      <c r="E76" s="816"/>
      <c r="F76" s="816"/>
      <c r="G76" s="816"/>
      <c r="H76" s="149"/>
      <c r="I76" s="149"/>
      <c r="J76" s="149"/>
      <c r="K76" s="817"/>
      <c r="L76" s="817"/>
      <c r="M76" s="150"/>
    </row>
    <row r="77" spans="1:13" ht="15.75" thickBot="1">
      <c r="A77" s="810" t="s">
        <v>44</v>
      </c>
      <c r="B77" s="798"/>
      <c r="C77" s="798"/>
      <c r="D77" s="798"/>
      <c r="E77" s="798"/>
      <c r="F77" s="798"/>
      <c r="G77" s="798"/>
      <c r="H77" s="798"/>
      <c r="I77" s="798"/>
      <c r="J77" s="798"/>
      <c r="K77" s="798"/>
      <c r="L77" s="799"/>
      <c r="M77" s="263">
        <f>SUM(M71:M76)</f>
        <v>100044.57512854942</v>
      </c>
    </row>
    <row r="78" spans="1:13" ht="15.75" thickBot="1">
      <c r="A78" s="65"/>
      <c r="B78" s="66"/>
      <c r="C78" s="66"/>
      <c r="D78" s="66"/>
      <c r="E78" s="66"/>
      <c r="F78" s="66"/>
      <c r="G78" s="66"/>
      <c r="H78" s="66"/>
      <c r="I78" s="66"/>
      <c r="J78" s="66"/>
      <c r="K78" s="66"/>
      <c r="L78" s="66"/>
      <c r="M78" s="67"/>
    </row>
    <row r="79" spans="1:13" ht="15.75" thickBot="1">
      <c r="A79" s="795" t="s">
        <v>58</v>
      </c>
      <c r="B79" s="796"/>
      <c r="C79" s="796"/>
      <c r="D79" s="796"/>
      <c r="E79" s="796"/>
      <c r="F79" s="796"/>
      <c r="G79" s="796"/>
      <c r="H79" s="796"/>
      <c r="I79" s="796"/>
      <c r="J79" s="796"/>
      <c r="K79" s="796"/>
      <c r="L79" s="797"/>
      <c r="M79" s="167">
        <f>M43+M55+M66+M77</f>
        <v>641027.06710487953</v>
      </c>
    </row>
    <row r="80" spans="1:13">
      <c r="A80" s="65"/>
      <c r="B80" s="66"/>
      <c r="C80" s="66"/>
      <c r="D80" s="66"/>
      <c r="E80" s="66"/>
      <c r="F80" s="66"/>
      <c r="G80" s="66"/>
      <c r="H80" s="66"/>
      <c r="I80" s="66"/>
      <c r="J80" s="66"/>
      <c r="K80" s="66"/>
      <c r="L80" s="66"/>
      <c r="M80" s="67"/>
    </row>
    <row r="81" spans="1:15">
      <c r="A81" s="114" t="s">
        <v>59</v>
      </c>
      <c r="B81" s="115"/>
      <c r="C81" s="115"/>
      <c r="D81" s="115"/>
      <c r="E81" s="115"/>
      <c r="F81" s="115"/>
      <c r="G81" s="115"/>
      <c r="H81" s="115"/>
      <c r="I81" s="115"/>
      <c r="J81" s="115"/>
      <c r="K81" s="115"/>
      <c r="L81" s="115"/>
      <c r="M81" s="116"/>
    </row>
    <row r="82" spans="1:15" ht="15.75" thickBot="1">
      <c r="A82" s="129"/>
      <c r="B82" s="87"/>
      <c r="C82" s="87"/>
      <c r="D82" s="87"/>
      <c r="E82" s="87"/>
      <c r="F82" s="87"/>
      <c r="G82" s="87"/>
      <c r="H82" s="87"/>
      <c r="I82" s="87"/>
      <c r="J82" s="87"/>
      <c r="K82" s="87"/>
      <c r="L82" s="87"/>
      <c r="M82" s="89"/>
    </row>
    <row r="83" spans="1:15">
      <c r="A83" s="780" t="s">
        <v>60</v>
      </c>
      <c r="B83" s="781"/>
      <c r="C83" s="781"/>
      <c r="D83" s="781"/>
      <c r="E83" s="781"/>
      <c r="F83" s="781"/>
      <c r="G83" s="781"/>
      <c r="H83" s="226"/>
      <c r="I83" s="238"/>
      <c r="J83" s="169" t="s">
        <v>61</v>
      </c>
      <c r="K83" s="822" t="s">
        <v>62</v>
      </c>
      <c r="L83" s="823"/>
      <c r="M83" s="170"/>
    </row>
    <row r="84" spans="1:15">
      <c r="A84" s="824" t="s">
        <v>63</v>
      </c>
      <c r="B84" s="825"/>
      <c r="C84" s="825"/>
      <c r="D84" s="825"/>
      <c r="E84" s="825"/>
      <c r="F84" s="825"/>
      <c r="G84" s="825"/>
      <c r="H84" s="171"/>
      <c r="I84" s="172"/>
      <c r="J84" s="173">
        <v>0.2</v>
      </c>
      <c r="K84" s="826">
        <f>M79*J84</f>
        <v>128205.41342097591</v>
      </c>
      <c r="L84" s="827"/>
      <c r="M84" s="174"/>
    </row>
    <row r="85" spans="1:15">
      <c r="A85" s="175" t="s">
        <v>64</v>
      </c>
      <c r="B85" s="176"/>
      <c r="C85" s="176"/>
      <c r="D85" s="176"/>
      <c r="E85" s="176"/>
      <c r="F85" s="176"/>
      <c r="G85" s="176"/>
      <c r="H85" s="171"/>
      <c r="I85" s="172"/>
      <c r="J85" s="173">
        <v>0.05</v>
      </c>
      <c r="K85" s="826">
        <f>M79*J85</f>
        <v>32051.353355243977</v>
      </c>
      <c r="L85" s="827"/>
      <c r="M85" s="174"/>
    </row>
    <row r="86" spans="1:15" ht="15.75" thickBot="1">
      <c r="A86" s="177" t="s">
        <v>65</v>
      </c>
      <c r="B86" s="178"/>
      <c r="C86" s="178"/>
      <c r="D86" s="178"/>
      <c r="E86" s="178"/>
      <c r="F86" s="178"/>
      <c r="G86" s="178"/>
      <c r="H86" s="179"/>
      <c r="I86" s="180"/>
      <c r="J86" s="181">
        <v>0.05</v>
      </c>
      <c r="K86" s="828">
        <f>M79*J86</f>
        <v>32051.353355243977</v>
      </c>
      <c r="L86" s="829"/>
      <c r="M86" s="174"/>
    </row>
    <row r="87" spans="1:15" ht="15.75" thickBot="1">
      <c r="A87" s="795" t="s">
        <v>44</v>
      </c>
      <c r="B87" s="796"/>
      <c r="C87" s="796"/>
      <c r="D87" s="796"/>
      <c r="E87" s="796"/>
      <c r="F87" s="796"/>
      <c r="G87" s="796"/>
      <c r="H87" s="796"/>
      <c r="I87" s="796"/>
      <c r="J87" s="796"/>
      <c r="K87" s="796"/>
      <c r="L87" s="797"/>
      <c r="M87" s="182">
        <f>K84+K85+K86</f>
        <v>192308.12013146386</v>
      </c>
    </row>
    <row r="88" spans="1:15" ht="15.75" thickBot="1">
      <c r="A88" s="65"/>
      <c r="B88" s="66"/>
      <c r="C88" s="66"/>
      <c r="D88" s="66"/>
      <c r="E88" s="66"/>
      <c r="F88" s="66"/>
      <c r="G88" s="66"/>
      <c r="H88" s="66"/>
      <c r="I88" s="66"/>
      <c r="J88" s="66"/>
      <c r="K88" s="66"/>
      <c r="L88" s="66"/>
      <c r="M88" s="67"/>
    </row>
    <row r="89" spans="1:15" ht="15.75" thickBot="1">
      <c r="A89" s="795" t="s">
        <v>66</v>
      </c>
      <c r="B89" s="796"/>
      <c r="C89" s="796"/>
      <c r="D89" s="796"/>
      <c r="E89" s="796"/>
      <c r="F89" s="796"/>
      <c r="G89" s="796"/>
      <c r="H89" s="796"/>
      <c r="I89" s="796"/>
      <c r="J89" s="796"/>
      <c r="K89" s="796"/>
      <c r="L89" s="797"/>
      <c r="M89" s="183">
        <f>M79+M87</f>
        <v>833335.18723634339</v>
      </c>
      <c r="O89" s="242"/>
    </row>
    <row r="90" spans="1:15">
      <c r="A90" s="277"/>
      <c r="B90" s="278"/>
      <c r="C90" s="278"/>
      <c r="D90" s="278"/>
      <c r="E90" s="278"/>
      <c r="F90" s="278"/>
      <c r="G90" s="278"/>
      <c r="H90" s="278"/>
      <c r="I90" s="278"/>
      <c r="J90" s="278"/>
      <c r="K90" s="278"/>
      <c r="L90" s="278"/>
      <c r="M90" s="279"/>
    </row>
    <row r="91" spans="1:15">
      <c r="A91" s="280"/>
      <c r="B91" s="281"/>
      <c r="C91" s="281"/>
      <c r="D91" s="281"/>
      <c r="E91" s="281"/>
      <c r="F91" s="281"/>
      <c r="G91" s="281"/>
      <c r="H91" s="281"/>
      <c r="I91" s="281"/>
      <c r="J91" s="281"/>
      <c r="K91" s="281"/>
      <c r="L91" s="281"/>
      <c r="M91" s="282"/>
    </row>
    <row r="92" spans="1:15">
      <c r="A92" s="280"/>
      <c r="B92" s="281"/>
      <c r="C92" s="281"/>
      <c r="D92" s="281"/>
      <c r="E92" s="281"/>
      <c r="F92" s="281"/>
      <c r="G92" s="281"/>
      <c r="H92" s="281"/>
      <c r="I92" s="281"/>
      <c r="J92" s="281"/>
      <c r="K92" s="281"/>
      <c r="L92" s="281"/>
      <c r="M92" s="282"/>
    </row>
    <row r="93" spans="1:15">
      <c r="A93" s="280"/>
      <c r="B93" s="281"/>
      <c r="C93" s="281"/>
      <c r="D93" s="281"/>
      <c r="E93" s="281"/>
      <c r="F93" s="281"/>
      <c r="G93" s="281"/>
      <c r="H93" s="281"/>
      <c r="I93" s="281"/>
      <c r="J93" s="281"/>
      <c r="K93" s="281"/>
      <c r="L93" s="281"/>
      <c r="M93" s="282"/>
    </row>
    <row r="94" spans="1:15">
      <c r="A94" s="280"/>
      <c r="B94" s="281"/>
      <c r="C94" s="281"/>
      <c r="D94" s="283" t="s">
        <v>67</v>
      </c>
      <c r="E94" s="283"/>
      <c r="F94" s="283"/>
      <c r="G94" s="283"/>
      <c r="H94" s="283"/>
      <c r="I94" s="283"/>
      <c r="J94" s="281"/>
      <c r="K94" s="281"/>
      <c r="L94" s="281"/>
      <c r="M94" s="282"/>
    </row>
    <row r="95" spans="1:15">
      <c r="A95" s="280"/>
      <c r="B95" s="281"/>
      <c r="C95" s="281"/>
      <c r="D95" s="281" t="s">
        <v>68</v>
      </c>
      <c r="E95" s="281"/>
      <c r="F95" s="281"/>
      <c r="G95" s="281"/>
      <c r="H95" s="281"/>
      <c r="I95" s="281"/>
      <c r="J95" s="281"/>
      <c r="K95" s="281"/>
      <c r="L95" s="281"/>
      <c r="M95" s="282"/>
    </row>
    <row r="96" spans="1:15">
      <c r="A96" s="280"/>
      <c r="B96" s="281"/>
      <c r="C96" s="281"/>
      <c r="D96" s="281" t="s">
        <v>69</v>
      </c>
      <c r="E96" s="281"/>
      <c r="F96" s="281"/>
      <c r="G96" s="281"/>
      <c r="H96" s="281"/>
      <c r="I96" s="281"/>
      <c r="J96" s="281"/>
      <c r="K96" s="281"/>
      <c r="L96" s="281"/>
      <c r="M96" s="282"/>
    </row>
    <row r="97" spans="1:13">
      <c r="A97" s="280"/>
      <c r="B97" s="281"/>
      <c r="C97" s="281"/>
      <c r="D97" s="281" t="s">
        <v>70</v>
      </c>
      <c r="E97" s="281"/>
      <c r="F97" s="281"/>
      <c r="G97" s="281"/>
      <c r="H97" s="281"/>
      <c r="I97" s="281"/>
      <c r="J97" s="281"/>
      <c r="K97" s="281"/>
      <c r="L97" s="281"/>
      <c r="M97" s="282"/>
    </row>
    <row r="98" spans="1:13" ht="15.75" thickBot="1">
      <c r="A98" s="280"/>
      <c r="B98" s="281"/>
      <c r="C98" s="281"/>
      <c r="D98" s="281"/>
      <c r="E98" s="281" t="s">
        <v>71</v>
      </c>
      <c r="F98" s="281"/>
      <c r="G98" s="281"/>
      <c r="H98" s="281"/>
      <c r="I98" s="281"/>
      <c r="J98" s="281"/>
      <c r="K98" s="281"/>
      <c r="L98" s="281"/>
      <c r="M98" s="282"/>
    </row>
    <row r="99" spans="1:13">
      <c r="A99" s="184" t="s">
        <v>72</v>
      </c>
      <c r="B99" s="185"/>
      <c r="C99" s="185"/>
      <c r="D99" s="185"/>
      <c r="E99" s="185"/>
      <c r="F99" s="185"/>
      <c r="G99" s="185"/>
      <c r="H99" s="185"/>
      <c r="I99" s="185"/>
      <c r="J99" s="185"/>
      <c r="K99" s="185"/>
      <c r="L99" s="185"/>
      <c r="M99" s="186"/>
    </row>
    <row r="100" spans="1:13">
      <c r="A100" s="284"/>
      <c r="B100" s="285"/>
      <c r="C100" s="285"/>
      <c r="D100" s="285"/>
      <c r="E100" s="285"/>
      <c r="F100" s="285"/>
      <c r="G100" s="285"/>
      <c r="H100" s="285"/>
      <c r="I100" s="285"/>
      <c r="J100" s="285"/>
      <c r="K100" s="285"/>
      <c r="L100" s="285"/>
      <c r="M100" s="286"/>
    </row>
    <row r="101" spans="1:13">
      <c r="A101" s="284"/>
      <c r="B101" s="285"/>
      <c r="C101" s="285"/>
      <c r="D101" s="285"/>
      <c r="E101" s="285"/>
      <c r="F101" s="285"/>
      <c r="G101" s="285"/>
      <c r="H101" s="285"/>
      <c r="I101" s="285"/>
      <c r="J101" s="285"/>
      <c r="K101" s="285"/>
      <c r="L101" s="285"/>
      <c r="M101" s="286"/>
    </row>
    <row r="102" spans="1:13">
      <c r="A102" s="284"/>
      <c r="B102" s="285"/>
      <c r="C102" s="285"/>
      <c r="D102" s="285"/>
      <c r="E102" s="285"/>
      <c r="F102" s="285"/>
      <c r="G102" s="285"/>
      <c r="H102" s="285"/>
      <c r="I102" s="285"/>
      <c r="J102" s="285"/>
      <c r="K102" s="285"/>
      <c r="L102" s="285"/>
      <c r="M102" s="286"/>
    </row>
    <row r="103" spans="1:13" ht="15.75" thickBot="1">
      <c r="A103" s="287"/>
      <c r="B103" s="288"/>
      <c r="C103" s="288"/>
      <c r="D103" s="288"/>
      <c r="E103" s="288"/>
      <c r="F103" s="288"/>
      <c r="G103" s="288"/>
      <c r="H103" s="288"/>
      <c r="I103" s="288"/>
      <c r="J103" s="288"/>
      <c r="K103" s="288"/>
      <c r="L103" s="288"/>
      <c r="M103" s="289"/>
    </row>
    <row r="104" spans="1:13">
      <c r="A104" s="290"/>
      <c r="B104" s="291"/>
      <c r="C104" s="291"/>
      <c r="D104" s="291"/>
      <c r="E104" s="291"/>
      <c r="F104" s="291"/>
      <c r="G104" s="291"/>
      <c r="H104" s="291"/>
      <c r="I104" s="291"/>
      <c r="J104" s="291"/>
      <c r="K104" s="291"/>
      <c r="L104" s="291"/>
      <c r="M104" s="292"/>
    </row>
    <row r="105" spans="1:13">
      <c r="A105" s="293" t="s">
        <v>73</v>
      </c>
      <c r="B105" s="294"/>
      <c r="C105" s="294"/>
      <c r="D105" s="294"/>
      <c r="E105" s="294"/>
      <c r="F105" s="294"/>
      <c r="G105" s="294"/>
      <c r="H105" s="294"/>
      <c r="I105" s="294"/>
      <c r="J105" s="294"/>
      <c r="K105" s="294"/>
      <c r="L105" s="294"/>
      <c r="M105" s="295"/>
    </row>
    <row r="106" spans="1:13">
      <c r="A106" s="836" t="s">
        <v>74</v>
      </c>
      <c r="B106" s="837"/>
      <c r="C106" s="837"/>
      <c r="D106" s="837"/>
      <c r="E106" s="837"/>
      <c r="F106" s="837"/>
      <c r="G106" s="837"/>
      <c r="H106" s="837"/>
      <c r="I106" s="837"/>
      <c r="J106" s="837"/>
      <c r="K106" s="837"/>
      <c r="L106" s="837"/>
      <c r="M106" s="838"/>
    </row>
    <row r="107" spans="1:13" ht="18" customHeight="1">
      <c r="A107" s="836"/>
      <c r="B107" s="837"/>
      <c r="C107" s="837"/>
      <c r="D107" s="837"/>
      <c r="E107" s="837"/>
      <c r="F107" s="837"/>
      <c r="G107" s="837"/>
      <c r="H107" s="837"/>
      <c r="I107" s="837"/>
      <c r="J107" s="837"/>
      <c r="K107" s="837"/>
      <c r="L107" s="837"/>
      <c r="M107" s="838"/>
    </row>
    <row r="108" spans="1:13">
      <c r="A108" s="839" t="s">
        <v>75</v>
      </c>
      <c r="B108" s="840"/>
      <c r="C108" s="840"/>
      <c r="D108" s="840"/>
      <c r="E108" s="840"/>
      <c r="F108" s="840"/>
      <c r="G108" s="840"/>
      <c r="H108" s="840"/>
      <c r="I108" s="840"/>
      <c r="J108" s="840"/>
      <c r="K108" s="840"/>
      <c r="L108" s="840"/>
      <c r="M108" s="841"/>
    </row>
    <row r="109" spans="1:13" ht="27.75" customHeight="1">
      <c r="A109" s="839"/>
      <c r="B109" s="840"/>
      <c r="C109" s="840"/>
      <c r="D109" s="840"/>
      <c r="E109" s="840"/>
      <c r="F109" s="840"/>
      <c r="G109" s="840"/>
      <c r="H109" s="840"/>
      <c r="I109" s="840"/>
      <c r="J109" s="840"/>
      <c r="K109" s="840"/>
      <c r="L109" s="840"/>
      <c r="M109" s="841"/>
    </row>
    <row r="110" spans="1:13">
      <c r="A110" s="296"/>
      <c r="B110" s="297"/>
      <c r="C110" s="297"/>
      <c r="D110" s="297"/>
      <c r="E110" s="297"/>
      <c r="F110" s="297"/>
      <c r="G110" s="297"/>
      <c r="H110" s="297"/>
      <c r="I110" s="297"/>
      <c r="J110" s="297"/>
      <c r="K110" s="297"/>
      <c r="L110" s="297"/>
      <c r="M110" s="298"/>
    </row>
    <row r="111" spans="1:13">
      <c r="A111" s="296"/>
      <c r="B111" s="297"/>
      <c r="C111" s="297"/>
      <c r="D111" s="297"/>
      <c r="E111" s="297"/>
      <c r="F111" s="297"/>
      <c r="G111" s="297"/>
      <c r="H111" s="297"/>
      <c r="I111" s="297"/>
      <c r="J111" s="297"/>
      <c r="K111" s="297"/>
      <c r="L111" s="297"/>
      <c r="M111" s="298"/>
    </row>
    <row r="112" spans="1:13">
      <c r="A112" s="296"/>
      <c r="B112" s="297"/>
      <c r="C112" s="297"/>
      <c r="D112" s="297"/>
      <c r="E112" s="297"/>
      <c r="F112" s="297"/>
      <c r="G112" s="297"/>
      <c r="H112" s="297"/>
      <c r="I112" s="297"/>
      <c r="J112" s="297"/>
      <c r="K112" s="297"/>
      <c r="L112" s="297"/>
      <c r="M112" s="298"/>
    </row>
    <row r="113" spans="1:13">
      <c r="A113" s="293"/>
      <c r="B113" s="294"/>
      <c r="C113" s="294"/>
      <c r="D113" s="294"/>
      <c r="E113" s="294"/>
      <c r="F113" s="294"/>
      <c r="G113" s="294"/>
      <c r="H113" s="294"/>
      <c r="I113" s="294"/>
      <c r="J113" s="294"/>
      <c r="K113" s="294"/>
      <c r="L113" s="294"/>
      <c r="M113" s="295"/>
    </row>
    <row r="114" spans="1:13">
      <c r="A114" s="280"/>
      <c r="B114" s="281"/>
      <c r="C114" s="281"/>
      <c r="D114" s="281" t="s">
        <v>67</v>
      </c>
      <c r="E114" s="283"/>
      <c r="F114" s="283"/>
      <c r="G114" s="281"/>
      <c r="H114" s="281"/>
      <c r="I114" s="281"/>
      <c r="J114" s="281"/>
      <c r="K114" s="281"/>
      <c r="L114" s="281"/>
      <c r="M114" s="282"/>
    </row>
    <row r="115" spans="1:13">
      <c r="A115" s="280"/>
      <c r="B115" s="281"/>
      <c r="C115" s="281"/>
      <c r="D115" s="299" t="s">
        <v>68</v>
      </c>
      <c r="E115" s="281"/>
      <c r="F115" s="281"/>
      <c r="G115" s="299"/>
      <c r="H115" s="299"/>
      <c r="I115" s="299"/>
      <c r="J115" s="281"/>
      <c r="K115" s="281"/>
      <c r="L115" s="281"/>
      <c r="M115" s="282"/>
    </row>
    <row r="116" spans="1:13">
      <c r="A116" s="280"/>
      <c r="B116" s="281"/>
      <c r="C116" s="281"/>
      <c r="D116" s="300" t="s">
        <v>76</v>
      </c>
      <c r="E116" s="281"/>
      <c r="F116" s="281"/>
      <c r="G116" s="300"/>
      <c r="H116" s="300"/>
      <c r="I116" s="300"/>
      <c r="J116" s="281"/>
      <c r="K116" s="281"/>
      <c r="L116" s="281"/>
      <c r="M116" s="282"/>
    </row>
    <row r="117" spans="1:13">
      <c r="A117" s="301"/>
      <c r="B117" s="294"/>
      <c r="C117" s="294"/>
      <c r="D117" s="281" t="s">
        <v>70</v>
      </c>
      <c r="E117" s="281"/>
      <c r="F117" s="281"/>
      <c r="G117" s="281"/>
      <c r="H117" s="281"/>
      <c r="I117" s="281"/>
      <c r="J117" s="294"/>
      <c r="K117" s="294"/>
      <c r="L117" s="294"/>
      <c r="M117" s="295"/>
    </row>
    <row r="118" spans="1:13">
      <c r="A118" s="301"/>
      <c r="B118" s="294"/>
      <c r="C118" s="294"/>
      <c r="D118" s="294"/>
      <c r="E118" s="281"/>
      <c r="F118" s="281"/>
      <c r="G118" s="281"/>
      <c r="H118" s="281"/>
      <c r="I118" s="281"/>
      <c r="J118" s="294"/>
      <c r="K118" s="294"/>
      <c r="L118" s="294"/>
      <c r="M118" s="295"/>
    </row>
    <row r="119" spans="1:13">
      <c r="A119" s="301" t="s">
        <v>77</v>
      </c>
      <c r="B119" s="300"/>
      <c r="C119" s="300"/>
      <c r="D119" s="281"/>
      <c r="E119" s="281"/>
      <c r="F119" s="281"/>
      <c r="G119" s="281"/>
      <c r="H119" s="281"/>
      <c r="I119" s="842"/>
      <c r="J119" s="842"/>
      <c r="K119" s="842"/>
      <c r="L119" s="842"/>
      <c r="M119" s="843"/>
    </row>
    <row r="120" spans="1:13" ht="15.75" thickBot="1">
      <c r="A120" s="302" t="s">
        <v>78</v>
      </c>
      <c r="B120" s="303"/>
      <c r="C120" s="303"/>
      <c r="D120" s="304"/>
      <c r="E120" s="304"/>
      <c r="F120" s="304"/>
      <c r="G120" s="304"/>
      <c r="H120" s="304"/>
      <c r="I120" s="844"/>
      <c r="J120" s="844"/>
      <c r="K120" s="844"/>
      <c r="L120" s="844"/>
      <c r="M120" s="845"/>
    </row>
  </sheetData>
  <mergeCells count="64">
    <mergeCell ref="K1:M2"/>
    <mergeCell ref="B2:I2"/>
    <mergeCell ref="B3:I3"/>
    <mergeCell ref="J3:J4"/>
    <mergeCell ref="K3:M4"/>
    <mergeCell ref="B4:I4"/>
    <mergeCell ref="A10:D10"/>
    <mergeCell ref="H10:I10"/>
    <mergeCell ref="A1:A6"/>
    <mergeCell ref="B1:I1"/>
    <mergeCell ref="J1:J2"/>
    <mergeCell ref="B5:I5"/>
    <mergeCell ref="J5:J6"/>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37:G37"/>
    <mergeCell ref="A38:G38"/>
    <mergeCell ref="A39:G39"/>
    <mergeCell ref="A41:C41"/>
    <mergeCell ref="A42:G42"/>
    <mergeCell ref="A66:L66"/>
    <mergeCell ref="K42:L42"/>
    <mergeCell ref="A43:L43"/>
    <mergeCell ref="A47:H47"/>
    <mergeCell ref="K47:L47"/>
    <mergeCell ref="A55:L55"/>
    <mergeCell ref="K59:L59"/>
    <mergeCell ref="H42:I42"/>
    <mergeCell ref="K60:L60"/>
    <mergeCell ref="K61:L61"/>
    <mergeCell ref="K62:L62"/>
    <mergeCell ref="K63:L63"/>
    <mergeCell ref="K65:L65"/>
    <mergeCell ref="K86:L86"/>
    <mergeCell ref="A70:G70"/>
    <mergeCell ref="K70:L70"/>
    <mergeCell ref="A76:G76"/>
    <mergeCell ref="K76:L76"/>
    <mergeCell ref="A77:L77"/>
    <mergeCell ref="A79:L79"/>
    <mergeCell ref="A83:G83"/>
    <mergeCell ref="K83:L83"/>
    <mergeCell ref="A84:G84"/>
    <mergeCell ref="K84:L84"/>
    <mergeCell ref="K85:L85"/>
    <mergeCell ref="A87:L87"/>
    <mergeCell ref="A89:L89"/>
    <mergeCell ref="A106:M107"/>
    <mergeCell ref="A108:M109"/>
    <mergeCell ref="I119:M120"/>
  </mergeCells>
  <pageMargins left="0.7" right="0.7" top="0.75" bottom="0.75" header="0.3" footer="0.3"/>
  <drawing r:id="rId1"/>
  <legacyDrawing r:id="rId2"/>
  <oleObjects>
    <mc:AlternateContent xmlns:mc="http://schemas.openxmlformats.org/markup-compatibility/2006">
      <mc:Choice Requires="x14">
        <oleObject progId="PBrush" shapeId="9217" r:id="rId3">
          <objectPr defaultSize="0" autoPict="0" r:id="rId4">
            <anchor moveWithCells="1" sizeWithCells="1">
              <from>
                <xdr:col>0</xdr:col>
                <xdr:colOff>76200</xdr:colOff>
                <xdr:row>1</xdr:row>
                <xdr:rowOff>66675</xdr:rowOff>
              </from>
              <to>
                <xdr:col>0</xdr:col>
                <xdr:colOff>676275</xdr:colOff>
                <xdr:row>5</xdr:row>
                <xdr:rowOff>0</xdr:rowOff>
              </to>
            </anchor>
          </objectPr>
        </oleObject>
      </mc:Choice>
      <mc:Fallback>
        <oleObject progId="PBrush" shapeId="9217" r:id="rId3"/>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24"/>
  <sheetViews>
    <sheetView workbookViewId="0">
      <selection activeCell="L75" sqref="L75:L76"/>
    </sheetView>
  </sheetViews>
  <sheetFormatPr baseColWidth="10" defaultRowHeight="15"/>
  <cols>
    <col min="8" max="8" width="12.85546875" bestFit="1" customWidth="1"/>
    <col min="10" max="10" width="13.5703125" bestFit="1" customWidth="1"/>
    <col min="12" max="12" width="11.85546875" bestFit="1" customWidth="1"/>
    <col min="13" max="13" width="13"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22"/>
      <c r="F11" s="23"/>
      <c r="G11" s="21"/>
      <c r="H11" s="24"/>
      <c r="I11" s="25" t="s">
        <v>17</v>
      </c>
      <c r="J11" s="26"/>
      <c r="K11" s="222"/>
      <c r="L11" s="222"/>
      <c r="M11" s="27"/>
    </row>
    <row r="12" spans="1:13" ht="15.75" thickBot="1">
      <c r="A12" s="28"/>
      <c r="B12" s="29"/>
      <c r="C12" s="223"/>
      <c r="D12" s="223"/>
      <c r="E12" s="223"/>
      <c r="F12" s="223"/>
      <c r="G12" s="29"/>
      <c r="H12" s="223"/>
      <c r="I12" s="29"/>
      <c r="J12" s="223"/>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24"/>
      <c r="D25" s="224"/>
      <c r="E25" s="765" t="s">
        <v>26</v>
      </c>
      <c r="F25" s="766"/>
      <c r="G25" s="766"/>
      <c r="H25" s="224" t="s">
        <v>11</v>
      </c>
      <c r="I25" s="224" t="s">
        <v>12</v>
      </c>
      <c r="J25" s="62"/>
      <c r="K25" s="224"/>
      <c r="L25" s="224"/>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165</v>
      </c>
      <c r="B31" s="73" t="s">
        <v>166</v>
      </c>
      <c r="C31" s="74"/>
      <c r="D31" s="74"/>
      <c r="E31" s="74"/>
      <c r="F31" s="74"/>
      <c r="G31" s="74"/>
      <c r="H31" s="74"/>
      <c r="I31" s="74"/>
      <c r="J31" s="264"/>
      <c r="K31" s="77" t="s">
        <v>35</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167</v>
      </c>
      <c r="B36" s="760"/>
      <c r="C36" s="760"/>
      <c r="D36" s="760"/>
      <c r="E36" s="760"/>
      <c r="F36" s="760"/>
      <c r="G36" s="761"/>
      <c r="H36" s="92"/>
      <c r="I36" s="93"/>
      <c r="J36" s="94">
        <v>8500</v>
      </c>
      <c r="K36" s="95"/>
      <c r="L36" s="229">
        <v>1</v>
      </c>
      <c r="M36" s="97">
        <f>J36/L36</f>
        <v>8500</v>
      </c>
    </row>
    <row r="37" spans="1:13">
      <c r="A37" s="759"/>
      <c r="B37" s="760"/>
      <c r="C37" s="760"/>
      <c r="D37" s="760"/>
      <c r="E37" s="760"/>
      <c r="F37" s="760"/>
      <c r="G37" s="761"/>
      <c r="H37" s="265"/>
      <c r="I37" s="266"/>
      <c r="J37" s="94"/>
      <c r="K37" s="228"/>
      <c r="L37" s="229"/>
      <c r="M37" s="97"/>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29"/>
      <c r="M39" s="97"/>
    </row>
    <row r="40" spans="1:13">
      <c r="A40" s="220"/>
      <c r="B40" s="221"/>
      <c r="C40" s="221"/>
      <c r="D40" s="221"/>
      <c r="E40" s="230"/>
      <c r="F40" s="230"/>
      <c r="G40" s="271"/>
      <c r="H40" s="100"/>
      <c r="I40" s="101"/>
      <c r="J40" s="94"/>
      <c r="K40" s="102"/>
      <c r="L40" s="103"/>
      <c r="M40" s="99"/>
    </row>
    <row r="41" spans="1:13">
      <c r="A41" s="789" t="s">
        <v>43</v>
      </c>
      <c r="B41" s="790"/>
      <c r="C41" s="790"/>
      <c r="D41" s="105"/>
      <c r="E41" s="106"/>
      <c r="F41" s="106"/>
      <c r="G41" s="107"/>
      <c r="H41" s="100"/>
      <c r="I41" s="101"/>
      <c r="J41" s="108"/>
      <c r="K41" s="102"/>
      <c r="L41" s="243">
        <v>0.05</v>
      </c>
      <c r="M41" s="109">
        <f>M81*L41</f>
        <v>6707.5732852438905</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15207.57328524389</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27" t="s">
        <v>31</v>
      </c>
      <c r="J47" s="119" t="s">
        <v>32</v>
      </c>
      <c r="K47" s="783" t="s">
        <v>46</v>
      </c>
      <c r="L47" s="782"/>
      <c r="M47" s="120" t="s">
        <v>40</v>
      </c>
    </row>
    <row r="48" spans="1:13">
      <c r="A48" s="121" t="s">
        <v>168</v>
      </c>
      <c r="B48" s="122"/>
      <c r="C48" s="122"/>
      <c r="D48" s="122"/>
      <c r="E48" s="122"/>
      <c r="F48" s="122"/>
      <c r="G48" s="122"/>
      <c r="H48" s="122"/>
      <c r="I48" s="138" t="s">
        <v>35</v>
      </c>
      <c r="J48" s="123">
        <v>0.84</v>
      </c>
      <c r="K48" s="92"/>
      <c r="L48" s="244">
        <v>80000</v>
      </c>
      <c r="M48" s="97">
        <f>J48*L48</f>
        <v>67200</v>
      </c>
    </row>
    <row r="49" spans="1:13">
      <c r="A49" s="121" t="s">
        <v>88</v>
      </c>
      <c r="B49" s="272"/>
      <c r="C49" s="272"/>
      <c r="D49" s="272"/>
      <c r="E49" s="272"/>
      <c r="F49" s="272"/>
      <c r="G49" s="272"/>
      <c r="H49" s="272"/>
      <c r="I49" s="310" t="s">
        <v>89</v>
      </c>
      <c r="J49" s="273">
        <v>185</v>
      </c>
      <c r="K49" s="265"/>
      <c r="L49" s="244">
        <v>80</v>
      </c>
      <c r="M49" s="97">
        <f>J49*L49</f>
        <v>14800</v>
      </c>
    </row>
    <row r="50" spans="1:13">
      <c r="A50" s="121" t="s">
        <v>169</v>
      </c>
      <c r="B50" s="272"/>
      <c r="C50" s="272"/>
      <c r="D50" s="272"/>
      <c r="E50" s="272"/>
      <c r="F50" s="272"/>
      <c r="G50" s="272"/>
      <c r="H50" s="272"/>
      <c r="I50" s="310" t="s">
        <v>35</v>
      </c>
      <c r="J50" s="273">
        <v>0.63</v>
      </c>
      <c r="K50" s="265"/>
      <c r="L50" s="244">
        <v>95000</v>
      </c>
      <c r="M50" s="97">
        <f>J50*L50</f>
        <v>59850</v>
      </c>
    </row>
    <row r="51" spans="1:13">
      <c r="A51" s="121" t="s">
        <v>170</v>
      </c>
      <c r="B51" s="272"/>
      <c r="C51" s="272"/>
      <c r="D51" s="272"/>
      <c r="E51" s="272"/>
      <c r="F51" s="272"/>
      <c r="G51" s="272"/>
      <c r="H51" s="272"/>
      <c r="I51" s="310" t="s">
        <v>141</v>
      </c>
      <c r="J51" s="273">
        <v>260</v>
      </c>
      <c r="K51" s="265"/>
      <c r="L51" s="244">
        <v>650</v>
      </c>
      <c r="M51" s="97">
        <f>J51*L51</f>
        <v>169000</v>
      </c>
    </row>
    <row r="52" spans="1:13">
      <c r="A52" s="121"/>
      <c r="B52" s="272"/>
      <c r="C52" s="272"/>
      <c r="D52" s="272"/>
      <c r="E52" s="272"/>
      <c r="F52" s="272"/>
      <c r="G52" s="272"/>
      <c r="H52" s="272"/>
      <c r="I52" s="138"/>
      <c r="J52" s="273"/>
      <c r="K52" s="265"/>
      <c r="L52" s="244"/>
      <c r="M52" s="97"/>
    </row>
    <row r="53" spans="1:13">
      <c r="A53" s="121"/>
      <c r="B53" s="272"/>
      <c r="C53" s="272"/>
      <c r="D53" s="272"/>
      <c r="E53" s="272"/>
      <c r="F53" s="272"/>
      <c r="G53" s="272"/>
      <c r="H53" s="272"/>
      <c r="I53" s="138"/>
      <c r="J53" s="273"/>
      <c r="K53" s="265"/>
      <c r="L53" s="244"/>
      <c r="M53" s="97"/>
    </row>
    <row r="54" spans="1:13">
      <c r="A54" s="121"/>
      <c r="B54" s="272"/>
      <c r="C54" s="272"/>
      <c r="D54" s="272"/>
      <c r="E54" s="272"/>
      <c r="F54" s="272"/>
      <c r="G54" s="272"/>
      <c r="H54" s="272"/>
      <c r="I54" s="138"/>
      <c r="J54" s="273"/>
      <c r="K54" s="265"/>
      <c r="L54" s="244"/>
      <c r="M54" s="97"/>
    </row>
    <row r="55" spans="1:13">
      <c r="A55" s="121"/>
      <c r="B55" s="272"/>
      <c r="C55" s="272"/>
      <c r="D55" s="272"/>
      <c r="E55" s="272"/>
      <c r="F55" s="272"/>
      <c r="G55" s="272"/>
      <c r="H55" s="272"/>
      <c r="I55" s="138"/>
      <c r="J55" s="273"/>
      <c r="K55" s="265"/>
      <c r="L55" s="244"/>
      <c r="M55" s="97"/>
    </row>
    <row r="56" spans="1:13">
      <c r="A56" s="121"/>
      <c r="B56" s="272"/>
      <c r="C56" s="272"/>
      <c r="D56" s="272"/>
      <c r="E56" s="272"/>
      <c r="F56" s="272"/>
      <c r="G56" s="272"/>
      <c r="H56" s="272"/>
      <c r="I56" s="138"/>
      <c r="J56" s="273"/>
      <c r="K56" s="265"/>
      <c r="L56" s="244"/>
      <c r="M56" s="97"/>
    </row>
    <row r="57" spans="1:13">
      <c r="A57" s="121"/>
      <c r="B57" s="272"/>
      <c r="C57" s="272"/>
      <c r="D57" s="272"/>
      <c r="E57" s="272"/>
      <c r="F57" s="272"/>
      <c r="G57" s="272"/>
      <c r="H57" s="272"/>
      <c r="I57" s="138"/>
      <c r="J57" s="273"/>
      <c r="K57" s="265"/>
      <c r="L57" s="244"/>
      <c r="M57" s="97"/>
    </row>
    <row r="58" spans="1:13" ht="15.75" thickBot="1">
      <c r="A58" s="121"/>
      <c r="B58" s="236"/>
      <c r="C58" s="236"/>
      <c r="D58" s="236"/>
      <c r="E58" s="236"/>
      <c r="F58" s="236"/>
      <c r="G58" s="236"/>
      <c r="H58" s="236"/>
      <c r="I58" s="237"/>
      <c r="J58" s="149"/>
      <c r="K58" s="274"/>
      <c r="L58" s="244"/>
      <c r="M58" s="97"/>
    </row>
    <row r="59" spans="1:13" ht="15.75" thickBot="1">
      <c r="A59" s="795" t="s">
        <v>44</v>
      </c>
      <c r="B59" s="796"/>
      <c r="C59" s="796"/>
      <c r="D59" s="796"/>
      <c r="E59" s="796"/>
      <c r="F59" s="796"/>
      <c r="G59" s="796"/>
      <c r="H59" s="796"/>
      <c r="I59" s="796"/>
      <c r="J59" s="796"/>
      <c r="K59" s="796"/>
      <c r="L59" s="797"/>
      <c r="M59" s="112">
        <f>SUM(M48:M58)</f>
        <v>310850</v>
      </c>
    </row>
    <row r="60" spans="1:13">
      <c r="A60" s="65"/>
      <c r="B60" s="66"/>
      <c r="C60" s="66"/>
      <c r="D60" s="66"/>
      <c r="E60" s="66"/>
      <c r="F60" s="66"/>
      <c r="G60" s="66"/>
      <c r="H60" s="66"/>
      <c r="I60" s="66"/>
      <c r="J60" s="66"/>
      <c r="K60" s="66"/>
      <c r="L60" s="66"/>
      <c r="M60" s="67"/>
    </row>
    <row r="61" spans="1:13">
      <c r="A61" s="114" t="s">
        <v>47</v>
      </c>
      <c r="B61" s="115"/>
      <c r="C61" s="115"/>
      <c r="D61" s="115"/>
      <c r="E61" s="115"/>
      <c r="F61" s="115"/>
      <c r="G61" s="115"/>
      <c r="H61" s="115"/>
      <c r="I61" s="115"/>
      <c r="J61" s="115"/>
      <c r="K61" s="115"/>
      <c r="L61" s="115"/>
      <c r="M61" s="116"/>
    </row>
    <row r="62" spans="1:13" ht="15.75" thickBot="1">
      <c r="A62" s="129"/>
      <c r="B62" s="87"/>
      <c r="C62" s="87"/>
      <c r="D62" s="87"/>
      <c r="E62" s="87"/>
      <c r="F62" s="87"/>
      <c r="G62" s="87"/>
      <c r="H62" s="87"/>
      <c r="I62" s="87"/>
      <c r="J62" s="87"/>
      <c r="K62" s="87"/>
      <c r="L62" s="87"/>
      <c r="M62" s="89"/>
    </row>
    <row r="63" spans="1:13" ht="25.5">
      <c r="A63" s="225" t="s">
        <v>48</v>
      </c>
      <c r="B63" s="226"/>
      <c r="C63" s="226"/>
      <c r="D63" s="226"/>
      <c r="E63" s="226"/>
      <c r="F63" s="226"/>
      <c r="G63" s="132" t="s">
        <v>31</v>
      </c>
      <c r="H63" s="133" t="s">
        <v>49</v>
      </c>
      <c r="I63" s="134" t="s">
        <v>50</v>
      </c>
      <c r="J63" s="132" t="s">
        <v>51</v>
      </c>
      <c r="K63" s="804" t="s">
        <v>52</v>
      </c>
      <c r="L63" s="805"/>
      <c r="M63" s="135" t="s">
        <v>40</v>
      </c>
    </row>
    <row r="64" spans="1:13">
      <c r="A64" s="136" t="s">
        <v>171</v>
      </c>
      <c r="B64" s="233"/>
      <c r="C64" s="233"/>
      <c r="D64" s="233"/>
      <c r="E64" s="233"/>
      <c r="F64" s="233"/>
      <c r="G64" s="138" t="s">
        <v>83</v>
      </c>
      <c r="H64" s="108">
        <v>0.63</v>
      </c>
      <c r="I64" s="139">
        <v>1</v>
      </c>
      <c r="J64" s="108">
        <f>H64*I64</f>
        <v>0.63</v>
      </c>
      <c r="K64" s="806">
        <v>2100</v>
      </c>
      <c r="L64" s="807"/>
      <c r="M64" s="140">
        <f>J64*K64</f>
        <v>1323</v>
      </c>
    </row>
    <row r="65" spans="1:13">
      <c r="A65" s="136" t="s">
        <v>172</v>
      </c>
      <c r="B65" s="141"/>
      <c r="C65" s="141"/>
      <c r="D65" s="141"/>
      <c r="E65" s="141"/>
      <c r="F65" s="141"/>
      <c r="G65" s="138" t="s">
        <v>83</v>
      </c>
      <c r="H65" s="108">
        <v>0.84</v>
      </c>
      <c r="I65" s="139">
        <v>1</v>
      </c>
      <c r="J65" s="108">
        <f>H65*I65</f>
        <v>0.84</v>
      </c>
      <c r="K65" s="806">
        <v>2100</v>
      </c>
      <c r="L65" s="807"/>
      <c r="M65" s="140">
        <f>J65*K65</f>
        <v>1764</v>
      </c>
    </row>
    <row r="66" spans="1:13">
      <c r="A66" s="136"/>
      <c r="B66" s="141"/>
      <c r="C66" s="141"/>
      <c r="D66" s="141"/>
      <c r="E66" s="141"/>
      <c r="F66" s="141"/>
      <c r="G66" s="138"/>
      <c r="H66" s="108"/>
      <c r="I66" s="139"/>
      <c r="J66" s="108"/>
      <c r="K66" s="806"/>
      <c r="L66" s="807"/>
      <c r="M66" s="140"/>
    </row>
    <row r="67" spans="1:13">
      <c r="A67" s="136"/>
      <c r="B67" s="141"/>
      <c r="C67" s="141"/>
      <c r="D67" s="141"/>
      <c r="E67" s="141"/>
      <c r="F67" s="141"/>
      <c r="G67" s="138"/>
      <c r="H67" s="108"/>
      <c r="I67" s="139"/>
      <c r="J67" s="108"/>
      <c r="K67" s="806"/>
      <c r="L67" s="807"/>
      <c r="M67" s="140"/>
    </row>
    <row r="68" spans="1:13">
      <c r="A68" s="136"/>
      <c r="B68" s="141"/>
      <c r="C68" s="141"/>
      <c r="D68" s="141"/>
      <c r="E68" s="141"/>
      <c r="F68" s="141"/>
      <c r="G68" s="142"/>
      <c r="H68" s="108"/>
      <c r="I68" s="108"/>
      <c r="J68" s="108"/>
      <c r="K68" s="143"/>
      <c r="L68" s="144"/>
      <c r="M68" s="145"/>
    </row>
    <row r="69" spans="1:13" ht="15.75" thickBot="1">
      <c r="A69" s="235"/>
      <c r="B69" s="236"/>
      <c r="C69" s="236"/>
      <c r="D69" s="236"/>
      <c r="E69" s="236"/>
      <c r="F69" s="236"/>
      <c r="G69" s="148"/>
      <c r="H69" s="149"/>
      <c r="I69" s="149"/>
      <c r="J69" s="149"/>
      <c r="K69" s="808"/>
      <c r="L69" s="809"/>
      <c r="M69" s="150"/>
    </row>
    <row r="70" spans="1:13" ht="15.75" thickBot="1">
      <c r="A70" s="810" t="s">
        <v>44</v>
      </c>
      <c r="B70" s="798"/>
      <c r="C70" s="798"/>
      <c r="D70" s="798"/>
      <c r="E70" s="798"/>
      <c r="F70" s="798"/>
      <c r="G70" s="798"/>
      <c r="H70" s="798"/>
      <c r="I70" s="798"/>
      <c r="J70" s="798"/>
      <c r="K70" s="798"/>
      <c r="L70" s="799"/>
      <c r="M70" s="151">
        <f>M64+M65+M66+M67+M68</f>
        <v>3087</v>
      </c>
    </row>
    <row r="71" spans="1:13">
      <c r="A71" s="65"/>
      <c r="B71" s="66"/>
      <c r="C71" s="66"/>
      <c r="D71" s="66"/>
      <c r="E71" s="66"/>
      <c r="F71" s="66"/>
      <c r="G71" s="66"/>
      <c r="H71" s="66"/>
      <c r="I71" s="66"/>
      <c r="J71" s="66"/>
      <c r="K71" s="66"/>
      <c r="L71" s="66"/>
      <c r="M71" s="67"/>
    </row>
    <row r="72" spans="1:13">
      <c r="A72" s="114" t="s">
        <v>53</v>
      </c>
      <c r="B72" s="115"/>
      <c r="C72" s="115"/>
      <c r="D72" s="115"/>
      <c r="E72" s="115"/>
      <c r="F72" s="115"/>
      <c r="G72" s="115"/>
      <c r="H72" s="115"/>
      <c r="I72" s="115"/>
      <c r="J72" s="115"/>
      <c r="K72" s="115"/>
      <c r="L72" s="115"/>
      <c r="M72" s="116"/>
    </row>
    <row r="73" spans="1:13" ht="15.75" thickBot="1">
      <c r="A73" s="129"/>
      <c r="B73" s="87"/>
      <c r="C73" s="87"/>
      <c r="D73" s="87"/>
      <c r="E73" s="87"/>
      <c r="F73" s="87"/>
      <c r="G73" s="87"/>
      <c r="H73" s="87"/>
      <c r="I73" s="87"/>
      <c r="J73" s="87"/>
      <c r="K73" s="87"/>
      <c r="L73" s="87"/>
      <c r="M73" s="89"/>
    </row>
    <row r="74" spans="1:13" ht="25.5">
      <c r="A74" s="811" t="s">
        <v>54</v>
      </c>
      <c r="B74" s="812"/>
      <c r="C74" s="812"/>
      <c r="D74" s="812"/>
      <c r="E74" s="812"/>
      <c r="F74" s="812"/>
      <c r="G74" s="812"/>
      <c r="H74" s="132" t="s">
        <v>55</v>
      </c>
      <c r="I74" s="134" t="s">
        <v>56</v>
      </c>
      <c r="J74" s="133" t="s">
        <v>57</v>
      </c>
      <c r="K74" s="813" t="s">
        <v>39</v>
      </c>
      <c r="L74" s="814"/>
      <c r="M74" s="152" t="s">
        <v>40</v>
      </c>
    </row>
    <row r="75" spans="1:13">
      <c r="A75" s="153" t="s">
        <v>106</v>
      </c>
      <c r="B75" s="141"/>
      <c r="C75" s="141"/>
      <c r="D75" s="141"/>
      <c r="E75" s="141"/>
      <c r="F75" s="141"/>
      <c r="G75" s="141"/>
      <c r="H75" s="154">
        <v>234080.00000000003</v>
      </c>
      <c r="I75" s="155">
        <v>185</v>
      </c>
      <c r="J75" s="156">
        <v>433048</v>
      </c>
      <c r="K75" s="157"/>
      <c r="L75" s="307">
        <v>4.0232999999999999</v>
      </c>
      <c r="M75" s="159">
        <f>J75/L75</f>
        <v>107635.02597370319</v>
      </c>
    </row>
    <row r="76" spans="1:13">
      <c r="A76" s="153" t="s">
        <v>91</v>
      </c>
      <c r="B76" s="141"/>
      <c r="C76" s="141"/>
      <c r="D76" s="141"/>
      <c r="E76" s="141"/>
      <c r="F76" s="141"/>
      <c r="G76" s="141"/>
      <c r="H76" s="154">
        <v>57668.23979157189</v>
      </c>
      <c r="I76" s="155">
        <v>185</v>
      </c>
      <c r="J76" s="156">
        <v>106686.24361440798</v>
      </c>
      <c r="K76" s="157"/>
      <c r="L76" s="307">
        <v>4.0233999999999996</v>
      </c>
      <c r="M76" s="159">
        <f>J76/L76</f>
        <v>26516.439731174625</v>
      </c>
    </row>
    <row r="77" spans="1:13">
      <c r="A77" s="153"/>
      <c r="B77" s="141"/>
      <c r="C77" s="141"/>
      <c r="D77" s="141"/>
      <c r="E77" s="141"/>
      <c r="F77" s="141"/>
      <c r="G77" s="141"/>
      <c r="H77" s="154"/>
      <c r="I77" s="155"/>
      <c r="J77" s="156"/>
      <c r="K77" s="157"/>
      <c r="L77" s="276"/>
      <c r="M77" s="159"/>
    </row>
    <row r="78" spans="1:13">
      <c r="A78" s="153"/>
      <c r="B78" s="141"/>
      <c r="C78" s="141"/>
      <c r="D78" s="141"/>
      <c r="E78" s="141"/>
      <c r="F78" s="141"/>
      <c r="G78" s="141"/>
      <c r="H78" s="108"/>
      <c r="I78" s="162"/>
      <c r="J78" s="163"/>
      <c r="K78" s="234"/>
      <c r="L78" s="164"/>
      <c r="M78" s="161"/>
    </row>
    <row r="79" spans="1:13">
      <c r="A79" s="153"/>
      <c r="B79" s="141"/>
      <c r="C79" s="141"/>
      <c r="D79" s="141"/>
      <c r="E79" s="141"/>
      <c r="F79" s="141"/>
      <c r="G79" s="141"/>
      <c r="H79" s="108"/>
      <c r="I79" s="162"/>
      <c r="J79" s="163"/>
      <c r="K79" s="234"/>
      <c r="L79" s="164"/>
      <c r="M79" s="161"/>
    </row>
    <row r="80" spans="1:13" ht="15.75" thickBot="1">
      <c r="A80" s="815"/>
      <c r="B80" s="816"/>
      <c r="C80" s="816"/>
      <c r="D80" s="816"/>
      <c r="E80" s="816"/>
      <c r="F80" s="816"/>
      <c r="G80" s="816"/>
      <c r="H80" s="149"/>
      <c r="I80" s="149"/>
      <c r="J80" s="149"/>
      <c r="K80" s="817"/>
      <c r="L80" s="817"/>
      <c r="M80" s="128"/>
    </row>
    <row r="81" spans="1:15" ht="15.75" thickBot="1">
      <c r="A81" s="810" t="s">
        <v>44</v>
      </c>
      <c r="B81" s="798"/>
      <c r="C81" s="798"/>
      <c r="D81" s="798"/>
      <c r="E81" s="798"/>
      <c r="F81" s="798"/>
      <c r="G81" s="798"/>
      <c r="H81" s="798"/>
      <c r="I81" s="798"/>
      <c r="J81" s="798"/>
      <c r="K81" s="798"/>
      <c r="L81" s="799"/>
      <c r="M81" s="166">
        <f>SUM(M75:M80)</f>
        <v>134151.4657048778</v>
      </c>
    </row>
    <row r="82" spans="1:15" ht="15.75" thickBot="1">
      <c r="A82" s="65"/>
      <c r="B82" s="66"/>
      <c r="C82" s="66"/>
      <c r="D82" s="66"/>
      <c r="E82" s="66"/>
      <c r="F82" s="66"/>
      <c r="G82" s="66"/>
      <c r="H82" s="66"/>
      <c r="I82" s="66"/>
      <c r="J82" s="66"/>
      <c r="K82" s="66"/>
      <c r="L82" s="66"/>
      <c r="M82" s="67"/>
    </row>
    <row r="83" spans="1:15" ht="15.75" thickBot="1">
      <c r="A83" s="795" t="s">
        <v>58</v>
      </c>
      <c r="B83" s="796"/>
      <c r="C83" s="796"/>
      <c r="D83" s="796"/>
      <c r="E83" s="796"/>
      <c r="F83" s="796"/>
      <c r="G83" s="796"/>
      <c r="H83" s="796"/>
      <c r="I83" s="796"/>
      <c r="J83" s="796"/>
      <c r="K83" s="796"/>
      <c r="L83" s="797"/>
      <c r="M83" s="167">
        <f>M43+M59+M70+M81</f>
        <v>463296.03899012168</v>
      </c>
    </row>
    <row r="84" spans="1:15">
      <c r="A84" s="65"/>
      <c r="B84" s="66"/>
      <c r="C84" s="66"/>
      <c r="D84" s="66"/>
      <c r="E84" s="66"/>
      <c r="F84" s="66"/>
      <c r="G84" s="66"/>
      <c r="H84" s="66"/>
      <c r="I84" s="66"/>
      <c r="J84" s="66"/>
      <c r="K84" s="66"/>
      <c r="L84" s="66"/>
      <c r="M84" s="67"/>
    </row>
    <row r="85" spans="1:15">
      <c r="A85" s="114" t="s">
        <v>59</v>
      </c>
      <c r="B85" s="115"/>
      <c r="C85" s="115"/>
      <c r="D85" s="115"/>
      <c r="E85" s="115"/>
      <c r="F85" s="115"/>
      <c r="G85" s="115"/>
      <c r="H85" s="115"/>
      <c r="I85" s="115"/>
      <c r="J85" s="115"/>
      <c r="K85" s="115"/>
      <c r="L85" s="115"/>
      <c r="M85" s="116"/>
    </row>
    <row r="86" spans="1:15" ht="15.75" thickBot="1">
      <c r="A86" s="129"/>
      <c r="B86" s="87"/>
      <c r="C86" s="87"/>
      <c r="D86" s="87"/>
      <c r="E86" s="87"/>
      <c r="F86" s="87"/>
      <c r="G86" s="87"/>
      <c r="H86" s="87"/>
      <c r="I86" s="87"/>
      <c r="J86" s="87"/>
      <c r="K86" s="87"/>
      <c r="L86" s="87"/>
      <c r="M86" s="89"/>
    </row>
    <row r="87" spans="1:15">
      <c r="A87" s="780" t="s">
        <v>60</v>
      </c>
      <c r="B87" s="781"/>
      <c r="C87" s="781"/>
      <c r="D87" s="781"/>
      <c r="E87" s="781"/>
      <c r="F87" s="781"/>
      <c r="G87" s="781"/>
      <c r="H87" s="226"/>
      <c r="I87" s="238"/>
      <c r="J87" s="169" t="s">
        <v>61</v>
      </c>
      <c r="K87" s="822" t="s">
        <v>62</v>
      </c>
      <c r="L87" s="823"/>
      <c r="M87" s="170"/>
    </row>
    <row r="88" spans="1:15">
      <c r="A88" s="824" t="s">
        <v>63</v>
      </c>
      <c r="B88" s="825"/>
      <c r="C88" s="825"/>
      <c r="D88" s="825"/>
      <c r="E88" s="825"/>
      <c r="F88" s="825"/>
      <c r="G88" s="825"/>
      <c r="H88" s="171"/>
      <c r="I88" s="172"/>
      <c r="J88" s="173">
        <v>0.2</v>
      </c>
      <c r="K88" s="826">
        <f>M83*J88</f>
        <v>92659.207798024348</v>
      </c>
      <c r="L88" s="827"/>
      <c r="M88" s="174"/>
    </row>
    <row r="89" spans="1:15">
      <c r="A89" s="175" t="s">
        <v>64</v>
      </c>
      <c r="B89" s="176"/>
      <c r="C89" s="176"/>
      <c r="D89" s="176"/>
      <c r="E89" s="176"/>
      <c r="F89" s="176"/>
      <c r="G89" s="176"/>
      <c r="H89" s="171"/>
      <c r="I89" s="172"/>
      <c r="J89" s="173">
        <v>0.05</v>
      </c>
      <c r="K89" s="826">
        <f>M83*J89</f>
        <v>23164.801949506087</v>
      </c>
      <c r="L89" s="827"/>
      <c r="M89" s="174"/>
    </row>
    <row r="90" spans="1:15" ht="15.75" thickBot="1">
      <c r="A90" s="177" t="s">
        <v>65</v>
      </c>
      <c r="B90" s="178"/>
      <c r="C90" s="178"/>
      <c r="D90" s="178"/>
      <c r="E90" s="178"/>
      <c r="F90" s="178"/>
      <c r="G90" s="178"/>
      <c r="H90" s="179"/>
      <c r="I90" s="180"/>
      <c r="J90" s="181">
        <v>0.05</v>
      </c>
      <c r="K90" s="828">
        <f>M83*J90</f>
        <v>23164.801949506087</v>
      </c>
      <c r="L90" s="829"/>
      <c r="M90" s="174"/>
    </row>
    <row r="91" spans="1:15" ht="15.75" thickBot="1">
      <c r="A91" s="795" t="s">
        <v>44</v>
      </c>
      <c r="B91" s="796"/>
      <c r="C91" s="796"/>
      <c r="D91" s="796"/>
      <c r="E91" s="796"/>
      <c r="F91" s="796"/>
      <c r="G91" s="796"/>
      <c r="H91" s="796"/>
      <c r="I91" s="796"/>
      <c r="J91" s="796"/>
      <c r="K91" s="796"/>
      <c r="L91" s="797"/>
      <c r="M91" s="182">
        <f>K88+K89+K90</f>
        <v>138988.81169703652</v>
      </c>
    </row>
    <row r="92" spans="1:15" ht="15.75" thickBot="1">
      <c r="A92" s="65"/>
      <c r="B92" s="66"/>
      <c r="C92" s="66"/>
      <c r="D92" s="66"/>
      <c r="E92" s="66"/>
      <c r="F92" s="66"/>
      <c r="G92" s="66"/>
      <c r="H92" s="66"/>
      <c r="I92" s="66"/>
      <c r="J92" s="66"/>
      <c r="K92" s="66"/>
      <c r="L92" s="66"/>
      <c r="M92" s="67"/>
    </row>
    <row r="93" spans="1:15" ht="15.75" thickBot="1">
      <c r="A93" s="795" t="s">
        <v>66</v>
      </c>
      <c r="B93" s="796"/>
      <c r="C93" s="796"/>
      <c r="D93" s="796"/>
      <c r="E93" s="796"/>
      <c r="F93" s="796"/>
      <c r="G93" s="796"/>
      <c r="H93" s="796"/>
      <c r="I93" s="796"/>
      <c r="J93" s="796"/>
      <c r="K93" s="796"/>
      <c r="L93" s="797"/>
      <c r="M93" s="183">
        <f>M83+M91</f>
        <v>602284.85068715818</v>
      </c>
      <c r="O93" s="242"/>
    </row>
    <row r="94" spans="1:15">
      <c r="A94" s="277"/>
      <c r="B94" s="278"/>
      <c r="C94" s="278"/>
      <c r="D94" s="278"/>
      <c r="E94" s="278"/>
      <c r="F94" s="278"/>
      <c r="G94" s="278"/>
      <c r="H94" s="278"/>
      <c r="I94" s="278"/>
      <c r="J94" s="278"/>
      <c r="K94" s="278"/>
      <c r="L94" s="278"/>
      <c r="M94" s="279"/>
    </row>
    <row r="95" spans="1:15">
      <c r="A95" s="280"/>
      <c r="B95" s="281"/>
      <c r="C95" s="281"/>
      <c r="D95" s="281"/>
      <c r="E95" s="281"/>
      <c r="F95" s="281"/>
      <c r="G95" s="281"/>
      <c r="H95" s="281"/>
      <c r="I95" s="281"/>
      <c r="J95" s="281"/>
      <c r="K95" s="281"/>
      <c r="L95" s="281"/>
      <c r="M95" s="282"/>
    </row>
    <row r="96" spans="1:15">
      <c r="A96" s="280"/>
      <c r="B96" s="281"/>
      <c r="C96" s="281"/>
      <c r="D96" s="281"/>
      <c r="E96" s="281"/>
      <c r="F96" s="281"/>
      <c r="G96" s="281"/>
      <c r="H96" s="281"/>
      <c r="I96" s="281"/>
      <c r="J96" s="281"/>
      <c r="K96" s="281"/>
      <c r="L96" s="281"/>
      <c r="M96" s="282"/>
    </row>
    <row r="97" spans="1:13">
      <c r="A97" s="280"/>
      <c r="B97" s="281"/>
      <c r="C97" s="281"/>
      <c r="D97" s="281"/>
      <c r="E97" s="281"/>
      <c r="F97" s="281"/>
      <c r="G97" s="281"/>
      <c r="H97" s="281"/>
      <c r="I97" s="281"/>
      <c r="J97" s="281"/>
      <c r="K97" s="281"/>
      <c r="L97" s="281"/>
      <c r="M97" s="282"/>
    </row>
    <row r="98" spans="1:13">
      <c r="A98" s="280"/>
      <c r="B98" s="281"/>
      <c r="C98" s="281"/>
      <c r="D98" s="283" t="s">
        <v>67</v>
      </c>
      <c r="E98" s="283"/>
      <c r="F98" s="283"/>
      <c r="G98" s="283"/>
      <c r="H98" s="283"/>
      <c r="I98" s="283"/>
      <c r="J98" s="281"/>
      <c r="K98" s="281"/>
      <c r="L98" s="281"/>
      <c r="M98" s="282"/>
    </row>
    <row r="99" spans="1:13">
      <c r="A99" s="280"/>
      <c r="B99" s="281"/>
      <c r="C99" s="281"/>
      <c r="D99" s="281" t="s">
        <v>68</v>
      </c>
      <c r="E99" s="281"/>
      <c r="F99" s="281"/>
      <c r="G99" s="281"/>
      <c r="H99" s="281"/>
      <c r="I99" s="281"/>
      <c r="J99" s="281"/>
      <c r="K99" s="281"/>
      <c r="L99" s="281"/>
      <c r="M99" s="282"/>
    </row>
    <row r="100" spans="1:13">
      <c r="A100" s="280"/>
      <c r="B100" s="281"/>
      <c r="C100" s="281"/>
      <c r="D100" s="281" t="s">
        <v>69</v>
      </c>
      <c r="E100" s="281"/>
      <c r="F100" s="281"/>
      <c r="G100" s="281"/>
      <c r="H100" s="281"/>
      <c r="I100" s="281"/>
      <c r="J100" s="281"/>
      <c r="K100" s="281"/>
      <c r="L100" s="281"/>
      <c r="M100" s="282"/>
    </row>
    <row r="101" spans="1:13">
      <c r="A101" s="280"/>
      <c r="B101" s="281"/>
      <c r="C101" s="281"/>
      <c r="D101" s="281" t="s">
        <v>70</v>
      </c>
      <c r="E101" s="281"/>
      <c r="F101" s="281"/>
      <c r="G101" s="281"/>
      <c r="H101" s="281"/>
      <c r="I101" s="281"/>
      <c r="J101" s="281"/>
      <c r="K101" s="281"/>
      <c r="L101" s="281"/>
      <c r="M101" s="282"/>
    </row>
    <row r="102" spans="1:13" ht="15.75" thickBot="1">
      <c r="A102" s="280"/>
      <c r="B102" s="281"/>
      <c r="C102" s="281"/>
      <c r="D102" s="281"/>
      <c r="E102" s="281" t="s">
        <v>71</v>
      </c>
      <c r="F102" s="281"/>
      <c r="G102" s="281"/>
      <c r="H102" s="281"/>
      <c r="I102" s="281"/>
      <c r="J102" s="281"/>
      <c r="K102" s="281"/>
      <c r="L102" s="281"/>
      <c r="M102" s="282"/>
    </row>
    <row r="103" spans="1:13">
      <c r="A103" s="184" t="s">
        <v>72</v>
      </c>
      <c r="B103" s="185"/>
      <c r="C103" s="185"/>
      <c r="D103" s="185"/>
      <c r="E103" s="185"/>
      <c r="F103" s="185"/>
      <c r="G103" s="185"/>
      <c r="H103" s="185"/>
      <c r="I103" s="185"/>
      <c r="J103" s="185"/>
      <c r="K103" s="185"/>
      <c r="L103" s="185"/>
      <c r="M103" s="186"/>
    </row>
    <row r="104" spans="1:13">
      <c r="A104" s="284"/>
      <c r="B104" s="285"/>
      <c r="C104" s="285"/>
      <c r="D104" s="285"/>
      <c r="E104" s="285"/>
      <c r="F104" s="285"/>
      <c r="G104" s="285"/>
      <c r="H104" s="285"/>
      <c r="I104" s="285"/>
      <c r="J104" s="285"/>
      <c r="K104" s="285"/>
      <c r="L104" s="285"/>
      <c r="M104" s="286"/>
    </row>
    <row r="105" spans="1:13">
      <c r="A105" s="284"/>
      <c r="B105" s="285"/>
      <c r="C105" s="285"/>
      <c r="D105" s="285"/>
      <c r="E105" s="285"/>
      <c r="F105" s="285"/>
      <c r="G105" s="285"/>
      <c r="H105" s="285"/>
      <c r="I105" s="285"/>
      <c r="J105" s="285"/>
      <c r="K105" s="285"/>
      <c r="L105" s="285"/>
      <c r="M105" s="286"/>
    </row>
    <row r="106" spans="1:13">
      <c r="A106" s="284"/>
      <c r="B106" s="285"/>
      <c r="C106" s="285"/>
      <c r="D106" s="285"/>
      <c r="E106" s="285"/>
      <c r="F106" s="285"/>
      <c r="G106" s="285"/>
      <c r="H106" s="285"/>
      <c r="I106" s="285"/>
      <c r="J106" s="285"/>
      <c r="K106" s="285"/>
      <c r="L106" s="285"/>
      <c r="M106" s="286"/>
    </row>
    <row r="107" spans="1:13" ht="15.75" thickBot="1">
      <c r="A107" s="287"/>
      <c r="B107" s="288"/>
      <c r="C107" s="288"/>
      <c r="D107" s="288"/>
      <c r="E107" s="288"/>
      <c r="F107" s="288"/>
      <c r="G107" s="288"/>
      <c r="H107" s="288"/>
      <c r="I107" s="288"/>
      <c r="J107" s="288"/>
      <c r="K107" s="288"/>
      <c r="L107" s="288"/>
      <c r="M107" s="289"/>
    </row>
    <row r="108" spans="1:13">
      <c r="A108" s="290"/>
      <c r="B108" s="291"/>
      <c r="C108" s="291"/>
      <c r="D108" s="291"/>
      <c r="E108" s="291"/>
      <c r="F108" s="291"/>
      <c r="G108" s="291"/>
      <c r="H108" s="291"/>
      <c r="I108" s="291"/>
      <c r="J108" s="291"/>
      <c r="K108" s="291"/>
      <c r="L108" s="291"/>
      <c r="M108" s="292"/>
    </row>
    <row r="109" spans="1:13">
      <c r="A109" s="293" t="s">
        <v>73</v>
      </c>
      <c r="B109" s="294"/>
      <c r="C109" s="294"/>
      <c r="D109" s="294"/>
      <c r="E109" s="294"/>
      <c r="F109" s="294"/>
      <c r="G109" s="294"/>
      <c r="H109" s="294"/>
      <c r="I109" s="294"/>
      <c r="J109" s="294"/>
      <c r="K109" s="294"/>
      <c r="L109" s="294"/>
      <c r="M109" s="295"/>
    </row>
    <row r="110" spans="1:13">
      <c r="A110" s="836" t="s">
        <v>74</v>
      </c>
      <c r="B110" s="837"/>
      <c r="C110" s="837"/>
      <c r="D110" s="837"/>
      <c r="E110" s="837"/>
      <c r="F110" s="837"/>
      <c r="G110" s="837"/>
      <c r="H110" s="837"/>
      <c r="I110" s="837"/>
      <c r="J110" s="837"/>
      <c r="K110" s="837"/>
      <c r="L110" s="837"/>
      <c r="M110" s="838"/>
    </row>
    <row r="111" spans="1:13" ht="25.5" customHeight="1">
      <c r="A111" s="836"/>
      <c r="B111" s="837"/>
      <c r="C111" s="837"/>
      <c r="D111" s="837"/>
      <c r="E111" s="837"/>
      <c r="F111" s="837"/>
      <c r="G111" s="837"/>
      <c r="H111" s="837"/>
      <c r="I111" s="837"/>
      <c r="J111" s="837"/>
      <c r="K111" s="837"/>
      <c r="L111" s="837"/>
      <c r="M111" s="838"/>
    </row>
    <row r="112" spans="1:13">
      <c r="A112" s="839" t="s">
        <v>75</v>
      </c>
      <c r="B112" s="840"/>
      <c r="C112" s="840"/>
      <c r="D112" s="840"/>
      <c r="E112" s="840"/>
      <c r="F112" s="840"/>
      <c r="G112" s="840"/>
      <c r="H112" s="840"/>
      <c r="I112" s="840"/>
      <c r="J112" s="840"/>
      <c r="K112" s="840"/>
      <c r="L112" s="840"/>
      <c r="M112" s="841"/>
    </row>
    <row r="113" spans="1:13" ht="25.5" customHeight="1">
      <c r="A113" s="839"/>
      <c r="B113" s="840"/>
      <c r="C113" s="840"/>
      <c r="D113" s="840"/>
      <c r="E113" s="840"/>
      <c r="F113" s="840"/>
      <c r="G113" s="840"/>
      <c r="H113" s="840"/>
      <c r="I113" s="840"/>
      <c r="J113" s="840"/>
      <c r="K113" s="840"/>
      <c r="L113" s="840"/>
      <c r="M113" s="841"/>
    </row>
    <row r="114" spans="1:13">
      <c r="A114" s="296"/>
      <c r="B114" s="297"/>
      <c r="C114" s="297"/>
      <c r="D114" s="297"/>
      <c r="E114" s="297"/>
      <c r="F114" s="297"/>
      <c r="G114" s="297"/>
      <c r="H114" s="297"/>
      <c r="I114" s="297"/>
      <c r="J114" s="297"/>
      <c r="K114" s="297"/>
      <c r="L114" s="297"/>
      <c r="M114" s="298"/>
    </row>
    <row r="115" spans="1:13">
      <c r="A115" s="296"/>
      <c r="B115" s="297"/>
      <c r="C115" s="297"/>
      <c r="D115" s="297"/>
      <c r="E115" s="297"/>
      <c r="F115" s="297"/>
      <c r="G115" s="297"/>
      <c r="H115" s="297"/>
      <c r="I115" s="297"/>
      <c r="J115" s="297"/>
      <c r="K115" s="297"/>
      <c r="L115" s="297"/>
      <c r="M115" s="298"/>
    </row>
    <row r="116" spans="1:13">
      <c r="A116" s="296"/>
      <c r="B116" s="297"/>
      <c r="C116" s="297"/>
      <c r="D116" s="297"/>
      <c r="E116" s="297"/>
      <c r="F116" s="297"/>
      <c r="G116" s="297"/>
      <c r="H116" s="297"/>
      <c r="I116" s="297"/>
      <c r="J116" s="297"/>
      <c r="K116" s="297"/>
      <c r="L116" s="297"/>
      <c r="M116" s="298"/>
    </row>
    <row r="117" spans="1:13">
      <c r="A117" s="293"/>
      <c r="B117" s="294"/>
      <c r="C117" s="294"/>
      <c r="D117" s="294"/>
      <c r="E117" s="294"/>
      <c r="F117" s="294"/>
      <c r="G117" s="294"/>
      <c r="H117" s="294"/>
      <c r="I117" s="294"/>
      <c r="J117" s="294"/>
      <c r="K117" s="294"/>
      <c r="L117" s="294"/>
      <c r="M117" s="295"/>
    </row>
    <row r="118" spans="1:13">
      <c r="A118" s="280"/>
      <c r="B118" s="281"/>
      <c r="C118" s="281"/>
      <c r="D118" s="281" t="s">
        <v>67</v>
      </c>
      <c r="E118" s="283"/>
      <c r="F118" s="283"/>
      <c r="G118" s="281"/>
      <c r="H118" s="281"/>
      <c r="I118" s="281"/>
      <c r="J118" s="281"/>
      <c r="K118" s="281"/>
      <c r="L118" s="281"/>
      <c r="M118" s="282"/>
    </row>
    <row r="119" spans="1:13">
      <c r="A119" s="280"/>
      <c r="B119" s="281"/>
      <c r="C119" s="281"/>
      <c r="D119" s="299" t="s">
        <v>68</v>
      </c>
      <c r="E119" s="281"/>
      <c r="F119" s="281"/>
      <c r="G119" s="299"/>
      <c r="H119" s="299"/>
      <c r="I119" s="299"/>
      <c r="J119" s="281"/>
      <c r="K119" s="281"/>
      <c r="L119" s="281"/>
      <c r="M119" s="282"/>
    </row>
    <row r="120" spans="1:13">
      <c r="A120" s="280"/>
      <c r="B120" s="281"/>
      <c r="C120" s="281"/>
      <c r="D120" s="300" t="s">
        <v>76</v>
      </c>
      <c r="E120" s="281"/>
      <c r="F120" s="281"/>
      <c r="G120" s="300"/>
      <c r="H120" s="300"/>
      <c r="I120" s="300"/>
      <c r="J120" s="281"/>
      <c r="K120" s="281"/>
      <c r="L120" s="281"/>
      <c r="M120" s="282"/>
    </row>
    <row r="121" spans="1:13">
      <c r="A121" s="301"/>
      <c r="B121" s="294"/>
      <c r="C121" s="294"/>
      <c r="D121" s="281" t="s">
        <v>70</v>
      </c>
      <c r="E121" s="281"/>
      <c r="F121" s="281"/>
      <c r="G121" s="281"/>
      <c r="H121" s="281"/>
      <c r="I121" s="281"/>
      <c r="J121" s="294"/>
      <c r="K121" s="294"/>
      <c r="L121" s="294"/>
      <c r="M121" s="295"/>
    </row>
    <row r="122" spans="1:13">
      <c r="A122" s="301"/>
      <c r="B122" s="294"/>
      <c r="C122" s="294"/>
      <c r="D122" s="294"/>
      <c r="E122" s="281"/>
      <c r="F122" s="281"/>
      <c r="G122" s="281"/>
      <c r="H122" s="281"/>
      <c r="I122" s="281"/>
      <c r="J122" s="294"/>
      <c r="K122" s="294"/>
      <c r="L122" s="294"/>
      <c r="M122" s="295"/>
    </row>
    <row r="123" spans="1:13">
      <c r="A123" s="301" t="s">
        <v>77</v>
      </c>
      <c r="B123" s="300"/>
      <c r="C123" s="300"/>
      <c r="D123" s="281"/>
      <c r="E123" s="281"/>
      <c r="F123" s="281"/>
      <c r="G123" s="281"/>
      <c r="H123" s="281"/>
      <c r="I123" s="842"/>
      <c r="J123" s="842"/>
      <c r="K123" s="842"/>
      <c r="L123" s="842"/>
      <c r="M123" s="843"/>
    </row>
    <row r="124" spans="1:13" ht="15.75" thickBot="1">
      <c r="A124" s="302" t="s">
        <v>78</v>
      </c>
      <c r="B124" s="303"/>
      <c r="C124" s="303"/>
      <c r="D124" s="304"/>
      <c r="E124" s="304"/>
      <c r="F124" s="304"/>
      <c r="G124" s="304"/>
      <c r="H124" s="304"/>
      <c r="I124" s="844"/>
      <c r="J124" s="844"/>
      <c r="K124" s="844"/>
      <c r="L124" s="844"/>
      <c r="M124" s="845"/>
    </row>
  </sheetData>
  <mergeCells count="64">
    <mergeCell ref="K1:M2"/>
    <mergeCell ref="B2:I2"/>
    <mergeCell ref="B3:I3"/>
    <mergeCell ref="J3:J4"/>
    <mergeCell ref="K3:M4"/>
    <mergeCell ref="B4:I4"/>
    <mergeCell ref="A10:D10"/>
    <mergeCell ref="H10:I10"/>
    <mergeCell ref="A1:A6"/>
    <mergeCell ref="B1:I1"/>
    <mergeCell ref="J1:J2"/>
    <mergeCell ref="B5:I5"/>
    <mergeCell ref="J5:J6"/>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37:G37"/>
    <mergeCell ref="A38:G38"/>
    <mergeCell ref="A39:G39"/>
    <mergeCell ref="A41:C41"/>
    <mergeCell ref="A42:G42"/>
    <mergeCell ref="A70:L70"/>
    <mergeCell ref="K42:L42"/>
    <mergeCell ref="A43:L43"/>
    <mergeCell ref="A47:H47"/>
    <mergeCell ref="K47:L47"/>
    <mergeCell ref="A59:L59"/>
    <mergeCell ref="K63:L63"/>
    <mergeCell ref="H42:I42"/>
    <mergeCell ref="K64:L64"/>
    <mergeCell ref="K65:L65"/>
    <mergeCell ref="K66:L66"/>
    <mergeCell ref="K67:L67"/>
    <mergeCell ref="K69:L69"/>
    <mergeCell ref="K90:L90"/>
    <mergeCell ref="A74:G74"/>
    <mergeCell ref="K74:L74"/>
    <mergeCell ref="A80:G80"/>
    <mergeCell ref="K80:L80"/>
    <mergeCell ref="A81:L81"/>
    <mergeCell ref="A83:L83"/>
    <mergeCell ref="A87:G87"/>
    <mergeCell ref="K87:L87"/>
    <mergeCell ref="A88:G88"/>
    <mergeCell ref="K88:L88"/>
    <mergeCell ref="K89:L89"/>
    <mergeCell ref="A91:L91"/>
    <mergeCell ref="A93:L93"/>
    <mergeCell ref="A110:M111"/>
    <mergeCell ref="A112:M113"/>
    <mergeCell ref="I123:M124"/>
  </mergeCells>
  <pageMargins left="0.7" right="0.7" top="0.75" bottom="0.75" header="0.3" footer="0.3"/>
  <pageSetup paperSize="9" orientation="portrait" horizontalDpi="0" verticalDpi="0" r:id="rId1"/>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0</xdr:col>
                <xdr:colOff>76200</xdr:colOff>
                <xdr:row>1</xdr:row>
                <xdr:rowOff>66675</xdr:rowOff>
              </from>
              <to>
                <xdr:col>0</xdr:col>
                <xdr:colOff>723900</xdr:colOff>
                <xdr:row>5</xdr:row>
                <xdr:rowOff>0</xdr:rowOff>
              </to>
            </anchor>
          </objectPr>
        </oleObject>
      </mc:Choice>
      <mc:Fallback>
        <oleObject progId="PBrush" shapeId="10241"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24"/>
  <sheetViews>
    <sheetView workbookViewId="0">
      <selection activeCell="O95" sqref="O95"/>
    </sheetView>
  </sheetViews>
  <sheetFormatPr baseColWidth="10" defaultRowHeight="15"/>
  <cols>
    <col min="8" max="8" width="12.85546875" bestFit="1" customWidth="1"/>
    <col min="10" max="10" width="13.5703125" bestFit="1" customWidth="1"/>
    <col min="12" max="12" width="11.85546875" bestFit="1" customWidth="1"/>
    <col min="13" max="13" width="13"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22"/>
      <c r="F11" s="23"/>
      <c r="G11" s="21"/>
      <c r="H11" s="24"/>
      <c r="I11" s="25" t="s">
        <v>17</v>
      </c>
      <c r="J11" s="26"/>
      <c r="K11" s="222"/>
      <c r="L11" s="222"/>
      <c r="M11" s="27"/>
    </row>
    <row r="12" spans="1:13" ht="15.75" thickBot="1">
      <c r="A12" s="28"/>
      <c r="B12" s="29"/>
      <c r="C12" s="223"/>
      <c r="D12" s="223"/>
      <c r="E12" s="223"/>
      <c r="F12" s="223"/>
      <c r="G12" s="29"/>
      <c r="H12" s="223"/>
      <c r="I12" s="29"/>
      <c r="J12" s="223"/>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24"/>
      <c r="D25" s="224"/>
      <c r="E25" s="765" t="s">
        <v>26</v>
      </c>
      <c r="F25" s="766"/>
      <c r="G25" s="766"/>
      <c r="H25" s="224" t="s">
        <v>11</v>
      </c>
      <c r="I25" s="224" t="s">
        <v>12</v>
      </c>
      <c r="J25" s="62"/>
      <c r="K25" s="224"/>
      <c r="L25" s="224"/>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173</v>
      </c>
      <c r="B31" s="73" t="s">
        <v>174</v>
      </c>
      <c r="C31" s="74"/>
      <c r="D31" s="74"/>
      <c r="E31" s="74"/>
      <c r="F31" s="74"/>
      <c r="G31" s="74"/>
      <c r="H31" s="74"/>
      <c r="I31" s="74"/>
      <c r="J31" s="264"/>
      <c r="K31" s="77" t="s">
        <v>35</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167</v>
      </c>
      <c r="B36" s="760"/>
      <c r="C36" s="760"/>
      <c r="D36" s="760"/>
      <c r="E36" s="760"/>
      <c r="F36" s="760"/>
      <c r="G36" s="761"/>
      <c r="H36" s="92"/>
      <c r="I36" s="93"/>
      <c r="J36" s="94">
        <v>8500</v>
      </c>
      <c r="K36" s="95"/>
      <c r="L36" s="229">
        <v>1</v>
      </c>
      <c r="M36" s="97">
        <f>J36/L36</f>
        <v>8500</v>
      </c>
    </row>
    <row r="37" spans="1:13">
      <c r="A37" s="759"/>
      <c r="B37" s="760"/>
      <c r="C37" s="760"/>
      <c r="D37" s="760"/>
      <c r="E37" s="760"/>
      <c r="F37" s="760"/>
      <c r="G37" s="761"/>
      <c r="H37" s="265"/>
      <c r="I37" s="266"/>
      <c r="J37" s="94"/>
      <c r="K37" s="228"/>
      <c r="L37" s="229"/>
      <c r="M37" s="97"/>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29"/>
      <c r="M39" s="97"/>
    </row>
    <row r="40" spans="1:13">
      <c r="A40" s="220"/>
      <c r="B40" s="221"/>
      <c r="C40" s="221"/>
      <c r="D40" s="221"/>
      <c r="E40" s="230"/>
      <c r="F40" s="230"/>
      <c r="G40" s="271"/>
      <c r="H40" s="100"/>
      <c r="I40" s="101"/>
      <c r="J40" s="94"/>
      <c r="K40" s="102"/>
      <c r="L40" s="103"/>
      <c r="M40" s="99"/>
    </row>
    <row r="41" spans="1:13">
      <c r="A41" s="789" t="s">
        <v>43</v>
      </c>
      <c r="B41" s="790"/>
      <c r="C41" s="790"/>
      <c r="D41" s="105"/>
      <c r="E41" s="106"/>
      <c r="F41" s="106"/>
      <c r="G41" s="107"/>
      <c r="H41" s="100"/>
      <c r="I41" s="101"/>
      <c r="J41" s="108"/>
      <c r="K41" s="102"/>
      <c r="L41" s="243">
        <v>0.05</v>
      </c>
      <c r="M41" s="109">
        <f>M81*L41</f>
        <v>9520.8016160594107</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18020.801616059412</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27" t="s">
        <v>31</v>
      </c>
      <c r="J47" s="119" t="s">
        <v>32</v>
      </c>
      <c r="K47" s="783" t="s">
        <v>46</v>
      </c>
      <c r="L47" s="782"/>
      <c r="M47" s="120" t="s">
        <v>40</v>
      </c>
    </row>
    <row r="48" spans="1:13">
      <c r="A48" s="121" t="s">
        <v>168</v>
      </c>
      <c r="B48" s="122"/>
      <c r="C48" s="122"/>
      <c r="D48" s="122"/>
      <c r="E48" s="122"/>
      <c r="F48" s="122"/>
      <c r="G48" s="122"/>
      <c r="H48" s="122"/>
      <c r="I48" s="138" t="s">
        <v>35</v>
      </c>
      <c r="J48" s="123">
        <v>0.504</v>
      </c>
      <c r="K48" s="92"/>
      <c r="L48" s="244">
        <v>80000</v>
      </c>
      <c r="M48" s="97">
        <f>J48*L48</f>
        <v>40320</v>
      </c>
    </row>
    <row r="49" spans="1:13">
      <c r="A49" s="121" t="s">
        <v>88</v>
      </c>
      <c r="B49" s="272"/>
      <c r="C49" s="272"/>
      <c r="D49" s="272"/>
      <c r="E49" s="272"/>
      <c r="F49" s="272"/>
      <c r="G49" s="272"/>
      <c r="H49" s="272"/>
      <c r="I49" s="310" t="s">
        <v>89</v>
      </c>
      <c r="J49" s="273">
        <v>111</v>
      </c>
      <c r="K49" s="265"/>
      <c r="L49" s="244">
        <v>80</v>
      </c>
      <c r="M49" s="97">
        <f>J49*L49</f>
        <v>8880</v>
      </c>
    </row>
    <row r="50" spans="1:13">
      <c r="A50" s="121" t="s">
        <v>175</v>
      </c>
      <c r="B50" s="272"/>
      <c r="C50" s="272"/>
      <c r="D50" s="272"/>
      <c r="E50" s="272"/>
      <c r="F50" s="272"/>
      <c r="G50" s="272"/>
      <c r="H50" s="272"/>
      <c r="I50" s="310" t="s">
        <v>35</v>
      </c>
      <c r="J50" s="273">
        <v>0.4</v>
      </c>
      <c r="K50" s="265"/>
      <c r="L50" s="244">
        <v>85000</v>
      </c>
      <c r="M50" s="97">
        <f>J50*L50</f>
        <v>34000</v>
      </c>
    </row>
    <row r="51" spans="1:13">
      <c r="A51" s="121" t="s">
        <v>169</v>
      </c>
      <c r="B51" s="272"/>
      <c r="C51" s="272"/>
      <c r="D51" s="272"/>
      <c r="E51" s="272"/>
      <c r="F51" s="272"/>
      <c r="G51" s="272"/>
      <c r="H51" s="272"/>
      <c r="I51" s="310" t="s">
        <v>35</v>
      </c>
      <c r="J51" s="273">
        <v>0.378</v>
      </c>
      <c r="K51" s="265"/>
      <c r="L51" s="244">
        <v>95000</v>
      </c>
      <c r="M51" s="97">
        <f>J51*L51</f>
        <v>35910</v>
      </c>
    </row>
    <row r="52" spans="1:13">
      <c r="A52" s="121" t="s">
        <v>170</v>
      </c>
      <c r="B52" s="272"/>
      <c r="C52" s="272"/>
      <c r="D52" s="272"/>
      <c r="E52" s="272"/>
      <c r="F52" s="272"/>
      <c r="G52" s="272"/>
      <c r="H52" s="272"/>
      <c r="I52" s="310" t="s">
        <v>141</v>
      </c>
      <c r="J52" s="273">
        <v>156</v>
      </c>
      <c r="K52" s="265"/>
      <c r="L52" s="244">
        <v>650</v>
      </c>
      <c r="M52" s="97">
        <f>J52*L52</f>
        <v>101400</v>
      </c>
    </row>
    <row r="53" spans="1:13">
      <c r="A53" s="121"/>
      <c r="B53" s="272"/>
      <c r="C53" s="272"/>
      <c r="D53" s="272"/>
      <c r="E53" s="272"/>
      <c r="F53" s="272"/>
      <c r="G53" s="272"/>
      <c r="H53" s="272"/>
      <c r="I53" s="138"/>
      <c r="J53" s="273"/>
      <c r="K53" s="265"/>
      <c r="L53" s="244"/>
      <c r="M53" s="97"/>
    </row>
    <row r="54" spans="1:13">
      <c r="A54" s="121"/>
      <c r="B54" s="272"/>
      <c r="C54" s="272"/>
      <c r="D54" s="272"/>
      <c r="E54" s="272"/>
      <c r="F54" s="272"/>
      <c r="G54" s="272"/>
      <c r="H54" s="272"/>
      <c r="I54" s="138"/>
      <c r="J54" s="273"/>
      <c r="K54" s="265"/>
      <c r="L54" s="244"/>
      <c r="M54" s="97"/>
    </row>
    <row r="55" spans="1:13">
      <c r="A55" s="121"/>
      <c r="B55" s="272"/>
      <c r="C55" s="272"/>
      <c r="D55" s="272"/>
      <c r="E55" s="272"/>
      <c r="F55" s="272"/>
      <c r="G55" s="272"/>
      <c r="H55" s="272"/>
      <c r="I55" s="138"/>
      <c r="J55" s="273"/>
      <c r="K55" s="265"/>
      <c r="L55" s="244"/>
      <c r="M55" s="97"/>
    </row>
    <row r="56" spans="1:13">
      <c r="A56" s="121"/>
      <c r="B56" s="272"/>
      <c r="C56" s="272"/>
      <c r="D56" s="272"/>
      <c r="E56" s="272"/>
      <c r="F56" s="272"/>
      <c r="G56" s="272"/>
      <c r="H56" s="272"/>
      <c r="I56" s="138"/>
      <c r="J56" s="273"/>
      <c r="K56" s="265"/>
      <c r="L56" s="244"/>
      <c r="M56" s="97"/>
    </row>
    <row r="57" spans="1:13">
      <c r="A57" s="121"/>
      <c r="B57" s="272"/>
      <c r="C57" s="272"/>
      <c r="D57" s="272"/>
      <c r="E57" s="272"/>
      <c r="F57" s="272"/>
      <c r="G57" s="272"/>
      <c r="H57" s="272"/>
      <c r="I57" s="138"/>
      <c r="J57" s="273"/>
      <c r="K57" s="265"/>
      <c r="L57" s="244"/>
      <c r="M57" s="97"/>
    </row>
    <row r="58" spans="1:13" ht="15.75" thickBot="1">
      <c r="A58" s="121"/>
      <c r="B58" s="236"/>
      <c r="C58" s="236"/>
      <c r="D58" s="236"/>
      <c r="E58" s="236"/>
      <c r="F58" s="236"/>
      <c r="G58" s="236"/>
      <c r="H58" s="236"/>
      <c r="I58" s="237"/>
      <c r="J58" s="149"/>
      <c r="K58" s="274"/>
      <c r="L58" s="244"/>
      <c r="M58" s="97"/>
    </row>
    <row r="59" spans="1:13" ht="15.75" thickBot="1">
      <c r="A59" s="795" t="s">
        <v>44</v>
      </c>
      <c r="B59" s="796"/>
      <c r="C59" s="796"/>
      <c r="D59" s="796"/>
      <c r="E59" s="796"/>
      <c r="F59" s="796"/>
      <c r="G59" s="796"/>
      <c r="H59" s="796"/>
      <c r="I59" s="796"/>
      <c r="J59" s="796"/>
      <c r="K59" s="796"/>
      <c r="L59" s="797"/>
      <c r="M59" s="112">
        <f>SUM(M48:M58)</f>
        <v>220510</v>
      </c>
    </row>
    <row r="60" spans="1:13">
      <c r="A60" s="65"/>
      <c r="B60" s="66"/>
      <c r="C60" s="66"/>
      <c r="D60" s="66"/>
      <c r="E60" s="66"/>
      <c r="F60" s="66"/>
      <c r="G60" s="66"/>
      <c r="H60" s="66"/>
      <c r="I60" s="66"/>
      <c r="J60" s="66"/>
      <c r="K60" s="66"/>
      <c r="L60" s="66"/>
      <c r="M60" s="67"/>
    </row>
    <row r="61" spans="1:13">
      <c r="A61" s="114" t="s">
        <v>47</v>
      </c>
      <c r="B61" s="115"/>
      <c r="C61" s="115"/>
      <c r="D61" s="115"/>
      <c r="E61" s="115"/>
      <c r="F61" s="115"/>
      <c r="G61" s="115"/>
      <c r="H61" s="115"/>
      <c r="I61" s="115"/>
      <c r="J61" s="115"/>
      <c r="K61" s="115"/>
      <c r="L61" s="115"/>
      <c r="M61" s="116"/>
    </row>
    <row r="62" spans="1:13" ht="15.75" thickBot="1">
      <c r="A62" s="129"/>
      <c r="B62" s="87"/>
      <c r="C62" s="87"/>
      <c r="D62" s="87"/>
      <c r="E62" s="87"/>
      <c r="F62" s="87"/>
      <c r="G62" s="87"/>
      <c r="H62" s="87"/>
      <c r="I62" s="87"/>
      <c r="J62" s="87"/>
      <c r="K62" s="87"/>
      <c r="L62" s="87"/>
      <c r="M62" s="89"/>
    </row>
    <row r="63" spans="1:13" ht="25.5">
      <c r="A63" s="225" t="s">
        <v>48</v>
      </c>
      <c r="B63" s="226"/>
      <c r="C63" s="226"/>
      <c r="D63" s="226"/>
      <c r="E63" s="226"/>
      <c r="F63" s="226"/>
      <c r="G63" s="132" t="s">
        <v>31</v>
      </c>
      <c r="H63" s="133" t="s">
        <v>49</v>
      </c>
      <c r="I63" s="134" t="s">
        <v>50</v>
      </c>
      <c r="J63" s="132" t="s">
        <v>51</v>
      </c>
      <c r="K63" s="804" t="s">
        <v>52</v>
      </c>
      <c r="L63" s="805"/>
      <c r="M63" s="135" t="s">
        <v>40</v>
      </c>
    </row>
    <row r="64" spans="1:13">
      <c r="A64" s="136" t="s">
        <v>171</v>
      </c>
      <c r="B64" s="233"/>
      <c r="C64" s="233"/>
      <c r="D64" s="233"/>
      <c r="E64" s="233"/>
      <c r="F64" s="233"/>
      <c r="G64" s="138" t="s">
        <v>83</v>
      </c>
      <c r="H64" s="108">
        <v>0.378</v>
      </c>
      <c r="I64" s="139">
        <v>1</v>
      </c>
      <c r="J64" s="108">
        <f>H64*I64</f>
        <v>0.378</v>
      </c>
      <c r="K64" s="806">
        <v>2100</v>
      </c>
      <c r="L64" s="807"/>
      <c r="M64" s="140">
        <f>J64*K64</f>
        <v>793.8</v>
      </c>
    </row>
    <row r="65" spans="1:13">
      <c r="A65" s="136" t="s">
        <v>172</v>
      </c>
      <c r="B65" s="141"/>
      <c r="C65" s="141"/>
      <c r="D65" s="141"/>
      <c r="E65" s="141"/>
      <c r="F65" s="141"/>
      <c r="G65" s="138" t="s">
        <v>83</v>
      </c>
      <c r="H65" s="108">
        <v>0.504</v>
      </c>
      <c r="I65" s="139">
        <v>1</v>
      </c>
      <c r="J65" s="108">
        <f>H65*I65</f>
        <v>0.504</v>
      </c>
      <c r="K65" s="806">
        <v>2100</v>
      </c>
      <c r="L65" s="807"/>
      <c r="M65" s="140">
        <f>J65*K65</f>
        <v>1058.4000000000001</v>
      </c>
    </row>
    <row r="66" spans="1:13">
      <c r="A66" s="136" t="s">
        <v>176</v>
      </c>
      <c r="B66" s="141"/>
      <c r="C66" s="141"/>
      <c r="D66" s="141"/>
      <c r="E66" s="141"/>
      <c r="F66" s="141"/>
      <c r="G66" s="138" t="s">
        <v>83</v>
      </c>
      <c r="H66" s="108">
        <v>0.4</v>
      </c>
      <c r="I66" s="139">
        <v>1</v>
      </c>
      <c r="J66" s="108">
        <f>H66*I66</f>
        <v>0.4</v>
      </c>
      <c r="K66" s="806">
        <v>2100</v>
      </c>
      <c r="L66" s="807"/>
      <c r="M66" s="140">
        <f>J66*K66</f>
        <v>840</v>
      </c>
    </row>
    <row r="67" spans="1:13">
      <c r="A67" s="136"/>
      <c r="B67" s="141"/>
      <c r="C67" s="141"/>
      <c r="D67" s="141"/>
      <c r="E67" s="141"/>
      <c r="F67" s="141"/>
      <c r="G67" s="138"/>
      <c r="H67" s="108"/>
      <c r="I67" s="139"/>
      <c r="J67" s="108"/>
      <c r="K67" s="806"/>
      <c r="L67" s="807"/>
      <c r="M67" s="140"/>
    </row>
    <row r="68" spans="1:13">
      <c r="A68" s="136"/>
      <c r="B68" s="141"/>
      <c r="C68" s="141"/>
      <c r="D68" s="141"/>
      <c r="E68" s="141"/>
      <c r="F68" s="141"/>
      <c r="G68" s="142"/>
      <c r="H68" s="108"/>
      <c r="I68" s="108"/>
      <c r="J68" s="108"/>
      <c r="K68" s="143"/>
      <c r="L68" s="144"/>
      <c r="M68" s="145"/>
    </row>
    <row r="69" spans="1:13" ht="15.75" thickBot="1">
      <c r="A69" s="235"/>
      <c r="B69" s="236"/>
      <c r="C69" s="236"/>
      <c r="D69" s="236"/>
      <c r="E69" s="236"/>
      <c r="F69" s="236"/>
      <c r="G69" s="148"/>
      <c r="H69" s="149"/>
      <c r="I69" s="149"/>
      <c r="J69" s="149"/>
      <c r="K69" s="808"/>
      <c r="L69" s="809"/>
      <c r="M69" s="150"/>
    </row>
    <row r="70" spans="1:13" ht="15.75" thickBot="1">
      <c r="A70" s="810" t="s">
        <v>44</v>
      </c>
      <c r="B70" s="798"/>
      <c r="C70" s="798"/>
      <c r="D70" s="798"/>
      <c r="E70" s="798"/>
      <c r="F70" s="798"/>
      <c r="G70" s="798"/>
      <c r="H70" s="798"/>
      <c r="I70" s="798"/>
      <c r="J70" s="798"/>
      <c r="K70" s="798"/>
      <c r="L70" s="799"/>
      <c r="M70" s="151">
        <f>M64+M65+M66+M67+M68</f>
        <v>2692.2</v>
      </c>
    </row>
    <row r="71" spans="1:13">
      <c r="A71" s="65"/>
      <c r="B71" s="66"/>
      <c r="C71" s="66"/>
      <c r="D71" s="66"/>
      <c r="E71" s="66"/>
      <c r="F71" s="66"/>
      <c r="G71" s="66"/>
      <c r="H71" s="66"/>
      <c r="I71" s="66"/>
      <c r="J71" s="66"/>
      <c r="K71" s="66"/>
      <c r="L71" s="66"/>
      <c r="M71" s="67"/>
    </row>
    <row r="72" spans="1:13">
      <c r="A72" s="114" t="s">
        <v>53</v>
      </c>
      <c r="B72" s="115"/>
      <c r="C72" s="115"/>
      <c r="D72" s="115"/>
      <c r="E72" s="115"/>
      <c r="F72" s="115"/>
      <c r="G72" s="115"/>
      <c r="H72" s="115"/>
      <c r="I72" s="115"/>
      <c r="J72" s="115"/>
      <c r="K72" s="115"/>
      <c r="L72" s="115"/>
      <c r="M72" s="116"/>
    </row>
    <row r="73" spans="1:13" ht="15.75" thickBot="1">
      <c r="A73" s="129"/>
      <c r="B73" s="87"/>
      <c r="C73" s="87"/>
      <c r="D73" s="87"/>
      <c r="E73" s="87"/>
      <c r="F73" s="87"/>
      <c r="G73" s="87"/>
      <c r="H73" s="87"/>
      <c r="I73" s="87"/>
      <c r="J73" s="87"/>
      <c r="K73" s="87"/>
      <c r="L73" s="87"/>
      <c r="M73" s="89"/>
    </row>
    <row r="74" spans="1:13" ht="25.5">
      <c r="A74" s="811" t="s">
        <v>54</v>
      </c>
      <c r="B74" s="812"/>
      <c r="C74" s="812"/>
      <c r="D74" s="812"/>
      <c r="E74" s="812"/>
      <c r="F74" s="812"/>
      <c r="G74" s="812"/>
      <c r="H74" s="132" t="s">
        <v>55</v>
      </c>
      <c r="I74" s="134" t="s">
        <v>56</v>
      </c>
      <c r="J74" s="133" t="s">
        <v>57</v>
      </c>
      <c r="K74" s="813" t="s">
        <v>39</v>
      </c>
      <c r="L74" s="814"/>
      <c r="M74" s="152" t="s">
        <v>40</v>
      </c>
    </row>
    <row r="75" spans="1:13">
      <c r="A75" s="153" t="s">
        <v>106</v>
      </c>
      <c r="B75" s="141"/>
      <c r="C75" s="141"/>
      <c r="D75" s="141"/>
      <c r="E75" s="141"/>
      <c r="F75" s="141"/>
      <c r="G75" s="141"/>
      <c r="H75" s="154">
        <v>234080.00000000003</v>
      </c>
      <c r="I75" s="155">
        <v>185</v>
      </c>
      <c r="J75" s="156">
        <v>433048</v>
      </c>
      <c r="K75" s="157"/>
      <c r="L75" s="307">
        <v>2.8344999999999998</v>
      </c>
      <c r="M75" s="159">
        <f>J75/L75</f>
        <v>152777.56218027871</v>
      </c>
    </row>
    <row r="76" spans="1:13">
      <c r="A76" s="153" t="s">
        <v>91</v>
      </c>
      <c r="B76" s="141"/>
      <c r="C76" s="141"/>
      <c r="D76" s="141"/>
      <c r="E76" s="141"/>
      <c r="F76" s="141"/>
      <c r="G76" s="141"/>
      <c r="H76" s="154">
        <v>57668.23979157189</v>
      </c>
      <c r="I76" s="155">
        <v>185</v>
      </c>
      <c r="J76" s="156">
        <v>106686.24361440798</v>
      </c>
      <c r="K76" s="157"/>
      <c r="L76" s="307">
        <v>2.8344999999999998</v>
      </c>
      <c r="M76" s="159">
        <f>J76/L76</f>
        <v>37638.470140909507</v>
      </c>
    </row>
    <row r="77" spans="1:13">
      <c r="A77" s="153"/>
      <c r="B77" s="141"/>
      <c r="C77" s="141"/>
      <c r="D77" s="141"/>
      <c r="E77" s="141"/>
      <c r="F77" s="141"/>
      <c r="G77" s="141"/>
      <c r="H77" s="154"/>
      <c r="I77" s="155"/>
      <c r="J77" s="156"/>
      <c r="K77" s="157"/>
      <c r="L77" s="276"/>
      <c r="M77" s="159"/>
    </row>
    <row r="78" spans="1:13">
      <c r="A78" s="153"/>
      <c r="B78" s="141"/>
      <c r="C78" s="141"/>
      <c r="D78" s="141"/>
      <c r="E78" s="141"/>
      <c r="F78" s="141"/>
      <c r="G78" s="141"/>
      <c r="H78" s="108"/>
      <c r="I78" s="162"/>
      <c r="J78" s="163"/>
      <c r="K78" s="234"/>
      <c r="L78" s="164"/>
      <c r="M78" s="161"/>
    </row>
    <row r="79" spans="1:13">
      <c r="A79" s="153"/>
      <c r="B79" s="141"/>
      <c r="C79" s="141"/>
      <c r="D79" s="141"/>
      <c r="E79" s="141"/>
      <c r="F79" s="141"/>
      <c r="G79" s="141"/>
      <c r="H79" s="108"/>
      <c r="I79" s="162"/>
      <c r="J79" s="163"/>
      <c r="K79" s="234"/>
      <c r="L79" s="164"/>
      <c r="M79" s="161"/>
    </row>
    <row r="80" spans="1:13" ht="15.75" thickBot="1">
      <c r="A80" s="815"/>
      <c r="B80" s="816"/>
      <c r="C80" s="816"/>
      <c r="D80" s="816"/>
      <c r="E80" s="816"/>
      <c r="F80" s="816"/>
      <c r="G80" s="816"/>
      <c r="H80" s="149"/>
      <c r="I80" s="149"/>
      <c r="J80" s="149"/>
      <c r="K80" s="817"/>
      <c r="L80" s="817"/>
      <c r="M80" s="128"/>
    </row>
    <row r="81" spans="1:15" ht="15.75" thickBot="1">
      <c r="A81" s="810" t="s">
        <v>44</v>
      </c>
      <c r="B81" s="798"/>
      <c r="C81" s="798"/>
      <c r="D81" s="798"/>
      <c r="E81" s="798"/>
      <c r="F81" s="798"/>
      <c r="G81" s="798"/>
      <c r="H81" s="798"/>
      <c r="I81" s="798"/>
      <c r="J81" s="798"/>
      <c r="K81" s="798"/>
      <c r="L81" s="799"/>
      <c r="M81" s="166">
        <f>SUM(M75:M80)</f>
        <v>190416.03232118822</v>
      </c>
    </row>
    <row r="82" spans="1:15" ht="15.75" thickBot="1">
      <c r="A82" s="65"/>
      <c r="B82" s="66"/>
      <c r="C82" s="66"/>
      <c r="D82" s="66"/>
      <c r="E82" s="66"/>
      <c r="F82" s="66"/>
      <c r="G82" s="66"/>
      <c r="H82" s="66"/>
      <c r="I82" s="66"/>
      <c r="J82" s="66"/>
      <c r="K82" s="66"/>
      <c r="L82" s="66"/>
      <c r="M82" s="67"/>
    </row>
    <row r="83" spans="1:15" ht="15.75" thickBot="1">
      <c r="A83" s="795" t="s">
        <v>58</v>
      </c>
      <c r="B83" s="796"/>
      <c r="C83" s="796"/>
      <c r="D83" s="796"/>
      <c r="E83" s="796"/>
      <c r="F83" s="796"/>
      <c r="G83" s="796"/>
      <c r="H83" s="796"/>
      <c r="I83" s="796"/>
      <c r="J83" s="796"/>
      <c r="K83" s="796"/>
      <c r="L83" s="797"/>
      <c r="M83" s="167">
        <f>M43+M59+M70+M81</f>
        <v>431639.03393724764</v>
      </c>
    </row>
    <row r="84" spans="1:15">
      <c r="A84" s="65"/>
      <c r="B84" s="66"/>
      <c r="C84" s="66"/>
      <c r="D84" s="66"/>
      <c r="E84" s="66"/>
      <c r="F84" s="66"/>
      <c r="G84" s="66"/>
      <c r="H84" s="66"/>
      <c r="I84" s="66"/>
      <c r="J84" s="66"/>
      <c r="K84" s="66"/>
      <c r="L84" s="66"/>
      <c r="M84" s="67"/>
    </row>
    <row r="85" spans="1:15">
      <c r="A85" s="114" t="s">
        <v>59</v>
      </c>
      <c r="B85" s="115"/>
      <c r="C85" s="115"/>
      <c r="D85" s="115"/>
      <c r="E85" s="115"/>
      <c r="F85" s="115"/>
      <c r="G85" s="115"/>
      <c r="H85" s="115"/>
      <c r="I85" s="115"/>
      <c r="J85" s="115"/>
      <c r="K85" s="115"/>
      <c r="L85" s="115"/>
      <c r="M85" s="116"/>
    </row>
    <row r="86" spans="1:15" ht="15.75" thickBot="1">
      <c r="A86" s="129"/>
      <c r="B86" s="87"/>
      <c r="C86" s="87"/>
      <c r="D86" s="87"/>
      <c r="E86" s="87"/>
      <c r="F86" s="87"/>
      <c r="G86" s="87"/>
      <c r="H86" s="87"/>
      <c r="I86" s="87"/>
      <c r="J86" s="87"/>
      <c r="K86" s="87"/>
      <c r="L86" s="87"/>
      <c r="M86" s="89"/>
    </row>
    <row r="87" spans="1:15">
      <c r="A87" s="780" t="s">
        <v>60</v>
      </c>
      <c r="B87" s="781"/>
      <c r="C87" s="781"/>
      <c r="D87" s="781"/>
      <c r="E87" s="781"/>
      <c r="F87" s="781"/>
      <c r="G87" s="781"/>
      <c r="H87" s="226"/>
      <c r="I87" s="238"/>
      <c r="J87" s="169" t="s">
        <v>61</v>
      </c>
      <c r="K87" s="822" t="s">
        <v>62</v>
      </c>
      <c r="L87" s="823"/>
      <c r="M87" s="170"/>
    </row>
    <row r="88" spans="1:15">
      <c r="A88" s="824" t="s">
        <v>63</v>
      </c>
      <c r="B88" s="825"/>
      <c r="C88" s="825"/>
      <c r="D88" s="825"/>
      <c r="E88" s="825"/>
      <c r="F88" s="825"/>
      <c r="G88" s="825"/>
      <c r="H88" s="171"/>
      <c r="I88" s="172"/>
      <c r="J88" s="173">
        <v>0.2</v>
      </c>
      <c r="K88" s="826">
        <f>M83*J88</f>
        <v>86327.806787449532</v>
      </c>
      <c r="L88" s="827"/>
      <c r="M88" s="174"/>
    </row>
    <row r="89" spans="1:15">
      <c r="A89" s="175" t="s">
        <v>64</v>
      </c>
      <c r="B89" s="176"/>
      <c r="C89" s="176"/>
      <c r="D89" s="176"/>
      <c r="E89" s="176"/>
      <c r="F89" s="176"/>
      <c r="G89" s="176"/>
      <c r="H89" s="171"/>
      <c r="I89" s="172"/>
      <c r="J89" s="173">
        <v>0.05</v>
      </c>
      <c r="K89" s="826">
        <f>M83*J89</f>
        <v>21581.951696862383</v>
      </c>
      <c r="L89" s="827"/>
      <c r="M89" s="174"/>
    </row>
    <row r="90" spans="1:15" ht="15.75" thickBot="1">
      <c r="A90" s="177" t="s">
        <v>65</v>
      </c>
      <c r="B90" s="178"/>
      <c r="C90" s="178"/>
      <c r="D90" s="178"/>
      <c r="E90" s="178"/>
      <c r="F90" s="178"/>
      <c r="G90" s="178"/>
      <c r="H90" s="179"/>
      <c r="I90" s="180"/>
      <c r="J90" s="181">
        <v>0.05</v>
      </c>
      <c r="K90" s="828">
        <f>M83*J90</f>
        <v>21581.951696862383</v>
      </c>
      <c r="L90" s="829"/>
      <c r="M90" s="174"/>
    </row>
    <row r="91" spans="1:15" ht="15.75" thickBot="1">
      <c r="A91" s="795" t="s">
        <v>44</v>
      </c>
      <c r="B91" s="796"/>
      <c r="C91" s="796"/>
      <c r="D91" s="796"/>
      <c r="E91" s="796"/>
      <c r="F91" s="796"/>
      <c r="G91" s="796"/>
      <c r="H91" s="796"/>
      <c r="I91" s="796"/>
      <c r="J91" s="796"/>
      <c r="K91" s="796"/>
      <c r="L91" s="797"/>
      <c r="M91" s="182">
        <f>K88+K89+K90</f>
        <v>129491.71018117429</v>
      </c>
    </row>
    <row r="92" spans="1:15" ht="15.75" thickBot="1">
      <c r="A92" s="65"/>
      <c r="B92" s="66"/>
      <c r="C92" s="66"/>
      <c r="D92" s="66"/>
      <c r="E92" s="66"/>
      <c r="F92" s="66"/>
      <c r="G92" s="66"/>
      <c r="H92" s="66"/>
      <c r="I92" s="66"/>
      <c r="J92" s="66"/>
      <c r="K92" s="66"/>
      <c r="L92" s="66"/>
      <c r="M92" s="67"/>
    </row>
    <row r="93" spans="1:15" ht="15.75" thickBot="1">
      <c r="A93" s="795" t="s">
        <v>66</v>
      </c>
      <c r="B93" s="796"/>
      <c r="C93" s="796"/>
      <c r="D93" s="796"/>
      <c r="E93" s="796"/>
      <c r="F93" s="796"/>
      <c r="G93" s="796"/>
      <c r="H93" s="796"/>
      <c r="I93" s="796"/>
      <c r="J93" s="796"/>
      <c r="K93" s="796"/>
      <c r="L93" s="797"/>
      <c r="M93" s="183">
        <f>M83+M91</f>
        <v>561130.74411842192</v>
      </c>
      <c r="O93" s="242"/>
    </row>
    <row r="94" spans="1:15">
      <c r="A94" s="277"/>
      <c r="B94" s="278"/>
      <c r="C94" s="278"/>
      <c r="D94" s="278"/>
      <c r="E94" s="278"/>
      <c r="F94" s="278"/>
      <c r="G94" s="278"/>
      <c r="H94" s="278"/>
      <c r="I94" s="278"/>
      <c r="J94" s="278"/>
      <c r="K94" s="278"/>
      <c r="L94" s="278"/>
      <c r="M94" s="279"/>
    </row>
    <row r="95" spans="1:15">
      <c r="A95" s="280"/>
      <c r="B95" s="281"/>
      <c r="C95" s="281"/>
      <c r="D95" s="281"/>
      <c r="E95" s="281"/>
      <c r="F95" s="281"/>
      <c r="G95" s="281"/>
      <c r="H95" s="281"/>
      <c r="I95" s="281"/>
      <c r="J95" s="281"/>
      <c r="K95" s="281"/>
      <c r="L95" s="281"/>
      <c r="M95" s="282"/>
    </row>
    <row r="96" spans="1:15">
      <c r="A96" s="280"/>
      <c r="B96" s="281"/>
      <c r="C96" s="281"/>
      <c r="D96" s="281"/>
      <c r="E96" s="281"/>
      <c r="F96" s="281"/>
      <c r="G96" s="281"/>
      <c r="H96" s="281"/>
      <c r="I96" s="281"/>
      <c r="J96" s="281"/>
      <c r="K96" s="281"/>
      <c r="L96" s="281"/>
      <c r="M96" s="282"/>
    </row>
    <row r="97" spans="1:13">
      <c r="A97" s="280"/>
      <c r="B97" s="281"/>
      <c r="C97" s="281"/>
      <c r="D97" s="281"/>
      <c r="E97" s="281"/>
      <c r="F97" s="281"/>
      <c r="G97" s="281"/>
      <c r="H97" s="281"/>
      <c r="I97" s="281"/>
      <c r="J97" s="281"/>
      <c r="K97" s="281"/>
      <c r="L97" s="281"/>
      <c r="M97" s="282"/>
    </row>
    <row r="98" spans="1:13">
      <c r="A98" s="280"/>
      <c r="B98" s="281"/>
      <c r="C98" s="281"/>
      <c r="D98" s="283" t="s">
        <v>67</v>
      </c>
      <c r="E98" s="283"/>
      <c r="F98" s="283"/>
      <c r="G98" s="283"/>
      <c r="H98" s="283"/>
      <c r="I98" s="283"/>
      <c r="J98" s="281"/>
      <c r="K98" s="281"/>
      <c r="L98" s="281"/>
      <c r="M98" s="282"/>
    </row>
    <row r="99" spans="1:13">
      <c r="A99" s="280"/>
      <c r="B99" s="281"/>
      <c r="C99" s="281"/>
      <c r="D99" s="281" t="s">
        <v>68</v>
      </c>
      <c r="E99" s="281"/>
      <c r="F99" s="281"/>
      <c r="G99" s="281"/>
      <c r="H99" s="281"/>
      <c r="I99" s="281"/>
      <c r="J99" s="281"/>
      <c r="K99" s="281"/>
      <c r="L99" s="281"/>
      <c r="M99" s="282"/>
    </row>
    <row r="100" spans="1:13">
      <c r="A100" s="280"/>
      <c r="B100" s="281"/>
      <c r="C100" s="281"/>
      <c r="D100" s="281" t="s">
        <v>69</v>
      </c>
      <c r="E100" s="281"/>
      <c r="F100" s="281"/>
      <c r="G100" s="281"/>
      <c r="H100" s="281"/>
      <c r="I100" s="281"/>
      <c r="J100" s="281"/>
      <c r="K100" s="281"/>
      <c r="L100" s="281"/>
      <c r="M100" s="282"/>
    </row>
    <row r="101" spans="1:13">
      <c r="A101" s="280"/>
      <c r="B101" s="281"/>
      <c r="C101" s="281"/>
      <c r="D101" s="281" t="s">
        <v>70</v>
      </c>
      <c r="E101" s="281"/>
      <c r="F101" s="281"/>
      <c r="G101" s="281"/>
      <c r="H101" s="281"/>
      <c r="I101" s="281"/>
      <c r="J101" s="281"/>
      <c r="K101" s="281"/>
      <c r="L101" s="281"/>
      <c r="M101" s="282"/>
    </row>
    <row r="102" spans="1:13" ht="15.75" thickBot="1">
      <c r="A102" s="280"/>
      <c r="B102" s="281"/>
      <c r="C102" s="281"/>
      <c r="D102" s="281"/>
      <c r="E102" s="281" t="s">
        <v>71</v>
      </c>
      <c r="F102" s="281"/>
      <c r="G102" s="281"/>
      <c r="H102" s="281"/>
      <c r="I102" s="281"/>
      <c r="J102" s="281"/>
      <c r="K102" s="281"/>
      <c r="L102" s="281"/>
      <c r="M102" s="282"/>
    </row>
    <row r="103" spans="1:13">
      <c r="A103" s="184" t="s">
        <v>72</v>
      </c>
      <c r="B103" s="185"/>
      <c r="C103" s="185"/>
      <c r="D103" s="185"/>
      <c r="E103" s="185"/>
      <c r="F103" s="185"/>
      <c r="G103" s="185"/>
      <c r="H103" s="185"/>
      <c r="I103" s="185"/>
      <c r="J103" s="185"/>
      <c r="K103" s="185"/>
      <c r="L103" s="185"/>
      <c r="M103" s="186"/>
    </row>
    <row r="104" spans="1:13">
      <c r="A104" s="284"/>
      <c r="B104" s="285"/>
      <c r="C104" s="285"/>
      <c r="D104" s="285"/>
      <c r="E104" s="285"/>
      <c r="F104" s="285"/>
      <c r="G104" s="285"/>
      <c r="H104" s="285"/>
      <c r="I104" s="285"/>
      <c r="J104" s="285"/>
      <c r="K104" s="285"/>
      <c r="L104" s="285"/>
      <c r="M104" s="286"/>
    </row>
    <row r="105" spans="1:13">
      <c r="A105" s="284"/>
      <c r="B105" s="285"/>
      <c r="C105" s="285"/>
      <c r="D105" s="285"/>
      <c r="E105" s="285"/>
      <c r="F105" s="285"/>
      <c r="G105" s="285"/>
      <c r="H105" s="285"/>
      <c r="I105" s="285"/>
      <c r="J105" s="285"/>
      <c r="K105" s="285"/>
      <c r="L105" s="285"/>
      <c r="M105" s="286"/>
    </row>
    <row r="106" spans="1:13">
      <c r="A106" s="284"/>
      <c r="B106" s="285"/>
      <c r="C106" s="285"/>
      <c r="D106" s="285"/>
      <c r="E106" s="285"/>
      <c r="F106" s="285"/>
      <c r="G106" s="285"/>
      <c r="H106" s="285"/>
      <c r="I106" s="285"/>
      <c r="J106" s="285"/>
      <c r="K106" s="285"/>
      <c r="L106" s="285"/>
      <c r="M106" s="286"/>
    </row>
    <row r="107" spans="1:13" ht="15.75" thickBot="1">
      <c r="A107" s="287"/>
      <c r="B107" s="288"/>
      <c r="C107" s="288"/>
      <c r="D107" s="288"/>
      <c r="E107" s="288"/>
      <c r="F107" s="288"/>
      <c r="G107" s="288"/>
      <c r="H107" s="288"/>
      <c r="I107" s="288"/>
      <c r="J107" s="288"/>
      <c r="K107" s="288"/>
      <c r="L107" s="288"/>
      <c r="M107" s="289"/>
    </row>
    <row r="108" spans="1:13">
      <c r="A108" s="290"/>
      <c r="B108" s="291"/>
      <c r="C108" s="291"/>
      <c r="D108" s="291"/>
      <c r="E108" s="291"/>
      <c r="F108" s="291"/>
      <c r="G108" s="291"/>
      <c r="H108" s="291"/>
      <c r="I108" s="291"/>
      <c r="J108" s="291"/>
      <c r="K108" s="291"/>
      <c r="L108" s="291"/>
      <c r="M108" s="292"/>
    </row>
    <row r="109" spans="1:13">
      <c r="A109" s="293" t="s">
        <v>73</v>
      </c>
      <c r="B109" s="294"/>
      <c r="C109" s="294"/>
      <c r="D109" s="294"/>
      <c r="E109" s="294"/>
      <c r="F109" s="294"/>
      <c r="G109" s="294"/>
      <c r="H109" s="294"/>
      <c r="I109" s="294"/>
      <c r="J109" s="294"/>
      <c r="K109" s="294"/>
      <c r="L109" s="294"/>
      <c r="M109" s="295"/>
    </row>
    <row r="110" spans="1:13">
      <c r="A110" s="836" t="s">
        <v>74</v>
      </c>
      <c r="B110" s="837"/>
      <c r="C110" s="837"/>
      <c r="D110" s="837"/>
      <c r="E110" s="837"/>
      <c r="F110" s="837"/>
      <c r="G110" s="837"/>
      <c r="H110" s="837"/>
      <c r="I110" s="837"/>
      <c r="J110" s="837"/>
      <c r="K110" s="837"/>
      <c r="L110" s="837"/>
      <c r="M110" s="838"/>
    </row>
    <row r="111" spans="1:13">
      <c r="A111" s="836"/>
      <c r="B111" s="837"/>
      <c r="C111" s="837"/>
      <c r="D111" s="837"/>
      <c r="E111" s="837"/>
      <c r="F111" s="837"/>
      <c r="G111" s="837"/>
      <c r="H111" s="837"/>
      <c r="I111" s="837"/>
      <c r="J111" s="837"/>
      <c r="K111" s="837"/>
      <c r="L111" s="837"/>
      <c r="M111" s="838"/>
    </row>
    <row r="112" spans="1:13">
      <c r="A112" s="839" t="s">
        <v>75</v>
      </c>
      <c r="B112" s="840"/>
      <c r="C112" s="840"/>
      <c r="D112" s="840"/>
      <c r="E112" s="840"/>
      <c r="F112" s="840"/>
      <c r="G112" s="840"/>
      <c r="H112" s="840"/>
      <c r="I112" s="840"/>
      <c r="J112" s="840"/>
      <c r="K112" s="840"/>
      <c r="L112" s="840"/>
      <c r="M112" s="841"/>
    </row>
    <row r="113" spans="1:13">
      <c r="A113" s="839"/>
      <c r="B113" s="840"/>
      <c r="C113" s="840"/>
      <c r="D113" s="840"/>
      <c r="E113" s="840"/>
      <c r="F113" s="840"/>
      <c r="G113" s="840"/>
      <c r="H113" s="840"/>
      <c r="I113" s="840"/>
      <c r="J113" s="840"/>
      <c r="K113" s="840"/>
      <c r="L113" s="840"/>
      <c r="M113" s="841"/>
    </row>
    <row r="114" spans="1:13">
      <c r="A114" s="296"/>
      <c r="B114" s="297"/>
      <c r="C114" s="297"/>
      <c r="D114" s="297"/>
      <c r="E114" s="297"/>
      <c r="F114" s="297"/>
      <c r="G114" s="297"/>
      <c r="H114" s="297"/>
      <c r="I114" s="297"/>
      <c r="J114" s="297"/>
      <c r="K114" s="297"/>
      <c r="L114" s="297"/>
      <c r="M114" s="298"/>
    </row>
    <row r="115" spans="1:13">
      <c r="A115" s="296"/>
      <c r="B115" s="297"/>
      <c r="C115" s="297"/>
      <c r="D115" s="297"/>
      <c r="E115" s="297"/>
      <c r="F115" s="297"/>
      <c r="G115" s="297"/>
      <c r="H115" s="297"/>
      <c r="I115" s="297"/>
      <c r="J115" s="297"/>
      <c r="K115" s="297"/>
      <c r="L115" s="297"/>
      <c r="M115" s="298"/>
    </row>
    <row r="116" spans="1:13">
      <c r="A116" s="296"/>
      <c r="B116" s="297"/>
      <c r="C116" s="297"/>
      <c r="D116" s="297"/>
      <c r="E116" s="297"/>
      <c r="F116" s="297"/>
      <c r="G116" s="297"/>
      <c r="H116" s="297"/>
      <c r="I116" s="297"/>
      <c r="J116" s="297"/>
      <c r="K116" s="297"/>
      <c r="L116" s="297"/>
      <c r="M116" s="298"/>
    </row>
    <row r="117" spans="1:13">
      <c r="A117" s="293"/>
      <c r="B117" s="294"/>
      <c r="C117" s="294"/>
      <c r="D117" s="294"/>
      <c r="E117" s="294"/>
      <c r="F117" s="294"/>
      <c r="G117" s="294"/>
      <c r="H117" s="294"/>
      <c r="I117" s="294"/>
      <c r="J117" s="294"/>
      <c r="K117" s="294"/>
      <c r="L117" s="294"/>
      <c r="M117" s="295"/>
    </row>
    <row r="118" spans="1:13">
      <c r="A118" s="280"/>
      <c r="B118" s="281"/>
      <c r="C118" s="281"/>
      <c r="D118" s="281" t="s">
        <v>67</v>
      </c>
      <c r="E118" s="283"/>
      <c r="F118" s="283"/>
      <c r="G118" s="281"/>
      <c r="H118" s="281"/>
      <c r="I118" s="281"/>
      <c r="J118" s="281"/>
      <c r="K118" s="281"/>
      <c r="L118" s="281"/>
      <c r="M118" s="282"/>
    </row>
    <row r="119" spans="1:13">
      <c r="A119" s="280"/>
      <c r="B119" s="281"/>
      <c r="C119" s="281"/>
      <c r="D119" s="299" t="s">
        <v>68</v>
      </c>
      <c r="E119" s="281"/>
      <c r="F119" s="281"/>
      <c r="G119" s="299"/>
      <c r="H119" s="299"/>
      <c r="I119" s="299"/>
      <c r="J119" s="281"/>
      <c r="K119" s="281"/>
      <c r="L119" s="281"/>
      <c r="M119" s="282"/>
    </row>
    <row r="120" spans="1:13">
      <c r="A120" s="280"/>
      <c r="B120" s="281"/>
      <c r="C120" s="281"/>
      <c r="D120" s="300" t="s">
        <v>76</v>
      </c>
      <c r="E120" s="281"/>
      <c r="F120" s="281"/>
      <c r="G120" s="300"/>
      <c r="H120" s="300"/>
      <c r="I120" s="300"/>
      <c r="J120" s="281"/>
      <c r="K120" s="281"/>
      <c r="L120" s="281"/>
      <c r="M120" s="282"/>
    </row>
    <row r="121" spans="1:13">
      <c r="A121" s="301"/>
      <c r="B121" s="294"/>
      <c r="C121" s="294"/>
      <c r="D121" s="281" t="s">
        <v>70</v>
      </c>
      <c r="E121" s="281"/>
      <c r="F121" s="281"/>
      <c r="G121" s="281"/>
      <c r="H121" s="281"/>
      <c r="I121" s="281"/>
      <c r="J121" s="294"/>
      <c r="K121" s="294"/>
      <c r="L121" s="294"/>
      <c r="M121" s="295"/>
    </row>
    <row r="122" spans="1:13">
      <c r="A122" s="301"/>
      <c r="B122" s="294"/>
      <c r="C122" s="294"/>
      <c r="D122" s="294"/>
      <c r="E122" s="281"/>
      <c r="F122" s="281"/>
      <c r="G122" s="281"/>
      <c r="H122" s="281"/>
      <c r="I122" s="281"/>
      <c r="J122" s="294"/>
      <c r="K122" s="294"/>
      <c r="L122" s="294"/>
      <c r="M122" s="295"/>
    </row>
    <row r="123" spans="1:13">
      <c r="A123" s="301" t="s">
        <v>77</v>
      </c>
      <c r="B123" s="300"/>
      <c r="C123" s="300"/>
      <c r="D123" s="281"/>
      <c r="E123" s="281"/>
      <c r="F123" s="281"/>
      <c r="G123" s="281"/>
      <c r="H123" s="281"/>
      <c r="I123" s="842"/>
      <c r="J123" s="842"/>
      <c r="K123" s="842"/>
      <c r="L123" s="842"/>
      <c r="M123" s="843"/>
    </row>
    <row r="124" spans="1:13" ht="15.75" thickBot="1">
      <c r="A124" s="302" t="s">
        <v>78</v>
      </c>
      <c r="B124" s="303"/>
      <c r="C124" s="303"/>
      <c r="D124" s="304"/>
      <c r="E124" s="304"/>
      <c r="F124" s="304"/>
      <c r="G124" s="304"/>
      <c r="H124" s="304"/>
      <c r="I124" s="844"/>
      <c r="J124" s="844"/>
      <c r="K124" s="844"/>
      <c r="L124" s="844"/>
      <c r="M124" s="845"/>
    </row>
  </sheetData>
  <mergeCells count="64">
    <mergeCell ref="K1:M2"/>
    <mergeCell ref="B2:I2"/>
    <mergeCell ref="B3:I3"/>
    <mergeCell ref="J3:J4"/>
    <mergeCell ref="K3:M4"/>
    <mergeCell ref="B4:I4"/>
    <mergeCell ref="A10:D10"/>
    <mergeCell ref="H10:I10"/>
    <mergeCell ref="A1:A6"/>
    <mergeCell ref="B1:I1"/>
    <mergeCell ref="J1:J2"/>
    <mergeCell ref="B5:I5"/>
    <mergeCell ref="J5:J6"/>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37:G37"/>
    <mergeCell ref="A38:G38"/>
    <mergeCell ref="A39:G39"/>
    <mergeCell ref="A41:C41"/>
    <mergeCell ref="A42:G42"/>
    <mergeCell ref="A70:L70"/>
    <mergeCell ref="K42:L42"/>
    <mergeCell ref="A43:L43"/>
    <mergeCell ref="A47:H47"/>
    <mergeCell ref="K47:L47"/>
    <mergeCell ref="A59:L59"/>
    <mergeCell ref="K63:L63"/>
    <mergeCell ref="H42:I42"/>
    <mergeCell ref="K64:L64"/>
    <mergeCell ref="K65:L65"/>
    <mergeCell ref="K66:L66"/>
    <mergeCell ref="K67:L67"/>
    <mergeCell ref="K69:L69"/>
    <mergeCell ref="K90:L90"/>
    <mergeCell ref="A74:G74"/>
    <mergeCell ref="K74:L74"/>
    <mergeCell ref="A80:G80"/>
    <mergeCell ref="K80:L80"/>
    <mergeCell ref="A81:L81"/>
    <mergeCell ref="A83:L83"/>
    <mergeCell ref="A87:G87"/>
    <mergeCell ref="K87:L87"/>
    <mergeCell ref="A88:G88"/>
    <mergeCell ref="K88:L88"/>
    <mergeCell ref="K89:L89"/>
    <mergeCell ref="A91:L91"/>
    <mergeCell ref="A93:L93"/>
    <mergeCell ref="A110:M111"/>
    <mergeCell ref="A112:M113"/>
    <mergeCell ref="I123:M124"/>
  </mergeCells>
  <pageMargins left="0.7" right="0.7" top="0.75" bottom="0.75" header="0.3" footer="0.3"/>
  <drawing r:id="rId1"/>
  <legacyDrawing r:id="rId2"/>
  <oleObjects>
    <mc:AlternateContent xmlns:mc="http://schemas.openxmlformats.org/markup-compatibility/2006">
      <mc:Choice Requires="x14">
        <oleObject progId="PBrush" shapeId="11265" r:id="rId3">
          <objectPr defaultSize="0" autoPict="0" r:id="rId4">
            <anchor moveWithCells="1" sizeWithCells="1">
              <from>
                <xdr:col>0</xdr:col>
                <xdr:colOff>76200</xdr:colOff>
                <xdr:row>1</xdr:row>
                <xdr:rowOff>66675</xdr:rowOff>
              </from>
              <to>
                <xdr:col>0</xdr:col>
                <xdr:colOff>704850</xdr:colOff>
                <xdr:row>5</xdr:row>
                <xdr:rowOff>0</xdr:rowOff>
              </to>
            </anchor>
          </objectPr>
        </oleObject>
      </mc:Choice>
      <mc:Fallback>
        <oleObject progId="PBrush" shapeId="11265" r:id="rId3"/>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21"/>
  <sheetViews>
    <sheetView workbookViewId="0">
      <selection activeCell="J72" sqref="J72"/>
    </sheetView>
  </sheetViews>
  <sheetFormatPr baseColWidth="10" defaultRowHeight="15"/>
  <cols>
    <col min="8" max="8" width="11.85546875" bestFit="1" customWidth="1"/>
    <col min="10" max="10" width="13.5703125"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59"/>
      <c r="F11" s="23"/>
      <c r="G11" s="21"/>
      <c r="H11" s="24"/>
      <c r="I11" s="25" t="s">
        <v>17</v>
      </c>
      <c r="J11" s="26"/>
      <c r="K11" s="259"/>
      <c r="L11" s="259"/>
      <c r="M11" s="27"/>
    </row>
    <row r="12" spans="1:13" ht="15.75" thickBot="1">
      <c r="A12" s="28"/>
      <c r="B12" s="29"/>
      <c r="C12" s="260"/>
      <c r="D12" s="260"/>
      <c r="E12" s="260"/>
      <c r="F12" s="260"/>
      <c r="G12" s="29"/>
      <c r="H12" s="260"/>
      <c r="I12" s="29"/>
      <c r="J12" s="260"/>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61"/>
      <c r="D25" s="261"/>
      <c r="E25" s="765" t="s">
        <v>26</v>
      </c>
      <c r="F25" s="766"/>
      <c r="G25" s="766"/>
      <c r="H25" s="261" t="s">
        <v>11</v>
      </c>
      <c r="I25" s="261" t="s">
        <v>12</v>
      </c>
      <c r="J25" s="62"/>
      <c r="K25" s="261"/>
      <c r="L25" s="261"/>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177</v>
      </c>
      <c r="B31" s="73" t="s">
        <v>178</v>
      </c>
      <c r="C31" s="74"/>
      <c r="D31" s="74"/>
      <c r="E31" s="74"/>
      <c r="F31" s="74"/>
      <c r="G31" s="74"/>
      <c r="H31" s="74"/>
      <c r="I31" s="74"/>
      <c r="J31" s="264"/>
      <c r="K31" s="77" t="s">
        <v>141</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180</v>
      </c>
      <c r="B36" s="760"/>
      <c r="C36" s="760"/>
      <c r="D36" s="760"/>
      <c r="E36" s="760"/>
      <c r="F36" s="760"/>
      <c r="G36" s="761"/>
      <c r="H36" s="92"/>
      <c r="I36" s="93"/>
      <c r="J36" s="94">
        <v>848.09266234750601</v>
      </c>
      <c r="K36" s="95"/>
      <c r="L36" s="257">
        <v>37.5</v>
      </c>
      <c r="M36" s="97">
        <f>J36/L36</f>
        <v>22.615804329266826</v>
      </c>
    </row>
    <row r="37" spans="1:13">
      <c r="A37" s="759"/>
      <c r="B37" s="760"/>
      <c r="C37" s="760"/>
      <c r="D37" s="760"/>
      <c r="E37" s="760"/>
      <c r="F37" s="760"/>
      <c r="G37" s="761"/>
      <c r="H37" s="265"/>
      <c r="I37" s="266"/>
      <c r="J37" s="94"/>
      <c r="K37" s="256"/>
      <c r="L37" s="257"/>
      <c r="M37" s="97"/>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57"/>
      <c r="M39" s="97"/>
    </row>
    <row r="40" spans="1:13">
      <c r="A40" s="254"/>
      <c r="B40" s="255"/>
      <c r="C40" s="255"/>
      <c r="D40" s="255"/>
      <c r="E40" s="258"/>
      <c r="F40" s="258"/>
      <c r="G40" s="271"/>
      <c r="H40" s="100"/>
      <c r="I40" s="101"/>
      <c r="J40" s="94"/>
      <c r="K40" s="102"/>
      <c r="L40" s="103"/>
      <c r="M40" s="99"/>
    </row>
    <row r="41" spans="1:13">
      <c r="A41" s="789" t="s">
        <v>43</v>
      </c>
      <c r="B41" s="790"/>
      <c r="C41" s="790"/>
      <c r="D41" s="105"/>
      <c r="E41" s="106"/>
      <c r="F41" s="106"/>
      <c r="G41" s="107"/>
      <c r="H41" s="100"/>
      <c r="I41" s="101"/>
      <c r="J41" s="108"/>
      <c r="K41" s="102"/>
      <c r="L41" s="243">
        <v>0.02</v>
      </c>
      <c r="M41" s="109">
        <f>M78*L41</f>
        <v>16.298868500052702</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38.914672829319528</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53" t="s">
        <v>31</v>
      </c>
      <c r="J47" s="119" t="s">
        <v>32</v>
      </c>
      <c r="K47" s="783" t="s">
        <v>46</v>
      </c>
      <c r="L47" s="782"/>
      <c r="M47" s="120" t="s">
        <v>40</v>
      </c>
    </row>
    <row r="48" spans="1:13">
      <c r="A48" s="121" t="s">
        <v>139</v>
      </c>
      <c r="B48" s="122"/>
      <c r="C48" s="122"/>
      <c r="D48" s="122"/>
      <c r="E48" s="122"/>
      <c r="F48" s="122"/>
      <c r="G48" s="122"/>
      <c r="H48" s="93"/>
      <c r="I48" s="55" t="s">
        <v>141</v>
      </c>
      <c r="J48" s="123">
        <v>0.46</v>
      </c>
      <c r="K48" s="92"/>
      <c r="L48" s="244">
        <v>4165.4831764599385</v>
      </c>
      <c r="M48" s="97">
        <f>J48*L48</f>
        <v>1916.1222611715718</v>
      </c>
    </row>
    <row r="49" spans="1:13">
      <c r="A49" s="121" t="s">
        <v>152</v>
      </c>
      <c r="B49" s="272"/>
      <c r="C49" s="272"/>
      <c r="D49" s="272"/>
      <c r="E49" s="272"/>
      <c r="F49" s="272"/>
      <c r="G49" s="272"/>
      <c r="H49" s="272"/>
      <c r="I49" s="138" t="s">
        <v>141</v>
      </c>
      <c r="J49" s="273">
        <v>0.02</v>
      </c>
      <c r="K49" s="265"/>
      <c r="L49" s="244">
        <v>7062.6902020603002</v>
      </c>
      <c r="M49" s="97">
        <f>J49*L49</f>
        <v>141.253804041206</v>
      </c>
    </row>
    <row r="50" spans="1:13">
      <c r="A50" s="121"/>
      <c r="B50" s="272"/>
      <c r="C50" s="272"/>
      <c r="D50" s="272"/>
      <c r="E50" s="272"/>
      <c r="F50" s="272"/>
      <c r="G50" s="272"/>
      <c r="H50" s="272"/>
      <c r="I50" s="138"/>
      <c r="J50" s="273"/>
      <c r="K50" s="265"/>
      <c r="L50" s="244"/>
      <c r="M50" s="97"/>
    </row>
    <row r="51" spans="1:13">
      <c r="A51" s="121"/>
      <c r="B51" s="272"/>
      <c r="C51" s="272"/>
      <c r="D51" s="272"/>
      <c r="E51" s="272"/>
      <c r="F51" s="272"/>
      <c r="G51" s="272"/>
      <c r="H51" s="272"/>
      <c r="I51" s="138"/>
      <c r="J51" s="273"/>
      <c r="K51" s="265"/>
      <c r="L51" s="244"/>
      <c r="M51" s="97"/>
    </row>
    <row r="52" spans="1:13">
      <c r="A52" s="121"/>
      <c r="B52" s="272"/>
      <c r="C52" s="272"/>
      <c r="D52" s="272"/>
      <c r="E52" s="272"/>
      <c r="F52" s="272"/>
      <c r="G52" s="272"/>
      <c r="H52" s="272"/>
      <c r="I52" s="138"/>
      <c r="J52" s="273"/>
      <c r="K52" s="265"/>
      <c r="L52" s="244"/>
      <c r="M52" s="97"/>
    </row>
    <row r="53" spans="1:13">
      <c r="A53" s="121"/>
      <c r="B53" s="272"/>
      <c r="C53" s="272"/>
      <c r="D53" s="272"/>
      <c r="E53" s="272"/>
      <c r="F53" s="272"/>
      <c r="G53" s="272"/>
      <c r="H53" s="272"/>
      <c r="I53" s="138"/>
      <c r="J53" s="273"/>
      <c r="K53" s="265"/>
      <c r="L53" s="244"/>
      <c r="M53" s="97"/>
    </row>
    <row r="54" spans="1:13">
      <c r="A54" s="121"/>
      <c r="B54" s="272"/>
      <c r="C54" s="272"/>
      <c r="D54" s="272"/>
      <c r="E54" s="272"/>
      <c r="F54" s="272"/>
      <c r="G54" s="272"/>
      <c r="H54" s="272"/>
      <c r="I54" s="138"/>
      <c r="J54" s="273"/>
      <c r="K54" s="265"/>
      <c r="L54" s="244"/>
      <c r="M54" s="97"/>
    </row>
    <row r="55" spans="1:13" ht="15.75" thickBot="1">
      <c r="A55" s="121"/>
      <c r="B55" s="251"/>
      <c r="C55" s="251"/>
      <c r="D55" s="251"/>
      <c r="E55" s="251"/>
      <c r="F55" s="251"/>
      <c r="G55" s="251"/>
      <c r="H55" s="251"/>
      <c r="I55" s="252"/>
      <c r="J55" s="149"/>
      <c r="K55" s="274"/>
      <c r="L55" s="244"/>
      <c r="M55" s="97"/>
    </row>
    <row r="56" spans="1:13" ht="15.75" thickBot="1">
      <c r="A56" s="795" t="s">
        <v>44</v>
      </c>
      <c r="B56" s="796"/>
      <c r="C56" s="796"/>
      <c r="D56" s="796"/>
      <c r="E56" s="796"/>
      <c r="F56" s="796"/>
      <c r="G56" s="796"/>
      <c r="H56" s="796"/>
      <c r="I56" s="796"/>
      <c r="J56" s="796"/>
      <c r="K56" s="796"/>
      <c r="L56" s="797"/>
      <c r="M56" s="112">
        <f>SUM(M48:M55)</f>
        <v>2057.376065212778</v>
      </c>
    </row>
    <row r="57" spans="1:13">
      <c r="A57" s="65"/>
      <c r="B57" s="66"/>
      <c r="C57" s="66"/>
      <c r="D57" s="66"/>
      <c r="E57" s="66"/>
      <c r="F57" s="66"/>
      <c r="G57" s="66"/>
      <c r="H57" s="66"/>
      <c r="I57" s="66"/>
      <c r="J57" s="66"/>
      <c r="K57" s="66"/>
      <c r="L57" s="66"/>
      <c r="M57" s="67"/>
    </row>
    <row r="58" spans="1:13">
      <c r="A58" s="114" t="s">
        <v>47</v>
      </c>
      <c r="B58" s="115"/>
      <c r="C58" s="115"/>
      <c r="D58" s="115"/>
      <c r="E58" s="115"/>
      <c r="F58" s="115"/>
      <c r="G58" s="115"/>
      <c r="H58" s="115"/>
      <c r="I58" s="115"/>
      <c r="J58" s="115"/>
      <c r="K58" s="115"/>
      <c r="L58" s="115"/>
      <c r="M58" s="116"/>
    </row>
    <row r="59" spans="1:13" ht="15.75" thickBot="1">
      <c r="A59" s="129"/>
      <c r="B59" s="87"/>
      <c r="C59" s="87"/>
      <c r="D59" s="87"/>
      <c r="E59" s="87"/>
      <c r="F59" s="87"/>
      <c r="G59" s="87"/>
      <c r="H59" s="87"/>
      <c r="I59" s="87"/>
      <c r="J59" s="87"/>
      <c r="K59" s="87"/>
      <c r="L59" s="87"/>
      <c r="M59" s="89"/>
    </row>
    <row r="60" spans="1:13" ht="25.5">
      <c r="A60" s="245" t="s">
        <v>48</v>
      </c>
      <c r="B60" s="246"/>
      <c r="C60" s="246"/>
      <c r="D60" s="246"/>
      <c r="E60" s="246"/>
      <c r="F60" s="246"/>
      <c r="G60" s="132" t="s">
        <v>31</v>
      </c>
      <c r="H60" s="133" t="s">
        <v>49</v>
      </c>
      <c r="I60" s="134" t="s">
        <v>50</v>
      </c>
      <c r="J60" s="132" t="s">
        <v>51</v>
      </c>
      <c r="K60" s="804" t="s">
        <v>52</v>
      </c>
      <c r="L60" s="805"/>
      <c r="M60" s="135" t="s">
        <v>40</v>
      </c>
    </row>
    <row r="61" spans="1:13">
      <c r="A61" s="136" t="s">
        <v>181</v>
      </c>
      <c r="B61" s="248"/>
      <c r="C61" s="248"/>
      <c r="D61" s="248"/>
      <c r="E61" s="248"/>
      <c r="F61" s="248"/>
      <c r="G61" s="138" t="s">
        <v>179</v>
      </c>
      <c r="H61" s="108">
        <v>1.05</v>
      </c>
      <c r="I61" s="139">
        <v>1</v>
      </c>
      <c r="J61" s="108">
        <f>H61*I61</f>
        <v>1.05</v>
      </c>
      <c r="K61" s="806">
        <v>1500</v>
      </c>
      <c r="L61" s="807"/>
      <c r="M61" s="140">
        <f>J61*K61</f>
        <v>1575</v>
      </c>
    </row>
    <row r="62" spans="1:13">
      <c r="A62" s="136"/>
      <c r="B62" s="141"/>
      <c r="C62" s="141"/>
      <c r="D62" s="141"/>
      <c r="E62" s="141"/>
      <c r="F62" s="141"/>
      <c r="G62" s="138"/>
      <c r="H62" s="108"/>
      <c r="I62" s="139"/>
      <c r="J62" s="108"/>
      <c r="K62" s="806"/>
      <c r="L62" s="807"/>
      <c r="M62" s="140"/>
    </row>
    <row r="63" spans="1:13">
      <c r="A63" s="136"/>
      <c r="B63" s="141"/>
      <c r="C63" s="141"/>
      <c r="D63" s="141"/>
      <c r="E63" s="141"/>
      <c r="F63" s="141"/>
      <c r="G63" s="138"/>
      <c r="H63" s="108"/>
      <c r="I63" s="139"/>
      <c r="J63" s="108"/>
      <c r="K63" s="806"/>
      <c r="L63" s="807"/>
      <c r="M63" s="140"/>
    </row>
    <row r="64" spans="1:13">
      <c r="A64" s="136"/>
      <c r="B64" s="141"/>
      <c r="C64" s="141"/>
      <c r="D64" s="141"/>
      <c r="E64" s="141"/>
      <c r="F64" s="141"/>
      <c r="G64" s="138"/>
      <c r="H64" s="108"/>
      <c r="I64" s="139"/>
      <c r="J64" s="108"/>
      <c r="K64" s="806"/>
      <c r="L64" s="807"/>
      <c r="M64" s="140"/>
    </row>
    <row r="65" spans="1:13">
      <c r="A65" s="136"/>
      <c r="B65" s="141"/>
      <c r="C65" s="141"/>
      <c r="D65" s="141"/>
      <c r="E65" s="141"/>
      <c r="F65" s="141"/>
      <c r="G65" s="142"/>
      <c r="H65" s="108"/>
      <c r="I65" s="108"/>
      <c r="J65" s="108"/>
      <c r="K65" s="143"/>
      <c r="L65" s="144"/>
      <c r="M65" s="145"/>
    </row>
    <row r="66" spans="1:13" ht="15.75" thickBot="1">
      <c r="A66" s="250"/>
      <c r="B66" s="251"/>
      <c r="C66" s="251"/>
      <c r="D66" s="251"/>
      <c r="E66" s="251"/>
      <c r="F66" s="251"/>
      <c r="G66" s="148"/>
      <c r="H66" s="149"/>
      <c r="I66" s="149"/>
      <c r="J66" s="149"/>
      <c r="K66" s="808"/>
      <c r="L66" s="809"/>
      <c r="M66" s="150"/>
    </row>
    <row r="67" spans="1:13" ht="15.75" thickBot="1">
      <c r="A67" s="810" t="s">
        <v>44</v>
      </c>
      <c r="B67" s="798"/>
      <c r="C67" s="798"/>
      <c r="D67" s="798"/>
      <c r="E67" s="798"/>
      <c r="F67" s="798"/>
      <c r="G67" s="798"/>
      <c r="H67" s="798"/>
      <c r="I67" s="798"/>
      <c r="J67" s="798"/>
      <c r="K67" s="798"/>
      <c r="L67" s="799"/>
      <c r="M67" s="151">
        <f>M61+M62+M63+M64+M65</f>
        <v>1575</v>
      </c>
    </row>
    <row r="68" spans="1:13">
      <c r="A68" s="65"/>
      <c r="B68" s="66"/>
      <c r="C68" s="66"/>
      <c r="D68" s="66"/>
      <c r="E68" s="66"/>
      <c r="F68" s="66"/>
      <c r="G68" s="66"/>
      <c r="H68" s="66"/>
      <c r="I68" s="66"/>
      <c r="J68" s="66"/>
      <c r="K68" s="66"/>
      <c r="L68" s="66"/>
      <c r="M68" s="67"/>
    </row>
    <row r="69" spans="1:13">
      <c r="A69" s="114" t="s">
        <v>53</v>
      </c>
      <c r="B69" s="115"/>
      <c r="C69" s="115"/>
      <c r="D69" s="115"/>
      <c r="E69" s="115"/>
      <c r="F69" s="115"/>
      <c r="G69" s="115"/>
      <c r="H69" s="115"/>
      <c r="I69" s="115"/>
      <c r="J69" s="115"/>
      <c r="K69" s="115"/>
      <c r="L69" s="115"/>
      <c r="M69" s="116"/>
    </row>
    <row r="70" spans="1:13" ht="15.75" thickBot="1">
      <c r="A70" s="129"/>
      <c r="B70" s="87"/>
      <c r="C70" s="87"/>
      <c r="D70" s="87"/>
      <c r="E70" s="87"/>
      <c r="F70" s="87"/>
      <c r="G70" s="87"/>
      <c r="H70" s="87"/>
      <c r="I70" s="87"/>
      <c r="J70" s="87"/>
      <c r="K70" s="87"/>
      <c r="L70" s="87"/>
      <c r="M70" s="89"/>
    </row>
    <row r="71" spans="1:13" ht="25.5">
      <c r="A71" s="811" t="s">
        <v>54</v>
      </c>
      <c r="B71" s="812"/>
      <c r="C71" s="812"/>
      <c r="D71" s="812"/>
      <c r="E71" s="812"/>
      <c r="F71" s="812"/>
      <c r="G71" s="812"/>
      <c r="H71" s="132" t="s">
        <v>55</v>
      </c>
      <c r="I71" s="134" t="s">
        <v>56</v>
      </c>
      <c r="J71" s="133" t="s">
        <v>57</v>
      </c>
      <c r="K71" s="813" t="s">
        <v>39</v>
      </c>
      <c r="L71" s="814"/>
      <c r="M71" s="152" t="s">
        <v>40</v>
      </c>
    </row>
    <row r="72" spans="1:13">
      <c r="A72" s="153" t="s">
        <v>182</v>
      </c>
      <c r="B72" s="141"/>
      <c r="C72" s="141"/>
      <c r="D72" s="141"/>
      <c r="E72" s="141"/>
      <c r="F72" s="141"/>
      <c r="G72" s="141"/>
      <c r="H72" s="154">
        <v>29260.000000000004</v>
      </c>
      <c r="I72" s="155">
        <v>185</v>
      </c>
      <c r="J72" s="156">
        <v>54131</v>
      </c>
      <c r="K72" s="157"/>
      <c r="L72" s="275">
        <v>198</v>
      </c>
      <c r="M72" s="159">
        <f>J72/L72</f>
        <v>273.38888888888891</v>
      </c>
    </row>
    <row r="73" spans="1:13">
      <c r="A73" s="153" t="s">
        <v>91</v>
      </c>
      <c r="B73" s="141"/>
      <c r="C73" s="141"/>
      <c r="D73" s="141"/>
      <c r="E73" s="141"/>
      <c r="F73" s="141"/>
      <c r="G73" s="141"/>
      <c r="H73" s="154">
        <v>57668.23979157189</v>
      </c>
      <c r="I73" s="155">
        <v>185</v>
      </c>
      <c r="J73" s="156">
        <v>106686.24361440798</v>
      </c>
      <c r="K73" s="157"/>
      <c r="L73" s="275">
        <v>197</v>
      </c>
      <c r="M73" s="159">
        <f>J73/L73</f>
        <v>541.55453611374617</v>
      </c>
    </row>
    <row r="74" spans="1:13">
      <c r="A74" s="153"/>
      <c r="B74" s="141"/>
      <c r="C74" s="141"/>
      <c r="D74" s="141"/>
      <c r="E74" s="141"/>
      <c r="F74" s="141"/>
      <c r="G74" s="141"/>
      <c r="H74" s="154"/>
      <c r="I74" s="155"/>
      <c r="J74" s="156"/>
      <c r="K74" s="157"/>
      <c r="L74" s="276"/>
      <c r="M74" s="159"/>
    </row>
    <row r="75" spans="1:13">
      <c r="A75" s="153"/>
      <c r="B75" s="141"/>
      <c r="C75" s="141"/>
      <c r="D75" s="141"/>
      <c r="E75" s="141"/>
      <c r="F75" s="141"/>
      <c r="G75" s="141"/>
      <c r="H75" s="108"/>
      <c r="I75" s="162"/>
      <c r="J75" s="163"/>
      <c r="K75" s="249"/>
      <c r="L75" s="164"/>
      <c r="M75" s="161"/>
    </row>
    <row r="76" spans="1:13">
      <c r="A76" s="153"/>
      <c r="B76" s="141"/>
      <c r="C76" s="141"/>
      <c r="D76" s="141"/>
      <c r="E76" s="141"/>
      <c r="F76" s="141"/>
      <c r="G76" s="141"/>
      <c r="H76" s="108"/>
      <c r="I76" s="162"/>
      <c r="J76" s="163"/>
      <c r="K76" s="249"/>
      <c r="L76" s="164"/>
      <c r="M76" s="161"/>
    </row>
    <row r="77" spans="1:13" ht="15.75" thickBot="1">
      <c r="A77" s="815"/>
      <c r="B77" s="816"/>
      <c r="C77" s="816"/>
      <c r="D77" s="816"/>
      <c r="E77" s="816"/>
      <c r="F77" s="816"/>
      <c r="G77" s="816"/>
      <c r="H77" s="149"/>
      <c r="I77" s="149"/>
      <c r="J77" s="149"/>
      <c r="K77" s="817"/>
      <c r="L77" s="817"/>
      <c r="M77" s="128"/>
    </row>
    <row r="78" spans="1:13" ht="15.75" thickBot="1">
      <c r="A78" s="810" t="s">
        <v>44</v>
      </c>
      <c r="B78" s="798"/>
      <c r="C78" s="798"/>
      <c r="D78" s="798"/>
      <c r="E78" s="798"/>
      <c r="F78" s="798"/>
      <c r="G78" s="798"/>
      <c r="H78" s="798"/>
      <c r="I78" s="798"/>
      <c r="J78" s="798"/>
      <c r="K78" s="798"/>
      <c r="L78" s="799"/>
      <c r="M78" s="166">
        <f>SUM(M72:M77)</f>
        <v>814.94342500263508</v>
      </c>
    </row>
    <row r="79" spans="1:13" ht="15.75" thickBot="1">
      <c r="A79" s="65"/>
      <c r="B79" s="66"/>
      <c r="C79" s="66"/>
      <c r="D79" s="66"/>
      <c r="E79" s="66"/>
      <c r="F79" s="66"/>
      <c r="G79" s="66"/>
      <c r="H79" s="66"/>
      <c r="I79" s="66"/>
      <c r="J79" s="66"/>
      <c r="K79" s="66"/>
      <c r="L79" s="66"/>
      <c r="M79" s="67"/>
    </row>
    <row r="80" spans="1:13" ht="15.75" thickBot="1">
      <c r="A80" s="795" t="s">
        <v>58</v>
      </c>
      <c r="B80" s="796"/>
      <c r="C80" s="796"/>
      <c r="D80" s="796"/>
      <c r="E80" s="796"/>
      <c r="F80" s="796"/>
      <c r="G80" s="796"/>
      <c r="H80" s="796"/>
      <c r="I80" s="796"/>
      <c r="J80" s="796"/>
      <c r="K80" s="796"/>
      <c r="L80" s="797"/>
      <c r="M80" s="167">
        <f>M43+M56+M67+M78</f>
        <v>4486.2341630447327</v>
      </c>
    </row>
    <row r="81" spans="1:15">
      <c r="A81" s="65"/>
      <c r="B81" s="66"/>
      <c r="C81" s="66"/>
      <c r="D81" s="66"/>
      <c r="E81" s="66"/>
      <c r="F81" s="66"/>
      <c r="G81" s="66"/>
      <c r="H81" s="66"/>
      <c r="I81" s="66"/>
      <c r="J81" s="66"/>
      <c r="K81" s="66"/>
      <c r="L81" s="66"/>
      <c r="M81" s="67"/>
    </row>
    <row r="82" spans="1:15">
      <c r="A82" s="114" t="s">
        <v>59</v>
      </c>
      <c r="B82" s="115"/>
      <c r="C82" s="115"/>
      <c r="D82" s="115"/>
      <c r="E82" s="115"/>
      <c r="F82" s="115"/>
      <c r="G82" s="115"/>
      <c r="H82" s="115"/>
      <c r="I82" s="115"/>
      <c r="J82" s="115"/>
      <c r="K82" s="115"/>
      <c r="L82" s="115"/>
      <c r="M82" s="116"/>
    </row>
    <row r="83" spans="1:15" ht="15.75" thickBot="1">
      <c r="A83" s="129"/>
      <c r="B83" s="87"/>
      <c r="C83" s="87"/>
      <c r="D83" s="87"/>
      <c r="E83" s="87"/>
      <c r="F83" s="87"/>
      <c r="G83" s="87"/>
      <c r="H83" s="87"/>
      <c r="I83" s="87"/>
      <c r="J83" s="87"/>
      <c r="K83" s="87"/>
      <c r="L83" s="87"/>
      <c r="M83" s="89"/>
    </row>
    <row r="84" spans="1:15">
      <c r="A84" s="780" t="s">
        <v>60</v>
      </c>
      <c r="B84" s="781"/>
      <c r="C84" s="781"/>
      <c r="D84" s="781"/>
      <c r="E84" s="781"/>
      <c r="F84" s="781"/>
      <c r="G84" s="781"/>
      <c r="H84" s="246"/>
      <c r="I84" s="247"/>
      <c r="J84" s="169" t="s">
        <v>61</v>
      </c>
      <c r="K84" s="822" t="s">
        <v>62</v>
      </c>
      <c r="L84" s="823"/>
      <c r="M84" s="170"/>
    </row>
    <row r="85" spans="1:15">
      <c r="A85" s="824" t="s">
        <v>63</v>
      </c>
      <c r="B85" s="825"/>
      <c r="C85" s="825"/>
      <c r="D85" s="825"/>
      <c r="E85" s="825"/>
      <c r="F85" s="825"/>
      <c r="G85" s="825"/>
      <c r="H85" s="171"/>
      <c r="I85" s="172"/>
      <c r="J85" s="173">
        <v>0.2</v>
      </c>
      <c r="K85" s="826">
        <f>M80*J85</f>
        <v>897.24683260894653</v>
      </c>
      <c r="L85" s="827"/>
      <c r="M85" s="174"/>
    </row>
    <row r="86" spans="1:15">
      <c r="A86" s="175" t="s">
        <v>64</v>
      </c>
      <c r="B86" s="176"/>
      <c r="C86" s="176"/>
      <c r="D86" s="176"/>
      <c r="E86" s="176"/>
      <c r="F86" s="176"/>
      <c r="G86" s="176"/>
      <c r="H86" s="171"/>
      <c r="I86" s="172"/>
      <c r="J86" s="173">
        <v>0.05</v>
      </c>
      <c r="K86" s="826">
        <f>M80*J86</f>
        <v>224.31170815223663</v>
      </c>
      <c r="L86" s="827"/>
      <c r="M86" s="174"/>
    </row>
    <row r="87" spans="1:15" ht="15.75" thickBot="1">
      <c r="A87" s="177" t="s">
        <v>65</v>
      </c>
      <c r="B87" s="178"/>
      <c r="C87" s="178"/>
      <c r="D87" s="178"/>
      <c r="E87" s="178"/>
      <c r="F87" s="178"/>
      <c r="G87" s="178"/>
      <c r="H87" s="179"/>
      <c r="I87" s="180"/>
      <c r="J87" s="181">
        <v>0.05</v>
      </c>
      <c r="K87" s="828">
        <f>M80*J87</f>
        <v>224.31170815223663</v>
      </c>
      <c r="L87" s="829"/>
      <c r="M87" s="174"/>
    </row>
    <row r="88" spans="1:15" ht="15.75" thickBot="1">
      <c r="A88" s="795" t="s">
        <v>44</v>
      </c>
      <c r="B88" s="796"/>
      <c r="C88" s="796"/>
      <c r="D88" s="796"/>
      <c r="E88" s="796"/>
      <c r="F88" s="796"/>
      <c r="G88" s="796"/>
      <c r="H88" s="796"/>
      <c r="I88" s="796"/>
      <c r="J88" s="796"/>
      <c r="K88" s="796"/>
      <c r="L88" s="797"/>
      <c r="M88" s="182">
        <f>K85+K86+K87</f>
        <v>1345.8702489134198</v>
      </c>
    </row>
    <row r="89" spans="1:15" ht="15.75" thickBot="1">
      <c r="A89" s="65"/>
      <c r="B89" s="66"/>
      <c r="C89" s="66"/>
      <c r="D89" s="66"/>
      <c r="E89" s="66"/>
      <c r="F89" s="66"/>
      <c r="G89" s="66"/>
      <c r="H89" s="66"/>
      <c r="I89" s="66"/>
      <c r="J89" s="66"/>
      <c r="K89" s="66"/>
      <c r="L89" s="66"/>
      <c r="M89" s="67"/>
    </row>
    <row r="90" spans="1:15" ht="15.75" thickBot="1">
      <c r="A90" s="795" t="s">
        <v>66</v>
      </c>
      <c r="B90" s="796"/>
      <c r="C90" s="796"/>
      <c r="D90" s="796"/>
      <c r="E90" s="796"/>
      <c r="F90" s="796"/>
      <c r="G90" s="796"/>
      <c r="H90" s="796"/>
      <c r="I90" s="796"/>
      <c r="J90" s="796"/>
      <c r="K90" s="796"/>
      <c r="L90" s="797"/>
      <c r="M90" s="183">
        <f>M80+M88</f>
        <v>5832.1044119581529</v>
      </c>
      <c r="O90" s="242"/>
    </row>
    <row r="91" spans="1:15">
      <c r="A91" s="277"/>
      <c r="B91" s="278"/>
      <c r="C91" s="278"/>
      <c r="D91" s="278"/>
      <c r="E91" s="278"/>
      <c r="F91" s="278"/>
      <c r="G91" s="278"/>
      <c r="H91" s="278"/>
      <c r="I91" s="278"/>
      <c r="J91" s="278"/>
      <c r="K91" s="278"/>
      <c r="L91" s="278"/>
      <c r="M91" s="279"/>
    </row>
    <row r="92" spans="1:15">
      <c r="A92" s="280"/>
      <c r="B92" s="281"/>
      <c r="C92" s="281"/>
      <c r="D92" s="281"/>
      <c r="E92" s="281"/>
      <c r="F92" s="281"/>
      <c r="G92" s="281"/>
      <c r="H92" s="281"/>
      <c r="I92" s="281"/>
      <c r="J92" s="281"/>
      <c r="K92" s="281"/>
      <c r="L92" s="281"/>
      <c r="M92" s="282"/>
    </row>
    <row r="93" spans="1:15">
      <c r="A93" s="280"/>
      <c r="B93" s="281"/>
      <c r="C93" s="281"/>
      <c r="D93" s="281"/>
      <c r="E93" s="281"/>
      <c r="F93" s="281"/>
      <c r="G93" s="281"/>
      <c r="H93" s="281"/>
      <c r="I93" s="281"/>
      <c r="J93" s="281"/>
      <c r="K93" s="281"/>
      <c r="L93" s="281"/>
      <c r="M93" s="282"/>
    </row>
    <row r="94" spans="1:15">
      <c r="A94" s="280"/>
      <c r="B94" s="281"/>
      <c r="C94" s="281"/>
      <c r="D94" s="281"/>
      <c r="E94" s="281"/>
      <c r="F94" s="281"/>
      <c r="G94" s="281"/>
      <c r="H94" s="281"/>
      <c r="I94" s="281"/>
      <c r="J94" s="281"/>
      <c r="K94" s="281"/>
      <c r="L94" s="281"/>
      <c r="M94" s="282"/>
    </row>
    <row r="95" spans="1:15">
      <c r="A95" s="280"/>
      <c r="B95" s="281"/>
      <c r="C95" s="281"/>
      <c r="D95" s="283" t="s">
        <v>67</v>
      </c>
      <c r="E95" s="283"/>
      <c r="F95" s="283"/>
      <c r="G95" s="283"/>
      <c r="H95" s="283"/>
      <c r="I95" s="283"/>
      <c r="J95" s="281"/>
      <c r="K95" s="281"/>
      <c r="L95" s="281"/>
      <c r="M95" s="282"/>
    </row>
    <row r="96" spans="1:15">
      <c r="A96" s="280"/>
      <c r="B96" s="281"/>
      <c r="C96" s="281"/>
      <c r="D96" s="281" t="s">
        <v>68</v>
      </c>
      <c r="E96" s="281"/>
      <c r="F96" s="281"/>
      <c r="G96" s="281"/>
      <c r="H96" s="281"/>
      <c r="I96" s="281"/>
      <c r="J96" s="281"/>
      <c r="K96" s="281"/>
      <c r="L96" s="281"/>
      <c r="M96" s="282"/>
    </row>
    <row r="97" spans="1:13">
      <c r="A97" s="280"/>
      <c r="B97" s="281"/>
      <c r="C97" s="281"/>
      <c r="D97" s="281" t="s">
        <v>69</v>
      </c>
      <c r="E97" s="281"/>
      <c r="F97" s="281"/>
      <c r="G97" s="281"/>
      <c r="H97" s="281"/>
      <c r="I97" s="281"/>
      <c r="J97" s="281"/>
      <c r="K97" s="281"/>
      <c r="L97" s="281"/>
      <c r="M97" s="282"/>
    </row>
    <row r="98" spans="1:13">
      <c r="A98" s="280"/>
      <c r="B98" s="281"/>
      <c r="C98" s="281"/>
      <c r="D98" s="281" t="s">
        <v>70</v>
      </c>
      <c r="E98" s="281"/>
      <c r="F98" s="281"/>
      <c r="G98" s="281"/>
      <c r="H98" s="281"/>
      <c r="I98" s="281"/>
      <c r="J98" s="281"/>
      <c r="K98" s="281"/>
      <c r="L98" s="281"/>
      <c r="M98" s="282"/>
    </row>
    <row r="99" spans="1:13" ht="15.75" thickBot="1">
      <c r="A99" s="280"/>
      <c r="B99" s="281"/>
      <c r="C99" s="281"/>
      <c r="D99" s="281"/>
      <c r="E99" s="281" t="s">
        <v>71</v>
      </c>
      <c r="F99" s="281"/>
      <c r="G99" s="281"/>
      <c r="H99" s="281"/>
      <c r="I99" s="281"/>
      <c r="J99" s="281"/>
      <c r="K99" s="281"/>
      <c r="L99" s="281"/>
      <c r="M99" s="282"/>
    </row>
    <row r="100" spans="1:13">
      <c r="A100" s="184" t="s">
        <v>72</v>
      </c>
      <c r="B100" s="185"/>
      <c r="C100" s="185"/>
      <c r="D100" s="185"/>
      <c r="E100" s="185"/>
      <c r="F100" s="185"/>
      <c r="G100" s="185"/>
      <c r="H100" s="185"/>
      <c r="I100" s="185"/>
      <c r="J100" s="185"/>
      <c r="K100" s="185"/>
      <c r="L100" s="185"/>
      <c r="M100" s="186"/>
    </row>
    <row r="101" spans="1:13">
      <c r="A101" s="284"/>
      <c r="B101" s="285"/>
      <c r="C101" s="285"/>
      <c r="D101" s="285"/>
      <c r="E101" s="285"/>
      <c r="F101" s="285"/>
      <c r="G101" s="285"/>
      <c r="H101" s="285"/>
      <c r="I101" s="285"/>
      <c r="J101" s="285"/>
      <c r="K101" s="285"/>
      <c r="L101" s="285"/>
      <c r="M101" s="286"/>
    </row>
    <row r="102" spans="1:13">
      <c r="A102" s="284"/>
      <c r="B102" s="285"/>
      <c r="C102" s="285"/>
      <c r="D102" s="285"/>
      <c r="E102" s="285"/>
      <c r="F102" s="285"/>
      <c r="G102" s="285"/>
      <c r="H102" s="285"/>
      <c r="I102" s="285"/>
      <c r="J102" s="285"/>
      <c r="K102" s="285"/>
      <c r="L102" s="285"/>
      <c r="M102" s="286"/>
    </row>
    <row r="103" spans="1:13">
      <c r="A103" s="284"/>
      <c r="B103" s="285"/>
      <c r="C103" s="285"/>
      <c r="D103" s="285"/>
      <c r="E103" s="285"/>
      <c r="F103" s="285"/>
      <c r="G103" s="285"/>
      <c r="H103" s="285"/>
      <c r="I103" s="285"/>
      <c r="J103" s="285"/>
      <c r="K103" s="285"/>
      <c r="L103" s="285"/>
      <c r="M103" s="286"/>
    </row>
    <row r="104" spans="1:13" ht="15.75" thickBot="1">
      <c r="A104" s="287"/>
      <c r="B104" s="288"/>
      <c r="C104" s="288"/>
      <c r="D104" s="288"/>
      <c r="E104" s="288"/>
      <c r="F104" s="288"/>
      <c r="G104" s="288"/>
      <c r="H104" s="288"/>
      <c r="I104" s="288"/>
      <c r="J104" s="288"/>
      <c r="K104" s="288"/>
      <c r="L104" s="288"/>
      <c r="M104" s="289"/>
    </row>
    <row r="105" spans="1:13">
      <c r="A105" s="290"/>
      <c r="B105" s="291"/>
      <c r="C105" s="291"/>
      <c r="D105" s="291"/>
      <c r="E105" s="291"/>
      <c r="F105" s="291"/>
      <c r="G105" s="291"/>
      <c r="H105" s="291"/>
      <c r="I105" s="291"/>
      <c r="J105" s="291"/>
      <c r="K105" s="291"/>
      <c r="L105" s="291"/>
      <c r="M105" s="292"/>
    </row>
    <row r="106" spans="1:13">
      <c r="A106" s="293" t="s">
        <v>73</v>
      </c>
      <c r="B106" s="294"/>
      <c r="C106" s="294"/>
      <c r="D106" s="294"/>
      <c r="E106" s="294"/>
      <c r="F106" s="294"/>
      <c r="G106" s="294"/>
      <c r="H106" s="294"/>
      <c r="I106" s="294"/>
      <c r="J106" s="294"/>
      <c r="K106" s="294"/>
      <c r="L106" s="294"/>
      <c r="M106" s="295"/>
    </row>
    <row r="107" spans="1:13">
      <c r="A107" s="836" t="s">
        <v>74</v>
      </c>
      <c r="B107" s="837"/>
      <c r="C107" s="837"/>
      <c r="D107" s="837"/>
      <c r="E107" s="837"/>
      <c r="F107" s="837"/>
      <c r="G107" s="837"/>
      <c r="H107" s="837"/>
      <c r="I107" s="837"/>
      <c r="J107" s="837"/>
      <c r="K107" s="837"/>
      <c r="L107" s="837"/>
      <c r="M107" s="838"/>
    </row>
    <row r="108" spans="1:13" ht="18" customHeight="1">
      <c r="A108" s="836"/>
      <c r="B108" s="837"/>
      <c r="C108" s="837"/>
      <c r="D108" s="837"/>
      <c r="E108" s="837"/>
      <c r="F108" s="837"/>
      <c r="G108" s="837"/>
      <c r="H108" s="837"/>
      <c r="I108" s="837"/>
      <c r="J108" s="837"/>
      <c r="K108" s="837"/>
      <c r="L108" s="837"/>
      <c r="M108" s="838"/>
    </row>
    <row r="109" spans="1:13">
      <c r="A109" s="839" t="s">
        <v>75</v>
      </c>
      <c r="B109" s="840"/>
      <c r="C109" s="840"/>
      <c r="D109" s="840"/>
      <c r="E109" s="840"/>
      <c r="F109" s="840"/>
      <c r="G109" s="840"/>
      <c r="H109" s="840"/>
      <c r="I109" s="840"/>
      <c r="J109" s="840"/>
      <c r="K109" s="840"/>
      <c r="L109" s="840"/>
      <c r="M109" s="841"/>
    </row>
    <row r="110" spans="1:13" ht="27" customHeight="1">
      <c r="A110" s="839"/>
      <c r="B110" s="840"/>
      <c r="C110" s="840"/>
      <c r="D110" s="840"/>
      <c r="E110" s="840"/>
      <c r="F110" s="840"/>
      <c r="G110" s="840"/>
      <c r="H110" s="840"/>
      <c r="I110" s="840"/>
      <c r="J110" s="840"/>
      <c r="K110" s="840"/>
      <c r="L110" s="840"/>
      <c r="M110" s="841"/>
    </row>
    <row r="111" spans="1:13">
      <c r="A111" s="296"/>
      <c r="B111" s="297"/>
      <c r="C111" s="297"/>
      <c r="D111" s="297"/>
      <c r="E111" s="297"/>
      <c r="F111" s="297"/>
      <c r="G111" s="297"/>
      <c r="H111" s="297"/>
      <c r="I111" s="297"/>
      <c r="J111" s="297"/>
      <c r="K111" s="297"/>
      <c r="L111" s="297"/>
      <c r="M111" s="298"/>
    </row>
    <row r="112" spans="1:13">
      <c r="A112" s="296"/>
      <c r="B112" s="297"/>
      <c r="C112" s="297"/>
      <c r="D112" s="297"/>
      <c r="E112" s="297"/>
      <c r="F112" s="297"/>
      <c r="G112" s="297"/>
      <c r="H112" s="297"/>
      <c r="I112" s="297"/>
      <c r="J112" s="297"/>
      <c r="K112" s="297"/>
      <c r="L112" s="297"/>
      <c r="M112" s="298"/>
    </row>
    <row r="113" spans="1:13">
      <c r="A113" s="296"/>
      <c r="B113" s="297"/>
      <c r="C113" s="297"/>
      <c r="D113" s="297"/>
      <c r="E113" s="297"/>
      <c r="F113" s="297"/>
      <c r="G113" s="297"/>
      <c r="H113" s="297"/>
      <c r="I113" s="297"/>
      <c r="J113" s="297"/>
      <c r="K113" s="297"/>
      <c r="L113" s="297"/>
      <c r="M113" s="298"/>
    </row>
    <row r="114" spans="1:13">
      <c r="A114" s="293"/>
      <c r="B114" s="294"/>
      <c r="C114" s="294"/>
      <c r="D114" s="294"/>
      <c r="E114" s="294"/>
      <c r="F114" s="294"/>
      <c r="G114" s="294"/>
      <c r="H114" s="294"/>
      <c r="I114" s="294"/>
      <c r="J114" s="294"/>
      <c r="K114" s="294"/>
      <c r="L114" s="294"/>
      <c r="M114" s="295"/>
    </row>
    <row r="115" spans="1:13">
      <c r="A115" s="280"/>
      <c r="B115" s="281"/>
      <c r="C115" s="281"/>
      <c r="D115" s="281" t="s">
        <v>67</v>
      </c>
      <c r="E115" s="283"/>
      <c r="F115" s="283"/>
      <c r="G115" s="281"/>
      <c r="H115" s="281"/>
      <c r="I115" s="281"/>
      <c r="J115" s="281"/>
      <c r="K115" s="281"/>
      <c r="L115" s="281"/>
      <c r="M115" s="282"/>
    </row>
    <row r="116" spans="1:13">
      <c r="A116" s="280"/>
      <c r="B116" s="281"/>
      <c r="C116" s="281"/>
      <c r="D116" s="299" t="s">
        <v>68</v>
      </c>
      <c r="E116" s="281"/>
      <c r="F116" s="281"/>
      <c r="G116" s="299"/>
      <c r="H116" s="299"/>
      <c r="I116" s="299"/>
      <c r="J116" s="281"/>
      <c r="K116" s="281"/>
      <c r="L116" s="281"/>
      <c r="M116" s="282"/>
    </row>
    <row r="117" spans="1:13">
      <c r="A117" s="280"/>
      <c r="B117" s="281"/>
      <c r="C117" s="281"/>
      <c r="D117" s="300" t="s">
        <v>76</v>
      </c>
      <c r="E117" s="281"/>
      <c r="F117" s="281"/>
      <c r="G117" s="300"/>
      <c r="H117" s="300"/>
      <c r="I117" s="300"/>
      <c r="J117" s="281"/>
      <c r="K117" s="281"/>
      <c r="L117" s="281"/>
      <c r="M117" s="282"/>
    </row>
    <row r="118" spans="1:13">
      <c r="A118" s="301"/>
      <c r="B118" s="294"/>
      <c r="C118" s="294"/>
      <c r="D118" s="281" t="s">
        <v>70</v>
      </c>
      <c r="E118" s="281"/>
      <c r="F118" s="281"/>
      <c r="G118" s="281"/>
      <c r="H118" s="281"/>
      <c r="I118" s="281"/>
      <c r="J118" s="294"/>
      <c r="K118" s="294"/>
      <c r="L118" s="294"/>
      <c r="M118" s="295"/>
    </row>
    <row r="119" spans="1:13">
      <c r="A119" s="301"/>
      <c r="B119" s="294"/>
      <c r="C119" s="294"/>
      <c r="D119" s="294"/>
      <c r="E119" s="281"/>
      <c r="F119" s="281"/>
      <c r="G119" s="281"/>
      <c r="H119" s="281"/>
      <c r="I119" s="281"/>
      <c r="J119" s="294"/>
      <c r="K119" s="294"/>
      <c r="L119" s="294"/>
      <c r="M119" s="295"/>
    </row>
    <row r="120" spans="1:13">
      <c r="A120" s="301" t="s">
        <v>77</v>
      </c>
      <c r="B120" s="300"/>
      <c r="C120" s="300"/>
      <c r="D120" s="281"/>
      <c r="E120" s="281"/>
      <c r="F120" s="281"/>
      <c r="G120" s="281"/>
      <c r="H120" s="281"/>
      <c r="I120" s="842"/>
      <c r="J120" s="842"/>
      <c r="K120" s="842"/>
      <c r="L120" s="842"/>
      <c r="M120" s="843"/>
    </row>
    <row r="121" spans="1:13" ht="15.75" thickBot="1">
      <c r="A121" s="302" t="s">
        <v>78</v>
      </c>
      <c r="B121" s="303"/>
      <c r="C121" s="303"/>
      <c r="D121" s="304"/>
      <c r="E121" s="304"/>
      <c r="F121" s="304"/>
      <c r="G121" s="304"/>
      <c r="H121" s="304"/>
      <c r="I121" s="844"/>
      <c r="J121" s="844"/>
      <c r="K121" s="844"/>
      <c r="L121" s="844"/>
      <c r="M121" s="845"/>
    </row>
  </sheetData>
  <mergeCells count="64">
    <mergeCell ref="A88:L88"/>
    <mergeCell ref="A90:L90"/>
    <mergeCell ref="A107:M108"/>
    <mergeCell ref="A109:M110"/>
    <mergeCell ref="I120:M121"/>
    <mergeCell ref="K87:L87"/>
    <mergeCell ref="A71:G71"/>
    <mergeCell ref="K71:L71"/>
    <mergeCell ref="A77:G77"/>
    <mergeCell ref="K77:L77"/>
    <mergeCell ref="A78:L78"/>
    <mergeCell ref="A80:L80"/>
    <mergeCell ref="A84:G84"/>
    <mergeCell ref="K84:L84"/>
    <mergeCell ref="A85:G85"/>
    <mergeCell ref="K85:L85"/>
    <mergeCell ref="K86:L86"/>
    <mergeCell ref="A67:L67"/>
    <mergeCell ref="K42:L42"/>
    <mergeCell ref="A43:L43"/>
    <mergeCell ref="A47:H47"/>
    <mergeCell ref="K47:L47"/>
    <mergeCell ref="A56:L56"/>
    <mergeCell ref="K60:L60"/>
    <mergeCell ref="H42:I42"/>
    <mergeCell ref="K61:L61"/>
    <mergeCell ref="K62:L62"/>
    <mergeCell ref="K63:L63"/>
    <mergeCell ref="K64:L64"/>
    <mergeCell ref="K66:L66"/>
    <mergeCell ref="A37:G37"/>
    <mergeCell ref="A38:G38"/>
    <mergeCell ref="A39:G39"/>
    <mergeCell ref="A41:C41"/>
    <mergeCell ref="A42:G42"/>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 ref="A1:A6"/>
    <mergeCell ref="B1:I1"/>
    <mergeCell ref="J1:J2"/>
    <mergeCell ref="B5:I5"/>
    <mergeCell ref="J5:J6"/>
    <mergeCell ref="K1:M2"/>
    <mergeCell ref="B2:I2"/>
    <mergeCell ref="B3:I3"/>
    <mergeCell ref="J3:J4"/>
    <mergeCell ref="K3:M4"/>
    <mergeCell ref="B4:I4"/>
  </mergeCells>
  <pageMargins left="0.7" right="0.7" top="0.75" bottom="0.75" header="0.3" footer="0.3"/>
  <drawing r:id="rId1"/>
  <legacyDrawing r:id="rId2"/>
  <oleObjects>
    <mc:AlternateContent xmlns:mc="http://schemas.openxmlformats.org/markup-compatibility/2006">
      <mc:Choice Requires="x14">
        <oleObject progId="PBrush" shapeId="12289" r:id="rId3">
          <objectPr defaultSize="0" autoPict="0" r:id="rId4">
            <anchor moveWithCells="1" sizeWithCells="1">
              <from>
                <xdr:col>0</xdr:col>
                <xdr:colOff>76200</xdr:colOff>
                <xdr:row>1</xdr:row>
                <xdr:rowOff>161925</xdr:rowOff>
              </from>
              <to>
                <xdr:col>1</xdr:col>
                <xdr:colOff>857250</xdr:colOff>
                <xdr:row>4</xdr:row>
                <xdr:rowOff>190500</xdr:rowOff>
              </to>
            </anchor>
          </objectPr>
        </oleObject>
      </mc:Choice>
      <mc:Fallback>
        <oleObject progId="PBrush" shapeId="12289" r:id="rId3"/>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21"/>
  <sheetViews>
    <sheetView workbookViewId="0">
      <selection activeCell="G61" sqref="G61:M61"/>
    </sheetView>
  </sheetViews>
  <sheetFormatPr baseColWidth="10" defaultRowHeight="15"/>
  <cols>
    <col min="8" max="8" width="11.85546875" bestFit="1" customWidth="1"/>
    <col min="10" max="10" width="13.5703125"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59"/>
      <c r="F11" s="23"/>
      <c r="G11" s="21"/>
      <c r="H11" s="24"/>
      <c r="I11" s="25" t="s">
        <v>17</v>
      </c>
      <c r="J11" s="26"/>
      <c r="K11" s="259"/>
      <c r="L11" s="259"/>
      <c r="M11" s="27"/>
    </row>
    <row r="12" spans="1:13" ht="15.75" thickBot="1">
      <c r="A12" s="28"/>
      <c r="B12" s="29"/>
      <c r="C12" s="260"/>
      <c r="D12" s="260"/>
      <c r="E12" s="260"/>
      <c r="F12" s="260"/>
      <c r="G12" s="29"/>
      <c r="H12" s="260"/>
      <c r="I12" s="29"/>
      <c r="J12" s="260"/>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61"/>
      <c r="D25" s="261"/>
      <c r="E25" s="765" t="s">
        <v>26</v>
      </c>
      <c r="F25" s="766"/>
      <c r="G25" s="766"/>
      <c r="H25" s="261" t="s">
        <v>11</v>
      </c>
      <c r="I25" s="261" t="s">
        <v>12</v>
      </c>
      <c r="J25" s="62"/>
      <c r="K25" s="261"/>
      <c r="L25" s="261"/>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183</v>
      </c>
      <c r="B31" s="73" t="s">
        <v>184</v>
      </c>
      <c r="C31" s="74"/>
      <c r="D31" s="74"/>
      <c r="E31" s="74"/>
      <c r="F31" s="74"/>
      <c r="G31" s="74"/>
      <c r="H31" s="74"/>
      <c r="I31" s="74"/>
      <c r="J31" s="264"/>
      <c r="K31" s="77" t="s">
        <v>141</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180</v>
      </c>
      <c r="B36" s="760"/>
      <c r="C36" s="760"/>
      <c r="D36" s="760"/>
      <c r="E36" s="760"/>
      <c r="F36" s="760"/>
      <c r="G36" s="761"/>
      <c r="H36" s="92"/>
      <c r="I36" s="93"/>
      <c r="J36" s="94">
        <v>848.09266234750601</v>
      </c>
      <c r="K36" s="95"/>
      <c r="L36" s="257">
        <v>65</v>
      </c>
      <c r="M36" s="97">
        <f>J36/L36</f>
        <v>13.047579420730862</v>
      </c>
    </row>
    <row r="37" spans="1:13">
      <c r="A37" s="759"/>
      <c r="B37" s="760"/>
      <c r="C37" s="760"/>
      <c r="D37" s="760"/>
      <c r="E37" s="760"/>
      <c r="F37" s="760"/>
      <c r="G37" s="761"/>
      <c r="H37" s="265"/>
      <c r="I37" s="266"/>
      <c r="J37" s="94"/>
      <c r="K37" s="256"/>
      <c r="L37" s="257"/>
      <c r="M37" s="97"/>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57"/>
      <c r="M39" s="97"/>
    </row>
    <row r="40" spans="1:13">
      <c r="A40" s="254"/>
      <c r="B40" s="255"/>
      <c r="C40" s="255"/>
      <c r="D40" s="255"/>
      <c r="E40" s="258"/>
      <c r="F40" s="258"/>
      <c r="G40" s="271"/>
      <c r="H40" s="100"/>
      <c r="I40" s="101"/>
      <c r="J40" s="94"/>
      <c r="K40" s="102"/>
      <c r="L40" s="103"/>
      <c r="M40" s="99"/>
    </row>
    <row r="41" spans="1:13">
      <c r="A41" s="789" t="s">
        <v>43</v>
      </c>
      <c r="B41" s="790"/>
      <c r="C41" s="790"/>
      <c r="D41" s="105"/>
      <c r="E41" s="106"/>
      <c r="F41" s="106"/>
      <c r="G41" s="107"/>
      <c r="H41" s="100"/>
      <c r="I41" s="101"/>
      <c r="J41" s="108"/>
      <c r="K41" s="102"/>
      <c r="L41" s="243">
        <v>0.02</v>
      </c>
      <c r="M41" s="109">
        <f>M78*L41</f>
        <v>9.0857199782151401</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22.133299398946001</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53" t="s">
        <v>31</v>
      </c>
      <c r="J47" s="119" t="s">
        <v>32</v>
      </c>
      <c r="K47" s="783" t="s">
        <v>46</v>
      </c>
      <c r="L47" s="782"/>
      <c r="M47" s="120" t="s">
        <v>40</v>
      </c>
    </row>
    <row r="48" spans="1:13">
      <c r="A48" s="121" t="s">
        <v>185</v>
      </c>
      <c r="B48" s="122"/>
      <c r="C48" s="122"/>
      <c r="D48" s="122"/>
      <c r="E48" s="122"/>
      <c r="F48" s="122"/>
      <c r="G48" s="122"/>
      <c r="H48" s="122"/>
      <c r="I48" s="138" t="s">
        <v>141</v>
      </c>
      <c r="J48" s="123">
        <v>0.5</v>
      </c>
      <c r="K48" s="92"/>
      <c r="L48" s="244">
        <v>4300.7016361923461</v>
      </c>
      <c r="M48" s="97">
        <f>J48*L48</f>
        <v>2150.350818096173</v>
      </c>
    </row>
    <row r="49" spans="1:13">
      <c r="A49" s="121" t="s">
        <v>152</v>
      </c>
      <c r="B49" s="272"/>
      <c r="C49" s="272"/>
      <c r="D49" s="272"/>
      <c r="E49" s="272"/>
      <c r="F49" s="272"/>
      <c r="G49" s="272"/>
      <c r="H49" s="272"/>
      <c r="I49" s="310" t="s">
        <v>141</v>
      </c>
      <c r="J49" s="273">
        <v>1.4999999999999999E-2</v>
      </c>
      <c r="K49" s="265"/>
      <c r="L49" s="244">
        <v>7062.6902020603002</v>
      </c>
      <c r="M49" s="97">
        <f>J49*L49</f>
        <v>105.9403530309045</v>
      </c>
    </row>
    <row r="50" spans="1:13">
      <c r="A50" s="121"/>
      <c r="B50" s="272"/>
      <c r="C50" s="272"/>
      <c r="D50" s="272"/>
      <c r="E50" s="272"/>
      <c r="F50" s="272"/>
      <c r="G50" s="272"/>
      <c r="H50" s="272"/>
      <c r="I50" s="138"/>
      <c r="J50" s="273"/>
      <c r="K50" s="265"/>
      <c r="L50" s="244"/>
      <c r="M50" s="97"/>
    </row>
    <row r="51" spans="1:13">
      <c r="A51" s="121"/>
      <c r="B51" s="272"/>
      <c r="C51" s="272"/>
      <c r="D51" s="272"/>
      <c r="E51" s="272"/>
      <c r="F51" s="272"/>
      <c r="G51" s="272"/>
      <c r="H51" s="272"/>
      <c r="I51" s="138"/>
      <c r="J51" s="273"/>
      <c r="K51" s="265"/>
      <c r="L51" s="244"/>
      <c r="M51" s="97"/>
    </row>
    <row r="52" spans="1:13">
      <c r="A52" s="121"/>
      <c r="B52" s="272"/>
      <c r="C52" s="272"/>
      <c r="D52" s="272"/>
      <c r="E52" s="272"/>
      <c r="F52" s="272"/>
      <c r="G52" s="272"/>
      <c r="H52" s="272"/>
      <c r="I52" s="138"/>
      <c r="J52" s="273"/>
      <c r="K52" s="265"/>
      <c r="L52" s="244"/>
      <c r="M52" s="97"/>
    </row>
    <row r="53" spans="1:13">
      <c r="A53" s="121"/>
      <c r="B53" s="272"/>
      <c r="C53" s="272"/>
      <c r="D53" s="272"/>
      <c r="E53" s="272"/>
      <c r="F53" s="272"/>
      <c r="G53" s="272"/>
      <c r="H53" s="272"/>
      <c r="I53" s="138"/>
      <c r="J53" s="273"/>
      <c r="K53" s="265"/>
      <c r="L53" s="244"/>
      <c r="M53" s="97"/>
    </row>
    <row r="54" spans="1:13">
      <c r="A54" s="121"/>
      <c r="B54" s="272"/>
      <c r="C54" s="272"/>
      <c r="D54" s="272"/>
      <c r="E54" s="272"/>
      <c r="F54" s="272"/>
      <c r="G54" s="272"/>
      <c r="H54" s="272"/>
      <c r="I54" s="138"/>
      <c r="J54" s="273"/>
      <c r="K54" s="265"/>
      <c r="L54" s="244"/>
      <c r="M54" s="97"/>
    </row>
    <row r="55" spans="1:13" ht="15.75" thickBot="1">
      <c r="A55" s="121"/>
      <c r="B55" s="251"/>
      <c r="C55" s="251"/>
      <c r="D55" s="251"/>
      <c r="E55" s="251"/>
      <c r="F55" s="251"/>
      <c r="G55" s="251"/>
      <c r="H55" s="251"/>
      <c r="I55" s="252"/>
      <c r="J55" s="149"/>
      <c r="K55" s="274"/>
      <c r="L55" s="244"/>
      <c r="M55" s="97"/>
    </row>
    <row r="56" spans="1:13" ht="15.75" thickBot="1">
      <c r="A56" s="795" t="s">
        <v>44</v>
      </c>
      <c r="B56" s="796"/>
      <c r="C56" s="796"/>
      <c r="D56" s="796"/>
      <c r="E56" s="796"/>
      <c r="F56" s="796"/>
      <c r="G56" s="796"/>
      <c r="H56" s="796"/>
      <c r="I56" s="796"/>
      <c r="J56" s="796"/>
      <c r="K56" s="796"/>
      <c r="L56" s="797"/>
      <c r="M56" s="112">
        <f>SUM(M48:M55)</f>
        <v>2256.2911711270776</v>
      </c>
    </row>
    <row r="57" spans="1:13">
      <c r="A57" s="65"/>
      <c r="B57" s="66"/>
      <c r="C57" s="66"/>
      <c r="D57" s="66"/>
      <c r="E57" s="66"/>
      <c r="F57" s="66"/>
      <c r="G57" s="66"/>
      <c r="H57" s="66"/>
      <c r="I57" s="66"/>
      <c r="J57" s="66"/>
      <c r="K57" s="66"/>
      <c r="L57" s="66"/>
      <c r="M57" s="67"/>
    </row>
    <row r="58" spans="1:13">
      <c r="A58" s="114" t="s">
        <v>47</v>
      </c>
      <c r="B58" s="115"/>
      <c r="C58" s="115"/>
      <c r="D58" s="115"/>
      <c r="E58" s="115"/>
      <c r="F58" s="115"/>
      <c r="G58" s="115"/>
      <c r="H58" s="115"/>
      <c r="I58" s="115"/>
      <c r="J58" s="115"/>
      <c r="K58" s="115"/>
      <c r="L58" s="115"/>
      <c r="M58" s="116"/>
    </row>
    <row r="59" spans="1:13" ht="15.75" thickBot="1">
      <c r="A59" s="129"/>
      <c r="B59" s="87"/>
      <c r="C59" s="87"/>
      <c r="D59" s="87"/>
      <c r="E59" s="87"/>
      <c r="F59" s="87"/>
      <c r="G59" s="87"/>
      <c r="H59" s="87"/>
      <c r="I59" s="87"/>
      <c r="J59" s="87"/>
      <c r="K59" s="87"/>
      <c r="L59" s="87"/>
      <c r="M59" s="89"/>
    </row>
    <row r="60" spans="1:13" ht="25.5">
      <c r="A60" s="245" t="s">
        <v>48</v>
      </c>
      <c r="B60" s="246"/>
      <c r="C60" s="246"/>
      <c r="D60" s="246"/>
      <c r="E60" s="246"/>
      <c r="F60" s="246"/>
      <c r="G60" s="132" t="s">
        <v>31</v>
      </c>
      <c r="H60" s="133" t="s">
        <v>49</v>
      </c>
      <c r="I60" s="134" t="s">
        <v>50</v>
      </c>
      <c r="J60" s="132" t="s">
        <v>51</v>
      </c>
      <c r="K60" s="804" t="s">
        <v>52</v>
      </c>
      <c r="L60" s="805"/>
      <c r="M60" s="135" t="s">
        <v>40</v>
      </c>
    </row>
    <row r="61" spans="1:13">
      <c r="A61" s="136" t="s">
        <v>181</v>
      </c>
      <c r="B61" s="248"/>
      <c r="C61" s="248"/>
      <c r="D61" s="248"/>
      <c r="E61" s="248"/>
      <c r="F61" s="248"/>
      <c r="G61" s="138" t="s">
        <v>179</v>
      </c>
      <c r="H61" s="108">
        <v>1.05</v>
      </c>
      <c r="I61" s="139">
        <v>1</v>
      </c>
      <c r="J61" s="108">
        <f>H61*I61</f>
        <v>1.05</v>
      </c>
      <c r="K61" s="806">
        <v>1500</v>
      </c>
      <c r="L61" s="807"/>
      <c r="M61" s="140">
        <f>J61*K61</f>
        <v>1575</v>
      </c>
    </row>
    <row r="62" spans="1:13">
      <c r="A62" s="136"/>
      <c r="B62" s="141"/>
      <c r="C62" s="141"/>
      <c r="D62" s="141"/>
      <c r="E62" s="141"/>
      <c r="F62" s="141"/>
      <c r="G62" s="138"/>
      <c r="H62" s="108"/>
      <c r="I62" s="139"/>
      <c r="J62" s="108"/>
      <c r="K62" s="806"/>
      <c r="L62" s="807"/>
      <c r="M62" s="140"/>
    </row>
    <row r="63" spans="1:13">
      <c r="A63" s="136"/>
      <c r="B63" s="141"/>
      <c r="C63" s="141"/>
      <c r="D63" s="141"/>
      <c r="E63" s="141"/>
      <c r="F63" s="141"/>
      <c r="G63" s="138"/>
      <c r="H63" s="108"/>
      <c r="I63" s="139"/>
      <c r="J63" s="108"/>
      <c r="K63" s="806"/>
      <c r="L63" s="807"/>
      <c r="M63" s="140"/>
    </row>
    <row r="64" spans="1:13">
      <c r="A64" s="136"/>
      <c r="B64" s="141"/>
      <c r="C64" s="141"/>
      <c r="D64" s="141"/>
      <c r="E64" s="141"/>
      <c r="F64" s="141"/>
      <c r="G64" s="138"/>
      <c r="H64" s="108"/>
      <c r="I64" s="139"/>
      <c r="J64" s="108"/>
      <c r="K64" s="806"/>
      <c r="L64" s="807"/>
      <c r="M64" s="140"/>
    </row>
    <row r="65" spans="1:13">
      <c r="A65" s="136"/>
      <c r="B65" s="141"/>
      <c r="C65" s="141"/>
      <c r="D65" s="141"/>
      <c r="E65" s="141"/>
      <c r="F65" s="141"/>
      <c r="G65" s="142"/>
      <c r="H65" s="108"/>
      <c r="I65" s="108"/>
      <c r="J65" s="108"/>
      <c r="K65" s="143"/>
      <c r="L65" s="144"/>
      <c r="M65" s="145"/>
    </row>
    <row r="66" spans="1:13" ht="15.75" thickBot="1">
      <c r="A66" s="250"/>
      <c r="B66" s="251"/>
      <c r="C66" s="251"/>
      <c r="D66" s="251"/>
      <c r="E66" s="251"/>
      <c r="F66" s="251"/>
      <c r="G66" s="148"/>
      <c r="H66" s="149"/>
      <c r="I66" s="149"/>
      <c r="J66" s="149"/>
      <c r="K66" s="808"/>
      <c r="L66" s="809"/>
      <c r="M66" s="150"/>
    </row>
    <row r="67" spans="1:13" ht="15.75" thickBot="1">
      <c r="A67" s="810" t="s">
        <v>44</v>
      </c>
      <c r="B67" s="798"/>
      <c r="C67" s="798"/>
      <c r="D67" s="798"/>
      <c r="E67" s="798"/>
      <c r="F67" s="798"/>
      <c r="G67" s="798"/>
      <c r="H67" s="798"/>
      <c r="I67" s="798"/>
      <c r="J67" s="798"/>
      <c r="K67" s="798"/>
      <c r="L67" s="799"/>
      <c r="M67" s="151">
        <f>M61+M62+M63+M64+M65</f>
        <v>1575</v>
      </c>
    </row>
    <row r="68" spans="1:13">
      <c r="A68" s="65"/>
      <c r="B68" s="66"/>
      <c r="C68" s="66"/>
      <c r="D68" s="66"/>
      <c r="E68" s="66"/>
      <c r="F68" s="66"/>
      <c r="G68" s="66"/>
      <c r="H68" s="66"/>
      <c r="I68" s="66"/>
      <c r="J68" s="66"/>
      <c r="K68" s="66"/>
      <c r="L68" s="66"/>
      <c r="M68" s="67"/>
    </row>
    <row r="69" spans="1:13">
      <c r="A69" s="114" t="s">
        <v>53</v>
      </c>
      <c r="B69" s="115"/>
      <c r="C69" s="115"/>
      <c r="D69" s="115"/>
      <c r="E69" s="115"/>
      <c r="F69" s="115"/>
      <c r="G69" s="115"/>
      <c r="H69" s="115"/>
      <c r="I69" s="115"/>
      <c r="J69" s="115"/>
      <c r="K69" s="115"/>
      <c r="L69" s="115"/>
      <c r="M69" s="116"/>
    </row>
    <row r="70" spans="1:13" ht="15.75" thickBot="1">
      <c r="A70" s="129"/>
      <c r="B70" s="87"/>
      <c r="C70" s="87"/>
      <c r="D70" s="87"/>
      <c r="E70" s="87"/>
      <c r="F70" s="87"/>
      <c r="G70" s="87"/>
      <c r="H70" s="87"/>
      <c r="I70" s="87"/>
      <c r="J70" s="87"/>
      <c r="K70" s="87"/>
      <c r="L70" s="87"/>
      <c r="M70" s="89"/>
    </row>
    <row r="71" spans="1:13" ht="25.5">
      <c r="A71" s="811" t="s">
        <v>54</v>
      </c>
      <c r="B71" s="812"/>
      <c r="C71" s="812"/>
      <c r="D71" s="812"/>
      <c r="E71" s="812"/>
      <c r="F71" s="812"/>
      <c r="G71" s="812"/>
      <c r="H71" s="132" t="s">
        <v>55</v>
      </c>
      <c r="I71" s="134" t="s">
        <v>56</v>
      </c>
      <c r="J71" s="133" t="s">
        <v>57</v>
      </c>
      <c r="K71" s="813" t="s">
        <v>39</v>
      </c>
      <c r="L71" s="814"/>
      <c r="M71" s="152" t="s">
        <v>40</v>
      </c>
    </row>
    <row r="72" spans="1:13">
      <c r="A72" s="153" t="s">
        <v>182</v>
      </c>
      <c r="B72" s="141"/>
      <c r="C72" s="141"/>
      <c r="D72" s="141"/>
      <c r="E72" s="141"/>
      <c r="F72" s="141"/>
      <c r="G72" s="141"/>
      <c r="H72" s="154">
        <v>29260.000000000004</v>
      </c>
      <c r="I72" s="155">
        <v>185</v>
      </c>
      <c r="J72" s="156">
        <v>54131</v>
      </c>
      <c r="K72" s="157"/>
      <c r="L72" s="275">
        <v>354</v>
      </c>
      <c r="M72" s="159">
        <f>J72/L72</f>
        <v>152.91242937853107</v>
      </c>
    </row>
    <row r="73" spans="1:13">
      <c r="A73" s="153" t="s">
        <v>91</v>
      </c>
      <c r="B73" s="141"/>
      <c r="C73" s="141"/>
      <c r="D73" s="141"/>
      <c r="E73" s="141"/>
      <c r="F73" s="141"/>
      <c r="G73" s="141"/>
      <c r="H73" s="154">
        <v>57668.23979157189</v>
      </c>
      <c r="I73" s="155">
        <v>185</v>
      </c>
      <c r="J73" s="156">
        <v>106686.24361440798</v>
      </c>
      <c r="K73" s="157"/>
      <c r="L73" s="275">
        <v>354</v>
      </c>
      <c r="M73" s="159">
        <f>J73/L73</f>
        <v>301.37356953222593</v>
      </c>
    </row>
    <row r="74" spans="1:13">
      <c r="A74" s="153"/>
      <c r="B74" s="141"/>
      <c r="C74" s="141"/>
      <c r="D74" s="141"/>
      <c r="E74" s="141"/>
      <c r="F74" s="141"/>
      <c r="G74" s="141"/>
      <c r="H74" s="154"/>
      <c r="I74" s="155"/>
      <c r="J74" s="156"/>
      <c r="K74" s="157"/>
      <c r="L74" s="276"/>
      <c r="M74" s="159"/>
    </row>
    <row r="75" spans="1:13">
      <c r="A75" s="153"/>
      <c r="B75" s="141"/>
      <c r="C75" s="141"/>
      <c r="D75" s="141"/>
      <c r="E75" s="141"/>
      <c r="F75" s="141"/>
      <c r="G75" s="141"/>
      <c r="H75" s="108"/>
      <c r="I75" s="162"/>
      <c r="J75" s="163"/>
      <c r="K75" s="249"/>
      <c r="L75" s="164"/>
      <c r="M75" s="161"/>
    </row>
    <row r="76" spans="1:13">
      <c r="A76" s="153"/>
      <c r="B76" s="141"/>
      <c r="C76" s="141"/>
      <c r="D76" s="141"/>
      <c r="E76" s="141"/>
      <c r="F76" s="141"/>
      <c r="G76" s="141"/>
      <c r="H76" s="108"/>
      <c r="I76" s="162"/>
      <c r="J76" s="163"/>
      <c r="K76" s="249"/>
      <c r="L76" s="164"/>
      <c r="M76" s="161"/>
    </row>
    <row r="77" spans="1:13" ht="15.75" thickBot="1">
      <c r="A77" s="815"/>
      <c r="B77" s="816"/>
      <c r="C77" s="816"/>
      <c r="D77" s="816"/>
      <c r="E77" s="816"/>
      <c r="F77" s="816"/>
      <c r="G77" s="816"/>
      <c r="H77" s="149"/>
      <c r="I77" s="149"/>
      <c r="J77" s="149"/>
      <c r="K77" s="817"/>
      <c r="L77" s="817"/>
      <c r="M77" s="128"/>
    </row>
    <row r="78" spans="1:13" ht="15.75" thickBot="1">
      <c r="A78" s="810" t="s">
        <v>44</v>
      </c>
      <c r="B78" s="798"/>
      <c r="C78" s="798"/>
      <c r="D78" s="798"/>
      <c r="E78" s="798"/>
      <c r="F78" s="798"/>
      <c r="G78" s="798"/>
      <c r="H78" s="798"/>
      <c r="I78" s="798"/>
      <c r="J78" s="798"/>
      <c r="K78" s="798"/>
      <c r="L78" s="799"/>
      <c r="M78" s="166">
        <f>SUM(M72:M77)</f>
        <v>454.28599891075703</v>
      </c>
    </row>
    <row r="79" spans="1:13" ht="15.75" thickBot="1">
      <c r="A79" s="65"/>
      <c r="B79" s="66"/>
      <c r="C79" s="66"/>
      <c r="D79" s="66"/>
      <c r="E79" s="66"/>
      <c r="F79" s="66"/>
      <c r="G79" s="66"/>
      <c r="H79" s="66"/>
      <c r="I79" s="66"/>
      <c r="J79" s="66"/>
      <c r="K79" s="66"/>
      <c r="L79" s="66"/>
      <c r="M79" s="67"/>
    </row>
    <row r="80" spans="1:13" ht="15.75" thickBot="1">
      <c r="A80" s="795" t="s">
        <v>58</v>
      </c>
      <c r="B80" s="796"/>
      <c r="C80" s="796"/>
      <c r="D80" s="796"/>
      <c r="E80" s="796"/>
      <c r="F80" s="796"/>
      <c r="G80" s="796"/>
      <c r="H80" s="796"/>
      <c r="I80" s="796"/>
      <c r="J80" s="796"/>
      <c r="K80" s="796"/>
      <c r="L80" s="797"/>
      <c r="M80" s="167">
        <f>M43+M56+M67+M78</f>
        <v>4307.7104694367808</v>
      </c>
    </row>
    <row r="81" spans="1:13">
      <c r="A81" s="65"/>
      <c r="B81" s="66"/>
      <c r="C81" s="66"/>
      <c r="D81" s="66"/>
      <c r="E81" s="66"/>
      <c r="F81" s="66"/>
      <c r="G81" s="66"/>
      <c r="H81" s="66"/>
      <c r="I81" s="66"/>
      <c r="J81" s="66"/>
      <c r="K81" s="66"/>
      <c r="L81" s="66"/>
      <c r="M81" s="67"/>
    </row>
    <row r="82" spans="1:13">
      <c r="A82" s="114" t="s">
        <v>59</v>
      </c>
      <c r="B82" s="115"/>
      <c r="C82" s="115"/>
      <c r="D82" s="115"/>
      <c r="E82" s="115"/>
      <c r="F82" s="115"/>
      <c r="G82" s="115"/>
      <c r="H82" s="115"/>
      <c r="I82" s="115"/>
      <c r="J82" s="115"/>
      <c r="K82" s="115"/>
      <c r="L82" s="115"/>
      <c r="M82" s="116"/>
    </row>
    <row r="83" spans="1:13" ht="15.75" thickBot="1">
      <c r="A83" s="129"/>
      <c r="B83" s="87"/>
      <c r="C83" s="87"/>
      <c r="D83" s="87"/>
      <c r="E83" s="87"/>
      <c r="F83" s="87"/>
      <c r="G83" s="87"/>
      <c r="H83" s="87"/>
      <c r="I83" s="87"/>
      <c r="J83" s="87"/>
      <c r="K83" s="87"/>
      <c r="L83" s="87"/>
      <c r="M83" s="89"/>
    </row>
    <row r="84" spans="1:13">
      <c r="A84" s="780" t="s">
        <v>60</v>
      </c>
      <c r="B84" s="781"/>
      <c r="C84" s="781"/>
      <c r="D84" s="781"/>
      <c r="E84" s="781"/>
      <c r="F84" s="781"/>
      <c r="G84" s="781"/>
      <c r="H84" s="246"/>
      <c r="I84" s="247"/>
      <c r="J84" s="169" t="s">
        <v>61</v>
      </c>
      <c r="K84" s="822" t="s">
        <v>62</v>
      </c>
      <c r="L84" s="823"/>
      <c r="M84" s="170"/>
    </row>
    <row r="85" spans="1:13">
      <c r="A85" s="824" t="s">
        <v>63</v>
      </c>
      <c r="B85" s="825"/>
      <c r="C85" s="825"/>
      <c r="D85" s="825"/>
      <c r="E85" s="825"/>
      <c r="F85" s="825"/>
      <c r="G85" s="825"/>
      <c r="H85" s="171"/>
      <c r="I85" s="172"/>
      <c r="J85" s="173">
        <v>0.2</v>
      </c>
      <c r="K85" s="826">
        <f>M80*J85</f>
        <v>861.54209388735626</v>
      </c>
      <c r="L85" s="827"/>
      <c r="M85" s="174"/>
    </row>
    <row r="86" spans="1:13">
      <c r="A86" s="175" t="s">
        <v>64</v>
      </c>
      <c r="B86" s="176"/>
      <c r="C86" s="176"/>
      <c r="D86" s="176"/>
      <c r="E86" s="176"/>
      <c r="F86" s="176"/>
      <c r="G86" s="176"/>
      <c r="H86" s="171"/>
      <c r="I86" s="172"/>
      <c r="J86" s="173">
        <v>0.05</v>
      </c>
      <c r="K86" s="826">
        <f>M80*J86</f>
        <v>215.38552347183906</v>
      </c>
      <c r="L86" s="827"/>
      <c r="M86" s="174"/>
    </row>
    <row r="87" spans="1:13" ht="15.75" thickBot="1">
      <c r="A87" s="177" t="s">
        <v>65</v>
      </c>
      <c r="B87" s="178"/>
      <c r="C87" s="178"/>
      <c r="D87" s="178"/>
      <c r="E87" s="178"/>
      <c r="F87" s="178"/>
      <c r="G87" s="178"/>
      <c r="H87" s="179"/>
      <c r="I87" s="180"/>
      <c r="J87" s="181">
        <v>0.05</v>
      </c>
      <c r="K87" s="828">
        <f>M80*J87</f>
        <v>215.38552347183906</v>
      </c>
      <c r="L87" s="829"/>
      <c r="M87" s="174"/>
    </row>
    <row r="88" spans="1:13" ht="15.75" thickBot="1">
      <c r="A88" s="795" t="s">
        <v>44</v>
      </c>
      <c r="B88" s="796"/>
      <c r="C88" s="796"/>
      <c r="D88" s="796"/>
      <c r="E88" s="796"/>
      <c r="F88" s="796"/>
      <c r="G88" s="796"/>
      <c r="H88" s="796"/>
      <c r="I88" s="796"/>
      <c r="J88" s="796"/>
      <c r="K88" s="796"/>
      <c r="L88" s="797"/>
      <c r="M88" s="182">
        <f>K85+K86+K87</f>
        <v>1292.3131408310342</v>
      </c>
    </row>
    <row r="89" spans="1:13" ht="15.75" thickBot="1">
      <c r="A89" s="65"/>
      <c r="B89" s="66"/>
      <c r="C89" s="66"/>
      <c r="D89" s="66"/>
      <c r="E89" s="66"/>
      <c r="F89" s="66"/>
      <c r="G89" s="66"/>
      <c r="H89" s="66"/>
      <c r="I89" s="66"/>
      <c r="J89" s="66"/>
      <c r="K89" s="66"/>
      <c r="L89" s="66"/>
      <c r="M89" s="67"/>
    </row>
    <row r="90" spans="1:13" ht="15.75" thickBot="1">
      <c r="A90" s="795" t="s">
        <v>66</v>
      </c>
      <c r="B90" s="796"/>
      <c r="C90" s="796"/>
      <c r="D90" s="796"/>
      <c r="E90" s="796"/>
      <c r="F90" s="796"/>
      <c r="G90" s="796"/>
      <c r="H90" s="796"/>
      <c r="I90" s="796"/>
      <c r="J90" s="796"/>
      <c r="K90" s="796"/>
      <c r="L90" s="797"/>
      <c r="M90" s="183">
        <f>M80+M88</f>
        <v>5600.0236102678155</v>
      </c>
    </row>
    <row r="91" spans="1:13">
      <c r="A91" s="277"/>
      <c r="B91" s="278"/>
      <c r="C91" s="278"/>
      <c r="D91" s="278"/>
      <c r="E91" s="278"/>
      <c r="F91" s="278"/>
      <c r="G91" s="278"/>
      <c r="H91" s="278"/>
      <c r="I91" s="278"/>
      <c r="J91" s="278"/>
      <c r="K91" s="278"/>
      <c r="L91" s="278"/>
      <c r="M91" s="279"/>
    </row>
    <row r="92" spans="1:13">
      <c r="A92" s="280"/>
      <c r="B92" s="281"/>
      <c r="C92" s="281"/>
      <c r="D92" s="281"/>
      <c r="E92" s="281"/>
      <c r="F92" s="281"/>
      <c r="G92" s="281"/>
      <c r="H92" s="281"/>
      <c r="I92" s="281"/>
      <c r="J92" s="281"/>
      <c r="K92" s="281"/>
      <c r="L92" s="281"/>
      <c r="M92" s="282"/>
    </row>
    <row r="93" spans="1:13">
      <c r="A93" s="280"/>
      <c r="B93" s="281"/>
      <c r="C93" s="281"/>
      <c r="D93" s="281"/>
      <c r="E93" s="281"/>
      <c r="F93" s="281"/>
      <c r="G93" s="281"/>
      <c r="H93" s="281"/>
      <c r="I93" s="281"/>
      <c r="J93" s="281"/>
      <c r="K93" s="281"/>
      <c r="L93" s="281"/>
      <c r="M93" s="282"/>
    </row>
    <row r="94" spans="1:13">
      <c r="A94" s="280"/>
      <c r="B94" s="281"/>
      <c r="C94" s="281"/>
      <c r="D94" s="281"/>
      <c r="E94" s="281"/>
      <c r="F94" s="281"/>
      <c r="G94" s="281"/>
      <c r="H94" s="281"/>
      <c r="I94" s="281"/>
      <c r="J94" s="281"/>
      <c r="K94" s="281"/>
      <c r="L94" s="281"/>
      <c r="M94" s="282"/>
    </row>
    <row r="95" spans="1:13">
      <c r="A95" s="280"/>
      <c r="B95" s="281"/>
      <c r="C95" s="281"/>
      <c r="D95" s="283" t="s">
        <v>67</v>
      </c>
      <c r="E95" s="283"/>
      <c r="F95" s="283"/>
      <c r="G95" s="283"/>
      <c r="H95" s="283"/>
      <c r="I95" s="283"/>
      <c r="J95" s="281"/>
      <c r="K95" s="281"/>
      <c r="L95" s="281"/>
      <c r="M95" s="282"/>
    </row>
    <row r="96" spans="1:13">
      <c r="A96" s="280"/>
      <c r="B96" s="281"/>
      <c r="C96" s="281"/>
      <c r="D96" s="281" t="s">
        <v>68</v>
      </c>
      <c r="E96" s="281"/>
      <c r="F96" s="281"/>
      <c r="G96" s="281"/>
      <c r="H96" s="281"/>
      <c r="I96" s="281"/>
      <c r="J96" s="281"/>
      <c r="K96" s="281"/>
      <c r="L96" s="281"/>
      <c r="M96" s="282"/>
    </row>
    <row r="97" spans="1:13">
      <c r="A97" s="280"/>
      <c r="B97" s="281"/>
      <c r="C97" s="281"/>
      <c r="D97" s="281" t="s">
        <v>69</v>
      </c>
      <c r="E97" s="281"/>
      <c r="F97" s="281"/>
      <c r="G97" s="281"/>
      <c r="H97" s="281"/>
      <c r="I97" s="281"/>
      <c r="J97" s="281"/>
      <c r="K97" s="281"/>
      <c r="L97" s="281"/>
      <c r="M97" s="282"/>
    </row>
    <row r="98" spans="1:13">
      <c r="A98" s="280"/>
      <c r="B98" s="281"/>
      <c r="C98" s="281"/>
      <c r="D98" s="281" t="s">
        <v>70</v>
      </c>
      <c r="E98" s="281"/>
      <c r="F98" s="281"/>
      <c r="G98" s="281"/>
      <c r="H98" s="281"/>
      <c r="I98" s="281"/>
      <c r="J98" s="281"/>
      <c r="K98" s="281"/>
      <c r="L98" s="281"/>
      <c r="M98" s="282"/>
    </row>
    <row r="99" spans="1:13" ht="15.75" thickBot="1">
      <c r="A99" s="280"/>
      <c r="B99" s="281"/>
      <c r="C99" s="281"/>
      <c r="D99" s="281"/>
      <c r="E99" s="281" t="s">
        <v>71</v>
      </c>
      <c r="F99" s="281"/>
      <c r="G99" s="281"/>
      <c r="H99" s="281"/>
      <c r="I99" s="281"/>
      <c r="J99" s="281"/>
      <c r="K99" s="281"/>
      <c r="L99" s="281"/>
      <c r="M99" s="282"/>
    </row>
    <row r="100" spans="1:13">
      <c r="A100" s="184" t="s">
        <v>72</v>
      </c>
      <c r="B100" s="185"/>
      <c r="C100" s="185"/>
      <c r="D100" s="185"/>
      <c r="E100" s="185"/>
      <c r="F100" s="185"/>
      <c r="G100" s="185"/>
      <c r="H100" s="185"/>
      <c r="I100" s="185"/>
      <c r="J100" s="185"/>
      <c r="K100" s="185"/>
      <c r="L100" s="185"/>
      <c r="M100" s="186"/>
    </row>
    <row r="101" spans="1:13">
      <c r="A101" s="284"/>
      <c r="B101" s="285"/>
      <c r="C101" s="285"/>
      <c r="D101" s="285"/>
      <c r="E101" s="285"/>
      <c r="F101" s="285"/>
      <c r="G101" s="285"/>
      <c r="H101" s="285"/>
      <c r="I101" s="285"/>
      <c r="J101" s="285"/>
      <c r="K101" s="285"/>
      <c r="L101" s="285"/>
      <c r="M101" s="286"/>
    </row>
    <row r="102" spans="1:13">
      <c r="A102" s="284"/>
      <c r="B102" s="285"/>
      <c r="C102" s="285"/>
      <c r="D102" s="285"/>
      <c r="E102" s="285"/>
      <c r="F102" s="285"/>
      <c r="G102" s="285"/>
      <c r="H102" s="285"/>
      <c r="I102" s="285"/>
      <c r="J102" s="285"/>
      <c r="K102" s="285"/>
      <c r="L102" s="285"/>
      <c r="M102" s="286"/>
    </row>
    <row r="103" spans="1:13">
      <c r="A103" s="284"/>
      <c r="B103" s="285"/>
      <c r="C103" s="285"/>
      <c r="D103" s="285"/>
      <c r="E103" s="285"/>
      <c r="F103" s="285"/>
      <c r="G103" s="285"/>
      <c r="H103" s="285"/>
      <c r="I103" s="285"/>
      <c r="J103" s="285"/>
      <c r="K103" s="285"/>
      <c r="L103" s="285"/>
      <c r="M103" s="286"/>
    </row>
    <row r="104" spans="1:13" ht="15.75" thickBot="1">
      <c r="A104" s="287"/>
      <c r="B104" s="288"/>
      <c r="C104" s="288"/>
      <c r="D104" s="288"/>
      <c r="E104" s="288"/>
      <c r="F104" s="288"/>
      <c r="G104" s="288"/>
      <c r="H104" s="288"/>
      <c r="I104" s="288"/>
      <c r="J104" s="288"/>
      <c r="K104" s="288"/>
      <c r="L104" s="288"/>
      <c r="M104" s="289"/>
    </row>
    <row r="105" spans="1:13">
      <c r="A105" s="290"/>
      <c r="B105" s="291"/>
      <c r="C105" s="291"/>
      <c r="D105" s="291"/>
      <c r="E105" s="291"/>
      <c r="F105" s="291"/>
      <c r="G105" s="291"/>
      <c r="H105" s="291"/>
      <c r="I105" s="291"/>
      <c r="J105" s="291"/>
      <c r="K105" s="291"/>
      <c r="L105" s="291"/>
      <c r="M105" s="292"/>
    </row>
    <row r="106" spans="1:13">
      <c r="A106" s="293" t="s">
        <v>73</v>
      </c>
      <c r="B106" s="294"/>
      <c r="C106" s="294"/>
      <c r="D106" s="294"/>
      <c r="E106" s="294"/>
      <c r="F106" s="294"/>
      <c r="G106" s="294"/>
      <c r="H106" s="294"/>
      <c r="I106" s="294"/>
      <c r="J106" s="294"/>
      <c r="K106" s="294"/>
      <c r="L106" s="294"/>
      <c r="M106" s="295"/>
    </row>
    <row r="107" spans="1:13">
      <c r="A107" s="836" t="s">
        <v>74</v>
      </c>
      <c r="B107" s="837"/>
      <c r="C107" s="837"/>
      <c r="D107" s="837"/>
      <c r="E107" s="837"/>
      <c r="F107" s="837"/>
      <c r="G107" s="837"/>
      <c r="H107" s="837"/>
      <c r="I107" s="837"/>
      <c r="J107" s="837"/>
      <c r="K107" s="837"/>
      <c r="L107" s="837"/>
      <c r="M107" s="838"/>
    </row>
    <row r="108" spans="1:13" ht="23.25" customHeight="1">
      <c r="A108" s="836"/>
      <c r="B108" s="837"/>
      <c r="C108" s="837"/>
      <c r="D108" s="837"/>
      <c r="E108" s="837"/>
      <c r="F108" s="837"/>
      <c r="G108" s="837"/>
      <c r="H108" s="837"/>
      <c r="I108" s="837"/>
      <c r="J108" s="837"/>
      <c r="K108" s="837"/>
      <c r="L108" s="837"/>
      <c r="M108" s="838"/>
    </row>
    <row r="109" spans="1:13">
      <c r="A109" s="839" t="s">
        <v>75</v>
      </c>
      <c r="B109" s="840"/>
      <c r="C109" s="840"/>
      <c r="D109" s="840"/>
      <c r="E109" s="840"/>
      <c r="F109" s="840"/>
      <c r="G109" s="840"/>
      <c r="H109" s="840"/>
      <c r="I109" s="840"/>
      <c r="J109" s="840"/>
      <c r="K109" s="840"/>
      <c r="L109" s="840"/>
      <c r="M109" s="841"/>
    </row>
    <row r="110" spans="1:13" ht="28.5" customHeight="1">
      <c r="A110" s="839"/>
      <c r="B110" s="840"/>
      <c r="C110" s="840"/>
      <c r="D110" s="840"/>
      <c r="E110" s="840"/>
      <c r="F110" s="840"/>
      <c r="G110" s="840"/>
      <c r="H110" s="840"/>
      <c r="I110" s="840"/>
      <c r="J110" s="840"/>
      <c r="K110" s="840"/>
      <c r="L110" s="840"/>
      <c r="M110" s="841"/>
    </row>
    <row r="111" spans="1:13">
      <c r="A111" s="296"/>
      <c r="B111" s="297"/>
      <c r="C111" s="297"/>
      <c r="D111" s="297"/>
      <c r="E111" s="297"/>
      <c r="F111" s="297"/>
      <c r="G111" s="297"/>
      <c r="H111" s="297"/>
      <c r="I111" s="297"/>
      <c r="J111" s="297"/>
      <c r="K111" s="297"/>
      <c r="L111" s="297"/>
      <c r="M111" s="298"/>
    </row>
    <row r="112" spans="1:13">
      <c r="A112" s="296"/>
      <c r="B112" s="297"/>
      <c r="C112" s="297"/>
      <c r="D112" s="297"/>
      <c r="E112" s="297"/>
      <c r="F112" s="297"/>
      <c r="G112" s="297"/>
      <c r="H112" s="297"/>
      <c r="I112" s="297"/>
      <c r="J112" s="297"/>
      <c r="K112" s="297"/>
      <c r="L112" s="297"/>
      <c r="M112" s="298"/>
    </row>
    <row r="113" spans="1:13">
      <c r="A113" s="296"/>
      <c r="B113" s="297"/>
      <c r="C113" s="297"/>
      <c r="D113" s="297"/>
      <c r="E113" s="297"/>
      <c r="F113" s="297"/>
      <c r="G113" s="297"/>
      <c r="H113" s="297"/>
      <c r="I113" s="297"/>
      <c r="J113" s="297"/>
      <c r="K113" s="297"/>
      <c r="L113" s="297"/>
      <c r="M113" s="298"/>
    </row>
    <row r="114" spans="1:13">
      <c r="A114" s="293"/>
      <c r="B114" s="294"/>
      <c r="C114" s="294"/>
      <c r="D114" s="294"/>
      <c r="E114" s="294"/>
      <c r="F114" s="294"/>
      <c r="G114" s="294"/>
      <c r="H114" s="294"/>
      <c r="I114" s="294"/>
      <c r="J114" s="294"/>
      <c r="K114" s="294"/>
      <c r="L114" s="294"/>
      <c r="M114" s="295"/>
    </row>
    <row r="115" spans="1:13">
      <c r="A115" s="280"/>
      <c r="B115" s="281"/>
      <c r="C115" s="281"/>
      <c r="D115" s="281" t="s">
        <v>67</v>
      </c>
      <c r="E115" s="283"/>
      <c r="F115" s="283"/>
      <c r="G115" s="281"/>
      <c r="H115" s="281"/>
      <c r="I115" s="281"/>
      <c r="J115" s="281"/>
      <c r="K115" s="281"/>
      <c r="L115" s="281"/>
      <c r="M115" s="282"/>
    </row>
    <row r="116" spans="1:13">
      <c r="A116" s="280"/>
      <c r="B116" s="281"/>
      <c r="C116" s="281"/>
      <c r="D116" s="299" t="s">
        <v>68</v>
      </c>
      <c r="E116" s="281"/>
      <c r="F116" s="281"/>
      <c r="G116" s="299"/>
      <c r="H116" s="299"/>
      <c r="I116" s="299"/>
      <c r="J116" s="281"/>
      <c r="K116" s="281"/>
      <c r="L116" s="281"/>
      <c r="M116" s="282"/>
    </row>
    <row r="117" spans="1:13">
      <c r="A117" s="280"/>
      <c r="B117" s="281"/>
      <c r="C117" s="281"/>
      <c r="D117" s="300" t="s">
        <v>76</v>
      </c>
      <c r="E117" s="281"/>
      <c r="F117" s="281"/>
      <c r="G117" s="300"/>
      <c r="H117" s="300"/>
      <c r="I117" s="300"/>
      <c r="J117" s="281"/>
      <c r="K117" s="281"/>
      <c r="L117" s="281"/>
      <c r="M117" s="282"/>
    </row>
    <row r="118" spans="1:13">
      <c r="A118" s="301"/>
      <c r="B118" s="294"/>
      <c r="C118" s="294"/>
      <c r="D118" s="281" t="s">
        <v>70</v>
      </c>
      <c r="E118" s="281"/>
      <c r="F118" s="281"/>
      <c r="G118" s="281"/>
      <c r="H118" s="281"/>
      <c r="I118" s="281"/>
      <c r="J118" s="294"/>
      <c r="K118" s="294"/>
      <c r="L118" s="294"/>
      <c r="M118" s="295"/>
    </row>
    <row r="119" spans="1:13">
      <c r="A119" s="301"/>
      <c r="B119" s="294"/>
      <c r="C119" s="294"/>
      <c r="D119" s="294"/>
      <c r="E119" s="281"/>
      <c r="F119" s="281"/>
      <c r="G119" s="281"/>
      <c r="H119" s="281"/>
      <c r="I119" s="281"/>
      <c r="J119" s="294"/>
      <c r="K119" s="294"/>
      <c r="L119" s="294"/>
      <c r="M119" s="295"/>
    </row>
    <row r="120" spans="1:13">
      <c r="A120" s="301" t="s">
        <v>77</v>
      </c>
      <c r="B120" s="300"/>
      <c r="C120" s="300"/>
      <c r="D120" s="281"/>
      <c r="E120" s="281"/>
      <c r="F120" s="281"/>
      <c r="G120" s="281"/>
      <c r="H120" s="281"/>
      <c r="I120" s="842"/>
      <c r="J120" s="842"/>
      <c r="K120" s="842"/>
      <c r="L120" s="842"/>
      <c r="M120" s="843"/>
    </row>
    <row r="121" spans="1:13" ht="15.75" thickBot="1">
      <c r="A121" s="302" t="s">
        <v>78</v>
      </c>
      <c r="B121" s="303"/>
      <c r="C121" s="303"/>
      <c r="D121" s="304"/>
      <c r="E121" s="304"/>
      <c r="F121" s="304"/>
      <c r="G121" s="304"/>
      <c r="H121" s="304"/>
      <c r="I121" s="844"/>
      <c r="J121" s="844"/>
      <c r="K121" s="844"/>
      <c r="L121" s="844"/>
      <c r="M121" s="845"/>
    </row>
  </sheetData>
  <mergeCells count="64">
    <mergeCell ref="A88:L88"/>
    <mergeCell ref="A90:L90"/>
    <mergeCell ref="A107:M108"/>
    <mergeCell ref="A109:M110"/>
    <mergeCell ref="I120:M121"/>
    <mergeCell ref="K87:L87"/>
    <mergeCell ref="A71:G71"/>
    <mergeCell ref="K71:L71"/>
    <mergeCell ref="A77:G77"/>
    <mergeCell ref="K77:L77"/>
    <mergeCell ref="A78:L78"/>
    <mergeCell ref="A80:L80"/>
    <mergeCell ref="A84:G84"/>
    <mergeCell ref="K84:L84"/>
    <mergeCell ref="A85:G85"/>
    <mergeCell ref="K85:L85"/>
    <mergeCell ref="K86:L86"/>
    <mergeCell ref="A67:L67"/>
    <mergeCell ref="K42:L42"/>
    <mergeCell ref="A43:L43"/>
    <mergeCell ref="A47:H47"/>
    <mergeCell ref="K47:L47"/>
    <mergeCell ref="A56:L56"/>
    <mergeCell ref="K60:L60"/>
    <mergeCell ref="H42:I42"/>
    <mergeCell ref="K61:L61"/>
    <mergeCell ref="K62:L62"/>
    <mergeCell ref="K63:L63"/>
    <mergeCell ref="K64:L64"/>
    <mergeCell ref="K66:L66"/>
    <mergeCell ref="A37:G37"/>
    <mergeCell ref="A38:G38"/>
    <mergeCell ref="A39:G39"/>
    <mergeCell ref="A41:C41"/>
    <mergeCell ref="A42:G42"/>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 ref="A1:A6"/>
    <mergeCell ref="B1:I1"/>
    <mergeCell ref="J1:J2"/>
    <mergeCell ref="B5:I5"/>
    <mergeCell ref="J5:J6"/>
    <mergeCell ref="K1:M2"/>
    <mergeCell ref="B2:I2"/>
    <mergeCell ref="B3:I3"/>
    <mergeCell ref="J3:J4"/>
    <mergeCell ref="K3:M4"/>
    <mergeCell ref="B4:I4"/>
  </mergeCells>
  <pageMargins left="0.7" right="0.7" top="0.75" bottom="0.75" header="0.3" footer="0.3"/>
  <drawing r:id="rId1"/>
  <legacyDrawing r:id="rId2"/>
  <oleObjects>
    <mc:AlternateContent xmlns:mc="http://schemas.openxmlformats.org/markup-compatibility/2006">
      <mc:Choice Requires="x14">
        <oleObject progId="PBrush" shapeId="13313" r:id="rId3">
          <objectPr defaultSize="0" autoPict="0" r:id="rId4">
            <anchor moveWithCells="1" sizeWithCells="1">
              <from>
                <xdr:col>0</xdr:col>
                <xdr:colOff>76200</xdr:colOff>
                <xdr:row>1</xdr:row>
                <xdr:rowOff>66675</xdr:rowOff>
              </from>
              <to>
                <xdr:col>1</xdr:col>
                <xdr:colOff>857250</xdr:colOff>
                <xdr:row>4</xdr:row>
                <xdr:rowOff>190500</xdr:rowOff>
              </to>
            </anchor>
          </objectPr>
        </oleObject>
      </mc:Choice>
      <mc:Fallback>
        <oleObject progId="PBrush" shapeId="13313" r:id="rId3"/>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20"/>
  <sheetViews>
    <sheetView workbookViewId="0">
      <selection activeCell="O94" sqref="O94"/>
    </sheetView>
  </sheetViews>
  <sheetFormatPr baseColWidth="10" defaultRowHeight="15"/>
  <cols>
    <col min="8" max="8" width="11.85546875" bestFit="1" customWidth="1"/>
    <col min="10" max="10" width="13.5703125" bestFit="1" customWidth="1"/>
    <col min="13" max="13" width="13"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59"/>
      <c r="F11" s="23"/>
      <c r="G11" s="21"/>
      <c r="H11" s="24"/>
      <c r="I11" s="25" t="s">
        <v>17</v>
      </c>
      <c r="J11" s="26"/>
      <c r="K11" s="259"/>
      <c r="L11" s="259"/>
      <c r="M11" s="27"/>
    </row>
    <row r="12" spans="1:13" ht="15.75" thickBot="1">
      <c r="A12" s="28"/>
      <c r="B12" s="29"/>
      <c r="C12" s="260"/>
      <c r="D12" s="260"/>
      <c r="E12" s="260"/>
      <c r="F12" s="260"/>
      <c r="G12" s="29"/>
      <c r="H12" s="260"/>
      <c r="I12" s="29"/>
      <c r="J12" s="260"/>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61"/>
      <c r="D25" s="261"/>
      <c r="E25" s="765" t="s">
        <v>26</v>
      </c>
      <c r="F25" s="766"/>
      <c r="G25" s="766"/>
      <c r="H25" s="261" t="s">
        <v>11</v>
      </c>
      <c r="I25" s="261" t="s">
        <v>12</v>
      </c>
      <c r="J25" s="62"/>
      <c r="K25" s="261"/>
      <c r="L25" s="261"/>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186</v>
      </c>
      <c r="B31" s="73" t="s">
        <v>187</v>
      </c>
      <c r="C31" s="74"/>
      <c r="D31" s="74"/>
      <c r="E31" s="74"/>
      <c r="F31" s="74"/>
      <c r="G31" s="74"/>
      <c r="H31" s="74"/>
      <c r="I31" s="74"/>
      <c r="J31" s="264"/>
      <c r="K31" s="77" t="s">
        <v>126</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188</v>
      </c>
      <c r="B36" s="760"/>
      <c r="C36" s="760"/>
      <c r="D36" s="760"/>
      <c r="E36" s="760"/>
      <c r="F36" s="760"/>
      <c r="G36" s="761"/>
      <c r="H36" s="92"/>
      <c r="I36" s="93"/>
      <c r="J36" s="94">
        <v>207000</v>
      </c>
      <c r="K36" s="95"/>
      <c r="L36" s="257">
        <v>1.25</v>
      </c>
      <c r="M36" s="97">
        <f>J36/L36</f>
        <v>165600</v>
      </c>
    </row>
    <row r="37" spans="1:13">
      <c r="A37" s="759"/>
      <c r="B37" s="760"/>
      <c r="C37" s="760"/>
      <c r="D37" s="760"/>
      <c r="E37" s="760"/>
      <c r="F37" s="760"/>
      <c r="G37" s="761"/>
      <c r="H37" s="265"/>
      <c r="I37" s="266"/>
      <c r="J37" s="94"/>
      <c r="K37" s="256"/>
      <c r="L37" s="257"/>
      <c r="M37" s="97"/>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57"/>
      <c r="M39" s="97"/>
    </row>
    <row r="40" spans="1:13">
      <c r="A40" s="254"/>
      <c r="B40" s="255"/>
      <c r="C40" s="255"/>
      <c r="D40" s="255"/>
      <c r="E40" s="258"/>
      <c r="F40" s="258"/>
      <c r="G40" s="271"/>
      <c r="H40" s="100"/>
      <c r="I40" s="101"/>
      <c r="J40" s="94"/>
      <c r="K40" s="102"/>
      <c r="L40" s="103"/>
      <c r="M40" s="99"/>
    </row>
    <row r="41" spans="1:13">
      <c r="A41" s="789" t="s">
        <v>43</v>
      </c>
      <c r="B41" s="790"/>
      <c r="C41" s="790"/>
      <c r="D41" s="105"/>
      <c r="E41" s="106"/>
      <c r="F41" s="106"/>
      <c r="G41" s="107"/>
      <c r="H41" s="100"/>
      <c r="I41" s="101"/>
      <c r="J41" s="108"/>
      <c r="K41" s="102"/>
      <c r="L41" s="243">
        <v>0.05</v>
      </c>
      <c r="M41" s="109">
        <f>M77*L41</f>
        <v>1071.7134318802357</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166671.71343188023</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53" t="s">
        <v>31</v>
      </c>
      <c r="J47" s="119" t="s">
        <v>32</v>
      </c>
      <c r="K47" s="783" t="s">
        <v>46</v>
      </c>
      <c r="L47" s="782"/>
      <c r="M47" s="120" t="s">
        <v>40</v>
      </c>
    </row>
    <row r="48" spans="1:13">
      <c r="A48" s="121" t="s">
        <v>189</v>
      </c>
      <c r="B48" s="122"/>
      <c r="C48" s="122"/>
      <c r="D48" s="122"/>
      <c r="E48" s="122"/>
      <c r="F48" s="122"/>
      <c r="G48" s="122"/>
      <c r="H48" s="93"/>
      <c r="I48" s="55" t="s">
        <v>126</v>
      </c>
      <c r="J48" s="123">
        <v>1.01</v>
      </c>
      <c r="K48" s="92"/>
      <c r="L48" s="244">
        <v>9902.7845899653148</v>
      </c>
      <c r="M48" s="97">
        <f>J48*L48</f>
        <v>10001.812435864967</v>
      </c>
    </row>
    <row r="49" spans="1:13">
      <c r="A49" s="121"/>
      <c r="B49" s="272"/>
      <c r="C49" s="272"/>
      <c r="D49" s="272"/>
      <c r="E49" s="272"/>
      <c r="F49" s="272"/>
      <c r="G49" s="272"/>
      <c r="H49" s="272"/>
      <c r="I49" s="138"/>
      <c r="J49" s="273"/>
      <c r="K49" s="265"/>
      <c r="L49" s="244"/>
      <c r="M49" s="97"/>
    </row>
    <row r="50" spans="1:13">
      <c r="A50" s="121"/>
      <c r="B50" s="272"/>
      <c r="C50" s="272"/>
      <c r="D50" s="272"/>
      <c r="E50" s="272"/>
      <c r="F50" s="272"/>
      <c r="G50" s="272"/>
      <c r="H50" s="272"/>
      <c r="I50" s="138"/>
      <c r="J50" s="273"/>
      <c r="K50" s="265"/>
      <c r="L50" s="244"/>
      <c r="M50" s="97"/>
    </row>
    <row r="51" spans="1:13">
      <c r="A51" s="121"/>
      <c r="B51" s="272"/>
      <c r="C51" s="272"/>
      <c r="D51" s="272"/>
      <c r="E51" s="272"/>
      <c r="F51" s="272"/>
      <c r="G51" s="272"/>
      <c r="H51" s="272"/>
      <c r="I51" s="138"/>
      <c r="J51" s="273"/>
      <c r="K51" s="265"/>
      <c r="L51" s="244"/>
      <c r="M51" s="97"/>
    </row>
    <row r="52" spans="1:13">
      <c r="A52" s="254"/>
      <c r="B52" s="141"/>
      <c r="C52" s="141"/>
      <c r="D52" s="141"/>
      <c r="E52" s="141"/>
      <c r="F52" s="141"/>
      <c r="G52" s="141"/>
      <c r="H52" s="141"/>
      <c r="I52" s="142"/>
      <c r="J52" s="321"/>
      <c r="K52" s="249"/>
      <c r="L52" s="322"/>
      <c r="M52" s="99"/>
    </row>
    <row r="53" spans="1:13">
      <c r="A53" s="323"/>
      <c r="B53" s="248"/>
      <c r="C53" s="248"/>
      <c r="D53" s="248"/>
      <c r="E53" s="248"/>
      <c r="F53" s="248"/>
      <c r="G53" s="248"/>
      <c r="H53" s="248"/>
      <c r="I53" s="138"/>
      <c r="J53" s="127"/>
      <c r="K53" s="249"/>
      <c r="L53" s="322"/>
      <c r="M53" s="99"/>
    </row>
    <row r="54" spans="1:13" ht="15.75" thickBot="1">
      <c r="A54" s="324"/>
      <c r="B54" s="251"/>
      <c r="C54" s="251"/>
      <c r="D54" s="251"/>
      <c r="E54" s="251"/>
      <c r="F54" s="251"/>
      <c r="G54" s="251"/>
      <c r="H54" s="251"/>
      <c r="I54" s="252"/>
      <c r="J54" s="149"/>
      <c r="K54" s="274"/>
      <c r="L54" s="325"/>
      <c r="M54" s="326"/>
    </row>
    <row r="55" spans="1:13" ht="15.75" thickBot="1">
      <c r="A55" s="810" t="s">
        <v>44</v>
      </c>
      <c r="B55" s="798"/>
      <c r="C55" s="798"/>
      <c r="D55" s="798"/>
      <c r="E55" s="798"/>
      <c r="F55" s="798"/>
      <c r="G55" s="798"/>
      <c r="H55" s="798"/>
      <c r="I55" s="798"/>
      <c r="J55" s="798"/>
      <c r="K55" s="798"/>
      <c r="L55" s="799"/>
      <c r="M55" s="151">
        <f>SUM(M48:M54)</f>
        <v>10001.812435864967</v>
      </c>
    </row>
    <row r="56" spans="1:13">
      <c r="A56" s="65"/>
      <c r="B56" s="66"/>
      <c r="C56" s="66"/>
      <c r="D56" s="66"/>
      <c r="E56" s="66"/>
      <c r="F56" s="66"/>
      <c r="G56" s="66"/>
      <c r="H56" s="66"/>
      <c r="I56" s="66"/>
      <c r="J56" s="66"/>
      <c r="K56" s="66"/>
      <c r="L56" s="66"/>
      <c r="M56" s="67"/>
    </row>
    <row r="57" spans="1:13">
      <c r="A57" s="114" t="s">
        <v>47</v>
      </c>
      <c r="B57" s="115"/>
      <c r="C57" s="115"/>
      <c r="D57" s="115"/>
      <c r="E57" s="115"/>
      <c r="F57" s="115"/>
      <c r="G57" s="115"/>
      <c r="H57" s="115"/>
      <c r="I57" s="115"/>
      <c r="J57" s="115"/>
      <c r="K57" s="115"/>
      <c r="L57" s="115"/>
      <c r="M57" s="116"/>
    </row>
    <row r="58" spans="1:13" ht="15.75" thickBot="1">
      <c r="A58" s="129"/>
      <c r="B58" s="87"/>
      <c r="C58" s="87"/>
      <c r="D58" s="87"/>
      <c r="E58" s="87"/>
      <c r="F58" s="87"/>
      <c r="G58" s="87"/>
      <c r="H58" s="87"/>
      <c r="I58" s="87"/>
      <c r="J58" s="87"/>
      <c r="K58" s="87"/>
      <c r="L58" s="87"/>
      <c r="M58" s="89"/>
    </row>
    <row r="59" spans="1:13" ht="25.5">
      <c r="A59" s="245" t="s">
        <v>48</v>
      </c>
      <c r="B59" s="246"/>
      <c r="C59" s="246"/>
      <c r="D59" s="246"/>
      <c r="E59" s="246"/>
      <c r="F59" s="246"/>
      <c r="G59" s="132" t="s">
        <v>31</v>
      </c>
      <c r="H59" s="133" t="s">
        <v>49</v>
      </c>
      <c r="I59" s="134" t="s">
        <v>50</v>
      </c>
      <c r="J59" s="132" t="s">
        <v>51</v>
      </c>
      <c r="K59" s="804" t="s">
        <v>52</v>
      </c>
      <c r="L59" s="805"/>
      <c r="M59" s="135" t="s">
        <v>40</v>
      </c>
    </row>
    <row r="60" spans="1:13">
      <c r="A60" s="136"/>
      <c r="B60" s="248"/>
      <c r="C60" s="248"/>
      <c r="D60" s="248"/>
      <c r="E60" s="248"/>
      <c r="F60" s="248"/>
      <c r="G60" s="138"/>
      <c r="H60" s="108"/>
      <c r="I60" s="139"/>
      <c r="J60" s="108"/>
      <c r="K60" s="806"/>
      <c r="L60" s="807"/>
      <c r="M60" s="140"/>
    </row>
    <row r="61" spans="1:13">
      <c r="A61" s="136"/>
      <c r="B61" s="141"/>
      <c r="C61" s="141"/>
      <c r="D61" s="141"/>
      <c r="E61" s="141"/>
      <c r="F61" s="141"/>
      <c r="G61" s="138"/>
      <c r="H61" s="108"/>
      <c r="I61" s="139"/>
      <c r="J61" s="108"/>
      <c r="K61" s="806"/>
      <c r="L61" s="807"/>
      <c r="M61" s="140"/>
    </row>
    <row r="62" spans="1:13">
      <c r="A62" s="136"/>
      <c r="B62" s="141"/>
      <c r="C62" s="141"/>
      <c r="D62" s="141"/>
      <c r="E62" s="141"/>
      <c r="F62" s="141"/>
      <c r="G62" s="138"/>
      <c r="H62" s="108"/>
      <c r="I62" s="139"/>
      <c r="J62" s="108"/>
      <c r="K62" s="806"/>
      <c r="L62" s="807"/>
      <c r="M62" s="140"/>
    </row>
    <row r="63" spans="1:13">
      <c r="A63" s="136"/>
      <c r="B63" s="141"/>
      <c r="C63" s="141"/>
      <c r="D63" s="141"/>
      <c r="E63" s="141"/>
      <c r="F63" s="141"/>
      <c r="G63" s="138"/>
      <c r="H63" s="108"/>
      <c r="I63" s="139"/>
      <c r="J63" s="108"/>
      <c r="K63" s="806"/>
      <c r="L63" s="807"/>
      <c r="M63" s="140"/>
    </row>
    <row r="64" spans="1:13">
      <c r="A64" s="136"/>
      <c r="B64" s="141"/>
      <c r="C64" s="141"/>
      <c r="D64" s="141"/>
      <c r="E64" s="141"/>
      <c r="F64" s="141"/>
      <c r="G64" s="142"/>
      <c r="H64" s="108"/>
      <c r="I64" s="108"/>
      <c r="J64" s="108"/>
      <c r="K64" s="143"/>
      <c r="L64" s="144"/>
      <c r="M64" s="145"/>
    </row>
    <row r="65" spans="1:13" ht="15.75" thickBot="1">
      <c r="A65" s="250"/>
      <c r="B65" s="251"/>
      <c r="C65" s="251"/>
      <c r="D65" s="251"/>
      <c r="E65" s="251"/>
      <c r="F65" s="251"/>
      <c r="G65" s="148"/>
      <c r="H65" s="149"/>
      <c r="I65" s="149"/>
      <c r="J65" s="149"/>
      <c r="K65" s="808"/>
      <c r="L65" s="809"/>
      <c r="M65" s="150"/>
    </row>
    <row r="66" spans="1:13" ht="15.75" thickBot="1">
      <c r="A66" s="810" t="s">
        <v>44</v>
      </c>
      <c r="B66" s="798"/>
      <c r="C66" s="798"/>
      <c r="D66" s="798"/>
      <c r="E66" s="798"/>
      <c r="F66" s="798"/>
      <c r="G66" s="798"/>
      <c r="H66" s="798"/>
      <c r="I66" s="798"/>
      <c r="J66" s="798"/>
      <c r="K66" s="798"/>
      <c r="L66" s="799"/>
      <c r="M66" s="151"/>
    </row>
    <row r="67" spans="1:13">
      <c r="A67" s="65"/>
      <c r="B67" s="66"/>
      <c r="C67" s="66"/>
      <c r="D67" s="66"/>
      <c r="E67" s="66"/>
      <c r="F67" s="66"/>
      <c r="G67" s="66"/>
      <c r="H67" s="66"/>
      <c r="I67" s="66"/>
      <c r="J67" s="66"/>
      <c r="K67" s="66"/>
      <c r="L67" s="66"/>
      <c r="M67" s="67"/>
    </row>
    <row r="68" spans="1:13">
      <c r="A68" s="114" t="s">
        <v>53</v>
      </c>
      <c r="B68" s="115"/>
      <c r="C68" s="115"/>
      <c r="D68" s="115"/>
      <c r="E68" s="115"/>
      <c r="F68" s="115"/>
      <c r="G68" s="115"/>
      <c r="H68" s="115"/>
      <c r="I68" s="115"/>
      <c r="J68" s="115"/>
      <c r="K68" s="115"/>
      <c r="L68" s="115"/>
      <c r="M68" s="116"/>
    </row>
    <row r="69" spans="1:13" ht="15.75" thickBot="1">
      <c r="A69" s="129"/>
      <c r="B69" s="87"/>
      <c r="C69" s="87"/>
      <c r="D69" s="87"/>
      <c r="E69" s="87"/>
      <c r="F69" s="87"/>
      <c r="G69" s="87"/>
      <c r="H69" s="87"/>
      <c r="I69" s="87"/>
      <c r="J69" s="87"/>
      <c r="K69" s="87"/>
      <c r="L69" s="87"/>
      <c r="M69" s="89"/>
    </row>
    <row r="70" spans="1:13" ht="25.5">
      <c r="A70" s="811" t="s">
        <v>54</v>
      </c>
      <c r="B70" s="812"/>
      <c r="C70" s="812"/>
      <c r="D70" s="812"/>
      <c r="E70" s="812"/>
      <c r="F70" s="812"/>
      <c r="G70" s="812"/>
      <c r="H70" s="132" t="s">
        <v>55</v>
      </c>
      <c r="I70" s="134" t="s">
        <v>56</v>
      </c>
      <c r="J70" s="133" t="s">
        <v>57</v>
      </c>
      <c r="K70" s="813" t="s">
        <v>39</v>
      </c>
      <c r="L70" s="814"/>
      <c r="M70" s="152" t="s">
        <v>40</v>
      </c>
    </row>
    <row r="71" spans="1:13">
      <c r="A71" s="153" t="s">
        <v>79</v>
      </c>
      <c r="B71" s="141"/>
      <c r="C71" s="141"/>
      <c r="D71" s="141"/>
      <c r="E71" s="141"/>
      <c r="F71" s="141"/>
      <c r="G71" s="141"/>
      <c r="H71" s="154">
        <v>58520.000000000007</v>
      </c>
      <c r="I71" s="155">
        <v>185</v>
      </c>
      <c r="J71" s="156">
        <v>108262</v>
      </c>
      <c r="K71" s="157"/>
      <c r="L71" s="307">
        <v>10.028499999999999</v>
      </c>
      <c r="M71" s="159">
        <f>J71/L71</f>
        <v>10795.433015904673</v>
      </c>
    </row>
    <row r="72" spans="1:13">
      <c r="A72" s="153" t="s">
        <v>91</v>
      </c>
      <c r="B72" s="141"/>
      <c r="C72" s="141"/>
      <c r="D72" s="141"/>
      <c r="E72" s="141"/>
      <c r="F72" s="141"/>
      <c r="G72" s="141"/>
      <c r="H72" s="154">
        <v>57668.23979157189</v>
      </c>
      <c r="I72" s="155">
        <v>185</v>
      </c>
      <c r="J72" s="156">
        <v>106686.24361440798</v>
      </c>
      <c r="K72" s="157"/>
      <c r="L72" s="307">
        <v>10.028</v>
      </c>
      <c r="M72" s="159">
        <f>J72/L72</f>
        <v>10638.835621700038</v>
      </c>
    </row>
    <row r="73" spans="1:13">
      <c r="A73" s="153"/>
      <c r="B73" s="141"/>
      <c r="C73" s="141"/>
      <c r="D73" s="141"/>
      <c r="E73" s="141"/>
      <c r="F73" s="141"/>
      <c r="G73" s="141"/>
      <c r="H73" s="154"/>
      <c r="I73" s="155"/>
      <c r="J73" s="156"/>
      <c r="K73" s="157"/>
      <c r="L73" s="276"/>
      <c r="M73" s="159"/>
    </row>
    <row r="74" spans="1:13">
      <c r="A74" s="153"/>
      <c r="B74" s="141"/>
      <c r="C74" s="141"/>
      <c r="D74" s="141"/>
      <c r="E74" s="141"/>
      <c r="F74" s="141"/>
      <c r="G74" s="141"/>
      <c r="H74" s="108"/>
      <c r="I74" s="162"/>
      <c r="J74" s="163"/>
      <c r="K74" s="249"/>
      <c r="L74" s="164"/>
      <c r="M74" s="161"/>
    </row>
    <row r="75" spans="1:13">
      <c r="A75" s="153"/>
      <c r="B75" s="141"/>
      <c r="C75" s="141"/>
      <c r="D75" s="141"/>
      <c r="E75" s="141"/>
      <c r="F75" s="141"/>
      <c r="G75" s="141"/>
      <c r="H75" s="108"/>
      <c r="I75" s="162"/>
      <c r="J75" s="163"/>
      <c r="K75" s="249"/>
      <c r="L75" s="164"/>
      <c r="M75" s="161"/>
    </row>
    <row r="76" spans="1:13" ht="15.75" thickBot="1">
      <c r="A76" s="815"/>
      <c r="B76" s="816"/>
      <c r="C76" s="816"/>
      <c r="D76" s="816"/>
      <c r="E76" s="816"/>
      <c r="F76" s="816"/>
      <c r="G76" s="816"/>
      <c r="H76" s="149"/>
      <c r="I76" s="149"/>
      <c r="J76" s="149"/>
      <c r="K76" s="817"/>
      <c r="L76" s="817"/>
      <c r="M76" s="150"/>
    </row>
    <row r="77" spans="1:13" ht="15.75" thickBot="1">
      <c r="A77" s="810" t="s">
        <v>44</v>
      </c>
      <c r="B77" s="798"/>
      <c r="C77" s="798"/>
      <c r="D77" s="798"/>
      <c r="E77" s="798"/>
      <c r="F77" s="798"/>
      <c r="G77" s="798"/>
      <c r="H77" s="798"/>
      <c r="I77" s="798"/>
      <c r="J77" s="798"/>
      <c r="K77" s="798"/>
      <c r="L77" s="799"/>
      <c r="M77" s="263">
        <f>SUM(M71:M76)</f>
        <v>21434.268637604713</v>
      </c>
    </row>
    <row r="78" spans="1:13" ht="15.75" thickBot="1">
      <c r="A78" s="65"/>
      <c r="B78" s="66"/>
      <c r="C78" s="66"/>
      <c r="D78" s="66"/>
      <c r="E78" s="66"/>
      <c r="F78" s="66"/>
      <c r="G78" s="66"/>
      <c r="H78" s="66"/>
      <c r="I78" s="66"/>
      <c r="J78" s="66"/>
      <c r="K78" s="66"/>
      <c r="L78" s="66"/>
      <c r="M78" s="67"/>
    </row>
    <row r="79" spans="1:13" ht="15.75" thickBot="1">
      <c r="A79" s="795" t="s">
        <v>58</v>
      </c>
      <c r="B79" s="796"/>
      <c r="C79" s="796"/>
      <c r="D79" s="796"/>
      <c r="E79" s="796"/>
      <c r="F79" s="796"/>
      <c r="G79" s="796"/>
      <c r="H79" s="796"/>
      <c r="I79" s="796"/>
      <c r="J79" s="796"/>
      <c r="K79" s="796"/>
      <c r="L79" s="797"/>
      <c r="M79" s="167">
        <f>M43+M55+M66+M77</f>
        <v>198107.79450534991</v>
      </c>
    </row>
    <row r="80" spans="1:13">
      <c r="A80" s="65"/>
      <c r="B80" s="66"/>
      <c r="C80" s="66"/>
      <c r="D80" s="66"/>
      <c r="E80" s="66"/>
      <c r="F80" s="66"/>
      <c r="G80" s="66"/>
      <c r="H80" s="66"/>
      <c r="I80" s="66"/>
      <c r="J80" s="66"/>
      <c r="K80" s="66"/>
      <c r="L80" s="66"/>
      <c r="M80" s="67"/>
    </row>
    <row r="81" spans="1:13">
      <c r="A81" s="114" t="s">
        <v>59</v>
      </c>
      <c r="B81" s="115"/>
      <c r="C81" s="115"/>
      <c r="D81" s="115"/>
      <c r="E81" s="115"/>
      <c r="F81" s="115"/>
      <c r="G81" s="115"/>
      <c r="H81" s="115"/>
      <c r="I81" s="115"/>
      <c r="J81" s="115"/>
      <c r="K81" s="115"/>
      <c r="L81" s="115"/>
      <c r="M81" s="116"/>
    </row>
    <row r="82" spans="1:13" ht="15.75" thickBot="1">
      <c r="A82" s="129"/>
      <c r="B82" s="87"/>
      <c r="C82" s="87"/>
      <c r="D82" s="87"/>
      <c r="E82" s="87"/>
      <c r="F82" s="87"/>
      <c r="G82" s="87"/>
      <c r="H82" s="87"/>
      <c r="I82" s="87"/>
      <c r="J82" s="87"/>
      <c r="K82" s="87"/>
      <c r="L82" s="87"/>
      <c r="M82" s="89"/>
    </row>
    <row r="83" spans="1:13">
      <c r="A83" s="780" t="s">
        <v>60</v>
      </c>
      <c r="B83" s="781"/>
      <c r="C83" s="781"/>
      <c r="D83" s="781"/>
      <c r="E83" s="781"/>
      <c r="F83" s="781"/>
      <c r="G83" s="781"/>
      <c r="H83" s="246"/>
      <c r="I83" s="247"/>
      <c r="J83" s="169" t="s">
        <v>61</v>
      </c>
      <c r="K83" s="822" t="s">
        <v>62</v>
      </c>
      <c r="L83" s="823"/>
      <c r="M83" s="170"/>
    </row>
    <row r="84" spans="1:13">
      <c r="A84" s="824" t="s">
        <v>63</v>
      </c>
      <c r="B84" s="825"/>
      <c r="C84" s="825"/>
      <c r="D84" s="825"/>
      <c r="E84" s="825"/>
      <c r="F84" s="825"/>
      <c r="G84" s="825"/>
      <c r="H84" s="171"/>
      <c r="I84" s="172"/>
      <c r="J84" s="173">
        <v>0.2</v>
      </c>
      <c r="K84" s="826">
        <f>M79*J84</f>
        <v>39621.558901069984</v>
      </c>
      <c r="L84" s="827"/>
      <c r="M84" s="174"/>
    </row>
    <row r="85" spans="1:13">
      <c r="A85" s="175" t="s">
        <v>64</v>
      </c>
      <c r="B85" s="176"/>
      <c r="C85" s="176"/>
      <c r="D85" s="176"/>
      <c r="E85" s="176"/>
      <c r="F85" s="176"/>
      <c r="G85" s="176"/>
      <c r="H85" s="171"/>
      <c r="I85" s="172"/>
      <c r="J85" s="173">
        <v>0.05</v>
      </c>
      <c r="K85" s="826">
        <f>M79*J85</f>
        <v>9905.389725267496</v>
      </c>
      <c r="L85" s="827"/>
      <c r="M85" s="174"/>
    </row>
    <row r="86" spans="1:13" ht="15.75" thickBot="1">
      <c r="A86" s="177" t="s">
        <v>65</v>
      </c>
      <c r="B86" s="178"/>
      <c r="C86" s="178"/>
      <c r="D86" s="178"/>
      <c r="E86" s="178"/>
      <c r="F86" s="178"/>
      <c r="G86" s="178"/>
      <c r="H86" s="179"/>
      <c r="I86" s="180"/>
      <c r="J86" s="181">
        <v>0.05</v>
      </c>
      <c r="K86" s="828">
        <f>M79*J86</f>
        <v>9905.389725267496</v>
      </c>
      <c r="L86" s="829"/>
      <c r="M86" s="174"/>
    </row>
    <row r="87" spans="1:13" ht="15.75" thickBot="1">
      <c r="A87" s="795" t="s">
        <v>44</v>
      </c>
      <c r="B87" s="796"/>
      <c r="C87" s="796"/>
      <c r="D87" s="796"/>
      <c r="E87" s="796"/>
      <c r="F87" s="796"/>
      <c r="G87" s="796"/>
      <c r="H87" s="796"/>
      <c r="I87" s="796"/>
      <c r="J87" s="796"/>
      <c r="K87" s="796"/>
      <c r="L87" s="797"/>
      <c r="M87" s="182">
        <f>K84+K85+K86</f>
        <v>59432.338351604973</v>
      </c>
    </row>
    <row r="88" spans="1:13" ht="15.75" thickBot="1">
      <c r="A88" s="65"/>
      <c r="B88" s="66"/>
      <c r="C88" s="66"/>
      <c r="D88" s="66"/>
      <c r="E88" s="66"/>
      <c r="F88" s="66"/>
      <c r="G88" s="66"/>
      <c r="H88" s="66"/>
      <c r="I88" s="66"/>
      <c r="J88" s="66"/>
      <c r="K88" s="66"/>
      <c r="L88" s="66"/>
      <c r="M88" s="67"/>
    </row>
    <row r="89" spans="1:13" ht="15.75" thickBot="1">
      <c r="A89" s="795" t="s">
        <v>66</v>
      </c>
      <c r="B89" s="796"/>
      <c r="C89" s="796"/>
      <c r="D89" s="796"/>
      <c r="E89" s="796"/>
      <c r="F89" s="796"/>
      <c r="G89" s="796"/>
      <c r="H89" s="796"/>
      <c r="I89" s="796"/>
      <c r="J89" s="796"/>
      <c r="K89" s="796"/>
      <c r="L89" s="797"/>
      <c r="M89" s="183">
        <f>M79+M87</f>
        <v>257540.13285695488</v>
      </c>
    </row>
    <row r="90" spans="1:13">
      <c r="A90" s="277"/>
      <c r="B90" s="278"/>
      <c r="C90" s="278"/>
      <c r="D90" s="278"/>
      <c r="E90" s="278"/>
      <c r="F90" s="278"/>
      <c r="G90" s="278"/>
      <c r="H90" s="278"/>
      <c r="I90" s="278"/>
      <c r="J90" s="278"/>
      <c r="K90" s="278"/>
      <c r="L90" s="278"/>
      <c r="M90" s="279"/>
    </row>
    <row r="91" spans="1:13">
      <c r="A91" s="280"/>
      <c r="B91" s="281"/>
      <c r="C91" s="281"/>
      <c r="D91" s="281"/>
      <c r="E91" s="281"/>
      <c r="F91" s="281"/>
      <c r="G91" s="281"/>
      <c r="H91" s="281"/>
      <c r="I91" s="281"/>
      <c r="J91" s="281"/>
      <c r="K91" s="281"/>
      <c r="L91" s="281"/>
      <c r="M91" s="282"/>
    </row>
    <row r="92" spans="1:13">
      <c r="A92" s="280"/>
      <c r="B92" s="281"/>
      <c r="C92" s="281"/>
      <c r="D92" s="281"/>
      <c r="E92" s="281"/>
      <c r="F92" s="281"/>
      <c r="G92" s="281"/>
      <c r="H92" s="281"/>
      <c r="I92" s="281"/>
      <c r="J92" s="281"/>
      <c r="K92" s="281"/>
      <c r="L92" s="281"/>
      <c r="M92" s="282"/>
    </row>
    <row r="93" spans="1:13">
      <c r="A93" s="280"/>
      <c r="B93" s="281"/>
      <c r="C93" s="281"/>
      <c r="D93" s="281"/>
      <c r="E93" s="281"/>
      <c r="F93" s="281"/>
      <c r="G93" s="281"/>
      <c r="H93" s="281"/>
      <c r="I93" s="281"/>
      <c r="J93" s="281"/>
      <c r="K93" s="281"/>
      <c r="L93" s="281"/>
      <c r="M93" s="282"/>
    </row>
    <row r="94" spans="1:13">
      <c r="A94" s="280"/>
      <c r="B94" s="281"/>
      <c r="C94" s="281"/>
      <c r="D94" s="283" t="s">
        <v>67</v>
      </c>
      <c r="E94" s="283"/>
      <c r="F94" s="283"/>
      <c r="G94" s="283"/>
      <c r="H94" s="283"/>
      <c r="I94" s="283"/>
      <c r="J94" s="281"/>
      <c r="K94" s="281"/>
      <c r="L94" s="281"/>
      <c r="M94" s="282"/>
    </row>
    <row r="95" spans="1:13">
      <c r="A95" s="280"/>
      <c r="B95" s="281"/>
      <c r="C95" s="281"/>
      <c r="D95" s="281" t="s">
        <v>68</v>
      </c>
      <c r="E95" s="281"/>
      <c r="F95" s="281"/>
      <c r="G95" s="281"/>
      <c r="H95" s="281"/>
      <c r="I95" s="281"/>
      <c r="J95" s="281"/>
      <c r="K95" s="281"/>
      <c r="L95" s="281"/>
      <c r="M95" s="282"/>
    </row>
    <row r="96" spans="1:13">
      <c r="A96" s="280"/>
      <c r="B96" s="281"/>
      <c r="C96" s="281"/>
      <c r="D96" s="281" t="s">
        <v>69</v>
      </c>
      <c r="E96" s="281"/>
      <c r="F96" s="281"/>
      <c r="G96" s="281"/>
      <c r="H96" s="281"/>
      <c r="I96" s="281"/>
      <c r="J96" s="281"/>
      <c r="K96" s="281"/>
      <c r="L96" s="281"/>
      <c r="M96" s="282"/>
    </row>
    <row r="97" spans="1:13">
      <c r="A97" s="280"/>
      <c r="B97" s="281"/>
      <c r="C97" s="281"/>
      <c r="D97" s="281" t="s">
        <v>70</v>
      </c>
      <c r="E97" s="281"/>
      <c r="F97" s="281"/>
      <c r="G97" s="281"/>
      <c r="H97" s="281"/>
      <c r="I97" s="281"/>
      <c r="J97" s="281"/>
      <c r="K97" s="281"/>
      <c r="L97" s="281"/>
      <c r="M97" s="282"/>
    </row>
    <row r="98" spans="1:13" ht="15.75" thickBot="1">
      <c r="A98" s="280"/>
      <c r="B98" s="281"/>
      <c r="C98" s="281"/>
      <c r="D98" s="281"/>
      <c r="E98" s="281" t="s">
        <v>71</v>
      </c>
      <c r="F98" s="281"/>
      <c r="G98" s="281"/>
      <c r="H98" s="281"/>
      <c r="I98" s="281"/>
      <c r="J98" s="281"/>
      <c r="K98" s="281"/>
      <c r="L98" s="281"/>
      <c r="M98" s="282"/>
    </row>
    <row r="99" spans="1:13">
      <c r="A99" s="184" t="s">
        <v>72</v>
      </c>
      <c r="B99" s="185"/>
      <c r="C99" s="185"/>
      <c r="D99" s="185"/>
      <c r="E99" s="185"/>
      <c r="F99" s="185"/>
      <c r="G99" s="185"/>
      <c r="H99" s="185"/>
      <c r="I99" s="185"/>
      <c r="J99" s="185"/>
      <c r="K99" s="185"/>
      <c r="L99" s="185"/>
      <c r="M99" s="186"/>
    </row>
    <row r="100" spans="1:13">
      <c r="A100" s="284"/>
      <c r="B100" s="285"/>
      <c r="C100" s="285"/>
      <c r="D100" s="285"/>
      <c r="E100" s="285"/>
      <c r="F100" s="285"/>
      <c r="G100" s="285"/>
      <c r="H100" s="285"/>
      <c r="I100" s="285"/>
      <c r="J100" s="285"/>
      <c r="K100" s="285"/>
      <c r="L100" s="285"/>
      <c r="M100" s="286"/>
    </row>
    <row r="101" spans="1:13">
      <c r="A101" s="284"/>
      <c r="B101" s="285"/>
      <c r="C101" s="285"/>
      <c r="D101" s="285"/>
      <c r="E101" s="285"/>
      <c r="F101" s="285"/>
      <c r="G101" s="285"/>
      <c r="H101" s="285"/>
      <c r="I101" s="285"/>
      <c r="J101" s="285"/>
      <c r="K101" s="285"/>
      <c r="L101" s="285"/>
      <c r="M101" s="286"/>
    </row>
    <row r="102" spans="1:13">
      <c r="A102" s="284"/>
      <c r="B102" s="285"/>
      <c r="C102" s="285"/>
      <c r="D102" s="285"/>
      <c r="E102" s="285"/>
      <c r="F102" s="285"/>
      <c r="G102" s="285"/>
      <c r="H102" s="285"/>
      <c r="I102" s="285"/>
      <c r="J102" s="285"/>
      <c r="K102" s="285"/>
      <c r="L102" s="285"/>
      <c r="M102" s="286"/>
    </row>
    <row r="103" spans="1:13" ht="15.75" thickBot="1">
      <c r="A103" s="287"/>
      <c r="B103" s="288"/>
      <c r="C103" s="288"/>
      <c r="D103" s="288"/>
      <c r="E103" s="288"/>
      <c r="F103" s="288"/>
      <c r="G103" s="288"/>
      <c r="H103" s="288"/>
      <c r="I103" s="288"/>
      <c r="J103" s="288"/>
      <c r="K103" s="288"/>
      <c r="L103" s="288"/>
      <c r="M103" s="289"/>
    </row>
    <row r="104" spans="1:13">
      <c r="A104" s="290"/>
      <c r="B104" s="291"/>
      <c r="C104" s="291"/>
      <c r="D104" s="291"/>
      <c r="E104" s="291"/>
      <c r="F104" s="291"/>
      <c r="G104" s="291"/>
      <c r="H104" s="291"/>
      <c r="I104" s="291"/>
      <c r="J104" s="291"/>
      <c r="K104" s="291"/>
      <c r="L104" s="291"/>
      <c r="M104" s="292"/>
    </row>
    <row r="105" spans="1:13">
      <c r="A105" s="293" t="s">
        <v>73</v>
      </c>
      <c r="B105" s="294"/>
      <c r="C105" s="294"/>
      <c r="D105" s="294"/>
      <c r="E105" s="294"/>
      <c r="F105" s="294"/>
      <c r="G105" s="294"/>
      <c r="H105" s="294"/>
      <c r="I105" s="294"/>
      <c r="J105" s="294"/>
      <c r="K105" s="294"/>
      <c r="L105" s="294"/>
      <c r="M105" s="295"/>
    </row>
    <row r="106" spans="1:13">
      <c r="A106" s="836" t="s">
        <v>74</v>
      </c>
      <c r="B106" s="837"/>
      <c r="C106" s="837"/>
      <c r="D106" s="837"/>
      <c r="E106" s="837"/>
      <c r="F106" s="837"/>
      <c r="G106" s="837"/>
      <c r="H106" s="837"/>
      <c r="I106" s="837"/>
      <c r="J106" s="837"/>
      <c r="K106" s="837"/>
      <c r="L106" s="837"/>
      <c r="M106" s="838"/>
    </row>
    <row r="107" spans="1:13" ht="27" customHeight="1">
      <c r="A107" s="836"/>
      <c r="B107" s="837"/>
      <c r="C107" s="837"/>
      <c r="D107" s="837"/>
      <c r="E107" s="837"/>
      <c r="F107" s="837"/>
      <c r="G107" s="837"/>
      <c r="H107" s="837"/>
      <c r="I107" s="837"/>
      <c r="J107" s="837"/>
      <c r="K107" s="837"/>
      <c r="L107" s="837"/>
      <c r="M107" s="838"/>
    </row>
    <row r="108" spans="1:13">
      <c r="A108" s="839" t="s">
        <v>75</v>
      </c>
      <c r="B108" s="840"/>
      <c r="C108" s="840"/>
      <c r="D108" s="840"/>
      <c r="E108" s="840"/>
      <c r="F108" s="840"/>
      <c r="G108" s="840"/>
      <c r="H108" s="840"/>
      <c r="I108" s="840"/>
      <c r="J108" s="840"/>
      <c r="K108" s="840"/>
      <c r="L108" s="840"/>
      <c r="M108" s="841"/>
    </row>
    <row r="109" spans="1:13" ht="31.5" customHeight="1">
      <c r="A109" s="839"/>
      <c r="B109" s="840"/>
      <c r="C109" s="840"/>
      <c r="D109" s="840"/>
      <c r="E109" s="840"/>
      <c r="F109" s="840"/>
      <c r="G109" s="840"/>
      <c r="H109" s="840"/>
      <c r="I109" s="840"/>
      <c r="J109" s="840"/>
      <c r="K109" s="840"/>
      <c r="L109" s="840"/>
      <c r="M109" s="841"/>
    </row>
    <row r="110" spans="1:13">
      <c r="A110" s="296"/>
      <c r="B110" s="297"/>
      <c r="C110" s="297"/>
      <c r="D110" s="297"/>
      <c r="E110" s="297"/>
      <c r="F110" s="297"/>
      <c r="G110" s="297"/>
      <c r="H110" s="297"/>
      <c r="I110" s="297"/>
      <c r="J110" s="297"/>
      <c r="K110" s="297"/>
      <c r="L110" s="297"/>
      <c r="M110" s="298"/>
    </row>
    <row r="111" spans="1:13">
      <c r="A111" s="296"/>
      <c r="B111" s="297"/>
      <c r="C111" s="297"/>
      <c r="D111" s="297"/>
      <c r="E111" s="297"/>
      <c r="F111" s="297"/>
      <c r="G111" s="297"/>
      <c r="H111" s="297"/>
      <c r="I111" s="297"/>
      <c r="J111" s="297"/>
      <c r="K111" s="297"/>
      <c r="L111" s="297"/>
      <c r="M111" s="298"/>
    </row>
    <row r="112" spans="1:13">
      <c r="A112" s="296"/>
      <c r="B112" s="297"/>
      <c r="C112" s="297"/>
      <c r="D112" s="297"/>
      <c r="E112" s="297"/>
      <c r="F112" s="297"/>
      <c r="G112" s="297"/>
      <c r="H112" s="297"/>
      <c r="I112" s="297"/>
      <c r="J112" s="297"/>
      <c r="K112" s="297"/>
      <c r="L112" s="297"/>
      <c r="M112" s="298"/>
    </row>
    <row r="113" spans="1:13">
      <c r="A113" s="293"/>
      <c r="B113" s="294"/>
      <c r="C113" s="294"/>
      <c r="D113" s="294"/>
      <c r="E113" s="294"/>
      <c r="F113" s="294"/>
      <c r="G113" s="294"/>
      <c r="H113" s="294"/>
      <c r="I113" s="294"/>
      <c r="J113" s="294"/>
      <c r="K113" s="294"/>
      <c r="L113" s="294"/>
      <c r="M113" s="295"/>
    </row>
    <row r="114" spans="1:13">
      <c r="A114" s="280"/>
      <c r="B114" s="281"/>
      <c r="C114" s="281"/>
      <c r="D114" s="281" t="s">
        <v>67</v>
      </c>
      <c r="E114" s="283"/>
      <c r="F114" s="283"/>
      <c r="G114" s="281"/>
      <c r="H114" s="281"/>
      <c r="I114" s="281"/>
      <c r="J114" s="281"/>
      <c r="K114" s="281"/>
      <c r="L114" s="281"/>
      <c r="M114" s="282"/>
    </row>
    <row r="115" spans="1:13">
      <c r="A115" s="280"/>
      <c r="B115" s="281"/>
      <c r="C115" s="281"/>
      <c r="D115" s="299" t="s">
        <v>68</v>
      </c>
      <c r="E115" s="281"/>
      <c r="F115" s="281"/>
      <c r="G115" s="299"/>
      <c r="H115" s="299"/>
      <c r="I115" s="299"/>
      <c r="J115" s="281"/>
      <c r="K115" s="281"/>
      <c r="L115" s="281"/>
      <c r="M115" s="282"/>
    </row>
    <row r="116" spans="1:13">
      <c r="A116" s="280"/>
      <c r="B116" s="281"/>
      <c r="C116" s="281"/>
      <c r="D116" s="300" t="s">
        <v>76</v>
      </c>
      <c r="E116" s="281"/>
      <c r="F116" s="281"/>
      <c r="G116" s="300"/>
      <c r="H116" s="300"/>
      <c r="I116" s="300"/>
      <c r="J116" s="281"/>
      <c r="K116" s="281"/>
      <c r="L116" s="281"/>
      <c r="M116" s="282"/>
    </row>
    <row r="117" spans="1:13">
      <c r="A117" s="301"/>
      <c r="B117" s="294"/>
      <c r="C117" s="294"/>
      <c r="D117" s="281" t="s">
        <v>70</v>
      </c>
      <c r="E117" s="281"/>
      <c r="F117" s="281"/>
      <c r="G117" s="281"/>
      <c r="H117" s="281"/>
      <c r="I117" s="281"/>
      <c r="J117" s="294"/>
      <c r="K117" s="294"/>
      <c r="L117" s="294"/>
      <c r="M117" s="295"/>
    </row>
    <row r="118" spans="1:13">
      <c r="A118" s="301"/>
      <c r="B118" s="294"/>
      <c r="C118" s="294"/>
      <c r="D118" s="294"/>
      <c r="E118" s="281"/>
      <c r="F118" s="281"/>
      <c r="G118" s="281"/>
      <c r="H118" s="281"/>
      <c r="I118" s="281"/>
      <c r="J118" s="294"/>
      <c r="K118" s="294"/>
      <c r="L118" s="294"/>
      <c r="M118" s="295"/>
    </row>
    <row r="119" spans="1:13">
      <c r="A119" s="301" t="s">
        <v>77</v>
      </c>
      <c r="B119" s="300"/>
      <c r="C119" s="300"/>
      <c r="D119" s="281"/>
      <c r="E119" s="281"/>
      <c r="F119" s="281"/>
      <c r="G119" s="281"/>
      <c r="H119" s="281"/>
      <c r="I119" s="842"/>
      <c r="J119" s="842"/>
      <c r="K119" s="842"/>
      <c r="L119" s="842"/>
      <c r="M119" s="843"/>
    </row>
    <row r="120" spans="1:13" ht="15.75" thickBot="1">
      <c r="A120" s="302" t="s">
        <v>78</v>
      </c>
      <c r="B120" s="303"/>
      <c r="C120" s="303"/>
      <c r="D120" s="304"/>
      <c r="E120" s="304"/>
      <c r="F120" s="304"/>
      <c r="G120" s="304"/>
      <c r="H120" s="304"/>
      <c r="I120" s="844"/>
      <c r="J120" s="844"/>
      <c r="K120" s="844"/>
      <c r="L120" s="844"/>
      <c r="M120" s="845"/>
    </row>
  </sheetData>
  <mergeCells count="64">
    <mergeCell ref="A87:L87"/>
    <mergeCell ref="A89:L89"/>
    <mergeCell ref="A106:M107"/>
    <mergeCell ref="A108:M109"/>
    <mergeCell ref="I119:M120"/>
    <mergeCell ref="K86:L86"/>
    <mergeCell ref="A70:G70"/>
    <mergeCell ref="K70:L70"/>
    <mergeCell ref="A76:G76"/>
    <mergeCell ref="K76:L76"/>
    <mergeCell ref="A77:L77"/>
    <mergeCell ref="A79:L79"/>
    <mergeCell ref="A83:G83"/>
    <mergeCell ref="K83:L83"/>
    <mergeCell ref="A84:G84"/>
    <mergeCell ref="K84:L84"/>
    <mergeCell ref="K85:L85"/>
    <mergeCell ref="A66:L66"/>
    <mergeCell ref="K42:L42"/>
    <mergeCell ref="A43:L43"/>
    <mergeCell ref="A47:H47"/>
    <mergeCell ref="K47:L47"/>
    <mergeCell ref="A55:L55"/>
    <mergeCell ref="K59:L59"/>
    <mergeCell ref="H42:I42"/>
    <mergeCell ref="K60:L60"/>
    <mergeCell ref="K61:L61"/>
    <mergeCell ref="K62:L62"/>
    <mergeCell ref="K63:L63"/>
    <mergeCell ref="K65:L65"/>
    <mergeCell ref="A37:G37"/>
    <mergeCell ref="A38:G38"/>
    <mergeCell ref="A39:G39"/>
    <mergeCell ref="A41:C41"/>
    <mergeCell ref="A42:G42"/>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 ref="A1:A6"/>
    <mergeCell ref="B1:I1"/>
    <mergeCell ref="J1:J2"/>
    <mergeCell ref="B5:I5"/>
    <mergeCell ref="J5:J6"/>
    <mergeCell ref="K1:M2"/>
    <mergeCell ref="B2:I2"/>
    <mergeCell ref="B3:I3"/>
    <mergeCell ref="J3:J4"/>
    <mergeCell ref="K3:M4"/>
    <mergeCell ref="B4:I4"/>
  </mergeCells>
  <pageMargins left="0.7" right="0.7" top="0.75" bottom="0.75" header="0.3" footer="0.3"/>
  <drawing r:id="rId1"/>
  <legacyDrawing r:id="rId2"/>
  <oleObjects>
    <mc:AlternateContent xmlns:mc="http://schemas.openxmlformats.org/markup-compatibility/2006">
      <mc:Choice Requires="x14">
        <oleObject progId="PBrush" shapeId="14337" r:id="rId3">
          <objectPr defaultSize="0" autoPict="0" r:id="rId4">
            <anchor moveWithCells="1" sizeWithCells="1">
              <from>
                <xdr:col>0</xdr:col>
                <xdr:colOff>76200</xdr:colOff>
                <xdr:row>1</xdr:row>
                <xdr:rowOff>66675</xdr:rowOff>
              </from>
              <to>
                <xdr:col>1</xdr:col>
                <xdr:colOff>857250</xdr:colOff>
                <xdr:row>4</xdr:row>
                <xdr:rowOff>190500</xdr:rowOff>
              </to>
            </anchor>
          </objectPr>
        </oleObject>
      </mc:Choice>
      <mc:Fallback>
        <oleObject progId="PBrush" shapeId="14337" r:id="rId3"/>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20"/>
  <sheetViews>
    <sheetView workbookViewId="0">
      <selection activeCell="P84" sqref="P84"/>
    </sheetView>
  </sheetViews>
  <sheetFormatPr baseColWidth="10" defaultRowHeight="15"/>
  <cols>
    <col min="8" max="8" width="11.85546875" bestFit="1" customWidth="1"/>
    <col min="10" max="10" width="13.5703125" bestFit="1" customWidth="1"/>
    <col min="13" max="13" width="13"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59"/>
      <c r="F11" s="23"/>
      <c r="G11" s="21"/>
      <c r="H11" s="24"/>
      <c r="I11" s="25" t="s">
        <v>17</v>
      </c>
      <c r="J11" s="26"/>
      <c r="K11" s="259"/>
      <c r="L11" s="259"/>
      <c r="M11" s="27"/>
    </row>
    <row r="12" spans="1:13" ht="15.75" thickBot="1">
      <c r="A12" s="28"/>
      <c r="B12" s="29"/>
      <c r="C12" s="260"/>
      <c r="D12" s="260"/>
      <c r="E12" s="260"/>
      <c r="F12" s="260"/>
      <c r="G12" s="29"/>
      <c r="H12" s="260"/>
      <c r="I12" s="29"/>
      <c r="J12" s="260"/>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61"/>
      <c r="D25" s="261"/>
      <c r="E25" s="765" t="s">
        <v>26</v>
      </c>
      <c r="F25" s="766"/>
      <c r="G25" s="766"/>
      <c r="H25" s="261" t="s">
        <v>11</v>
      </c>
      <c r="I25" s="261" t="s">
        <v>12</v>
      </c>
      <c r="J25" s="62"/>
      <c r="K25" s="261"/>
      <c r="L25" s="261"/>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186</v>
      </c>
      <c r="B31" s="73" t="s">
        <v>190</v>
      </c>
      <c r="C31" s="74"/>
      <c r="D31" s="74"/>
      <c r="E31" s="74"/>
      <c r="F31" s="74"/>
      <c r="G31" s="74"/>
      <c r="H31" s="74"/>
      <c r="I31" s="74"/>
      <c r="J31" s="264"/>
      <c r="K31" s="77" t="s">
        <v>164</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191</v>
      </c>
      <c r="B36" s="760"/>
      <c r="C36" s="760"/>
      <c r="D36" s="760"/>
      <c r="E36" s="760"/>
      <c r="F36" s="760"/>
      <c r="G36" s="761"/>
      <c r="H36" s="92"/>
      <c r="I36" s="93"/>
      <c r="J36" s="94"/>
      <c r="K36" s="95"/>
      <c r="L36" s="243">
        <v>0.5</v>
      </c>
      <c r="M36" s="109">
        <f>M72*L36</f>
        <v>6497.3351774913508</v>
      </c>
    </row>
    <row r="37" spans="1:13">
      <c r="A37" s="759"/>
      <c r="B37" s="760"/>
      <c r="C37" s="760"/>
      <c r="D37" s="760"/>
      <c r="E37" s="760"/>
      <c r="F37" s="760"/>
      <c r="G37" s="761"/>
      <c r="H37" s="265"/>
      <c r="I37" s="266"/>
      <c r="J37" s="94"/>
      <c r="K37" s="256"/>
      <c r="L37" s="257"/>
      <c r="M37" s="97"/>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57"/>
      <c r="M39" s="97"/>
    </row>
    <row r="40" spans="1:13">
      <c r="A40" s="254"/>
      <c r="B40" s="255"/>
      <c r="C40" s="255"/>
      <c r="D40" s="255"/>
      <c r="E40" s="258"/>
      <c r="F40" s="258"/>
      <c r="G40" s="271"/>
      <c r="H40" s="100"/>
      <c r="I40" s="101"/>
      <c r="J40" s="94"/>
      <c r="K40" s="102"/>
      <c r="L40" s="103"/>
      <c r="M40" s="99"/>
    </row>
    <row r="41" spans="1:13">
      <c r="A41" s="789" t="s">
        <v>43</v>
      </c>
      <c r="B41" s="790"/>
      <c r="C41" s="790"/>
      <c r="D41" s="105"/>
      <c r="E41" s="106"/>
      <c r="F41" s="106"/>
      <c r="G41" s="107"/>
      <c r="H41" s="100"/>
      <c r="I41" s="101"/>
      <c r="J41" s="108"/>
      <c r="K41" s="102"/>
      <c r="L41" s="243">
        <v>0.1</v>
      </c>
      <c r="M41" s="109">
        <f>M77*L41</f>
        <v>1958.7168223695405</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8456.0519998608906</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53" t="s">
        <v>31</v>
      </c>
      <c r="J47" s="119" t="s">
        <v>32</v>
      </c>
      <c r="K47" s="783" t="s">
        <v>46</v>
      </c>
      <c r="L47" s="782"/>
      <c r="M47" s="120" t="s">
        <v>40</v>
      </c>
    </row>
    <row r="48" spans="1:13">
      <c r="A48" s="121" t="s">
        <v>192</v>
      </c>
      <c r="B48" s="122"/>
      <c r="C48" s="122"/>
      <c r="D48" s="122"/>
      <c r="E48" s="122"/>
      <c r="F48" s="122"/>
      <c r="G48" s="122"/>
      <c r="H48" s="93"/>
      <c r="I48" s="55" t="s">
        <v>194</v>
      </c>
      <c r="J48" s="123">
        <v>1.03</v>
      </c>
      <c r="K48" s="92"/>
      <c r="L48" s="244">
        <v>7200</v>
      </c>
      <c r="M48" s="97">
        <f>J48*L48</f>
        <v>7416</v>
      </c>
    </row>
    <row r="49" spans="1:13">
      <c r="A49" s="121" t="s">
        <v>193</v>
      </c>
      <c r="B49" s="272"/>
      <c r="C49" s="272"/>
      <c r="D49" s="272"/>
      <c r="E49" s="272"/>
      <c r="F49" s="272"/>
      <c r="G49" s="272"/>
      <c r="H49" s="272"/>
      <c r="I49" s="138" t="s">
        <v>194</v>
      </c>
      <c r="J49" s="273">
        <v>2.5750000000000002</v>
      </c>
      <c r="K49" s="265"/>
      <c r="L49" s="244">
        <v>7200</v>
      </c>
      <c r="M49" s="97">
        <f>J49*L49</f>
        <v>18540</v>
      </c>
    </row>
    <row r="50" spans="1:13">
      <c r="A50" s="121" t="s">
        <v>195</v>
      </c>
      <c r="B50" s="272"/>
      <c r="C50" s="272"/>
      <c r="D50" s="272"/>
      <c r="E50" s="272"/>
      <c r="F50" s="272"/>
      <c r="G50" s="272"/>
      <c r="H50" s="272"/>
      <c r="I50" s="138" t="s">
        <v>141</v>
      </c>
      <c r="J50" s="273">
        <v>0.5</v>
      </c>
      <c r="K50" s="265"/>
      <c r="L50" s="244">
        <v>6300</v>
      </c>
      <c r="M50" s="97">
        <f>J50*L50</f>
        <v>3150</v>
      </c>
    </row>
    <row r="51" spans="1:13">
      <c r="A51" s="121"/>
      <c r="B51" s="272"/>
      <c r="C51" s="272"/>
      <c r="D51" s="272"/>
      <c r="E51" s="272"/>
      <c r="F51" s="272"/>
      <c r="G51" s="272"/>
      <c r="H51" s="272"/>
      <c r="I51" s="138"/>
      <c r="J51" s="273"/>
      <c r="K51" s="265"/>
      <c r="L51" s="244"/>
      <c r="M51" s="97"/>
    </row>
    <row r="52" spans="1:13">
      <c r="A52" s="254"/>
      <c r="B52" s="141"/>
      <c r="C52" s="141"/>
      <c r="D52" s="141"/>
      <c r="E52" s="141"/>
      <c r="F52" s="141"/>
      <c r="G52" s="141"/>
      <c r="H52" s="141"/>
      <c r="I52" s="142"/>
      <c r="J52" s="321"/>
      <c r="K52" s="249"/>
      <c r="L52" s="322"/>
      <c r="M52" s="99"/>
    </row>
    <row r="53" spans="1:13">
      <c r="A53" s="323"/>
      <c r="B53" s="248"/>
      <c r="C53" s="248"/>
      <c r="D53" s="248"/>
      <c r="E53" s="248"/>
      <c r="F53" s="248"/>
      <c r="G53" s="248"/>
      <c r="H53" s="248"/>
      <c r="I53" s="138"/>
      <c r="J53" s="127"/>
      <c r="K53" s="249"/>
      <c r="L53" s="322"/>
      <c r="M53" s="99"/>
    </row>
    <row r="54" spans="1:13" ht="15.75" thickBot="1">
      <c r="A54" s="324"/>
      <c r="B54" s="251"/>
      <c r="C54" s="251"/>
      <c r="D54" s="251"/>
      <c r="E54" s="251"/>
      <c r="F54" s="251"/>
      <c r="G54" s="251"/>
      <c r="H54" s="251"/>
      <c r="I54" s="252"/>
      <c r="J54" s="149"/>
      <c r="K54" s="274"/>
      <c r="L54" s="325"/>
      <c r="M54" s="326"/>
    </row>
    <row r="55" spans="1:13" ht="15.75" thickBot="1">
      <c r="A55" s="810" t="s">
        <v>44</v>
      </c>
      <c r="B55" s="798"/>
      <c r="C55" s="798"/>
      <c r="D55" s="798"/>
      <c r="E55" s="798"/>
      <c r="F55" s="798"/>
      <c r="G55" s="798"/>
      <c r="H55" s="798"/>
      <c r="I55" s="798"/>
      <c r="J55" s="798"/>
      <c r="K55" s="798"/>
      <c r="L55" s="799"/>
      <c r="M55" s="151">
        <f>SUM(M48:M54)</f>
        <v>29106</v>
      </c>
    </row>
    <row r="56" spans="1:13">
      <c r="A56" s="65"/>
      <c r="B56" s="66"/>
      <c r="C56" s="66"/>
      <c r="D56" s="66"/>
      <c r="E56" s="66"/>
      <c r="F56" s="66"/>
      <c r="G56" s="66"/>
      <c r="H56" s="66"/>
      <c r="I56" s="66"/>
      <c r="J56" s="66"/>
      <c r="K56" s="66"/>
      <c r="L56" s="66"/>
      <c r="M56" s="67"/>
    </row>
    <row r="57" spans="1:13">
      <c r="A57" s="114" t="s">
        <v>47</v>
      </c>
      <c r="B57" s="115"/>
      <c r="C57" s="115"/>
      <c r="D57" s="115"/>
      <c r="E57" s="115"/>
      <c r="F57" s="115"/>
      <c r="G57" s="115"/>
      <c r="H57" s="115"/>
      <c r="I57" s="115"/>
      <c r="J57" s="115"/>
      <c r="K57" s="115"/>
      <c r="L57" s="115"/>
      <c r="M57" s="116"/>
    </row>
    <row r="58" spans="1:13" ht="15.75" thickBot="1">
      <c r="A58" s="129"/>
      <c r="B58" s="87"/>
      <c r="C58" s="87"/>
      <c r="D58" s="87"/>
      <c r="E58" s="87"/>
      <c r="F58" s="87"/>
      <c r="G58" s="87"/>
      <c r="H58" s="87"/>
      <c r="I58" s="87"/>
      <c r="J58" s="87"/>
      <c r="K58" s="87"/>
      <c r="L58" s="87"/>
      <c r="M58" s="89"/>
    </row>
    <row r="59" spans="1:13" ht="25.5">
      <c r="A59" s="245" t="s">
        <v>48</v>
      </c>
      <c r="B59" s="246"/>
      <c r="C59" s="246"/>
      <c r="D59" s="246"/>
      <c r="E59" s="246"/>
      <c r="F59" s="246"/>
      <c r="G59" s="132" t="s">
        <v>31</v>
      </c>
      <c r="H59" s="133" t="s">
        <v>49</v>
      </c>
      <c r="I59" s="134" t="s">
        <v>50</v>
      </c>
      <c r="J59" s="132" t="s">
        <v>51</v>
      </c>
      <c r="K59" s="804" t="s">
        <v>52</v>
      </c>
      <c r="L59" s="805"/>
      <c r="M59" s="135" t="s">
        <v>40</v>
      </c>
    </row>
    <row r="60" spans="1:13">
      <c r="A60" s="136" t="s">
        <v>196</v>
      </c>
      <c r="B60" s="248"/>
      <c r="C60" s="248"/>
      <c r="D60" s="248"/>
      <c r="E60" s="248"/>
      <c r="F60" s="248"/>
      <c r="G60" s="138" t="s">
        <v>179</v>
      </c>
      <c r="H60" s="108">
        <v>1.05</v>
      </c>
      <c r="I60" s="139">
        <v>1</v>
      </c>
      <c r="J60" s="108">
        <f>H60*I60</f>
        <v>1.05</v>
      </c>
      <c r="K60" s="806">
        <v>1500</v>
      </c>
      <c r="L60" s="807"/>
      <c r="M60" s="140">
        <f>J60*K60</f>
        <v>1575</v>
      </c>
    </row>
    <row r="61" spans="1:13">
      <c r="A61" s="136"/>
      <c r="B61" s="141"/>
      <c r="C61" s="141"/>
      <c r="D61" s="141"/>
      <c r="E61" s="141"/>
      <c r="F61" s="141"/>
      <c r="G61" s="138"/>
      <c r="H61" s="108"/>
      <c r="I61" s="139"/>
      <c r="J61" s="108"/>
      <c r="K61" s="806"/>
      <c r="L61" s="807"/>
      <c r="M61" s="140"/>
    </row>
    <row r="62" spans="1:13">
      <c r="A62" s="136"/>
      <c r="B62" s="141"/>
      <c r="C62" s="141"/>
      <c r="D62" s="141"/>
      <c r="E62" s="141"/>
      <c r="F62" s="141"/>
      <c r="G62" s="138"/>
      <c r="H62" s="108"/>
      <c r="I62" s="139"/>
      <c r="J62" s="108"/>
      <c r="K62" s="806"/>
      <c r="L62" s="807"/>
      <c r="M62" s="140"/>
    </row>
    <row r="63" spans="1:13">
      <c r="A63" s="136"/>
      <c r="B63" s="141"/>
      <c r="C63" s="141"/>
      <c r="D63" s="141"/>
      <c r="E63" s="141"/>
      <c r="F63" s="141"/>
      <c r="G63" s="138"/>
      <c r="H63" s="108"/>
      <c r="I63" s="139"/>
      <c r="J63" s="108"/>
      <c r="K63" s="806"/>
      <c r="L63" s="807"/>
      <c r="M63" s="140"/>
    </row>
    <row r="64" spans="1:13">
      <c r="A64" s="136"/>
      <c r="B64" s="141"/>
      <c r="C64" s="141"/>
      <c r="D64" s="141"/>
      <c r="E64" s="141"/>
      <c r="F64" s="141"/>
      <c r="G64" s="142"/>
      <c r="H64" s="108"/>
      <c r="I64" s="108"/>
      <c r="J64" s="108"/>
      <c r="K64" s="143"/>
      <c r="L64" s="144"/>
      <c r="M64" s="145"/>
    </row>
    <row r="65" spans="1:13" ht="15.75" thickBot="1">
      <c r="A65" s="250"/>
      <c r="B65" s="251"/>
      <c r="C65" s="251"/>
      <c r="D65" s="251"/>
      <c r="E65" s="251"/>
      <c r="F65" s="251"/>
      <c r="G65" s="148"/>
      <c r="H65" s="149"/>
      <c r="I65" s="149"/>
      <c r="J65" s="149"/>
      <c r="K65" s="808"/>
      <c r="L65" s="809"/>
      <c r="M65" s="150"/>
    </row>
    <row r="66" spans="1:13" ht="15.75" thickBot="1">
      <c r="A66" s="810" t="s">
        <v>44</v>
      </c>
      <c r="B66" s="798"/>
      <c r="C66" s="798"/>
      <c r="D66" s="798"/>
      <c r="E66" s="798"/>
      <c r="F66" s="798"/>
      <c r="G66" s="798"/>
      <c r="H66" s="798"/>
      <c r="I66" s="798"/>
      <c r="J66" s="798"/>
      <c r="K66" s="798"/>
      <c r="L66" s="799"/>
      <c r="M66" s="151">
        <f>SUM(M60:M65)</f>
        <v>1575</v>
      </c>
    </row>
    <row r="67" spans="1:13">
      <c r="A67" s="65"/>
      <c r="B67" s="66"/>
      <c r="C67" s="66"/>
      <c r="D67" s="66"/>
      <c r="E67" s="66"/>
      <c r="F67" s="66"/>
      <c r="G67" s="66"/>
      <c r="H67" s="66"/>
      <c r="I67" s="66"/>
      <c r="J67" s="66"/>
      <c r="K67" s="66"/>
      <c r="L67" s="66"/>
      <c r="M67" s="67"/>
    </row>
    <row r="68" spans="1:13">
      <c r="A68" s="114" t="s">
        <v>53</v>
      </c>
      <c r="B68" s="115"/>
      <c r="C68" s="115"/>
      <c r="D68" s="115"/>
      <c r="E68" s="115"/>
      <c r="F68" s="115"/>
      <c r="G68" s="115"/>
      <c r="H68" s="115"/>
      <c r="I68" s="115"/>
      <c r="J68" s="115"/>
      <c r="K68" s="115"/>
      <c r="L68" s="115"/>
      <c r="M68" s="116"/>
    </row>
    <row r="69" spans="1:13" ht="15.75" thickBot="1">
      <c r="A69" s="129"/>
      <c r="B69" s="87"/>
      <c r="C69" s="87"/>
      <c r="D69" s="87"/>
      <c r="E69" s="87"/>
      <c r="F69" s="87"/>
      <c r="G69" s="87"/>
      <c r="H69" s="87"/>
      <c r="I69" s="87"/>
      <c r="J69" s="87"/>
      <c r="K69" s="87"/>
      <c r="L69" s="87"/>
      <c r="M69" s="89"/>
    </row>
    <row r="70" spans="1:13" ht="25.5">
      <c r="A70" s="811" t="s">
        <v>54</v>
      </c>
      <c r="B70" s="812"/>
      <c r="C70" s="812"/>
      <c r="D70" s="812"/>
      <c r="E70" s="812"/>
      <c r="F70" s="812"/>
      <c r="G70" s="812"/>
      <c r="H70" s="132" t="s">
        <v>55</v>
      </c>
      <c r="I70" s="134" t="s">
        <v>56</v>
      </c>
      <c r="J70" s="133" t="s">
        <v>57</v>
      </c>
      <c r="K70" s="813" t="s">
        <v>39</v>
      </c>
      <c r="L70" s="814"/>
      <c r="M70" s="152" t="s">
        <v>40</v>
      </c>
    </row>
    <row r="71" spans="1:13">
      <c r="A71" s="153" t="s">
        <v>182</v>
      </c>
      <c r="B71" s="141"/>
      <c r="C71" s="141"/>
      <c r="D71" s="141"/>
      <c r="E71" s="141"/>
      <c r="F71" s="141"/>
      <c r="G71" s="141"/>
      <c r="H71" s="154">
        <v>29260.000000000004</v>
      </c>
      <c r="I71" s="155">
        <v>185</v>
      </c>
      <c r="J71" s="156">
        <v>54131</v>
      </c>
      <c r="K71" s="157"/>
      <c r="L71" s="308">
        <v>8.2110000000000003</v>
      </c>
      <c r="M71" s="159">
        <f>J71/L71</f>
        <v>6592.4978687127023</v>
      </c>
    </row>
    <row r="72" spans="1:13">
      <c r="A72" s="153" t="s">
        <v>91</v>
      </c>
      <c r="B72" s="141"/>
      <c r="C72" s="141"/>
      <c r="D72" s="141"/>
      <c r="E72" s="141"/>
      <c r="F72" s="141"/>
      <c r="G72" s="141"/>
      <c r="H72" s="154">
        <v>57668.23979157189</v>
      </c>
      <c r="I72" s="155">
        <v>185</v>
      </c>
      <c r="J72" s="156">
        <v>106686.24361440798</v>
      </c>
      <c r="K72" s="157"/>
      <c r="L72" s="308">
        <v>8.2100000000000009</v>
      </c>
      <c r="M72" s="159">
        <f>J72/L72</f>
        <v>12994.670354982702</v>
      </c>
    </row>
    <row r="73" spans="1:13">
      <c r="A73" s="153"/>
      <c r="B73" s="141"/>
      <c r="C73" s="141"/>
      <c r="D73" s="141"/>
      <c r="E73" s="141"/>
      <c r="F73" s="141"/>
      <c r="G73" s="141"/>
      <c r="H73" s="154"/>
      <c r="I73" s="155"/>
      <c r="J73" s="156"/>
      <c r="K73" s="157"/>
      <c r="L73" s="276"/>
      <c r="M73" s="159"/>
    </row>
    <row r="74" spans="1:13">
      <c r="A74" s="153"/>
      <c r="B74" s="141"/>
      <c r="C74" s="141"/>
      <c r="D74" s="141"/>
      <c r="E74" s="141"/>
      <c r="F74" s="141"/>
      <c r="G74" s="141"/>
      <c r="H74" s="108"/>
      <c r="I74" s="162"/>
      <c r="J74" s="163"/>
      <c r="K74" s="249"/>
      <c r="L74" s="164"/>
      <c r="M74" s="161"/>
    </row>
    <row r="75" spans="1:13">
      <c r="A75" s="153"/>
      <c r="B75" s="141"/>
      <c r="C75" s="141"/>
      <c r="D75" s="141"/>
      <c r="E75" s="141"/>
      <c r="F75" s="141"/>
      <c r="G75" s="141"/>
      <c r="H75" s="108"/>
      <c r="I75" s="162"/>
      <c r="J75" s="163"/>
      <c r="K75" s="249"/>
      <c r="L75" s="164"/>
      <c r="M75" s="161"/>
    </row>
    <row r="76" spans="1:13" ht="15.75" thickBot="1">
      <c r="A76" s="815"/>
      <c r="B76" s="816"/>
      <c r="C76" s="816"/>
      <c r="D76" s="816"/>
      <c r="E76" s="816"/>
      <c r="F76" s="816"/>
      <c r="G76" s="816"/>
      <c r="H76" s="149"/>
      <c r="I76" s="149"/>
      <c r="J76" s="149"/>
      <c r="K76" s="817"/>
      <c r="L76" s="817"/>
      <c r="M76" s="150"/>
    </row>
    <row r="77" spans="1:13" ht="15.75" thickBot="1">
      <c r="A77" s="810" t="s">
        <v>44</v>
      </c>
      <c r="B77" s="798"/>
      <c r="C77" s="798"/>
      <c r="D77" s="798"/>
      <c r="E77" s="798"/>
      <c r="F77" s="798"/>
      <c r="G77" s="798"/>
      <c r="H77" s="798"/>
      <c r="I77" s="798"/>
      <c r="J77" s="798"/>
      <c r="K77" s="798"/>
      <c r="L77" s="799"/>
      <c r="M77" s="263">
        <f>SUM(M71:M76)</f>
        <v>19587.168223695404</v>
      </c>
    </row>
    <row r="78" spans="1:13" ht="15.75" thickBot="1">
      <c r="A78" s="65"/>
      <c r="B78" s="66"/>
      <c r="C78" s="66"/>
      <c r="D78" s="66"/>
      <c r="E78" s="66"/>
      <c r="F78" s="66"/>
      <c r="G78" s="66"/>
      <c r="H78" s="66"/>
      <c r="I78" s="66"/>
      <c r="J78" s="66"/>
      <c r="K78" s="66"/>
      <c r="L78" s="66"/>
      <c r="M78" s="67"/>
    </row>
    <row r="79" spans="1:13" ht="15.75" thickBot="1">
      <c r="A79" s="795" t="s">
        <v>58</v>
      </c>
      <c r="B79" s="796"/>
      <c r="C79" s="796"/>
      <c r="D79" s="796"/>
      <c r="E79" s="796"/>
      <c r="F79" s="796"/>
      <c r="G79" s="796"/>
      <c r="H79" s="796"/>
      <c r="I79" s="796"/>
      <c r="J79" s="796"/>
      <c r="K79" s="796"/>
      <c r="L79" s="797"/>
      <c r="M79" s="167">
        <f>M43+M55+M66+M77</f>
        <v>58724.220223556302</v>
      </c>
    </row>
    <row r="80" spans="1:13">
      <c r="A80" s="65"/>
      <c r="B80" s="66"/>
      <c r="C80" s="66"/>
      <c r="D80" s="66"/>
      <c r="E80" s="66"/>
      <c r="F80" s="66"/>
      <c r="G80" s="66"/>
      <c r="H80" s="66"/>
      <c r="I80" s="66"/>
      <c r="J80" s="66"/>
      <c r="K80" s="66"/>
      <c r="L80" s="66"/>
      <c r="M80" s="67"/>
    </row>
    <row r="81" spans="1:13">
      <c r="A81" s="114" t="s">
        <v>59</v>
      </c>
      <c r="B81" s="115"/>
      <c r="C81" s="115"/>
      <c r="D81" s="115"/>
      <c r="E81" s="115"/>
      <c r="F81" s="115"/>
      <c r="G81" s="115"/>
      <c r="H81" s="115"/>
      <c r="I81" s="115"/>
      <c r="J81" s="115"/>
      <c r="K81" s="115"/>
      <c r="L81" s="115"/>
      <c r="M81" s="116"/>
    </row>
    <row r="82" spans="1:13" ht="15.75" thickBot="1">
      <c r="A82" s="129"/>
      <c r="B82" s="87"/>
      <c r="C82" s="87"/>
      <c r="D82" s="87"/>
      <c r="E82" s="87"/>
      <c r="F82" s="87"/>
      <c r="G82" s="87"/>
      <c r="H82" s="87"/>
      <c r="I82" s="87"/>
      <c r="J82" s="87"/>
      <c r="K82" s="87"/>
      <c r="L82" s="87"/>
      <c r="M82" s="89"/>
    </row>
    <row r="83" spans="1:13">
      <c r="A83" s="780" t="s">
        <v>60</v>
      </c>
      <c r="B83" s="781"/>
      <c r="C83" s="781"/>
      <c r="D83" s="781"/>
      <c r="E83" s="781"/>
      <c r="F83" s="781"/>
      <c r="G83" s="781"/>
      <c r="H83" s="246"/>
      <c r="I83" s="247"/>
      <c r="J83" s="169" t="s">
        <v>61</v>
      </c>
      <c r="K83" s="822" t="s">
        <v>62</v>
      </c>
      <c r="L83" s="823"/>
      <c r="M83" s="170"/>
    </row>
    <row r="84" spans="1:13">
      <c r="A84" s="824" t="s">
        <v>63</v>
      </c>
      <c r="B84" s="825"/>
      <c r="C84" s="825"/>
      <c r="D84" s="825"/>
      <c r="E84" s="825"/>
      <c r="F84" s="825"/>
      <c r="G84" s="825"/>
      <c r="H84" s="171"/>
      <c r="I84" s="172"/>
      <c r="J84" s="173">
        <v>0.2</v>
      </c>
      <c r="K84" s="826">
        <f>M79*J84</f>
        <v>11744.844044711261</v>
      </c>
      <c r="L84" s="827"/>
      <c r="M84" s="174"/>
    </row>
    <row r="85" spans="1:13">
      <c r="A85" s="175" t="s">
        <v>64</v>
      </c>
      <c r="B85" s="176"/>
      <c r="C85" s="176"/>
      <c r="D85" s="176"/>
      <c r="E85" s="176"/>
      <c r="F85" s="176"/>
      <c r="G85" s="176"/>
      <c r="H85" s="171"/>
      <c r="I85" s="172"/>
      <c r="J85" s="173">
        <v>0.05</v>
      </c>
      <c r="K85" s="826">
        <f>M79*J85</f>
        <v>2936.2110111778152</v>
      </c>
      <c r="L85" s="827"/>
      <c r="M85" s="174"/>
    </row>
    <row r="86" spans="1:13" ht="15.75" thickBot="1">
      <c r="A86" s="177" t="s">
        <v>65</v>
      </c>
      <c r="B86" s="178"/>
      <c r="C86" s="178"/>
      <c r="D86" s="178"/>
      <c r="E86" s="178"/>
      <c r="F86" s="178"/>
      <c r="G86" s="178"/>
      <c r="H86" s="179"/>
      <c r="I86" s="180"/>
      <c r="J86" s="181">
        <v>0.05</v>
      </c>
      <c r="K86" s="828">
        <f>M79*J86</f>
        <v>2936.2110111778152</v>
      </c>
      <c r="L86" s="829"/>
      <c r="M86" s="174"/>
    </row>
    <row r="87" spans="1:13" ht="15.75" thickBot="1">
      <c r="A87" s="795" t="s">
        <v>44</v>
      </c>
      <c r="B87" s="796"/>
      <c r="C87" s="796"/>
      <c r="D87" s="796"/>
      <c r="E87" s="796"/>
      <c r="F87" s="796"/>
      <c r="G87" s="796"/>
      <c r="H87" s="796"/>
      <c r="I87" s="796"/>
      <c r="J87" s="796"/>
      <c r="K87" s="796"/>
      <c r="L87" s="797"/>
      <c r="M87" s="182">
        <f>K84+K85+K86</f>
        <v>17617.266067066892</v>
      </c>
    </row>
    <row r="88" spans="1:13" ht="15.75" thickBot="1">
      <c r="A88" s="65"/>
      <c r="B88" s="66"/>
      <c r="C88" s="66"/>
      <c r="D88" s="66"/>
      <c r="E88" s="66"/>
      <c r="F88" s="66"/>
      <c r="G88" s="66"/>
      <c r="H88" s="66"/>
      <c r="I88" s="66"/>
      <c r="J88" s="66"/>
      <c r="K88" s="66"/>
      <c r="L88" s="66"/>
      <c r="M88" s="67"/>
    </row>
    <row r="89" spans="1:13" ht="15.75" thickBot="1">
      <c r="A89" s="795" t="s">
        <v>66</v>
      </c>
      <c r="B89" s="796"/>
      <c r="C89" s="796"/>
      <c r="D89" s="796"/>
      <c r="E89" s="796"/>
      <c r="F89" s="796"/>
      <c r="G89" s="796"/>
      <c r="H89" s="796"/>
      <c r="I89" s="796"/>
      <c r="J89" s="796"/>
      <c r="K89" s="796"/>
      <c r="L89" s="797"/>
      <c r="M89" s="183">
        <f>M79+M87</f>
        <v>76341.486290623201</v>
      </c>
    </row>
    <row r="90" spans="1:13">
      <c r="A90" s="277"/>
      <c r="B90" s="278"/>
      <c r="C90" s="278"/>
      <c r="D90" s="278"/>
      <c r="E90" s="278"/>
      <c r="F90" s="278"/>
      <c r="G90" s="278"/>
      <c r="H90" s="278"/>
      <c r="I90" s="278"/>
      <c r="J90" s="278"/>
      <c r="K90" s="278"/>
      <c r="L90" s="278"/>
      <c r="M90" s="279"/>
    </row>
    <row r="91" spans="1:13">
      <c r="A91" s="280"/>
      <c r="B91" s="281"/>
      <c r="C91" s="281"/>
      <c r="D91" s="281"/>
      <c r="E91" s="281"/>
      <c r="F91" s="281"/>
      <c r="G91" s="281"/>
      <c r="H91" s="281"/>
      <c r="I91" s="281"/>
      <c r="J91" s="281"/>
      <c r="K91" s="281"/>
      <c r="L91" s="281"/>
      <c r="M91" s="282"/>
    </row>
    <row r="92" spans="1:13">
      <c r="A92" s="280"/>
      <c r="B92" s="281"/>
      <c r="C92" s="281"/>
      <c r="D92" s="281"/>
      <c r="E92" s="281"/>
      <c r="F92" s="281"/>
      <c r="G92" s="281"/>
      <c r="H92" s="281"/>
      <c r="I92" s="281"/>
      <c r="J92" s="281"/>
      <c r="K92" s="281"/>
      <c r="L92" s="281"/>
      <c r="M92" s="282"/>
    </row>
    <row r="93" spans="1:13">
      <c r="A93" s="280"/>
      <c r="B93" s="281"/>
      <c r="C93" s="281"/>
      <c r="D93" s="281"/>
      <c r="E93" s="281"/>
      <c r="F93" s="281"/>
      <c r="G93" s="281"/>
      <c r="H93" s="281"/>
      <c r="I93" s="281"/>
      <c r="J93" s="281"/>
      <c r="K93" s="281"/>
      <c r="L93" s="281"/>
      <c r="M93" s="282"/>
    </row>
    <row r="94" spans="1:13">
      <c r="A94" s="280"/>
      <c r="B94" s="281"/>
      <c r="C94" s="281"/>
      <c r="D94" s="283" t="s">
        <v>67</v>
      </c>
      <c r="E94" s="283"/>
      <c r="F94" s="283"/>
      <c r="G94" s="283"/>
      <c r="H94" s="283"/>
      <c r="I94" s="283"/>
      <c r="J94" s="281"/>
      <c r="K94" s="281"/>
      <c r="L94" s="281"/>
      <c r="M94" s="282"/>
    </row>
    <row r="95" spans="1:13">
      <c r="A95" s="280"/>
      <c r="B95" s="281"/>
      <c r="C95" s="281"/>
      <c r="D95" s="281" t="s">
        <v>68</v>
      </c>
      <c r="E95" s="281"/>
      <c r="F95" s="281"/>
      <c r="G95" s="281"/>
      <c r="H95" s="281"/>
      <c r="I95" s="281"/>
      <c r="J95" s="281"/>
      <c r="K95" s="281"/>
      <c r="L95" s="281"/>
      <c r="M95" s="282"/>
    </row>
    <row r="96" spans="1:13">
      <c r="A96" s="280"/>
      <c r="B96" s="281"/>
      <c r="C96" s="281"/>
      <c r="D96" s="281" t="s">
        <v>69</v>
      </c>
      <c r="E96" s="281"/>
      <c r="F96" s="281"/>
      <c r="G96" s="281"/>
      <c r="H96" s="281"/>
      <c r="I96" s="281"/>
      <c r="J96" s="281"/>
      <c r="K96" s="281"/>
      <c r="L96" s="281"/>
      <c r="M96" s="282"/>
    </row>
    <row r="97" spans="1:13">
      <c r="A97" s="280"/>
      <c r="B97" s="281"/>
      <c r="C97" s="281"/>
      <c r="D97" s="281" t="s">
        <v>70</v>
      </c>
      <c r="E97" s="281"/>
      <c r="F97" s="281"/>
      <c r="G97" s="281"/>
      <c r="H97" s="281"/>
      <c r="I97" s="281"/>
      <c r="J97" s="281"/>
      <c r="K97" s="281"/>
      <c r="L97" s="281"/>
      <c r="M97" s="282"/>
    </row>
    <row r="98" spans="1:13" ht="15.75" thickBot="1">
      <c r="A98" s="280"/>
      <c r="B98" s="281"/>
      <c r="C98" s="281"/>
      <c r="D98" s="281"/>
      <c r="E98" s="281" t="s">
        <v>71</v>
      </c>
      <c r="F98" s="281"/>
      <c r="G98" s="281"/>
      <c r="H98" s="281"/>
      <c r="I98" s="281"/>
      <c r="J98" s="281"/>
      <c r="K98" s="281"/>
      <c r="L98" s="281"/>
      <c r="M98" s="282"/>
    </row>
    <row r="99" spans="1:13">
      <c r="A99" s="184" t="s">
        <v>72</v>
      </c>
      <c r="B99" s="185"/>
      <c r="C99" s="185"/>
      <c r="D99" s="185"/>
      <c r="E99" s="185"/>
      <c r="F99" s="185"/>
      <c r="G99" s="185"/>
      <c r="H99" s="185"/>
      <c r="I99" s="185"/>
      <c r="J99" s="185"/>
      <c r="K99" s="185"/>
      <c r="L99" s="185"/>
      <c r="M99" s="186"/>
    </row>
    <row r="100" spans="1:13">
      <c r="A100" s="284"/>
      <c r="B100" s="285"/>
      <c r="C100" s="285"/>
      <c r="D100" s="285"/>
      <c r="E100" s="285"/>
      <c r="F100" s="285"/>
      <c r="G100" s="285"/>
      <c r="H100" s="285"/>
      <c r="I100" s="285"/>
      <c r="J100" s="285"/>
      <c r="K100" s="285"/>
      <c r="L100" s="285"/>
      <c r="M100" s="286"/>
    </row>
    <row r="101" spans="1:13">
      <c r="A101" s="284"/>
      <c r="B101" s="285"/>
      <c r="C101" s="285"/>
      <c r="D101" s="285"/>
      <c r="E101" s="285"/>
      <c r="F101" s="285"/>
      <c r="G101" s="285"/>
      <c r="H101" s="285"/>
      <c r="I101" s="285"/>
      <c r="J101" s="285"/>
      <c r="K101" s="285"/>
      <c r="L101" s="285"/>
      <c r="M101" s="286"/>
    </row>
    <row r="102" spans="1:13">
      <c r="A102" s="284"/>
      <c r="B102" s="285"/>
      <c r="C102" s="285"/>
      <c r="D102" s="285"/>
      <c r="E102" s="285"/>
      <c r="F102" s="285"/>
      <c r="G102" s="285"/>
      <c r="H102" s="285"/>
      <c r="I102" s="285"/>
      <c r="J102" s="285"/>
      <c r="K102" s="285"/>
      <c r="L102" s="285"/>
      <c r="M102" s="286"/>
    </row>
    <row r="103" spans="1:13" ht="15.75" thickBot="1">
      <c r="A103" s="287"/>
      <c r="B103" s="288"/>
      <c r="C103" s="288"/>
      <c r="D103" s="288"/>
      <c r="E103" s="288"/>
      <c r="F103" s="288"/>
      <c r="G103" s="288"/>
      <c r="H103" s="288"/>
      <c r="I103" s="288"/>
      <c r="J103" s="288"/>
      <c r="K103" s="288"/>
      <c r="L103" s="288"/>
      <c r="M103" s="289"/>
    </row>
    <row r="104" spans="1:13">
      <c r="A104" s="290"/>
      <c r="B104" s="291"/>
      <c r="C104" s="291"/>
      <c r="D104" s="291"/>
      <c r="E104" s="291"/>
      <c r="F104" s="291"/>
      <c r="G104" s="291"/>
      <c r="H104" s="291"/>
      <c r="I104" s="291"/>
      <c r="J104" s="291"/>
      <c r="K104" s="291"/>
      <c r="L104" s="291"/>
      <c r="M104" s="292"/>
    </row>
    <row r="105" spans="1:13">
      <c r="A105" s="293" t="s">
        <v>73</v>
      </c>
      <c r="B105" s="294"/>
      <c r="C105" s="294"/>
      <c r="D105" s="294"/>
      <c r="E105" s="294"/>
      <c r="F105" s="294"/>
      <c r="G105" s="294"/>
      <c r="H105" s="294"/>
      <c r="I105" s="294"/>
      <c r="J105" s="294"/>
      <c r="K105" s="294"/>
      <c r="L105" s="294"/>
      <c r="M105" s="295"/>
    </row>
    <row r="106" spans="1:13">
      <c r="A106" s="836" t="s">
        <v>74</v>
      </c>
      <c r="B106" s="837"/>
      <c r="C106" s="837"/>
      <c r="D106" s="837"/>
      <c r="E106" s="837"/>
      <c r="F106" s="837"/>
      <c r="G106" s="837"/>
      <c r="H106" s="837"/>
      <c r="I106" s="837"/>
      <c r="J106" s="837"/>
      <c r="K106" s="837"/>
      <c r="L106" s="837"/>
      <c r="M106" s="838"/>
    </row>
    <row r="107" spans="1:13" ht="27" customHeight="1">
      <c r="A107" s="836"/>
      <c r="B107" s="837"/>
      <c r="C107" s="837"/>
      <c r="D107" s="837"/>
      <c r="E107" s="837"/>
      <c r="F107" s="837"/>
      <c r="G107" s="837"/>
      <c r="H107" s="837"/>
      <c r="I107" s="837"/>
      <c r="J107" s="837"/>
      <c r="K107" s="837"/>
      <c r="L107" s="837"/>
      <c r="M107" s="838"/>
    </row>
    <row r="108" spans="1:13">
      <c r="A108" s="839" t="s">
        <v>75</v>
      </c>
      <c r="B108" s="840"/>
      <c r="C108" s="840"/>
      <c r="D108" s="840"/>
      <c r="E108" s="840"/>
      <c r="F108" s="840"/>
      <c r="G108" s="840"/>
      <c r="H108" s="840"/>
      <c r="I108" s="840"/>
      <c r="J108" s="840"/>
      <c r="K108" s="840"/>
      <c r="L108" s="840"/>
      <c r="M108" s="841"/>
    </row>
    <row r="109" spans="1:13" ht="31.5" customHeight="1">
      <c r="A109" s="839"/>
      <c r="B109" s="840"/>
      <c r="C109" s="840"/>
      <c r="D109" s="840"/>
      <c r="E109" s="840"/>
      <c r="F109" s="840"/>
      <c r="G109" s="840"/>
      <c r="H109" s="840"/>
      <c r="I109" s="840"/>
      <c r="J109" s="840"/>
      <c r="K109" s="840"/>
      <c r="L109" s="840"/>
      <c r="M109" s="841"/>
    </row>
    <row r="110" spans="1:13">
      <c r="A110" s="296"/>
      <c r="B110" s="297"/>
      <c r="C110" s="297"/>
      <c r="D110" s="297"/>
      <c r="E110" s="297"/>
      <c r="F110" s="297"/>
      <c r="G110" s="297"/>
      <c r="H110" s="297"/>
      <c r="I110" s="297"/>
      <c r="J110" s="297"/>
      <c r="K110" s="297"/>
      <c r="L110" s="297"/>
      <c r="M110" s="298"/>
    </row>
    <row r="111" spans="1:13">
      <c r="A111" s="296"/>
      <c r="B111" s="297"/>
      <c r="C111" s="297"/>
      <c r="D111" s="297"/>
      <c r="E111" s="297"/>
      <c r="F111" s="297"/>
      <c r="G111" s="297"/>
      <c r="H111" s="297"/>
      <c r="I111" s="297"/>
      <c r="J111" s="297"/>
      <c r="K111" s="297"/>
      <c r="L111" s="297"/>
      <c r="M111" s="298"/>
    </row>
    <row r="112" spans="1:13">
      <c r="A112" s="296"/>
      <c r="B112" s="297"/>
      <c r="C112" s="297"/>
      <c r="D112" s="297"/>
      <c r="E112" s="297"/>
      <c r="F112" s="297"/>
      <c r="G112" s="297"/>
      <c r="H112" s="297"/>
      <c r="I112" s="297"/>
      <c r="J112" s="297"/>
      <c r="K112" s="297"/>
      <c r="L112" s="297"/>
      <c r="M112" s="298"/>
    </row>
    <row r="113" spans="1:13">
      <c r="A113" s="293"/>
      <c r="B113" s="294"/>
      <c r="C113" s="294"/>
      <c r="D113" s="294"/>
      <c r="E113" s="294"/>
      <c r="F113" s="294"/>
      <c r="G113" s="294"/>
      <c r="H113" s="294"/>
      <c r="I113" s="294"/>
      <c r="J113" s="294"/>
      <c r="K113" s="294"/>
      <c r="L113" s="294"/>
      <c r="M113" s="295"/>
    </row>
    <row r="114" spans="1:13">
      <c r="A114" s="280"/>
      <c r="B114" s="281"/>
      <c r="C114" s="281"/>
      <c r="D114" s="281" t="s">
        <v>67</v>
      </c>
      <c r="E114" s="283"/>
      <c r="F114" s="283"/>
      <c r="G114" s="281"/>
      <c r="H114" s="281"/>
      <c r="I114" s="281"/>
      <c r="J114" s="281"/>
      <c r="K114" s="281"/>
      <c r="L114" s="281"/>
      <c r="M114" s="282"/>
    </row>
    <row r="115" spans="1:13">
      <c r="A115" s="280"/>
      <c r="B115" s="281"/>
      <c r="C115" s="281"/>
      <c r="D115" s="299" t="s">
        <v>68</v>
      </c>
      <c r="E115" s="281"/>
      <c r="F115" s="281"/>
      <c r="G115" s="299"/>
      <c r="H115" s="299"/>
      <c r="I115" s="299"/>
      <c r="J115" s="281"/>
      <c r="K115" s="281"/>
      <c r="L115" s="281"/>
      <c r="M115" s="282"/>
    </row>
    <row r="116" spans="1:13">
      <c r="A116" s="280"/>
      <c r="B116" s="281"/>
      <c r="C116" s="281"/>
      <c r="D116" s="300" t="s">
        <v>76</v>
      </c>
      <c r="E116" s="281"/>
      <c r="F116" s="281"/>
      <c r="G116" s="300"/>
      <c r="H116" s="300"/>
      <c r="I116" s="300"/>
      <c r="J116" s="281"/>
      <c r="K116" s="281"/>
      <c r="L116" s="281"/>
      <c r="M116" s="282"/>
    </row>
    <row r="117" spans="1:13">
      <c r="A117" s="301"/>
      <c r="B117" s="294"/>
      <c r="C117" s="294"/>
      <c r="D117" s="281" t="s">
        <v>70</v>
      </c>
      <c r="E117" s="281"/>
      <c r="F117" s="281"/>
      <c r="G117" s="281"/>
      <c r="H117" s="281"/>
      <c r="I117" s="281"/>
      <c r="J117" s="294"/>
      <c r="K117" s="294"/>
      <c r="L117" s="294"/>
      <c r="M117" s="295"/>
    </row>
    <row r="118" spans="1:13">
      <c r="A118" s="301"/>
      <c r="B118" s="294"/>
      <c r="C118" s="294"/>
      <c r="D118" s="294"/>
      <c r="E118" s="281"/>
      <c r="F118" s="281"/>
      <c r="G118" s="281"/>
      <c r="H118" s="281"/>
      <c r="I118" s="281"/>
      <c r="J118" s="294"/>
      <c r="K118" s="294"/>
      <c r="L118" s="294"/>
      <c r="M118" s="295"/>
    </row>
    <row r="119" spans="1:13">
      <c r="A119" s="301" t="s">
        <v>77</v>
      </c>
      <c r="B119" s="300"/>
      <c r="C119" s="300"/>
      <c r="D119" s="281"/>
      <c r="E119" s="281"/>
      <c r="F119" s="281"/>
      <c r="G119" s="281"/>
      <c r="H119" s="281"/>
      <c r="I119" s="842"/>
      <c r="J119" s="842"/>
      <c r="K119" s="842"/>
      <c r="L119" s="842"/>
      <c r="M119" s="843"/>
    </row>
    <row r="120" spans="1:13" ht="15.75" thickBot="1">
      <c r="A120" s="302" t="s">
        <v>78</v>
      </c>
      <c r="B120" s="303"/>
      <c r="C120" s="303"/>
      <c r="D120" s="304"/>
      <c r="E120" s="304"/>
      <c r="F120" s="304"/>
      <c r="G120" s="304"/>
      <c r="H120" s="304"/>
      <c r="I120" s="844"/>
      <c r="J120" s="844"/>
      <c r="K120" s="844"/>
      <c r="L120" s="844"/>
      <c r="M120" s="845"/>
    </row>
  </sheetData>
  <mergeCells count="64">
    <mergeCell ref="A87:L87"/>
    <mergeCell ref="A89:L89"/>
    <mergeCell ref="A106:M107"/>
    <mergeCell ref="A108:M109"/>
    <mergeCell ref="I119:M120"/>
    <mergeCell ref="K86:L86"/>
    <mergeCell ref="A70:G70"/>
    <mergeCell ref="K70:L70"/>
    <mergeCell ref="A76:G76"/>
    <mergeCell ref="K76:L76"/>
    <mergeCell ref="A77:L77"/>
    <mergeCell ref="A79:L79"/>
    <mergeCell ref="A83:G83"/>
    <mergeCell ref="K83:L83"/>
    <mergeCell ref="A84:G84"/>
    <mergeCell ref="K84:L84"/>
    <mergeCell ref="K85:L85"/>
    <mergeCell ref="A66:L66"/>
    <mergeCell ref="K42:L42"/>
    <mergeCell ref="A43:L43"/>
    <mergeCell ref="A47:H47"/>
    <mergeCell ref="K47:L47"/>
    <mergeCell ref="A55:L55"/>
    <mergeCell ref="K59:L59"/>
    <mergeCell ref="H42:I42"/>
    <mergeCell ref="K60:L60"/>
    <mergeCell ref="K61:L61"/>
    <mergeCell ref="K62:L62"/>
    <mergeCell ref="K63:L63"/>
    <mergeCell ref="K65:L65"/>
    <mergeCell ref="A37:G37"/>
    <mergeCell ref="A38:G38"/>
    <mergeCell ref="A39:G39"/>
    <mergeCell ref="A41:C41"/>
    <mergeCell ref="A42:G42"/>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 ref="A1:A6"/>
    <mergeCell ref="B1:I1"/>
    <mergeCell ref="J1:J2"/>
    <mergeCell ref="B5:I5"/>
    <mergeCell ref="J5:J6"/>
    <mergeCell ref="K1:M2"/>
    <mergeCell ref="B2:I2"/>
    <mergeCell ref="B3:I3"/>
    <mergeCell ref="J3:J4"/>
    <mergeCell ref="K3:M4"/>
    <mergeCell ref="B4:I4"/>
  </mergeCells>
  <pageMargins left="0.7" right="0.7" top="0.75" bottom="0.75" header="0.3" footer="0.3"/>
  <drawing r:id="rId1"/>
  <legacyDrawing r:id="rId2"/>
  <oleObjects>
    <mc:AlternateContent xmlns:mc="http://schemas.openxmlformats.org/markup-compatibility/2006">
      <mc:Choice Requires="x14">
        <oleObject progId="PBrush" shapeId="16385" r:id="rId3">
          <objectPr defaultSize="0" autoPict="0" r:id="rId4">
            <anchor moveWithCells="1" sizeWithCells="1">
              <from>
                <xdr:col>0</xdr:col>
                <xdr:colOff>76200</xdr:colOff>
                <xdr:row>1</xdr:row>
                <xdr:rowOff>66675</xdr:rowOff>
              </from>
              <to>
                <xdr:col>1</xdr:col>
                <xdr:colOff>857250</xdr:colOff>
                <xdr:row>4</xdr:row>
                <xdr:rowOff>190500</xdr:rowOff>
              </to>
            </anchor>
          </objectPr>
        </oleObject>
      </mc:Choice>
      <mc:Fallback>
        <oleObject progId="PBrush" shapeId="16385" r:id="rId3"/>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20"/>
  <sheetViews>
    <sheetView workbookViewId="0">
      <selection activeCell="P92" sqref="P92"/>
    </sheetView>
  </sheetViews>
  <sheetFormatPr baseColWidth="10" defaultRowHeight="15"/>
  <cols>
    <col min="8" max="8" width="11.85546875" bestFit="1" customWidth="1"/>
    <col min="10" max="10" width="13.5703125" bestFit="1" customWidth="1"/>
    <col min="12" max="12" width="11.85546875"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59"/>
      <c r="F11" s="23"/>
      <c r="G11" s="21"/>
      <c r="H11" s="24"/>
      <c r="I11" s="25" t="s">
        <v>17</v>
      </c>
      <c r="J11" s="26"/>
      <c r="K11" s="259"/>
      <c r="L11" s="259"/>
      <c r="M11" s="27"/>
    </row>
    <row r="12" spans="1:13" ht="15.75" thickBot="1">
      <c r="A12" s="28"/>
      <c r="B12" s="29"/>
      <c r="C12" s="260"/>
      <c r="D12" s="260"/>
      <c r="E12" s="260"/>
      <c r="F12" s="260"/>
      <c r="G12" s="29"/>
      <c r="H12" s="260"/>
      <c r="I12" s="29"/>
      <c r="J12" s="260"/>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61"/>
      <c r="D25" s="261"/>
      <c r="E25" s="765" t="s">
        <v>26</v>
      </c>
      <c r="F25" s="766"/>
      <c r="G25" s="766"/>
      <c r="H25" s="261" t="s">
        <v>11</v>
      </c>
      <c r="I25" s="261" t="s">
        <v>12</v>
      </c>
      <c r="J25" s="62"/>
      <c r="K25" s="261"/>
      <c r="L25" s="261"/>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197</v>
      </c>
      <c r="B31" s="73" t="s">
        <v>198</v>
      </c>
      <c r="C31" s="74"/>
      <c r="D31" s="74"/>
      <c r="E31" s="74"/>
      <c r="F31" s="74"/>
      <c r="G31" s="74"/>
      <c r="H31" s="74"/>
      <c r="I31" s="74"/>
      <c r="J31" s="264"/>
      <c r="K31" s="77" t="s">
        <v>126</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199</v>
      </c>
      <c r="B36" s="760"/>
      <c r="C36" s="760"/>
      <c r="D36" s="760"/>
      <c r="E36" s="760"/>
      <c r="F36" s="760"/>
      <c r="G36" s="761"/>
      <c r="H36" s="92"/>
      <c r="I36" s="93"/>
      <c r="J36" s="94">
        <v>33000</v>
      </c>
      <c r="K36" s="95"/>
      <c r="L36" s="257">
        <v>5000</v>
      </c>
      <c r="M36" s="97">
        <f>J36/L36</f>
        <v>6.6</v>
      </c>
    </row>
    <row r="37" spans="1:13">
      <c r="A37" s="759" t="s">
        <v>200</v>
      </c>
      <c r="B37" s="760"/>
      <c r="C37" s="760"/>
      <c r="D37" s="760"/>
      <c r="E37" s="760"/>
      <c r="F37" s="760"/>
      <c r="G37" s="761"/>
      <c r="H37" s="265"/>
      <c r="I37" s="266"/>
      <c r="J37" s="94">
        <v>280000</v>
      </c>
      <c r="K37" s="256"/>
      <c r="L37" s="257">
        <v>5000</v>
      </c>
      <c r="M37" s="97">
        <f>J37/L37</f>
        <v>56</v>
      </c>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57"/>
      <c r="M39" s="97"/>
    </row>
    <row r="40" spans="1:13">
      <c r="A40" s="254"/>
      <c r="B40" s="255"/>
      <c r="C40" s="255"/>
      <c r="D40" s="255"/>
      <c r="E40" s="258"/>
      <c r="F40" s="258"/>
      <c r="G40" s="271"/>
      <c r="H40" s="100"/>
      <c r="I40" s="101"/>
      <c r="J40" s="94"/>
      <c r="K40" s="102"/>
      <c r="L40" s="103"/>
      <c r="M40" s="99"/>
    </row>
    <row r="41" spans="1:13">
      <c r="A41" s="789" t="s">
        <v>43</v>
      </c>
      <c r="B41" s="790"/>
      <c r="C41" s="790"/>
      <c r="D41" s="105"/>
      <c r="E41" s="106"/>
      <c r="F41" s="106"/>
      <c r="G41" s="107"/>
      <c r="H41" s="100"/>
      <c r="I41" s="101"/>
      <c r="J41" s="108"/>
      <c r="K41" s="102"/>
      <c r="L41" s="243">
        <v>0.01</v>
      </c>
      <c r="M41" s="109">
        <f>M77*L41</f>
        <v>5.3815848722881601E-2</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62.653815848722886</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53" t="s">
        <v>31</v>
      </c>
      <c r="J47" s="119" t="s">
        <v>32</v>
      </c>
      <c r="K47" s="783" t="s">
        <v>46</v>
      </c>
      <c r="L47" s="782"/>
      <c r="M47" s="120" t="s">
        <v>40</v>
      </c>
    </row>
    <row r="48" spans="1:13">
      <c r="A48" s="121" t="s">
        <v>201</v>
      </c>
      <c r="B48" s="122"/>
      <c r="C48" s="122"/>
      <c r="D48" s="122"/>
      <c r="E48" s="122"/>
      <c r="F48" s="122"/>
      <c r="G48" s="122"/>
      <c r="H48" s="122"/>
      <c r="I48" s="138" t="s">
        <v>141</v>
      </c>
      <c r="J48" s="123">
        <v>4.1500000000000002E-2</v>
      </c>
      <c r="K48" s="92"/>
      <c r="L48" s="244">
        <v>7000</v>
      </c>
      <c r="M48" s="97">
        <f>J48*L48</f>
        <v>290.5</v>
      </c>
    </row>
    <row r="49" spans="1:13">
      <c r="A49" s="121" t="s">
        <v>202</v>
      </c>
      <c r="B49" s="272"/>
      <c r="C49" s="272"/>
      <c r="D49" s="272"/>
      <c r="E49" s="272"/>
      <c r="F49" s="272"/>
      <c r="G49" s="272"/>
      <c r="H49" s="272"/>
      <c r="I49" s="310" t="s">
        <v>204</v>
      </c>
      <c r="J49" s="273">
        <v>1.4E-2</v>
      </c>
      <c r="K49" s="265"/>
      <c r="L49" s="244">
        <v>80000</v>
      </c>
      <c r="M49" s="97">
        <f>J49*L49</f>
        <v>1120</v>
      </c>
    </row>
    <row r="50" spans="1:13">
      <c r="A50" s="121" t="s">
        <v>203</v>
      </c>
      <c r="B50" s="272"/>
      <c r="C50" s="272"/>
      <c r="D50" s="272"/>
      <c r="E50" s="272"/>
      <c r="F50" s="272"/>
      <c r="G50" s="272"/>
      <c r="H50" s="272"/>
      <c r="I50" s="310" t="s">
        <v>204</v>
      </c>
      <c r="J50" s="327">
        <v>4.2999999999999999E-4</v>
      </c>
      <c r="K50" s="265"/>
      <c r="L50" s="244">
        <v>35000</v>
      </c>
      <c r="M50" s="97">
        <f>J50*L50</f>
        <v>15.049999999999999</v>
      </c>
    </row>
    <row r="51" spans="1:13">
      <c r="A51" s="121"/>
      <c r="B51" s="272"/>
      <c r="C51" s="272"/>
      <c r="D51" s="272"/>
      <c r="E51" s="272"/>
      <c r="F51" s="272"/>
      <c r="G51" s="272"/>
      <c r="H51" s="272"/>
      <c r="I51" s="138"/>
      <c r="J51" s="273"/>
      <c r="K51" s="265"/>
      <c r="L51" s="244"/>
      <c r="M51" s="97"/>
    </row>
    <row r="52" spans="1:13">
      <c r="A52" s="254"/>
      <c r="B52" s="141"/>
      <c r="C52" s="141"/>
      <c r="D52" s="141"/>
      <c r="E52" s="141"/>
      <c r="F52" s="141"/>
      <c r="G52" s="141"/>
      <c r="H52" s="141"/>
      <c r="I52" s="142"/>
      <c r="J52" s="321"/>
      <c r="K52" s="249"/>
      <c r="L52" s="322"/>
      <c r="M52" s="99"/>
    </row>
    <row r="53" spans="1:13">
      <c r="A53" s="323"/>
      <c r="B53" s="248"/>
      <c r="C53" s="248"/>
      <c r="D53" s="248"/>
      <c r="E53" s="248"/>
      <c r="F53" s="248"/>
      <c r="G53" s="248"/>
      <c r="H53" s="248"/>
      <c r="I53" s="138"/>
      <c r="J53" s="127"/>
      <c r="K53" s="249"/>
      <c r="L53" s="322"/>
      <c r="M53" s="99"/>
    </row>
    <row r="54" spans="1:13" ht="15.75" thickBot="1">
      <c r="A54" s="328"/>
      <c r="B54" s="141"/>
      <c r="C54" s="141"/>
      <c r="D54" s="141"/>
      <c r="E54" s="141"/>
      <c r="F54" s="141"/>
      <c r="G54" s="141"/>
      <c r="H54" s="141"/>
      <c r="I54" s="142"/>
      <c r="J54" s="321"/>
      <c r="K54" s="329"/>
      <c r="L54" s="330"/>
      <c r="M54" s="331"/>
    </row>
    <row r="55" spans="1:13" ht="15.75" thickBot="1">
      <c r="A55" s="795" t="s">
        <v>44</v>
      </c>
      <c r="B55" s="796"/>
      <c r="C55" s="796"/>
      <c r="D55" s="796"/>
      <c r="E55" s="796"/>
      <c r="F55" s="796"/>
      <c r="G55" s="796"/>
      <c r="H55" s="796"/>
      <c r="I55" s="796"/>
      <c r="J55" s="796"/>
      <c r="K55" s="796"/>
      <c r="L55" s="797"/>
      <c r="M55" s="112">
        <f>SUM(M48:M54)</f>
        <v>1425.55</v>
      </c>
    </row>
    <row r="56" spans="1:13">
      <c r="A56" s="65"/>
      <c r="B56" s="66"/>
      <c r="C56" s="66"/>
      <c r="D56" s="66"/>
      <c r="E56" s="66"/>
      <c r="F56" s="66"/>
      <c r="G56" s="66"/>
      <c r="H56" s="66"/>
      <c r="I56" s="66"/>
      <c r="J56" s="66"/>
      <c r="K56" s="66"/>
      <c r="L56" s="66"/>
      <c r="M56" s="67"/>
    </row>
    <row r="57" spans="1:13">
      <c r="A57" s="114" t="s">
        <v>47</v>
      </c>
      <c r="B57" s="115"/>
      <c r="C57" s="115"/>
      <c r="D57" s="115"/>
      <c r="E57" s="115"/>
      <c r="F57" s="115"/>
      <c r="G57" s="115"/>
      <c r="H57" s="115"/>
      <c r="I57" s="115"/>
      <c r="J57" s="115"/>
      <c r="K57" s="115"/>
      <c r="L57" s="115"/>
      <c r="M57" s="116"/>
    </row>
    <row r="58" spans="1:13" ht="15.75" thickBot="1">
      <c r="A58" s="129"/>
      <c r="B58" s="87"/>
      <c r="C58" s="87"/>
      <c r="D58" s="87"/>
      <c r="E58" s="87"/>
      <c r="F58" s="87"/>
      <c r="G58" s="87"/>
      <c r="H58" s="87"/>
      <c r="I58" s="87"/>
      <c r="J58" s="87"/>
      <c r="K58" s="87"/>
      <c r="L58" s="87"/>
      <c r="M58" s="89"/>
    </row>
    <row r="59" spans="1:13" ht="25.5">
      <c r="A59" s="245" t="s">
        <v>48</v>
      </c>
      <c r="B59" s="246"/>
      <c r="C59" s="246"/>
      <c r="D59" s="246"/>
      <c r="E59" s="246"/>
      <c r="F59" s="246"/>
      <c r="G59" s="132" t="s">
        <v>31</v>
      </c>
      <c r="H59" s="133" t="s">
        <v>49</v>
      </c>
      <c r="I59" s="134" t="s">
        <v>50</v>
      </c>
      <c r="J59" s="132" t="s">
        <v>51</v>
      </c>
      <c r="K59" s="804" t="s">
        <v>52</v>
      </c>
      <c r="L59" s="805"/>
      <c r="M59" s="135" t="s">
        <v>40</v>
      </c>
    </row>
    <row r="60" spans="1:13">
      <c r="A60" s="136"/>
      <c r="B60" s="248"/>
      <c r="C60" s="248"/>
      <c r="D60" s="248"/>
      <c r="E60" s="248"/>
      <c r="F60" s="248"/>
      <c r="G60" s="138"/>
      <c r="H60" s="108"/>
      <c r="I60" s="139"/>
      <c r="J60" s="108"/>
      <c r="K60" s="806"/>
      <c r="L60" s="807"/>
      <c r="M60" s="140"/>
    </row>
    <row r="61" spans="1:13">
      <c r="A61" s="136"/>
      <c r="B61" s="141"/>
      <c r="C61" s="141"/>
      <c r="D61" s="141"/>
      <c r="E61" s="141"/>
      <c r="F61" s="141"/>
      <c r="G61" s="138"/>
      <c r="H61" s="108"/>
      <c r="I61" s="139"/>
      <c r="J61" s="108"/>
      <c r="K61" s="806"/>
      <c r="L61" s="807"/>
      <c r="M61" s="140"/>
    </row>
    <row r="62" spans="1:13">
      <c r="A62" s="136"/>
      <c r="B62" s="141"/>
      <c r="C62" s="141"/>
      <c r="D62" s="141"/>
      <c r="E62" s="141"/>
      <c r="F62" s="141"/>
      <c r="G62" s="138"/>
      <c r="H62" s="108"/>
      <c r="I62" s="139"/>
      <c r="J62" s="108"/>
      <c r="K62" s="806"/>
      <c r="L62" s="807"/>
      <c r="M62" s="140"/>
    </row>
    <row r="63" spans="1:13">
      <c r="A63" s="136"/>
      <c r="B63" s="141"/>
      <c r="C63" s="141"/>
      <c r="D63" s="141"/>
      <c r="E63" s="141"/>
      <c r="F63" s="141"/>
      <c r="G63" s="138"/>
      <c r="H63" s="108"/>
      <c r="I63" s="139"/>
      <c r="J63" s="108"/>
      <c r="K63" s="806"/>
      <c r="L63" s="807"/>
      <c r="M63" s="140"/>
    </row>
    <row r="64" spans="1:13">
      <c r="A64" s="136"/>
      <c r="B64" s="141"/>
      <c r="C64" s="141"/>
      <c r="D64" s="141"/>
      <c r="E64" s="141"/>
      <c r="F64" s="141"/>
      <c r="G64" s="142"/>
      <c r="H64" s="108"/>
      <c r="I64" s="108"/>
      <c r="J64" s="108"/>
      <c r="K64" s="143"/>
      <c r="L64" s="144"/>
      <c r="M64" s="145"/>
    </row>
    <row r="65" spans="1:13" ht="15.75" thickBot="1">
      <c r="A65" s="153"/>
      <c r="B65" s="141"/>
      <c r="C65" s="141"/>
      <c r="D65" s="141"/>
      <c r="E65" s="141"/>
      <c r="F65" s="141"/>
      <c r="G65" s="332"/>
      <c r="H65" s="321"/>
      <c r="I65" s="321"/>
      <c r="J65" s="321"/>
      <c r="K65" s="850"/>
      <c r="L65" s="851"/>
      <c r="M65" s="333"/>
    </row>
    <row r="66" spans="1:13" ht="15.75" thickBot="1">
      <c r="A66" s="795" t="s">
        <v>44</v>
      </c>
      <c r="B66" s="796"/>
      <c r="C66" s="796"/>
      <c r="D66" s="796"/>
      <c r="E66" s="796"/>
      <c r="F66" s="796"/>
      <c r="G66" s="796"/>
      <c r="H66" s="796"/>
      <c r="I66" s="796"/>
      <c r="J66" s="796"/>
      <c r="K66" s="796"/>
      <c r="L66" s="797"/>
      <c r="M66" s="112"/>
    </row>
    <row r="67" spans="1:13">
      <c r="A67" s="65"/>
      <c r="B67" s="66"/>
      <c r="C67" s="66"/>
      <c r="D67" s="66"/>
      <c r="E67" s="66"/>
      <c r="F67" s="66"/>
      <c r="G67" s="66"/>
      <c r="H67" s="66"/>
      <c r="I67" s="66"/>
      <c r="J67" s="66"/>
      <c r="K67" s="66"/>
      <c r="L67" s="66"/>
      <c r="M67" s="67"/>
    </row>
    <row r="68" spans="1:13">
      <c r="A68" s="114" t="s">
        <v>53</v>
      </c>
      <c r="B68" s="115"/>
      <c r="C68" s="115"/>
      <c r="D68" s="115"/>
      <c r="E68" s="115"/>
      <c r="F68" s="115"/>
      <c r="G68" s="115"/>
      <c r="H68" s="115"/>
      <c r="I68" s="115"/>
      <c r="J68" s="115"/>
      <c r="K68" s="115"/>
      <c r="L68" s="115"/>
      <c r="M68" s="116"/>
    </row>
    <row r="69" spans="1:13" ht="15.75" thickBot="1">
      <c r="A69" s="129"/>
      <c r="B69" s="87"/>
      <c r="C69" s="87"/>
      <c r="D69" s="87"/>
      <c r="E69" s="87"/>
      <c r="F69" s="87"/>
      <c r="G69" s="87"/>
      <c r="H69" s="87"/>
      <c r="I69" s="87"/>
      <c r="J69" s="87"/>
      <c r="K69" s="87"/>
      <c r="L69" s="87"/>
      <c r="M69" s="89"/>
    </row>
    <row r="70" spans="1:13" ht="25.5">
      <c r="A70" s="811" t="s">
        <v>54</v>
      </c>
      <c r="B70" s="812"/>
      <c r="C70" s="812"/>
      <c r="D70" s="812"/>
      <c r="E70" s="812"/>
      <c r="F70" s="812"/>
      <c r="G70" s="812"/>
      <c r="H70" s="132" t="s">
        <v>55</v>
      </c>
      <c r="I70" s="134" t="s">
        <v>56</v>
      </c>
      <c r="J70" s="133" t="s">
        <v>57</v>
      </c>
      <c r="K70" s="813" t="s">
        <v>39</v>
      </c>
      <c r="L70" s="846"/>
      <c r="M70" s="152" t="s">
        <v>40</v>
      </c>
    </row>
    <row r="71" spans="1:13">
      <c r="A71" s="153" t="s">
        <v>125</v>
      </c>
      <c r="B71" s="141"/>
      <c r="C71" s="141"/>
      <c r="D71" s="141"/>
      <c r="E71" s="141"/>
      <c r="F71" s="141"/>
      <c r="G71" s="141"/>
      <c r="H71" s="154">
        <v>87780</v>
      </c>
      <c r="I71" s="155">
        <v>185</v>
      </c>
      <c r="J71" s="156">
        <v>162393</v>
      </c>
      <c r="K71" s="157"/>
      <c r="L71" s="275">
        <v>50000</v>
      </c>
      <c r="M71" s="159">
        <f>J71/L71</f>
        <v>3.2478600000000002</v>
      </c>
    </row>
    <row r="72" spans="1:13">
      <c r="A72" s="153" t="s">
        <v>91</v>
      </c>
      <c r="B72" s="141"/>
      <c r="C72" s="141"/>
      <c r="D72" s="141"/>
      <c r="E72" s="141"/>
      <c r="F72" s="141"/>
      <c r="G72" s="141"/>
      <c r="H72" s="154">
        <v>57668.23979157189</v>
      </c>
      <c r="I72" s="155">
        <v>185</v>
      </c>
      <c r="J72" s="156">
        <v>106686.24361440798</v>
      </c>
      <c r="K72" s="157"/>
      <c r="L72" s="275">
        <v>50000</v>
      </c>
      <c r="M72" s="159">
        <f>J72/L72</f>
        <v>2.1337248722881599</v>
      </c>
    </row>
    <row r="73" spans="1:13">
      <c r="A73" s="153"/>
      <c r="B73" s="141"/>
      <c r="C73" s="141"/>
      <c r="D73" s="141"/>
      <c r="E73" s="141"/>
      <c r="F73" s="141"/>
      <c r="G73" s="141"/>
      <c r="H73" s="154"/>
      <c r="I73" s="155"/>
      <c r="J73" s="156"/>
      <c r="K73" s="157"/>
      <c r="L73" s="276"/>
      <c r="M73" s="159"/>
    </row>
    <row r="74" spans="1:13">
      <c r="A74" s="153"/>
      <c r="B74" s="141"/>
      <c r="C74" s="141"/>
      <c r="D74" s="141"/>
      <c r="E74" s="141"/>
      <c r="F74" s="141"/>
      <c r="G74" s="141"/>
      <c r="H74" s="108"/>
      <c r="I74" s="162"/>
      <c r="J74" s="163"/>
      <c r="K74" s="249"/>
      <c r="L74" s="164"/>
      <c r="M74" s="161"/>
    </row>
    <row r="75" spans="1:13">
      <c r="A75" s="153"/>
      <c r="B75" s="141"/>
      <c r="C75" s="141"/>
      <c r="D75" s="141"/>
      <c r="E75" s="141"/>
      <c r="F75" s="141"/>
      <c r="G75" s="141"/>
      <c r="H75" s="108"/>
      <c r="I75" s="162"/>
      <c r="J75" s="163"/>
      <c r="K75" s="249"/>
      <c r="L75" s="164"/>
      <c r="M75" s="161"/>
    </row>
    <row r="76" spans="1:13" ht="15.75" thickBot="1">
      <c r="A76" s="852"/>
      <c r="B76" s="853"/>
      <c r="C76" s="853"/>
      <c r="D76" s="853"/>
      <c r="E76" s="853"/>
      <c r="F76" s="853"/>
      <c r="G76" s="853"/>
      <c r="H76" s="321"/>
      <c r="I76" s="321"/>
      <c r="J76" s="321"/>
      <c r="K76" s="854"/>
      <c r="L76" s="855"/>
      <c r="M76" s="333"/>
    </row>
    <row r="77" spans="1:13" ht="15.75" thickBot="1">
      <c r="A77" s="795" t="s">
        <v>44</v>
      </c>
      <c r="B77" s="796"/>
      <c r="C77" s="796"/>
      <c r="D77" s="796"/>
      <c r="E77" s="796"/>
      <c r="F77" s="796"/>
      <c r="G77" s="796"/>
      <c r="H77" s="796"/>
      <c r="I77" s="796"/>
      <c r="J77" s="796"/>
      <c r="K77" s="796"/>
      <c r="L77" s="797"/>
      <c r="M77" s="166">
        <f>SUM(M71:M76)</f>
        <v>5.3815848722881601</v>
      </c>
    </row>
    <row r="78" spans="1:13" ht="15.75" thickBot="1">
      <c r="A78" s="65"/>
      <c r="B78" s="66"/>
      <c r="C78" s="66"/>
      <c r="D78" s="66"/>
      <c r="E78" s="66"/>
      <c r="F78" s="66"/>
      <c r="G78" s="66"/>
      <c r="H78" s="66"/>
      <c r="I78" s="66"/>
      <c r="J78" s="66"/>
      <c r="K78" s="66"/>
      <c r="L78" s="66"/>
      <c r="M78" s="67"/>
    </row>
    <row r="79" spans="1:13" ht="15.75" thickBot="1">
      <c r="A79" s="795" t="s">
        <v>58</v>
      </c>
      <c r="B79" s="796"/>
      <c r="C79" s="796"/>
      <c r="D79" s="796"/>
      <c r="E79" s="796"/>
      <c r="F79" s="796"/>
      <c r="G79" s="796"/>
      <c r="H79" s="796"/>
      <c r="I79" s="796"/>
      <c r="J79" s="796"/>
      <c r="K79" s="796"/>
      <c r="L79" s="797"/>
      <c r="M79" s="167">
        <f>M43+M55+M66+M77</f>
        <v>1493.585400721011</v>
      </c>
    </row>
    <row r="80" spans="1:13">
      <c r="A80" s="65"/>
      <c r="B80" s="66"/>
      <c r="C80" s="66"/>
      <c r="D80" s="66"/>
      <c r="E80" s="66"/>
      <c r="F80" s="66"/>
      <c r="G80" s="66"/>
      <c r="H80" s="66"/>
      <c r="I80" s="66"/>
      <c r="J80" s="66"/>
      <c r="K80" s="66"/>
      <c r="L80" s="66"/>
      <c r="M80" s="67"/>
    </row>
    <row r="81" spans="1:15">
      <c r="A81" s="114" t="s">
        <v>59</v>
      </c>
      <c r="B81" s="115"/>
      <c r="C81" s="115"/>
      <c r="D81" s="115"/>
      <c r="E81" s="115"/>
      <c r="F81" s="115"/>
      <c r="G81" s="115"/>
      <c r="H81" s="115"/>
      <c r="I81" s="115"/>
      <c r="J81" s="115"/>
      <c r="K81" s="115"/>
      <c r="L81" s="115"/>
      <c r="M81" s="116"/>
    </row>
    <row r="82" spans="1:15" ht="15.75" thickBot="1">
      <c r="A82" s="129"/>
      <c r="B82" s="87"/>
      <c r="C82" s="87"/>
      <c r="D82" s="87"/>
      <c r="E82" s="87"/>
      <c r="F82" s="87"/>
      <c r="G82" s="87"/>
      <c r="H82" s="87"/>
      <c r="I82" s="87"/>
      <c r="J82" s="87"/>
      <c r="K82" s="87"/>
      <c r="L82" s="87"/>
      <c r="M82" s="89"/>
    </row>
    <row r="83" spans="1:15">
      <c r="A83" s="780" t="s">
        <v>60</v>
      </c>
      <c r="B83" s="781"/>
      <c r="C83" s="781"/>
      <c r="D83" s="781"/>
      <c r="E83" s="781"/>
      <c r="F83" s="781"/>
      <c r="G83" s="781"/>
      <c r="H83" s="246"/>
      <c r="I83" s="247"/>
      <c r="J83" s="169" t="s">
        <v>61</v>
      </c>
      <c r="K83" s="822" t="s">
        <v>62</v>
      </c>
      <c r="L83" s="823"/>
      <c r="M83" s="170"/>
    </row>
    <row r="84" spans="1:15">
      <c r="A84" s="824" t="s">
        <v>63</v>
      </c>
      <c r="B84" s="825"/>
      <c r="C84" s="825"/>
      <c r="D84" s="825"/>
      <c r="E84" s="825"/>
      <c r="F84" s="825"/>
      <c r="G84" s="825"/>
      <c r="H84" s="171"/>
      <c r="I84" s="172"/>
      <c r="J84" s="173">
        <v>0.2</v>
      </c>
      <c r="K84" s="826">
        <f>M79*J84</f>
        <v>298.71708014420221</v>
      </c>
      <c r="L84" s="827"/>
      <c r="M84" s="174"/>
    </row>
    <row r="85" spans="1:15">
      <c r="A85" s="175" t="s">
        <v>64</v>
      </c>
      <c r="B85" s="176"/>
      <c r="C85" s="176"/>
      <c r="D85" s="176"/>
      <c r="E85" s="176"/>
      <c r="F85" s="176"/>
      <c r="G85" s="176"/>
      <c r="H85" s="171"/>
      <c r="I85" s="172"/>
      <c r="J85" s="173">
        <v>0.05</v>
      </c>
      <c r="K85" s="826">
        <f>M79*J85</f>
        <v>74.679270036050553</v>
      </c>
      <c r="L85" s="827"/>
      <c r="M85" s="174"/>
    </row>
    <row r="86" spans="1:15" ht="15.75" thickBot="1">
      <c r="A86" s="177" t="s">
        <v>65</v>
      </c>
      <c r="B86" s="178"/>
      <c r="C86" s="178"/>
      <c r="D86" s="178"/>
      <c r="E86" s="178"/>
      <c r="F86" s="178"/>
      <c r="G86" s="178"/>
      <c r="H86" s="179"/>
      <c r="I86" s="180"/>
      <c r="J86" s="181">
        <v>0.05</v>
      </c>
      <c r="K86" s="828">
        <f>M79*J86</f>
        <v>74.679270036050553</v>
      </c>
      <c r="L86" s="829"/>
      <c r="M86" s="174"/>
    </row>
    <row r="87" spans="1:15" ht="15.75" thickBot="1">
      <c r="A87" s="795" t="s">
        <v>44</v>
      </c>
      <c r="B87" s="796"/>
      <c r="C87" s="796"/>
      <c r="D87" s="796"/>
      <c r="E87" s="796"/>
      <c r="F87" s="796"/>
      <c r="G87" s="796"/>
      <c r="H87" s="796"/>
      <c r="I87" s="796"/>
      <c r="J87" s="796"/>
      <c r="K87" s="796"/>
      <c r="L87" s="797"/>
      <c r="M87" s="182">
        <f>K84+K85+K86</f>
        <v>448.07562021630326</v>
      </c>
    </row>
    <row r="88" spans="1:15" ht="15.75" thickBot="1">
      <c r="A88" s="65"/>
      <c r="B88" s="66"/>
      <c r="C88" s="66"/>
      <c r="D88" s="66"/>
      <c r="E88" s="66"/>
      <c r="F88" s="66"/>
      <c r="G88" s="66"/>
      <c r="H88" s="66"/>
      <c r="I88" s="66"/>
      <c r="J88" s="66"/>
      <c r="K88" s="66"/>
      <c r="L88" s="66"/>
      <c r="M88" s="67"/>
    </row>
    <row r="89" spans="1:15" ht="15.75" thickBot="1">
      <c r="A89" s="795" t="s">
        <v>66</v>
      </c>
      <c r="B89" s="796"/>
      <c r="C89" s="796"/>
      <c r="D89" s="796"/>
      <c r="E89" s="796"/>
      <c r="F89" s="796"/>
      <c r="G89" s="796"/>
      <c r="H89" s="796"/>
      <c r="I89" s="796"/>
      <c r="J89" s="796"/>
      <c r="K89" s="796"/>
      <c r="L89" s="797"/>
      <c r="M89" s="183">
        <f>M79+M87</f>
        <v>1941.6610209373143</v>
      </c>
      <c r="O89" s="242"/>
    </row>
    <row r="90" spans="1:15">
      <c r="A90" s="277"/>
      <c r="B90" s="278"/>
      <c r="C90" s="278"/>
      <c r="D90" s="278"/>
      <c r="E90" s="278"/>
      <c r="F90" s="278"/>
      <c r="G90" s="278"/>
      <c r="H90" s="278"/>
      <c r="I90" s="278"/>
      <c r="J90" s="278"/>
      <c r="K90" s="278"/>
      <c r="L90" s="278"/>
      <c r="M90" s="279"/>
    </row>
    <row r="91" spans="1:15">
      <c r="A91" s="280"/>
      <c r="B91" s="281"/>
      <c r="C91" s="281"/>
      <c r="D91" s="281"/>
      <c r="E91" s="281"/>
      <c r="F91" s="281"/>
      <c r="G91" s="281"/>
      <c r="H91" s="281"/>
      <c r="I91" s="281"/>
      <c r="J91" s="281"/>
      <c r="K91" s="281"/>
      <c r="L91" s="281"/>
      <c r="M91" s="282"/>
    </row>
    <row r="92" spans="1:15">
      <c r="A92" s="280"/>
      <c r="B92" s="281"/>
      <c r="C92" s="281"/>
      <c r="D92" s="281"/>
      <c r="E92" s="281"/>
      <c r="F92" s="281"/>
      <c r="G92" s="281"/>
      <c r="H92" s="281"/>
      <c r="I92" s="281"/>
      <c r="J92" s="281"/>
      <c r="K92" s="281"/>
      <c r="L92" s="281"/>
      <c r="M92" s="282"/>
    </row>
    <row r="93" spans="1:15">
      <c r="A93" s="280"/>
      <c r="B93" s="281"/>
      <c r="C93" s="281"/>
      <c r="D93" s="281"/>
      <c r="E93" s="281"/>
      <c r="F93" s="281"/>
      <c r="G93" s="281"/>
      <c r="H93" s="281"/>
      <c r="I93" s="281"/>
      <c r="J93" s="281"/>
      <c r="K93" s="281"/>
      <c r="L93" s="281"/>
      <c r="M93" s="282"/>
    </row>
    <row r="94" spans="1:15">
      <c r="A94" s="280"/>
      <c r="B94" s="281"/>
      <c r="C94" s="281"/>
      <c r="D94" s="283" t="s">
        <v>67</v>
      </c>
      <c r="E94" s="283"/>
      <c r="F94" s="283"/>
      <c r="G94" s="283"/>
      <c r="H94" s="283"/>
      <c r="I94" s="283"/>
      <c r="J94" s="281"/>
      <c r="K94" s="281"/>
      <c r="L94" s="281"/>
      <c r="M94" s="282"/>
    </row>
    <row r="95" spans="1:15">
      <c r="A95" s="280"/>
      <c r="B95" s="281"/>
      <c r="C95" s="281"/>
      <c r="D95" s="281" t="s">
        <v>68</v>
      </c>
      <c r="E95" s="281"/>
      <c r="F95" s="281"/>
      <c r="G95" s="281"/>
      <c r="H95" s="281"/>
      <c r="I95" s="281"/>
      <c r="J95" s="281"/>
      <c r="K95" s="281"/>
      <c r="L95" s="281"/>
      <c r="M95" s="282"/>
    </row>
    <row r="96" spans="1:15">
      <c r="A96" s="280"/>
      <c r="B96" s="281"/>
      <c r="C96" s="281"/>
      <c r="D96" s="281" t="s">
        <v>69</v>
      </c>
      <c r="E96" s="281"/>
      <c r="F96" s="281"/>
      <c r="G96" s="281"/>
      <c r="H96" s="281"/>
      <c r="I96" s="281"/>
      <c r="J96" s="281"/>
      <c r="K96" s="281"/>
      <c r="L96" s="281"/>
      <c r="M96" s="282"/>
    </row>
    <row r="97" spans="1:13">
      <c r="A97" s="280"/>
      <c r="B97" s="281"/>
      <c r="C97" s="281"/>
      <c r="D97" s="281" t="s">
        <v>70</v>
      </c>
      <c r="E97" s="281"/>
      <c r="F97" s="281"/>
      <c r="G97" s="281"/>
      <c r="H97" s="281"/>
      <c r="I97" s="281"/>
      <c r="J97" s="281"/>
      <c r="K97" s="281"/>
      <c r="L97" s="281"/>
      <c r="M97" s="282"/>
    </row>
    <row r="98" spans="1:13" ht="15.75" thickBot="1">
      <c r="A98" s="280"/>
      <c r="B98" s="281"/>
      <c r="C98" s="281"/>
      <c r="D98" s="281"/>
      <c r="E98" s="281" t="s">
        <v>71</v>
      </c>
      <c r="F98" s="281"/>
      <c r="G98" s="281"/>
      <c r="H98" s="281"/>
      <c r="I98" s="281"/>
      <c r="J98" s="281"/>
      <c r="K98" s="281"/>
      <c r="L98" s="281"/>
      <c r="M98" s="282"/>
    </row>
    <row r="99" spans="1:13">
      <c r="A99" s="184" t="s">
        <v>72</v>
      </c>
      <c r="B99" s="185"/>
      <c r="C99" s="185"/>
      <c r="D99" s="185"/>
      <c r="E99" s="185"/>
      <c r="F99" s="185"/>
      <c r="G99" s="185"/>
      <c r="H99" s="185"/>
      <c r="I99" s="185"/>
      <c r="J99" s="185"/>
      <c r="K99" s="185"/>
      <c r="L99" s="185"/>
      <c r="M99" s="186"/>
    </row>
    <row r="100" spans="1:13">
      <c r="A100" s="284"/>
      <c r="B100" s="285"/>
      <c r="C100" s="285"/>
      <c r="D100" s="285"/>
      <c r="E100" s="285"/>
      <c r="F100" s="285"/>
      <c r="G100" s="285"/>
      <c r="H100" s="285"/>
      <c r="I100" s="285"/>
      <c r="J100" s="285"/>
      <c r="K100" s="285"/>
      <c r="L100" s="285"/>
      <c r="M100" s="286"/>
    </row>
    <row r="101" spans="1:13">
      <c r="A101" s="284"/>
      <c r="B101" s="285"/>
      <c r="C101" s="285"/>
      <c r="D101" s="285"/>
      <c r="E101" s="285"/>
      <c r="F101" s="285"/>
      <c r="G101" s="285"/>
      <c r="H101" s="285"/>
      <c r="I101" s="285"/>
      <c r="J101" s="285"/>
      <c r="K101" s="285"/>
      <c r="L101" s="285"/>
      <c r="M101" s="286"/>
    </row>
    <row r="102" spans="1:13">
      <c r="A102" s="284"/>
      <c r="B102" s="285"/>
      <c r="C102" s="285"/>
      <c r="D102" s="285"/>
      <c r="E102" s="285"/>
      <c r="F102" s="285"/>
      <c r="G102" s="285"/>
      <c r="H102" s="285"/>
      <c r="I102" s="285"/>
      <c r="J102" s="285"/>
      <c r="K102" s="285"/>
      <c r="L102" s="285"/>
      <c r="M102" s="286"/>
    </row>
    <row r="103" spans="1:13" ht="15.75" thickBot="1">
      <c r="A103" s="287"/>
      <c r="B103" s="288"/>
      <c r="C103" s="288"/>
      <c r="D103" s="288"/>
      <c r="E103" s="288"/>
      <c r="F103" s="288"/>
      <c r="G103" s="288"/>
      <c r="H103" s="288"/>
      <c r="I103" s="288"/>
      <c r="J103" s="288"/>
      <c r="K103" s="288"/>
      <c r="L103" s="288"/>
      <c r="M103" s="289"/>
    </row>
    <row r="104" spans="1:13">
      <c r="A104" s="290"/>
      <c r="B104" s="291"/>
      <c r="C104" s="291"/>
      <c r="D104" s="291"/>
      <c r="E104" s="291"/>
      <c r="F104" s="291"/>
      <c r="G104" s="291"/>
      <c r="H104" s="291"/>
      <c r="I104" s="291"/>
      <c r="J104" s="291"/>
      <c r="K104" s="291"/>
      <c r="L104" s="291"/>
      <c r="M104" s="292"/>
    </row>
    <row r="105" spans="1:13">
      <c r="A105" s="293" t="s">
        <v>73</v>
      </c>
      <c r="B105" s="294"/>
      <c r="C105" s="294"/>
      <c r="D105" s="294"/>
      <c r="E105" s="294"/>
      <c r="F105" s="294"/>
      <c r="G105" s="294"/>
      <c r="H105" s="294"/>
      <c r="I105" s="294"/>
      <c r="J105" s="294"/>
      <c r="K105" s="294"/>
      <c r="L105" s="294"/>
      <c r="M105" s="295"/>
    </row>
    <row r="106" spans="1:13">
      <c r="A106" s="836" t="s">
        <v>74</v>
      </c>
      <c r="B106" s="837"/>
      <c r="C106" s="837"/>
      <c r="D106" s="837"/>
      <c r="E106" s="837"/>
      <c r="F106" s="837"/>
      <c r="G106" s="837"/>
      <c r="H106" s="837"/>
      <c r="I106" s="837"/>
      <c r="J106" s="837"/>
      <c r="K106" s="837"/>
      <c r="L106" s="837"/>
      <c r="M106" s="838"/>
    </row>
    <row r="107" spans="1:13" ht="26.25" customHeight="1">
      <c r="A107" s="836"/>
      <c r="B107" s="837"/>
      <c r="C107" s="837"/>
      <c r="D107" s="837"/>
      <c r="E107" s="837"/>
      <c r="F107" s="837"/>
      <c r="G107" s="837"/>
      <c r="H107" s="837"/>
      <c r="I107" s="837"/>
      <c r="J107" s="837"/>
      <c r="K107" s="837"/>
      <c r="L107" s="837"/>
      <c r="M107" s="838"/>
    </row>
    <row r="108" spans="1:13">
      <c r="A108" s="839" t="s">
        <v>75</v>
      </c>
      <c r="B108" s="840"/>
      <c r="C108" s="840"/>
      <c r="D108" s="840"/>
      <c r="E108" s="840"/>
      <c r="F108" s="840"/>
      <c r="G108" s="840"/>
      <c r="H108" s="840"/>
      <c r="I108" s="840"/>
      <c r="J108" s="840"/>
      <c r="K108" s="840"/>
      <c r="L108" s="840"/>
      <c r="M108" s="841"/>
    </row>
    <row r="109" spans="1:13" ht="30" customHeight="1">
      <c r="A109" s="839"/>
      <c r="B109" s="840"/>
      <c r="C109" s="840"/>
      <c r="D109" s="840"/>
      <c r="E109" s="840"/>
      <c r="F109" s="840"/>
      <c r="G109" s="840"/>
      <c r="H109" s="840"/>
      <c r="I109" s="840"/>
      <c r="J109" s="840"/>
      <c r="K109" s="840"/>
      <c r="L109" s="840"/>
      <c r="M109" s="841"/>
    </row>
    <row r="110" spans="1:13">
      <c r="A110" s="296"/>
      <c r="B110" s="297"/>
      <c r="C110" s="297"/>
      <c r="D110" s="297"/>
      <c r="E110" s="297"/>
      <c r="F110" s="297"/>
      <c r="G110" s="297"/>
      <c r="H110" s="297"/>
      <c r="I110" s="297"/>
      <c r="J110" s="297"/>
      <c r="K110" s="297"/>
      <c r="L110" s="297"/>
      <c r="M110" s="298"/>
    </row>
    <row r="111" spans="1:13">
      <c r="A111" s="296"/>
      <c r="B111" s="297"/>
      <c r="C111" s="297"/>
      <c r="D111" s="297"/>
      <c r="E111" s="297"/>
      <c r="F111" s="297"/>
      <c r="G111" s="297"/>
      <c r="H111" s="297"/>
      <c r="I111" s="297"/>
      <c r="J111" s="297"/>
      <c r="K111" s="297"/>
      <c r="L111" s="297"/>
      <c r="M111" s="298"/>
    </row>
    <row r="112" spans="1:13">
      <c r="A112" s="296"/>
      <c r="B112" s="297"/>
      <c r="C112" s="297"/>
      <c r="D112" s="297"/>
      <c r="E112" s="297"/>
      <c r="F112" s="297"/>
      <c r="G112" s="297"/>
      <c r="H112" s="297"/>
      <c r="I112" s="297"/>
      <c r="J112" s="297"/>
      <c r="K112" s="297"/>
      <c r="L112" s="297"/>
      <c r="M112" s="298"/>
    </row>
    <row r="113" spans="1:13">
      <c r="A113" s="293"/>
      <c r="B113" s="294"/>
      <c r="C113" s="294"/>
      <c r="D113" s="294"/>
      <c r="E113" s="294"/>
      <c r="F113" s="294"/>
      <c r="G113" s="294"/>
      <c r="H113" s="294"/>
      <c r="I113" s="294"/>
      <c r="J113" s="294"/>
      <c r="K113" s="294"/>
      <c r="L113" s="294"/>
      <c r="M113" s="295"/>
    </row>
    <row r="114" spans="1:13">
      <c r="A114" s="280"/>
      <c r="B114" s="281"/>
      <c r="C114" s="281"/>
      <c r="D114" s="281" t="s">
        <v>67</v>
      </c>
      <c r="E114" s="283"/>
      <c r="F114" s="283"/>
      <c r="G114" s="281"/>
      <c r="H114" s="281"/>
      <c r="I114" s="281"/>
      <c r="J114" s="281"/>
      <c r="K114" s="281"/>
      <c r="L114" s="281"/>
      <c r="M114" s="282"/>
    </row>
    <row r="115" spans="1:13">
      <c r="A115" s="280"/>
      <c r="B115" s="281"/>
      <c r="C115" s="281"/>
      <c r="D115" s="299" t="s">
        <v>68</v>
      </c>
      <c r="E115" s="281"/>
      <c r="F115" s="281"/>
      <c r="G115" s="299"/>
      <c r="H115" s="299"/>
      <c r="I115" s="299"/>
      <c r="J115" s="281"/>
      <c r="K115" s="281"/>
      <c r="L115" s="281"/>
      <c r="M115" s="282"/>
    </row>
    <row r="116" spans="1:13">
      <c r="A116" s="280"/>
      <c r="B116" s="281"/>
      <c r="C116" s="281"/>
      <c r="D116" s="300" t="s">
        <v>76</v>
      </c>
      <c r="E116" s="281"/>
      <c r="F116" s="281"/>
      <c r="G116" s="300"/>
      <c r="H116" s="300"/>
      <c r="I116" s="300"/>
      <c r="J116" s="281"/>
      <c r="K116" s="281"/>
      <c r="L116" s="281"/>
      <c r="M116" s="282"/>
    </row>
    <row r="117" spans="1:13">
      <c r="A117" s="301"/>
      <c r="B117" s="294"/>
      <c r="C117" s="294"/>
      <c r="D117" s="281" t="s">
        <v>70</v>
      </c>
      <c r="E117" s="281"/>
      <c r="F117" s="281"/>
      <c r="G117" s="281"/>
      <c r="H117" s="281"/>
      <c r="I117" s="281"/>
      <c r="J117" s="294"/>
      <c r="K117" s="294"/>
      <c r="L117" s="294"/>
      <c r="M117" s="295"/>
    </row>
    <row r="118" spans="1:13">
      <c r="A118" s="301"/>
      <c r="B118" s="294"/>
      <c r="C118" s="294"/>
      <c r="D118" s="294"/>
      <c r="E118" s="281"/>
      <c r="F118" s="281"/>
      <c r="G118" s="281"/>
      <c r="H118" s="281"/>
      <c r="I118" s="281"/>
      <c r="J118" s="294"/>
      <c r="K118" s="294"/>
      <c r="L118" s="294"/>
      <c r="M118" s="295"/>
    </row>
    <row r="119" spans="1:13">
      <c r="A119" s="301" t="s">
        <v>77</v>
      </c>
      <c r="B119" s="300"/>
      <c r="C119" s="300"/>
      <c r="D119" s="281"/>
      <c r="E119" s="281"/>
      <c r="F119" s="281"/>
      <c r="G119" s="281"/>
      <c r="H119" s="281"/>
      <c r="I119" s="842"/>
      <c r="J119" s="842"/>
      <c r="K119" s="842"/>
      <c r="L119" s="842"/>
      <c r="M119" s="843"/>
    </row>
    <row r="120" spans="1:13" ht="15.75" thickBot="1">
      <c r="A120" s="302" t="s">
        <v>78</v>
      </c>
      <c r="B120" s="303"/>
      <c r="C120" s="303"/>
      <c r="D120" s="304"/>
      <c r="E120" s="304"/>
      <c r="F120" s="304"/>
      <c r="G120" s="304"/>
      <c r="H120" s="304"/>
      <c r="I120" s="844"/>
      <c r="J120" s="844"/>
      <c r="K120" s="844"/>
      <c r="L120" s="844"/>
      <c r="M120" s="845"/>
    </row>
  </sheetData>
  <mergeCells count="64">
    <mergeCell ref="A87:L87"/>
    <mergeCell ref="A89:L89"/>
    <mergeCell ref="A106:M107"/>
    <mergeCell ref="A108:M109"/>
    <mergeCell ref="I119:M120"/>
    <mergeCell ref="K86:L86"/>
    <mergeCell ref="A70:G70"/>
    <mergeCell ref="K70:L70"/>
    <mergeCell ref="A76:G76"/>
    <mergeCell ref="K76:L76"/>
    <mergeCell ref="A77:L77"/>
    <mergeCell ref="A79:L79"/>
    <mergeCell ref="A83:G83"/>
    <mergeCell ref="K83:L83"/>
    <mergeCell ref="A84:G84"/>
    <mergeCell ref="K84:L84"/>
    <mergeCell ref="K85:L85"/>
    <mergeCell ref="A66:L66"/>
    <mergeCell ref="K42:L42"/>
    <mergeCell ref="A43:L43"/>
    <mergeCell ref="A47:H47"/>
    <mergeCell ref="K47:L47"/>
    <mergeCell ref="A55:L55"/>
    <mergeCell ref="K59:L59"/>
    <mergeCell ref="H42:I42"/>
    <mergeCell ref="K60:L60"/>
    <mergeCell ref="K61:L61"/>
    <mergeCell ref="K62:L62"/>
    <mergeCell ref="K63:L63"/>
    <mergeCell ref="K65:L65"/>
    <mergeCell ref="A37:G37"/>
    <mergeCell ref="A38:G38"/>
    <mergeCell ref="A39:G39"/>
    <mergeCell ref="A41:C41"/>
    <mergeCell ref="A42:G42"/>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 ref="A1:A6"/>
    <mergeCell ref="B1:I1"/>
    <mergeCell ref="J1:J2"/>
    <mergeCell ref="B5:I5"/>
    <mergeCell ref="J5:J6"/>
    <mergeCell ref="K1:M2"/>
    <mergeCell ref="B2:I2"/>
    <mergeCell ref="B3:I3"/>
    <mergeCell ref="J3:J4"/>
    <mergeCell ref="K3:M4"/>
    <mergeCell ref="B4:I4"/>
  </mergeCells>
  <pageMargins left="0.7" right="0.7" top="0.75" bottom="0.75" header="0.3" footer="0.3"/>
  <drawing r:id="rId1"/>
  <legacyDrawing r:id="rId2"/>
  <oleObjects>
    <mc:AlternateContent xmlns:mc="http://schemas.openxmlformats.org/markup-compatibility/2006">
      <mc:Choice Requires="x14">
        <oleObject progId="PBrush" shapeId="17409" r:id="rId3">
          <objectPr defaultSize="0" autoPict="0" r:id="rId4">
            <anchor moveWithCells="1" sizeWithCells="1">
              <from>
                <xdr:col>0</xdr:col>
                <xdr:colOff>76200</xdr:colOff>
                <xdr:row>1</xdr:row>
                <xdr:rowOff>66675</xdr:rowOff>
              </from>
              <to>
                <xdr:col>1</xdr:col>
                <xdr:colOff>857250</xdr:colOff>
                <xdr:row>4</xdr:row>
                <xdr:rowOff>190500</xdr:rowOff>
              </to>
            </anchor>
          </objectPr>
        </oleObject>
      </mc:Choice>
      <mc:Fallback>
        <oleObject progId="PBrush" shapeId="17409" r:id="rId3"/>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20"/>
  <sheetViews>
    <sheetView workbookViewId="0">
      <selection activeCell="O84" sqref="O84"/>
    </sheetView>
  </sheetViews>
  <sheetFormatPr baseColWidth="10" defaultRowHeight="15"/>
  <cols>
    <col min="8" max="8" width="11.85546875" bestFit="1" customWidth="1"/>
    <col min="10" max="10" width="13.5703125" bestFit="1" customWidth="1"/>
    <col min="12" max="12" width="12.85546875" bestFit="1" customWidth="1"/>
    <col min="13" max="13" width="13"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59"/>
      <c r="F11" s="23"/>
      <c r="G11" s="21"/>
      <c r="H11" s="24"/>
      <c r="I11" s="25" t="s">
        <v>17</v>
      </c>
      <c r="J11" s="26"/>
      <c r="K11" s="259"/>
      <c r="L11" s="259"/>
      <c r="M11" s="27"/>
    </row>
    <row r="12" spans="1:13" ht="15.75" thickBot="1">
      <c r="A12" s="28"/>
      <c r="B12" s="29"/>
      <c r="C12" s="260"/>
      <c r="D12" s="260"/>
      <c r="E12" s="260"/>
      <c r="F12" s="260"/>
      <c r="G12" s="29"/>
      <c r="H12" s="260"/>
      <c r="I12" s="29"/>
      <c r="J12" s="260"/>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61"/>
      <c r="D25" s="261"/>
      <c r="E25" s="765" t="s">
        <v>26</v>
      </c>
      <c r="F25" s="766"/>
      <c r="G25" s="766"/>
      <c r="H25" s="261" t="s">
        <v>11</v>
      </c>
      <c r="I25" s="261" t="s">
        <v>12</v>
      </c>
      <c r="J25" s="62"/>
      <c r="K25" s="261"/>
      <c r="L25" s="261"/>
      <c r="M25" s="63"/>
    </row>
    <row r="26" spans="1:13">
      <c r="A26" s="64"/>
      <c r="B26" s="39"/>
      <c r="C26" s="39"/>
      <c r="D26" s="39"/>
      <c r="E26" s="39"/>
      <c r="F26" s="39"/>
      <c r="G26" s="39"/>
      <c r="H26" s="39"/>
      <c r="I26" s="39"/>
      <c r="J26" s="39"/>
      <c r="K26" s="39"/>
      <c r="L26" s="39"/>
      <c r="M26" s="40"/>
    </row>
    <row r="27" spans="1:13">
      <c r="A27" s="767" t="s">
        <v>27</v>
      </c>
      <c r="B27" s="768"/>
      <c r="C27" s="768"/>
      <c r="D27" s="768"/>
      <c r="E27" s="768"/>
      <c r="F27" s="768"/>
      <c r="G27" s="768"/>
      <c r="H27" s="768"/>
      <c r="I27" s="768"/>
      <c r="J27" s="768"/>
      <c r="K27" s="768"/>
      <c r="L27" s="768"/>
      <c r="M27" s="769"/>
    </row>
    <row r="28" spans="1:13" ht="15.75" thickBot="1">
      <c r="A28" s="65"/>
      <c r="B28" s="66"/>
      <c r="C28" s="66"/>
      <c r="D28" s="66"/>
      <c r="E28" s="66"/>
      <c r="F28" s="66"/>
      <c r="G28" s="66"/>
      <c r="H28" s="66"/>
      <c r="I28" s="66"/>
      <c r="J28" s="66"/>
      <c r="K28" s="66"/>
      <c r="L28" s="66"/>
      <c r="M28" s="67"/>
    </row>
    <row r="29" spans="1:13" ht="26.25" thickBot="1">
      <c r="A29" s="68" t="s">
        <v>28</v>
      </c>
      <c r="B29" s="770" t="s">
        <v>29</v>
      </c>
      <c r="C29" s="771"/>
      <c r="D29" s="771"/>
      <c r="E29" s="771"/>
      <c r="F29" s="771"/>
      <c r="G29" s="771"/>
      <c r="H29" s="771"/>
      <c r="I29" s="69"/>
      <c r="J29" s="70" t="s">
        <v>30</v>
      </c>
      <c r="K29" s="772" t="s">
        <v>31</v>
      </c>
      <c r="L29" s="773"/>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72" t="s">
        <v>205</v>
      </c>
      <c r="B31" s="73" t="s">
        <v>206</v>
      </c>
      <c r="C31" s="74"/>
      <c r="D31" s="74"/>
      <c r="E31" s="74"/>
      <c r="F31" s="74"/>
      <c r="G31" s="74"/>
      <c r="H31" s="74"/>
      <c r="I31" s="74"/>
      <c r="J31" s="264"/>
      <c r="K31" s="77" t="s">
        <v>31</v>
      </c>
      <c r="L31" s="78"/>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199</v>
      </c>
      <c r="B36" s="760"/>
      <c r="C36" s="760"/>
      <c r="D36" s="760"/>
      <c r="E36" s="760"/>
      <c r="F36" s="760"/>
      <c r="G36" s="761"/>
      <c r="H36" s="92"/>
      <c r="I36" s="93"/>
      <c r="J36" s="94">
        <v>33000</v>
      </c>
      <c r="K36" s="95"/>
      <c r="L36" s="257">
        <v>2.5</v>
      </c>
      <c r="M36" s="97">
        <f>J36/L36</f>
        <v>13200</v>
      </c>
    </row>
    <row r="37" spans="1:13">
      <c r="A37" s="759"/>
      <c r="B37" s="760"/>
      <c r="C37" s="760"/>
      <c r="D37" s="760"/>
      <c r="E37" s="760"/>
      <c r="F37" s="760"/>
      <c r="G37" s="761"/>
      <c r="H37" s="265"/>
      <c r="I37" s="266"/>
      <c r="J37" s="94"/>
      <c r="K37" s="256"/>
      <c r="L37" s="257"/>
      <c r="M37" s="97"/>
    </row>
    <row r="38" spans="1:13">
      <c r="A38" s="759"/>
      <c r="B38" s="760"/>
      <c r="C38" s="760"/>
      <c r="D38" s="760"/>
      <c r="E38" s="760"/>
      <c r="F38" s="760"/>
      <c r="G38" s="761"/>
      <c r="H38" s="267"/>
      <c r="I38" s="268"/>
      <c r="J38" s="94"/>
      <c r="K38" s="269"/>
      <c r="L38" s="270"/>
      <c r="M38" s="97"/>
    </row>
    <row r="39" spans="1:13">
      <c r="A39" s="759"/>
      <c r="B39" s="760"/>
      <c r="C39" s="760"/>
      <c r="D39" s="760"/>
      <c r="E39" s="760"/>
      <c r="F39" s="760"/>
      <c r="G39" s="761"/>
      <c r="H39" s="100"/>
      <c r="I39" s="101"/>
      <c r="J39" s="94"/>
      <c r="K39" s="102"/>
      <c r="L39" s="257"/>
      <c r="M39" s="97"/>
    </row>
    <row r="40" spans="1:13">
      <c r="A40" s="254"/>
      <c r="B40" s="255"/>
      <c r="C40" s="255"/>
      <c r="D40" s="255"/>
      <c r="E40" s="258"/>
      <c r="F40" s="258"/>
      <c r="G40" s="271"/>
      <c r="H40" s="100"/>
      <c r="I40" s="101"/>
      <c r="J40" s="94"/>
      <c r="K40" s="102"/>
      <c r="L40" s="103"/>
      <c r="M40" s="99"/>
    </row>
    <row r="41" spans="1:13">
      <c r="A41" s="789" t="s">
        <v>43</v>
      </c>
      <c r="B41" s="790"/>
      <c r="C41" s="790"/>
      <c r="D41" s="105"/>
      <c r="E41" s="106"/>
      <c r="F41" s="106"/>
      <c r="G41" s="107"/>
      <c r="H41" s="100"/>
      <c r="I41" s="101"/>
      <c r="J41" s="108"/>
      <c r="K41" s="102"/>
      <c r="L41" s="243">
        <v>0.01</v>
      </c>
      <c r="M41" s="109">
        <f>M77*L41</f>
        <v>174.71758732535622</v>
      </c>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12">
        <f>SUM(M36:M42)</f>
        <v>13374.717587325356</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53" t="s">
        <v>31</v>
      </c>
      <c r="J47" s="119" t="s">
        <v>32</v>
      </c>
      <c r="K47" s="783" t="s">
        <v>46</v>
      </c>
      <c r="L47" s="782"/>
      <c r="M47" s="120" t="s">
        <v>40</v>
      </c>
    </row>
    <row r="48" spans="1:13">
      <c r="A48" s="121" t="s">
        <v>207</v>
      </c>
      <c r="B48" s="122"/>
      <c r="C48" s="122"/>
      <c r="D48" s="122"/>
      <c r="E48" s="122"/>
      <c r="F48" s="122"/>
      <c r="G48" s="122"/>
      <c r="H48" s="122"/>
      <c r="I48" s="138" t="s">
        <v>194</v>
      </c>
      <c r="J48" s="123">
        <v>1</v>
      </c>
      <c r="K48" s="92"/>
      <c r="L48" s="244">
        <v>168200</v>
      </c>
      <c r="M48" s="97">
        <f>J48*L48</f>
        <v>168200</v>
      </c>
    </row>
    <row r="49" spans="1:13">
      <c r="A49" s="121" t="s">
        <v>208</v>
      </c>
      <c r="B49" s="272"/>
      <c r="C49" s="272"/>
      <c r="D49" s="272"/>
      <c r="E49" s="272"/>
      <c r="F49" s="272"/>
      <c r="G49" s="272"/>
      <c r="H49" s="272"/>
      <c r="I49" s="310" t="s">
        <v>194</v>
      </c>
      <c r="J49" s="273">
        <v>1</v>
      </c>
      <c r="K49" s="265"/>
      <c r="L49" s="244">
        <v>340000</v>
      </c>
      <c r="M49" s="97">
        <f>J49*L49</f>
        <v>340000</v>
      </c>
    </row>
    <row r="50" spans="1:13">
      <c r="A50" s="121" t="s">
        <v>209</v>
      </c>
      <c r="B50" s="272"/>
      <c r="C50" s="272"/>
      <c r="D50" s="272"/>
      <c r="E50" s="272"/>
      <c r="F50" s="272"/>
      <c r="G50" s="272"/>
      <c r="H50" s="272"/>
      <c r="I50" s="310" t="s">
        <v>35</v>
      </c>
      <c r="J50" s="273">
        <v>0.03</v>
      </c>
      <c r="K50" s="265"/>
      <c r="L50" s="244">
        <v>602285</v>
      </c>
      <c r="M50" s="97">
        <f>J50*L50</f>
        <v>18068.55</v>
      </c>
    </row>
    <row r="51" spans="1:13">
      <c r="A51" s="121"/>
      <c r="B51" s="272"/>
      <c r="C51" s="272"/>
      <c r="D51" s="272"/>
      <c r="E51" s="272"/>
      <c r="F51" s="272"/>
      <c r="G51" s="272"/>
      <c r="H51" s="272"/>
      <c r="I51" s="138"/>
      <c r="J51" s="273"/>
      <c r="K51" s="265"/>
      <c r="L51" s="244"/>
      <c r="M51" s="97"/>
    </row>
    <row r="52" spans="1:13">
      <c r="A52" s="254"/>
      <c r="B52" s="141"/>
      <c r="C52" s="141"/>
      <c r="D52" s="141"/>
      <c r="E52" s="141"/>
      <c r="F52" s="141"/>
      <c r="G52" s="141"/>
      <c r="H52" s="141"/>
      <c r="I52" s="142"/>
      <c r="J52" s="321"/>
      <c r="K52" s="249"/>
      <c r="L52" s="322"/>
      <c r="M52" s="99"/>
    </row>
    <row r="53" spans="1:13">
      <c r="A53" s="323"/>
      <c r="B53" s="248"/>
      <c r="C53" s="248"/>
      <c r="D53" s="248"/>
      <c r="E53" s="248"/>
      <c r="F53" s="248"/>
      <c r="G53" s="248"/>
      <c r="H53" s="248"/>
      <c r="I53" s="138"/>
      <c r="J53" s="127"/>
      <c r="K53" s="249"/>
      <c r="L53" s="322"/>
      <c r="M53" s="99"/>
    </row>
    <row r="54" spans="1:13" ht="15.75" thickBot="1">
      <c r="A54" s="328"/>
      <c r="B54" s="141"/>
      <c r="C54" s="141"/>
      <c r="D54" s="141"/>
      <c r="E54" s="141"/>
      <c r="F54" s="141"/>
      <c r="G54" s="141"/>
      <c r="H54" s="141"/>
      <c r="I54" s="142"/>
      <c r="J54" s="321"/>
      <c r="K54" s="329"/>
      <c r="L54" s="330"/>
      <c r="M54" s="331"/>
    </row>
    <row r="55" spans="1:13" ht="15.75" thickBot="1">
      <c r="A55" s="795" t="s">
        <v>44</v>
      </c>
      <c r="B55" s="796"/>
      <c r="C55" s="796"/>
      <c r="D55" s="796"/>
      <c r="E55" s="796"/>
      <c r="F55" s="796"/>
      <c r="G55" s="796"/>
      <c r="H55" s="796"/>
      <c r="I55" s="796"/>
      <c r="J55" s="796"/>
      <c r="K55" s="796"/>
      <c r="L55" s="797"/>
      <c r="M55" s="112">
        <f>SUM(M48:M54)</f>
        <v>526268.55000000005</v>
      </c>
    </row>
    <row r="56" spans="1:13">
      <c r="A56" s="65"/>
      <c r="B56" s="66"/>
      <c r="C56" s="66"/>
      <c r="D56" s="66"/>
      <c r="E56" s="66"/>
      <c r="F56" s="66"/>
      <c r="G56" s="66"/>
      <c r="H56" s="66"/>
      <c r="I56" s="66"/>
      <c r="J56" s="66"/>
      <c r="K56" s="66"/>
      <c r="L56" s="66"/>
      <c r="M56" s="67"/>
    </row>
    <row r="57" spans="1:13">
      <c r="A57" s="114" t="s">
        <v>47</v>
      </c>
      <c r="B57" s="115"/>
      <c r="C57" s="115"/>
      <c r="D57" s="115"/>
      <c r="E57" s="115"/>
      <c r="F57" s="115"/>
      <c r="G57" s="115"/>
      <c r="H57" s="115"/>
      <c r="I57" s="115"/>
      <c r="J57" s="115"/>
      <c r="K57" s="115"/>
      <c r="L57" s="115"/>
      <c r="M57" s="116"/>
    </row>
    <row r="58" spans="1:13" ht="15.75" thickBot="1">
      <c r="A58" s="129"/>
      <c r="B58" s="87"/>
      <c r="C58" s="87"/>
      <c r="D58" s="87"/>
      <c r="E58" s="87"/>
      <c r="F58" s="87"/>
      <c r="G58" s="87"/>
      <c r="H58" s="87"/>
      <c r="I58" s="87"/>
      <c r="J58" s="87"/>
      <c r="K58" s="87"/>
      <c r="L58" s="87"/>
      <c r="M58" s="89"/>
    </row>
    <row r="59" spans="1:13" ht="25.5">
      <c r="A59" s="245" t="s">
        <v>48</v>
      </c>
      <c r="B59" s="246"/>
      <c r="C59" s="246"/>
      <c r="D59" s="246"/>
      <c r="E59" s="246"/>
      <c r="F59" s="246"/>
      <c r="G59" s="132" t="s">
        <v>31</v>
      </c>
      <c r="H59" s="133" t="s">
        <v>49</v>
      </c>
      <c r="I59" s="134" t="s">
        <v>50</v>
      </c>
      <c r="J59" s="132" t="s">
        <v>51</v>
      </c>
      <c r="K59" s="804" t="s">
        <v>52</v>
      </c>
      <c r="L59" s="805"/>
      <c r="M59" s="135" t="s">
        <v>40</v>
      </c>
    </row>
    <row r="60" spans="1:13">
      <c r="A60" s="136"/>
      <c r="B60" s="248"/>
      <c r="C60" s="248"/>
      <c r="D60" s="248"/>
      <c r="E60" s="248"/>
      <c r="F60" s="248"/>
      <c r="G60" s="138"/>
      <c r="H60" s="108"/>
      <c r="I60" s="139"/>
      <c r="J60" s="108"/>
      <c r="K60" s="806"/>
      <c r="L60" s="807"/>
      <c r="M60" s="140"/>
    </row>
    <row r="61" spans="1:13">
      <c r="A61" s="136"/>
      <c r="B61" s="141"/>
      <c r="C61" s="141"/>
      <c r="D61" s="141"/>
      <c r="E61" s="141"/>
      <c r="F61" s="141"/>
      <c r="G61" s="138"/>
      <c r="H61" s="108"/>
      <c r="I61" s="139"/>
      <c r="J61" s="108"/>
      <c r="K61" s="806"/>
      <c r="L61" s="807"/>
      <c r="M61" s="140"/>
    </row>
    <row r="62" spans="1:13">
      <c r="A62" s="136"/>
      <c r="B62" s="141"/>
      <c r="C62" s="141"/>
      <c r="D62" s="141"/>
      <c r="E62" s="141"/>
      <c r="F62" s="141"/>
      <c r="G62" s="138"/>
      <c r="H62" s="108"/>
      <c r="I62" s="139"/>
      <c r="J62" s="108"/>
      <c r="K62" s="806"/>
      <c r="L62" s="807"/>
      <c r="M62" s="140"/>
    </row>
    <row r="63" spans="1:13">
      <c r="A63" s="136"/>
      <c r="B63" s="141"/>
      <c r="C63" s="141"/>
      <c r="D63" s="141"/>
      <c r="E63" s="141"/>
      <c r="F63" s="141"/>
      <c r="G63" s="138"/>
      <c r="H63" s="108"/>
      <c r="I63" s="139"/>
      <c r="J63" s="108"/>
      <c r="K63" s="806"/>
      <c r="L63" s="807"/>
      <c r="M63" s="140"/>
    </row>
    <row r="64" spans="1:13">
      <c r="A64" s="136"/>
      <c r="B64" s="141"/>
      <c r="C64" s="141"/>
      <c r="D64" s="141"/>
      <c r="E64" s="141"/>
      <c r="F64" s="141"/>
      <c r="G64" s="142"/>
      <c r="H64" s="108"/>
      <c r="I64" s="108"/>
      <c r="J64" s="108"/>
      <c r="K64" s="143"/>
      <c r="L64" s="144"/>
      <c r="M64" s="145"/>
    </row>
    <row r="65" spans="1:13" ht="15.75" thickBot="1">
      <c r="A65" s="153"/>
      <c r="B65" s="141"/>
      <c r="C65" s="141"/>
      <c r="D65" s="141"/>
      <c r="E65" s="141"/>
      <c r="F65" s="141"/>
      <c r="G65" s="332"/>
      <c r="H65" s="321"/>
      <c r="I65" s="321"/>
      <c r="J65" s="321"/>
      <c r="K65" s="850"/>
      <c r="L65" s="851"/>
      <c r="M65" s="333"/>
    </row>
    <row r="66" spans="1:13" ht="15.75" thickBot="1">
      <c r="A66" s="795" t="s">
        <v>44</v>
      </c>
      <c r="B66" s="796"/>
      <c r="C66" s="796"/>
      <c r="D66" s="796"/>
      <c r="E66" s="796"/>
      <c r="F66" s="796"/>
      <c r="G66" s="796"/>
      <c r="H66" s="796"/>
      <c r="I66" s="796"/>
      <c r="J66" s="796"/>
      <c r="K66" s="796"/>
      <c r="L66" s="797"/>
      <c r="M66" s="112"/>
    </row>
    <row r="67" spans="1:13">
      <c r="A67" s="65"/>
      <c r="B67" s="66"/>
      <c r="C67" s="66"/>
      <c r="D67" s="66"/>
      <c r="E67" s="66"/>
      <c r="F67" s="66"/>
      <c r="G67" s="66"/>
      <c r="H67" s="66"/>
      <c r="I67" s="66"/>
      <c r="J67" s="66"/>
      <c r="K67" s="66"/>
      <c r="L67" s="66"/>
      <c r="M67" s="67"/>
    </row>
    <row r="68" spans="1:13">
      <c r="A68" s="114" t="s">
        <v>53</v>
      </c>
      <c r="B68" s="115"/>
      <c r="C68" s="115"/>
      <c r="D68" s="115"/>
      <c r="E68" s="115"/>
      <c r="F68" s="115"/>
      <c r="G68" s="115"/>
      <c r="H68" s="115"/>
      <c r="I68" s="115"/>
      <c r="J68" s="115"/>
      <c r="K68" s="115"/>
      <c r="L68" s="115"/>
      <c r="M68" s="116"/>
    </row>
    <row r="69" spans="1:13" ht="15.75" thickBot="1">
      <c r="A69" s="129"/>
      <c r="B69" s="87"/>
      <c r="C69" s="87"/>
      <c r="D69" s="87"/>
      <c r="E69" s="87"/>
      <c r="F69" s="87"/>
      <c r="G69" s="87"/>
      <c r="H69" s="87"/>
      <c r="I69" s="87"/>
      <c r="J69" s="87"/>
      <c r="K69" s="87"/>
      <c r="L69" s="87"/>
      <c r="M69" s="89"/>
    </row>
    <row r="70" spans="1:13" ht="25.5">
      <c r="A70" s="811" t="s">
        <v>54</v>
      </c>
      <c r="B70" s="812"/>
      <c r="C70" s="812"/>
      <c r="D70" s="812"/>
      <c r="E70" s="812"/>
      <c r="F70" s="812"/>
      <c r="G70" s="812"/>
      <c r="H70" s="132" t="s">
        <v>55</v>
      </c>
      <c r="I70" s="134" t="s">
        <v>56</v>
      </c>
      <c r="J70" s="133" t="s">
        <v>57</v>
      </c>
      <c r="K70" s="813" t="s">
        <v>39</v>
      </c>
      <c r="L70" s="846"/>
      <c r="M70" s="152" t="s">
        <v>40</v>
      </c>
    </row>
    <row r="71" spans="1:13">
      <c r="A71" s="153" t="s">
        <v>91</v>
      </c>
      <c r="B71" s="141"/>
      <c r="C71" s="141"/>
      <c r="D71" s="141"/>
      <c r="E71" s="141"/>
      <c r="F71" s="141"/>
      <c r="G71" s="141"/>
      <c r="H71" s="154">
        <v>57668.23979157189</v>
      </c>
      <c r="I71" s="155">
        <v>185</v>
      </c>
      <c r="J71" s="156">
        <v>106686.24361440798</v>
      </c>
      <c r="K71" s="157"/>
      <c r="L71" s="308">
        <v>15.398999999999999</v>
      </c>
      <c r="M71" s="159">
        <f>J71/L71</f>
        <v>6928.1280352235854</v>
      </c>
    </row>
    <row r="72" spans="1:13">
      <c r="A72" s="153" t="s">
        <v>125</v>
      </c>
      <c r="B72" s="141"/>
      <c r="C72" s="141"/>
      <c r="D72" s="141"/>
      <c r="E72" s="141"/>
      <c r="F72" s="141"/>
      <c r="G72" s="141"/>
      <c r="H72" s="154">
        <v>87780</v>
      </c>
      <c r="I72" s="155">
        <v>185</v>
      </c>
      <c r="J72" s="156">
        <v>162393</v>
      </c>
      <c r="K72" s="157"/>
      <c r="L72" s="308">
        <v>15.401999999999999</v>
      </c>
      <c r="M72" s="159">
        <f>J72/L72</f>
        <v>10543.630697312037</v>
      </c>
    </row>
    <row r="73" spans="1:13">
      <c r="A73" s="153"/>
      <c r="B73" s="141"/>
      <c r="C73" s="141"/>
      <c r="D73" s="141"/>
      <c r="E73" s="141"/>
      <c r="F73" s="141"/>
      <c r="G73" s="141"/>
      <c r="H73" s="154"/>
      <c r="I73" s="155"/>
      <c r="J73" s="156"/>
      <c r="K73" s="157"/>
      <c r="L73" s="276"/>
      <c r="M73" s="159"/>
    </row>
    <row r="74" spans="1:13">
      <c r="A74" s="153"/>
      <c r="B74" s="141"/>
      <c r="C74" s="141"/>
      <c r="D74" s="141"/>
      <c r="E74" s="141"/>
      <c r="F74" s="141"/>
      <c r="G74" s="141"/>
      <c r="H74" s="108"/>
      <c r="I74" s="162"/>
      <c r="J74" s="163"/>
      <c r="K74" s="249"/>
      <c r="L74" s="164"/>
      <c r="M74" s="161"/>
    </row>
    <row r="75" spans="1:13">
      <c r="A75" s="153"/>
      <c r="B75" s="141"/>
      <c r="C75" s="141"/>
      <c r="D75" s="141"/>
      <c r="E75" s="141"/>
      <c r="F75" s="141"/>
      <c r="G75" s="141"/>
      <c r="H75" s="108"/>
      <c r="I75" s="162"/>
      <c r="J75" s="163"/>
      <c r="K75" s="249"/>
      <c r="L75" s="164"/>
      <c r="M75" s="161"/>
    </row>
    <row r="76" spans="1:13" ht="15.75" thickBot="1">
      <c r="A76" s="852"/>
      <c r="B76" s="853"/>
      <c r="C76" s="853"/>
      <c r="D76" s="853"/>
      <c r="E76" s="853"/>
      <c r="F76" s="853"/>
      <c r="G76" s="853"/>
      <c r="H76" s="321"/>
      <c r="I76" s="321"/>
      <c r="J76" s="321"/>
      <c r="K76" s="854"/>
      <c r="L76" s="855"/>
      <c r="M76" s="333"/>
    </row>
    <row r="77" spans="1:13" ht="15.75" thickBot="1">
      <c r="A77" s="795" t="s">
        <v>44</v>
      </c>
      <c r="B77" s="796"/>
      <c r="C77" s="796"/>
      <c r="D77" s="796"/>
      <c r="E77" s="796"/>
      <c r="F77" s="796"/>
      <c r="G77" s="796"/>
      <c r="H77" s="796"/>
      <c r="I77" s="796"/>
      <c r="J77" s="796"/>
      <c r="K77" s="796"/>
      <c r="L77" s="797"/>
      <c r="M77" s="166">
        <f>SUM(M71:M76)</f>
        <v>17471.758732535622</v>
      </c>
    </row>
    <row r="78" spans="1:13" ht="15.75" thickBot="1">
      <c r="A78" s="65"/>
      <c r="B78" s="66"/>
      <c r="C78" s="66"/>
      <c r="D78" s="66"/>
      <c r="E78" s="66"/>
      <c r="F78" s="66"/>
      <c r="G78" s="66"/>
      <c r="H78" s="66"/>
      <c r="I78" s="66"/>
      <c r="J78" s="66"/>
      <c r="K78" s="66"/>
      <c r="L78" s="66"/>
      <c r="M78" s="67"/>
    </row>
    <row r="79" spans="1:13" ht="15.75" thickBot="1">
      <c r="A79" s="795" t="s">
        <v>58</v>
      </c>
      <c r="B79" s="796"/>
      <c r="C79" s="796"/>
      <c r="D79" s="796"/>
      <c r="E79" s="796"/>
      <c r="F79" s="796"/>
      <c r="G79" s="796"/>
      <c r="H79" s="796"/>
      <c r="I79" s="796"/>
      <c r="J79" s="796"/>
      <c r="K79" s="796"/>
      <c r="L79" s="797"/>
      <c r="M79" s="167">
        <f>M43+M55+M66+M77</f>
        <v>557115.02631986106</v>
      </c>
    </row>
    <row r="80" spans="1:13">
      <c r="A80" s="65"/>
      <c r="B80" s="66"/>
      <c r="C80" s="66"/>
      <c r="D80" s="66"/>
      <c r="E80" s="66"/>
      <c r="F80" s="66"/>
      <c r="G80" s="66"/>
      <c r="H80" s="66"/>
      <c r="I80" s="66"/>
      <c r="J80" s="66"/>
      <c r="K80" s="66"/>
      <c r="L80" s="66"/>
      <c r="M80" s="67"/>
    </row>
    <row r="81" spans="1:15">
      <c r="A81" s="114" t="s">
        <v>59</v>
      </c>
      <c r="B81" s="115"/>
      <c r="C81" s="115"/>
      <c r="D81" s="115"/>
      <c r="E81" s="115"/>
      <c r="F81" s="115"/>
      <c r="G81" s="115"/>
      <c r="H81" s="115"/>
      <c r="I81" s="115"/>
      <c r="J81" s="115"/>
      <c r="K81" s="115"/>
      <c r="L81" s="115"/>
      <c r="M81" s="116"/>
    </row>
    <row r="82" spans="1:15" ht="15.75" thickBot="1">
      <c r="A82" s="129"/>
      <c r="B82" s="87"/>
      <c r="C82" s="87"/>
      <c r="D82" s="87"/>
      <c r="E82" s="87"/>
      <c r="F82" s="87"/>
      <c r="G82" s="87"/>
      <c r="H82" s="87"/>
      <c r="I82" s="87"/>
      <c r="J82" s="87"/>
      <c r="K82" s="87"/>
      <c r="L82" s="87"/>
      <c r="M82" s="89"/>
    </row>
    <row r="83" spans="1:15">
      <c r="A83" s="780" t="s">
        <v>60</v>
      </c>
      <c r="B83" s="781"/>
      <c r="C83" s="781"/>
      <c r="D83" s="781"/>
      <c r="E83" s="781"/>
      <c r="F83" s="781"/>
      <c r="G83" s="781"/>
      <c r="H83" s="246"/>
      <c r="I83" s="247"/>
      <c r="J83" s="169" t="s">
        <v>61</v>
      </c>
      <c r="K83" s="822" t="s">
        <v>62</v>
      </c>
      <c r="L83" s="823"/>
      <c r="M83" s="170"/>
    </row>
    <row r="84" spans="1:15">
      <c r="A84" s="824" t="s">
        <v>63</v>
      </c>
      <c r="B84" s="825"/>
      <c r="C84" s="825"/>
      <c r="D84" s="825"/>
      <c r="E84" s="825"/>
      <c r="F84" s="825"/>
      <c r="G84" s="825"/>
      <c r="H84" s="171"/>
      <c r="I84" s="172"/>
      <c r="J84" s="173">
        <v>0.2</v>
      </c>
      <c r="K84" s="826">
        <f>M79*J84</f>
        <v>111423.00526397221</v>
      </c>
      <c r="L84" s="827"/>
      <c r="M84" s="174"/>
    </row>
    <row r="85" spans="1:15">
      <c r="A85" s="175" t="s">
        <v>64</v>
      </c>
      <c r="B85" s="176"/>
      <c r="C85" s="176"/>
      <c r="D85" s="176"/>
      <c r="E85" s="176"/>
      <c r="F85" s="176"/>
      <c r="G85" s="176"/>
      <c r="H85" s="171"/>
      <c r="I85" s="172"/>
      <c r="J85" s="173">
        <v>0.05</v>
      </c>
      <c r="K85" s="826">
        <f>M79*J85</f>
        <v>27855.751315993053</v>
      </c>
      <c r="L85" s="827"/>
      <c r="M85" s="174"/>
    </row>
    <row r="86" spans="1:15" ht="15.75" thickBot="1">
      <c r="A86" s="177" t="s">
        <v>65</v>
      </c>
      <c r="B86" s="178"/>
      <c r="C86" s="178"/>
      <c r="D86" s="178"/>
      <c r="E86" s="178"/>
      <c r="F86" s="178"/>
      <c r="G86" s="178"/>
      <c r="H86" s="179"/>
      <c r="I86" s="180"/>
      <c r="J86" s="181">
        <v>0.05</v>
      </c>
      <c r="K86" s="828">
        <f>M79*J86</f>
        <v>27855.751315993053</v>
      </c>
      <c r="L86" s="829"/>
      <c r="M86" s="174"/>
    </row>
    <row r="87" spans="1:15" ht="15.75" thickBot="1">
      <c r="A87" s="795" t="s">
        <v>44</v>
      </c>
      <c r="B87" s="796"/>
      <c r="C87" s="796"/>
      <c r="D87" s="796"/>
      <c r="E87" s="796"/>
      <c r="F87" s="796"/>
      <c r="G87" s="796"/>
      <c r="H87" s="796"/>
      <c r="I87" s="796"/>
      <c r="J87" s="796"/>
      <c r="K87" s="796"/>
      <c r="L87" s="797"/>
      <c r="M87" s="182">
        <f>K84+K85+K86</f>
        <v>167134.50789595832</v>
      </c>
    </row>
    <row r="88" spans="1:15" ht="15.75" thickBot="1">
      <c r="A88" s="65"/>
      <c r="B88" s="66"/>
      <c r="C88" s="66"/>
      <c r="D88" s="66"/>
      <c r="E88" s="66"/>
      <c r="F88" s="66"/>
      <c r="G88" s="66"/>
      <c r="H88" s="66"/>
      <c r="I88" s="66"/>
      <c r="J88" s="66"/>
      <c r="K88" s="66"/>
      <c r="L88" s="66"/>
      <c r="M88" s="67"/>
    </row>
    <row r="89" spans="1:15" ht="15.75" thickBot="1">
      <c r="A89" s="795" t="s">
        <v>66</v>
      </c>
      <c r="B89" s="796"/>
      <c r="C89" s="796"/>
      <c r="D89" s="796"/>
      <c r="E89" s="796"/>
      <c r="F89" s="796"/>
      <c r="G89" s="796"/>
      <c r="H89" s="796"/>
      <c r="I89" s="796"/>
      <c r="J89" s="796"/>
      <c r="K89" s="796"/>
      <c r="L89" s="797"/>
      <c r="M89" s="183">
        <f>M79+M87</f>
        <v>724249.53421581932</v>
      </c>
    </row>
    <row r="90" spans="1:15">
      <c r="A90" s="277"/>
      <c r="B90" s="278"/>
      <c r="C90" s="278"/>
      <c r="D90" s="278"/>
      <c r="E90" s="278"/>
      <c r="F90" s="278"/>
      <c r="G90" s="278"/>
      <c r="H90" s="278"/>
      <c r="I90" s="278"/>
      <c r="J90" s="278"/>
      <c r="K90" s="278"/>
      <c r="L90" s="278"/>
      <c r="M90" s="279"/>
    </row>
    <row r="91" spans="1:15">
      <c r="A91" s="280"/>
      <c r="B91" s="281"/>
      <c r="C91" s="281"/>
      <c r="D91" s="281"/>
      <c r="E91" s="281"/>
      <c r="F91" s="281"/>
      <c r="G91" s="281"/>
      <c r="H91" s="281"/>
      <c r="I91" s="281"/>
      <c r="J91" s="281"/>
      <c r="K91" s="281"/>
      <c r="L91" s="281"/>
      <c r="M91" s="282"/>
      <c r="O91" s="334"/>
    </row>
    <row r="92" spans="1:15">
      <c r="A92" s="280"/>
      <c r="B92" s="281"/>
      <c r="C92" s="281"/>
      <c r="D92" s="281"/>
      <c r="E92" s="281"/>
      <c r="F92" s="281"/>
      <c r="G92" s="281"/>
      <c r="H92" s="281"/>
      <c r="I92" s="281"/>
      <c r="J92" s="281"/>
      <c r="K92" s="281"/>
      <c r="L92" s="281"/>
      <c r="M92" s="282"/>
    </row>
    <row r="93" spans="1:15">
      <c r="A93" s="280"/>
      <c r="B93" s="281"/>
      <c r="C93" s="281"/>
      <c r="D93" s="281"/>
      <c r="E93" s="281"/>
      <c r="F93" s="281"/>
      <c r="G93" s="281"/>
      <c r="H93" s="281"/>
      <c r="I93" s="281"/>
      <c r="J93" s="281"/>
      <c r="K93" s="281"/>
      <c r="L93" s="281"/>
      <c r="M93" s="282"/>
    </row>
    <row r="94" spans="1:15">
      <c r="A94" s="280"/>
      <c r="B94" s="281"/>
      <c r="C94" s="281"/>
      <c r="D94" s="283" t="s">
        <v>67</v>
      </c>
      <c r="E94" s="283"/>
      <c r="F94" s="283"/>
      <c r="G94" s="283"/>
      <c r="H94" s="283"/>
      <c r="I94" s="283"/>
      <c r="J94" s="281"/>
      <c r="K94" s="281"/>
      <c r="L94" s="281"/>
      <c r="M94" s="282"/>
    </row>
    <row r="95" spans="1:15">
      <c r="A95" s="280"/>
      <c r="B95" s="281"/>
      <c r="C95" s="281"/>
      <c r="D95" s="281" t="s">
        <v>68</v>
      </c>
      <c r="E95" s="281"/>
      <c r="F95" s="281"/>
      <c r="G95" s="281"/>
      <c r="H95" s="281"/>
      <c r="I95" s="281"/>
      <c r="J95" s="281"/>
      <c r="K95" s="281"/>
      <c r="L95" s="281"/>
      <c r="M95" s="282"/>
    </row>
    <row r="96" spans="1:15">
      <c r="A96" s="280"/>
      <c r="B96" s="281"/>
      <c r="C96" s="281"/>
      <c r="D96" s="281" t="s">
        <v>69</v>
      </c>
      <c r="E96" s="281"/>
      <c r="F96" s="281"/>
      <c r="G96" s="281"/>
      <c r="H96" s="281"/>
      <c r="I96" s="281"/>
      <c r="J96" s="281"/>
      <c r="K96" s="281"/>
      <c r="L96" s="281"/>
      <c r="M96" s="282"/>
    </row>
    <row r="97" spans="1:13">
      <c r="A97" s="280"/>
      <c r="B97" s="281"/>
      <c r="C97" s="281"/>
      <c r="D97" s="281" t="s">
        <v>70</v>
      </c>
      <c r="E97" s="281"/>
      <c r="F97" s="281"/>
      <c r="G97" s="281"/>
      <c r="H97" s="281"/>
      <c r="I97" s="281"/>
      <c r="J97" s="281"/>
      <c r="K97" s="281"/>
      <c r="L97" s="281"/>
      <c r="M97" s="282"/>
    </row>
    <row r="98" spans="1:13" ht="15.75" thickBot="1">
      <c r="A98" s="280"/>
      <c r="B98" s="281"/>
      <c r="C98" s="281"/>
      <c r="D98" s="281"/>
      <c r="E98" s="281" t="s">
        <v>71</v>
      </c>
      <c r="F98" s="281"/>
      <c r="G98" s="281"/>
      <c r="H98" s="281"/>
      <c r="I98" s="281"/>
      <c r="J98" s="281"/>
      <c r="K98" s="281"/>
      <c r="L98" s="281"/>
      <c r="M98" s="282"/>
    </row>
    <row r="99" spans="1:13">
      <c r="A99" s="184" t="s">
        <v>72</v>
      </c>
      <c r="B99" s="185"/>
      <c r="C99" s="185"/>
      <c r="D99" s="185"/>
      <c r="E99" s="185"/>
      <c r="F99" s="185"/>
      <c r="G99" s="185"/>
      <c r="H99" s="185"/>
      <c r="I99" s="185"/>
      <c r="J99" s="185"/>
      <c r="K99" s="185"/>
      <c r="L99" s="185"/>
      <c r="M99" s="186"/>
    </row>
    <row r="100" spans="1:13">
      <c r="A100" s="284"/>
      <c r="B100" s="285"/>
      <c r="C100" s="285"/>
      <c r="D100" s="285"/>
      <c r="E100" s="285"/>
      <c r="F100" s="285"/>
      <c r="G100" s="285"/>
      <c r="H100" s="285"/>
      <c r="I100" s="285"/>
      <c r="J100" s="285"/>
      <c r="K100" s="285"/>
      <c r="L100" s="285"/>
      <c r="M100" s="286"/>
    </row>
    <row r="101" spans="1:13">
      <c r="A101" s="284"/>
      <c r="B101" s="285"/>
      <c r="C101" s="285"/>
      <c r="D101" s="285"/>
      <c r="E101" s="285"/>
      <c r="F101" s="285"/>
      <c r="G101" s="285"/>
      <c r="H101" s="285"/>
      <c r="I101" s="285"/>
      <c r="J101" s="285"/>
      <c r="K101" s="285"/>
      <c r="L101" s="285"/>
      <c r="M101" s="286"/>
    </row>
    <row r="102" spans="1:13">
      <c r="A102" s="284"/>
      <c r="B102" s="285"/>
      <c r="C102" s="285"/>
      <c r="D102" s="285"/>
      <c r="E102" s="285"/>
      <c r="F102" s="285"/>
      <c r="G102" s="285"/>
      <c r="H102" s="285"/>
      <c r="I102" s="285"/>
      <c r="J102" s="285"/>
      <c r="K102" s="285"/>
      <c r="L102" s="285"/>
      <c r="M102" s="286"/>
    </row>
    <row r="103" spans="1:13" ht="15.75" thickBot="1">
      <c r="A103" s="287"/>
      <c r="B103" s="288"/>
      <c r="C103" s="288"/>
      <c r="D103" s="288"/>
      <c r="E103" s="288"/>
      <c r="F103" s="288"/>
      <c r="G103" s="288"/>
      <c r="H103" s="288"/>
      <c r="I103" s="288"/>
      <c r="J103" s="288"/>
      <c r="K103" s="288"/>
      <c r="L103" s="288"/>
      <c r="M103" s="289"/>
    </row>
    <row r="104" spans="1:13">
      <c r="A104" s="290"/>
      <c r="B104" s="291"/>
      <c r="C104" s="291"/>
      <c r="D104" s="291"/>
      <c r="E104" s="291"/>
      <c r="F104" s="291"/>
      <c r="G104" s="291"/>
      <c r="H104" s="291"/>
      <c r="I104" s="291"/>
      <c r="J104" s="291"/>
      <c r="K104" s="291"/>
      <c r="L104" s="291"/>
      <c r="M104" s="292"/>
    </row>
    <row r="105" spans="1:13">
      <c r="A105" s="293" t="s">
        <v>73</v>
      </c>
      <c r="B105" s="294"/>
      <c r="C105" s="294"/>
      <c r="D105" s="294"/>
      <c r="E105" s="294"/>
      <c r="F105" s="294"/>
      <c r="G105" s="294"/>
      <c r="H105" s="294"/>
      <c r="I105" s="294"/>
      <c r="J105" s="294"/>
      <c r="K105" s="294"/>
      <c r="L105" s="294"/>
      <c r="M105" s="295"/>
    </row>
    <row r="106" spans="1:13">
      <c r="A106" s="836" t="s">
        <v>74</v>
      </c>
      <c r="B106" s="837"/>
      <c r="C106" s="837"/>
      <c r="D106" s="837"/>
      <c r="E106" s="837"/>
      <c r="F106" s="837"/>
      <c r="G106" s="837"/>
      <c r="H106" s="837"/>
      <c r="I106" s="837"/>
      <c r="J106" s="837"/>
      <c r="K106" s="837"/>
      <c r="L106" s="837"/>
      <c r="M106" s="838"/>
    </row>
    <row r="107" spans="1:13" ht="28.5" customHeight="1">
      <c r="A107" s="836"/>
      <c r="B107" s="837"/>
      <c r="C107" s="837"/>
      <c r="D107" s="837"/>
      <c r="E107" s="837"/>
      <c r="F107" s="837"/>
      <c r="G107" s="837"/>
      <c r="H107" s="837"/>
      <c r="I107" s="837"/>
      <c r="J107" s="837"/>
      <c r="K107" s="837"/>
      <c r="L107" s="837"/>
      <c r="M107" s="838"/>
    </row>
    <row r="108" spans="1:13">
      <c r="A108" s="839" t="s">
        <v>75</v>
      </c>
      <c r="B108" s="840"/>
      <c r="C108" s="840"/>
      <c r="D108" s="840"/>
      <c r="E108" s="840"/>
      <c r="F108" s="840"/>
      <c r="G108" s="840"/>
      <c r="H108" s="840"/>
      <c r="I108" s="840"/>
      <c r="J108" s="840"/>
      <c r="K108" s="840"/>
      <c r="L108" s="840"/>
      <c r="M108" s="841"/>
    </row>
    <row r="109" spans="1:13" ht="31.5" customHeight="1">
      <c r="A109" s="839"/>
      <c r="B109" s="840"/>
      <c r="C109" s="840"/>
      <c r="D109" s="840"/>
      <c r="E109" s="840"/>
      <c r="F109" s="840"/>
      <c r="G109" s="840"/>
      <c r="H109" s="840"/>
      <c r="I109" s="840"/>
      <c r="J109" s="840"/>
      <c r="K109" s="840"/>
      <c r="L109" s="840"/>
      <c r="M109" s="841"/>
    </row>
    <row r="110" spans="1:13">
      <c r="A110" s="296"/>
      <c r="B110" s="297"/>
      <c r="C110" s="297"/>
      <c r="D110" s="297"/>
      <c r="E110" s="297"/>
      <c r="F110" s="297"/>
      <c r="G110" s="297"/>
      <c r="H110" s="297"/>
      <c r="I110" s="297"/>
      <c r="J110" s="297"/>
      <c r="K110" s="297"/>
      <c r="L110" s="297"/>
      <c r="M110" s="298"/>
    </row>
    <row r="111" spans="1:13">
      <c r="A111" s="296"/>
      <c r="B111" s="297"/>
      <c r="C111" s="297"/>
      <c r="D111" s="297"/>
      <c r="E111" s="297"/>
      <c r="F111" s="297"/>
      <c r="G111" s="297"/>
      <c r="H111" s="297"/>
      <c r="I111" s="297"/>
      <c r="J111" s="297"/>
      <c r="K111" s="297"/>
      <c r="L111" s="297"/>
      <c r="M111" s="298"/>
    </row>
    <row r="112" spans="1:13">
      <c r="A112" s="296"/>
      <c r="B112" s="297"/>
      <c r="C112" s="297"/>
      <c r="D112" s="297"/>
      <c r="E112" s="297"/>
      <c r="F112" s="297"/>
      <c r="G112" s="297"/>
      <c r="H112" s="297"/>
      <c r="I112" s="297"/>
      <c r="J112" s="297"/>
      <c r="K112" s="297"/>
      <c r="L112" s="297"/>
      <c r="M112" s="298"/>
    </row>
    <row r="113" spans="1:13">
      <c r="A113" s="293"/>
      <c r="B113" s="294"/>
      <c r="C113" s="294"/>
      <c r="D113" s="294"/>
      <c r="E113" s="294"/>
      <c r="F113" s="294"/>
      <c r="G113" s="294"/>
      <c r="H113" s="294"/>
      <c r="I113" s="294"/>
      <c r="J113" s="294"/>
      <c r="K113" s="294"/>
      <c r="L113" s="294"/>
      <c r="M113" s="295"/>
    </row>
    <row r="114" spans="1:13">
      <c r="A114" s="280"/>
      <c r="B114" s="281"/>
      <c r="C114" s="281"/>
      <c r="D114" s="281" t="s">
        <v>67</v>
      </c>
      <c r="E114" s="283"/>
      <c r="F114" s="283"/>
      <c r="G114" s="281"/>
      <c r="H114" s="281"/>
      <c r="I114" s="281"/>
      <c r="J114" s="281"/>
      <c r="K114" s="281"/>
      <c r="L114" s="281"/>
      <c r="M114" s="282"/>
    </row>
    <row r="115" spans="1:13">
      <c r="A115" s="280"/>
      <c r="B115" s="281"/>
      <c r="C115" s="281"/>
      <c r="D115" s="299" t="s">
        <v>68</v>
      </c>
      <c r="E115" s="281"/>
      <c r="F115" s="281"/>
      <c r="G115" s="299"/>
      <c r="H115" s="299"/>
      <c r="I115" s="299"/>
      <c r="J115" s="281"/>
      <c r="K115" s="281"/>
      <c r="L115" s="281"/>
      <c r="M115" s="282"/>
    </row>
    <row r="116" spans="1:13">
      <c r="A116" s="280"/>
      <c r="B116" s="281"/>
      <c r="C116" s="281"/>
      <c r="D116" s="300" t="s">
        <v>76</v>
      </c>
      <c r="E116" s="281"/>
      <c r="F116" s="281"/>
      <c r="G116" s="300"/>
      <c r="H116" s="300"/>
      <c r="I116" s="300"/>
      <c r="J116" s="281"/>
      <c r="K116" s="281"/>
      <c r="L116" s="281"/>
      <c r="M116" s="282"/>
    </row>
    <row r="117" spans="1:13">
      <c r="A117" s="301"/>
      <c r="B117" s="294"/>
      <c r="C117" s="294"/>
      <c r="D117" s="281" t="s">
        <v>70</v>
      </c>
      <c r="E117" s="281"/>
      <c r="F117" s="281"/>
      <c r="G117" s="281"/>
      <c r="H117" s="281"/>
      <c r="I117" s="281"/>
      <c r="J117" s="294"/>
      <c r="K117" s="294"/>
      <c r="L117" s="294"/>
      <c r="M117" s="295"/>
    </row>
    <row r="118" spans="1:13">
      <c r="A118" s="301"/>
      <c r="B118" s="294"/>
      <c r="C118" s="294"/>
      <c r="D118" s="294"/>
      <c r="E118" s="281"/>
      <c r="F118" s="281"/>
      <c r="G118" s="281"/>
      <c r="H118" s="281"/>
      <c r="I118" s="281"/>
      <c r="J118" s="294"/>
      <c r="K118" s="294"/>
      <c r="L118" s="294"/>
      <c r="M118" s="295"/>
    </row>
    <row r="119" spans="1:13">
      <c r="A119" s="301" t="s">
        <v>77</v>
      </c>
      <c r="B119" s="300"/>
      <c r="C119" s="300"/>
      <c r="D119" s="281"/>
      <c r="E119" s="281"/>
      <c r="F119" s="281"/>
      <c r="G119" s="281"/>
      <c r="H119" s="281"/>
      <c r="I119" s="842"/>
      <c r="J119" s="842"/>
      <c r="K119" s="842"/>
      <c r="L119" s="842"/>
      <c r="M119" s="843"/>
    </row>
    <row r="120" spans="1:13" ht="15.75" thickBot="1">
      <c r="A120" s="302" t="s">
        <v>78</v>
      </c>
      <c r="B120" s="303"/>
      <c r="C120" s="303"/>
      <c r="D120" s="304"/>
      <c r="E120" s="304"/>
      <c r="F120" s="304"/>
      <c r="G120" s="304"/>
      <c r="H120" s="304"/>
      <c r="I120" s="844"/>
      <c r="J120" s="844"/>
      <c r="K120" s="844"/>
      <c r="L120" s="844"/>
      <c r="M120" s="845"/>
    </row>
  </sheetData>
  <mergeCells count="64">
    <mergeCell ref="A87:L87"/>
    <mergeCell ref="A89:L89"/>
    <mergeCell ref="A106:M107"/>
    <mergeCell ref="A108:M109"/>
    <mergeCell ref="I119:M120"/>
    <mergeCell ref="K86:L86"/>
    <mergeCell ref="A70:G70"/>
    <mergeCell ref="K70:L70"/>
    <mergeCell ref="A76:G76"/>
    <mergeCell ref="K76:L76"/>
    <mergeCell ref="A77:L77"/>
    <mergeCell ref="A79:L79"/>
    <mergeCell ref="A83:G83"/>
    <mergeCell ref="K83:L83"/>
    <mergeCell ref="A84:G84"/>
    <mergeCell ref="K84:L84"/>
    <mergeCell ref="K85:L85"/>
    <mergeCell ref="A66:L66"/>
    <mergeCell ref="K42:L42"/>
    <mergeCell ref="A43:L43"/>
    <mergeCell ref="A47:H47"/>
    <mergeCell ref="K47:L47"/>
    <mergeCell ref="A55:L55"/>
    <mergeCell ref="K59:L59"/>
    <mergeCell ref="H42:I42"/>
    <mergeCell ref="K60:L60"/>
    <mergeCell ref="K61:L61"/>
    <mergeCell ref="K62:L62"/>
    <mergeCell ref="K63:L63"/>
    <mergeCell ref="K65:L65"/>
    <mergeCell ref="A37:G37"/>
    <mergeCell ref="A38:G38"/>
    <mergeCell ref="A39:G39"/>
    <mergeCell ref="A41:C41"/>
    <mergeCell ref="A42:G42"/>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 ref="A1:A6"/>
    <mergeCell ref="B1:I1"/>
    <mergeCell ref="J1:J2"/>
    <mergeCell ref="B5:I5"/>
    <mergeCell ref="J5:J6"/>
    <mergeCell ref="K1:M2"/>
    <mergeCell ref="B2:I2"/>
    <mergeCell ref="B3:I3"/>
    <mergeCell ref="J3:J4"/>
    <mergeCell ref="K3:M4"/>
    <mergeCell ref="B4:I4"/>
  </mergeCells>
  <pageMargins left="0.7" right="0.7" top="0.75" bottom="0.75" header="0.3" footer="0.3"/>
  <drawing r:id="rId1"/>
  <legacyDrawing r:id="rId2"/>
  <oleObjects>
    <mc:AlternateContent xmlns:mc="http://schemas.openxmlformats.org/markup-compatibility/2006">
      <mc:Choice Requires="x14">
        <oleObject progId="PBrush" shapeId="18433" r:id="rId3">
          <objectPr defaultSize="0" autoPict="0" r:id="rId4">
            <anchor moveWithCells="1" sizeWithCells="1">
              <from>
                <xdr:col>0</xdr:col>
                <xdr:colOff>76200</xdr:colOff>
                <xdr:row>1</xdr:row>
                <xdr:rowOff>66675</xdr:rowOff>
              </from>
              <to>
                <xdr:col>1</xdr:col>
                <xdr:colOff>857250</xdr:colOff>
                <xdr:row>4</xdr:row>
                <xdr:rowOff>190500</xdr:rowOff>
              </to>
            </anchor>
          </objectPr>
        </oleObject>
      </mc:Choice>
      <mc:Fallback>
        <oleObject progId="PBrush" shapeId="18433" r:id="rId3"/>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19"/>
  <sheetViews>
    <sheetView workbookViewId="0">
      <selection activeCell="P90" sqref="P90"/>
    </sheetView>
  </sheetViews>
  <sheetFormatPr baseColWidth="10" defaultRowHeight="15"/>
  <cols>
    <col min="10" max="10" width="13.5703125" bestFit="1" customWidth="1"/>
  </cols>
  <sheetData>
    <row r="1" spans="1:13">
      <c r="A1" s="743"/>
      <c r="B1" s="746"/>
      <c r="C1" s="747"/>
      <c r="D1" s="747"/>
      <c r="E1" s="747"/>
      <c r="F1" s="747"/>
      <c r="G1" s="747"/>
      <c r="H1" s="747"/>
      <c r="I1" s="748"/>
      <c r="J1" s="749" t="s">
        <v>0</v>
      </c>
      <c r="K1" s="723" t="s">
        <v>1</v>
      </c>
      <c r="L1" s="724"/>
      <c r="M1" s="725"/>
    </row>
    <row r="2" spans="1:13">
      <c r="A2" s="744"/>
      <c r="B2" s="729" t="s">
        <v>2</v>
      </c>
      <c r="C2" s="730"/>
      <c r="D2" s="730"/>
      <c r="E2" s="730"/>
      <c r="F2" s="730"/>
      <c r="G2" s="730"/>
      <c r="H2" s="730"/>
      <c r="I2" s="731"/>
      <c r="J2" s="750"/>
      <c r="K2" s="726"/>
      <c r="L2" s="727"/>
      <c r="M2" s="728"/>
    </row>
    <row r="3" spans="1:13">
      <c r="A3" s="744"/>
      <c r="B3" s="729" t="s">
        <v>3</v>
      </c>
      <c r="C3" s="730"/>
      <c r="D3" s="730"/>
      <c r="E3" s="730"/>
      <c r="F3" s="730"/>
      <c r="G3" s="730"/>
      <c r="H3" s="730"/>
      <c r="I3" s="731"/>
      <c r="J3" s="732" t="s">
        <v>4</v>
      </c>
      <c r="K3" s="734">
        <v>1</v>
      </c>
      <c r="L3" s="735"/>
      <c r="M3" s="736"/>
    </row>
    <row r="4" spans="1:13">
      <c r="A4" s="744"/>
      <c r="B4" s="729" t="s">
        <v>5</v>
      </c>
      <c r="C4" s="730"/>
      <c r="D4" s="730"/>
      <c r="E4" s="730"/>
      <c r="F4" s="730"/>
      <c r="G4" s="730"/>
      <c r="H4" s="730"/>
      <c r="I4" s="731"/>
      <c r="J4" s="733"/>
      <c r="K4" s="737"/>
      <c r="L4" s="738"/>
      <c r="M4" s="739"/>
    </row>
    <row r="5" spans="1:13">
      <c r="A5" s="744"/>
      <c r="B5" s="729" t="s">
        <v>6</v>
      </c>
      <c r="C5" s="730"/>
      <c r="D5" s="730"/>
      <c r="E5" s="730"/>
      <c r="F5" s="730"/>
      <c r="G5" s="730"/>
      <c r="H5" s="730"/>
      <c r="I5" s="731"/>
      <c r="J5" s="732" t="s">
        <v>7</v>
      </c>
      <c r="K5" s="752"/>
      <c r="L5" s="752" t="s">
        <v>8</v>
      </c>
      <c r="M5" s="754"/>
    </row>
    <row r="6" spans="1:13" ht="15.75" thickBot="1">
      <c r="A6" s="745"/>
      <c r="B6" s="756"/>
      <c r="C6" s="757"/>
      <c r="D6" s="757"/>
      <c r="E6" s="757"/>
      <c r="F6" s="757"/>
      <c r="G6" s="757"/>
      <c r="H6" s="757"/>
      <c r="I6" s="758"/>
      <c r="J6" s="751"/>
      <c r="K6" s="753"/>
      <c r="L6" s="753"/>
      <c r="M6" s="755"/>
    </row>
    <row r="7" spans="1:13" ht="15.75" thickBot="1">
      <c r="A7" s="1"/>
      <c r="B7" s="2"/>
      <c r="C7" s="2"/>
      <c r="D7" s="2"/>
      <c r="E7" s="2"/>
      <c r="F7" s="2"/>
      <c r="G7" s="2"/>
      <c r="H7" s="2"/>
      <c r="I7" s="2"/>
      <c r="J7" s="2"/>
      <c r="K7" s="3"/>
      <c r="L7" s="3"/>
      <c r="M7" s="4"/>
    </row>
    <row r="8" spans="1:13">
      <c r="A8" s="5"/>
      <c r="B8" s="6"/>
      <c r="C8" s="6"/>
      <c r="D8" s="6"/>
      <c r="E8" s="6"/>
      <c r="F8" s="6"/>
      <c r="G8" s="7"/>
      <c r="H8" s="6"/>
      <c r="I8" s="6"/>
      <c r="J8" s="8" t="s">
        <v>9</v>
      </c>
      <c r="K8" s="9"/>
      <c r="L8" s="9"/>
      <c r="M8" s="10"/>
    </row>
    <row r="9" spans="1:13">
      <c r="A9" s="11"/>
      <c r="B9" s="12"/>
      <c r="C9" s="12"/>
      <c r="D9" s="12"/>
      <c r="E9" s="12"/>
      <c r="F9" s="12"/>
      <c r="G9" s="13"/>
      <c r="H9" s="12"/>
      <c r="I9" s="12"/>
      <c r="J9" s="14"/>
      <c r="K9" s="15" t="s">
        <v>10</v>
      </c>
      <c r="L9" s="15" t="s">
        <v>11</v>
      </c>
      <c r="M9" s="16" t="s">
        <v>12</v>
      </c>
    </row>
    <row r="10" spans="1:13" ht="36">
      <c r="A10" s="740" t="s">
        <v>13</v>
      </c>
      <c r="B10" s="741"/>
      <c r="C10" s="741"/>
      <c r="D10" s="741"/>
      <c r="E10" s="17" t="s">
        <v>14</v>
      </c>
      <c r="F10" s="12"/>
      <c r="G10" s="18"/>
      <c r="H10" s="742" t="s">
        <v>15</v>
      </c>
      <c r="I10" s="742"/>
      <c r="J10" s="19" t="s">
        <v>14</v>
      </c>
      <c r="K10" s="15"/>
      <c r="L10" s="15"/>
      <c r="M10" s="16"/>
    </row>
    <row r="11" spans="1:13">
      <c r="A11" s="20" t="s">
        <v>16</v>
      </c>
      <c r="B11" s="21"/>
      <c r="C11" s="762"/>
      <c r="D11" s="762"/>
      <c r="E11" s="259"/>
      <c r="F11" s="23"/>
      <c r="G11" s="21"/>
      <c r="H11" s="24"/>
      <c r="I11" s="25" t="s">
        <v>17</v>
      </c>
      <c r="J11" s="26"/>
      <c r="K11" s="259"/>
      <c r="L11" s="259"/>
      <c r="M11" s="27"/>
    </row>
    <row r="12" spans="1:13" ht="15.75" thickBot="1">
      <c r="A12" s="28"/>
      <c r="B12" s="29"/>
      <c r="C12" s="260"/>
      <c r="D12" s="260"/>
      <c r="E12" s="260"/>
      <c r="F12" s="260"/>
      <c r="G12" s="29"/>
      <c r="H12" s="260"/>
      <c r="I12" s="29"/>
      <c r="J12" s="260"/>
      <c r="K12" s="763"/>
      <c r="L12" s="763"/>
      <c r="M12" s="764"/>
    </row>
    <row r="13" spans="1:13">
      <c r="A13" s="31"/>
      <c r="B13" s="32"/>
      <c r="C13" s="32"/>
      <c r="D13" s="32"/>
      <c r="E13" s="32"/>
      <c r="F13" s="32"/>
      <c r="G13" s="32"/>
      <c r="H13" s="32"/>
      <c r="I13" s="32"/>
      <c r="J13" s="32"/>
      <c r="K13" s="32"/>
      <c r="L13" s="32"/>
      <c r="M13" s="33"/>
    </row>
    <row r="14" spans="1:13">
      <c r="A14" s="34" t="s">
        <v>18</v>
      </c>
      <c r="B14" s="35"/>
      <c r="C14" s="36" t="s">
        <v>8</v>
      </c>
      <c r="D14" s="37"/>
      <c r="E14" s="38"/>
      <c r="F14" s="38"/>
      <c r="G14" s="39"/>
      <c r="H14" s="39"/>
      <c r="I14" s="39"/>
      <c r="J14" s="39"/>
      <c r="K14" s="39"/>
      <c r="L14" s="39"/>
      <c r="M14" s="40"/>
    </row>
    <row r="15" spans="1:13">
      <c r="A15" s="41" t="s">
        <v>19</v>
      </c>
      <c r="B15" s="42"/>
      <c r="C15" s="43"/>
      <c r="D15" s="43"/>
      <c r="E15" s="43"/>
      <c r="F15" s="43"/>
      <c r="G15" s="43"/>
      <c r="H15" s="43"/>
      <c r="I15" s="43"/>
      <c r="J15" s="43"/>
      <c r="K15" s="43"/>
      <c r="L15" s="43"/>
      <c r="M15" s="40"/>
    </row>
    <row r="16" spans="1:13">
      <c r="A16" s="41"/>
      <c r="B16" s="44"/>
      <c r="C16" s="45"/>
      <c r="D16" s="43"/>
      <c r="E16" s="43"/>
      <c r="F16" s="43"/>
      <c r="G16" s="43"/>
      <c r="H16" s="43"/>
      <c r="I16" s="43"/>
      <c r="J16" s="43"/>
      <c r="K16" s="43"/>
      <c r="L16" s="43"/>
      <c r="M16" s="40"/>
    </row>
    <row r="17" spans="1:13">
      <c r="A17" s="41"/>
      <c r="B17" s="42"/>
      <c r="C17" s="46"/>
      <c r="D17" s="46"/>
      <c r="E17" s="46"/>
      <c r="F17" s="46"/>
      <c r="G17" s="46"/>
      <c r="H17" s="46"/>
      <c r="I17" s="46"/>
      <c r="J17" s="46"/>
      <c r="K17" s="46"/>
      <c r="L17" s="46"/>
      <c r="M17" s="47"/>
    </row>
    <row r="18" spans="1:13">
      <c r="A18" s="41" t="s">
        <v>20</v>
      </c>
      <c r="B18" s="44"/>
      <c r="C18" s="43"/>
      <c r="D18" s="43"/>
      <c r="E18" s="43"/>
      <c r="F18" s="43"/>
      <c r="G18" s="43"/>
      <c r="H18" s="48"/>
      <c r="I18" s="36" t="s">
        <v>21</v>
      </c>
      <c r="J18" s="43"/>
      <c r="K18" s="43"/>
      <c r="L18" s="43"/>
      <c r="M18" s="49"/>
    </row>
    <row r="19" spans="1:13">
      <c r="A19" s="41"/>
      <c r="B19" s="42"/>
      <c r="C19" s="46"/>
      <c r="D19" s="46"/>
      <c r="E19" s="46"/>
      <c r="F19" s="46"/>
      <c r="G19" s="46"/>
      <c r="H19" s="46"/>
      <c r="I19" s="46"/>
      <c r="J19" s="46"/>
      <c r="K19" s="46"/>
      <c r="L19" s="46"/>
      <c r="M19" s="47"/>
    </row>
    <row r="20" spans="1:13">
      <c r="A20" s="41" t="s">
        <v>22</v>
      </c>
      <c r="B20" s="44"/>
      <c r="C20" s="50"/>
      <c r="D20" s="50"/>
      <c r="E20" s="50"/>
      <c r="F20" s="50"/>
      <c r="G20" s="50"/>
      <c r="H20" s="50"/>
      <c r="I20" s="50"/>
      <c r="J20" s="50"/>
      <c r="K20" s="50"/>
      <c r="L20" s="50"/>
      <c r="M20" s="51"/>
    </row>
    <row r="21" spans="1:13">
      <c r="A21" s="41"/>
      <c r="B21" s="42"/>
      <c r="C21" s="52"/>
      <c r="D21" s="52"/>
      <c r="E21" s="52"/>
      <c r="F21" s="52"/>
      <c r="G21" s="52"/>
      <c r="H21" s="52"/>
      <c r="I21" s="52"/>
      <c r="J21" s="52"/>
      <c r="K21" s="52"/>
      <c r="L21" s="52"/>
      <c r="M21" s="53"/>
    </row>
    <row r="22" spans="1:13">
      <c r="A22" s="41" t="s">
        <v>23</v>
      </c>
      <c r="B22" s="44"/>
      <c r="C22" s="50"/>
      <c r="D22" s="50"/>
      <c r="E22" s="50"/>
      <c r="F22" s="50"/>
      <c r="G22" s="50"/>
      <c r="H22" s="50"/>
      <c r="I22" s="50"/>
      <c r="J22" s="54" t="s">
        <v>24</v>
      </c>
      <c r="K22" s="55"/>
      <c r="L22" s="54" t="s">
        <v>8</v>
      </c>
      <c r="M22" s="56"/>
    </row>
    <row r="23" spans="1:13">
      <c r="A23" s="41"/>
      <c r="B23" s="42"/>
      <c r="C23" s="52"/>
      <c r="D23" s="52"/>
      <c r="E23" s="52"/>
      <c r="F23" s="52"/>
      <c r="G23" s="52"/>
      <c r="H23" s="52"/>
      <c r="I23" s="52"/>
      <c r="J23" s="52"/>
      <c r="K23" s="52"/>
      <c r="L23" s="52"/>
      <c r="M23" s="53"/>
    </row>
    <row r="24" spans="1:13">
      <c r="A24" s="41" t="s">
        <v>25</v>
      </c>
      <c r="B24" s="42"/>
      <c r="C24" s="52"/>
      <c r="D24" s="52"/>
      <c r="E24" s="57"/>
      <c r="F24" s="58"/>
      <c r="G24" s="48"/>
      <c r="H24" s="50"/>
      <c r="I24" s="50"/>
      <c r="J24" s="38"/>
      <c r="K24" s="52"/>
      <c r="L24" s="52"/>
      <c r="M24" s="53"/>
    </row>
    <row r="25" spans="1:13">
      <c r="A25" s="59"/>
      <c r="B25" s="60"/>
      <c r="C25" s="261"/>
      <c r="D25" s="261"/>
      <c r="E25" s="765" t="s">
        <v>26</v>
      </c>
      <c r="F25" s="765"/>
      <c r="G25" s="765"/>
      <c r="H25" s="261" t="s">
        <v>11</v>
      </c>
      <c r="I25" s="261" t="s">
        <v>12</v>
      </c>
      <c r="J25" s="62"/>
      <c r="K25" s="261"/>
      <c r="L25" s="261"/>
      <c r="M25" s="63"/>
    </row>
    <row r="26" spans="1:13">
      <c r="A26" s="64"/>
      <c r="B26" s="39"/>
      <c r="C26" s="39"/>
      <c r="D26" s="39"/>
      <c r="E26" s="39"/>
      <c r="F26" s="39"/>
      <c r="G26" s="39"/>
      <c r="H26" s="39"/>
      <c r="I26" s="39"/>
      <c r="J26" s="39"/>
      <c r="K26" s="39"/>
      <c r="L26" s="39"/>
      <c r="M26" s="40"/>
    </row>
    <row r="27" spans="1:13">
      <c r="A27" s="856" t="s">
        <v>27</v>
      </c>
      <c r="B27" s="857"/>
      <c r="C27" s="857"/>
      <c r="D27" s="857"/>
      <c r="E27" s="857"/>
      <c r="F27" s="857"/>
      <c r="G27" s="857"/>
      <c r="H27" s="857"/>
      <c r="I27" s="857"/>
      <c r="J27" s="857"/>
      <c r="K27" s="857"/>
      <c r="L27" s="857"/>
      <c r="M27" s="858"/>
    </row>
    <row r="28" spans="1:13" ht="15.75" thickBot="1">
      <c r="A28" s="65"/>
      <c r="B28" s="66"/>
      <c r="C28" s="66"/>
      <c r="D28" s="66"/>
      <c r="E28" s="66"/>
      <c r="F28" s="66"/>
      <c r="G28" s="66"/>
      <c r="H28" s="66"/>
      <c r="I28" s="66"/>
      <c r="J28" s="66"/>
      <c r="K28" s="66"/>
      <c r="L28" s="66"/>
      <c r="M28" s="67"/>
    </row>
    <row r="29" spans="1:13" ht="26.25" thickBot="1">
      <c r="A29" s="68" t="s">
        <v>28</v>
      </c>
      <c r="B29" s="859" t="s">
        <v>29</v>
      </c>
      <c r="C29" s="860"/>
      <c r="D29" s="860"/>
      <c r="E29" s="860"/>
      <c r="F29" s="860"/>
      <c r="G29" s="860"/>
      <c r="H29" s="860"/>
      <c r="I29" s="69"/>
      <c r="J29" s="70" t="s">
        <v>30</v>
      </c>
      <c r="K29" s="861" t="s">
        <v>31</v>
      </c>
      <c r="L29" s="862"/>
      <c r="M29" s="68" t="s">
        <v>32</v>
      </c>
    </row>
    <row r="30" spans="1:13" ht="15.75" thickBot="1">
      <c r="A30" s="68" t="s">
        <v>28</v>
      </c>
      <c r="B30" s="770" t="s">
        <v>29</v>
      </c>
      <c r="C30" s="771"/>
      <c r="D30" s="771"/>
      <c r="E30" s="771"/>
      <c r="F30" s="771"/>
      <c r="G30" s="771"/>
      <c r="H30" s="771"/>
      <c r="I30" s="69"/>
      <c r="J30" s="71"/>
      <c r="K30" s="772" t="s">
        <v>31</v>
      </c>
      <c r="L30" s="773"/>
      <c r="M30" s="68" t="s">
        <v>32</v>
      </c>
    </row>
    <row r="31" spans="1:13" ht="15.75" thickBot="1">
      <c r="A31" s="335" t="s">
        <v>210</v>
      </c>
      <c r="B31" s="336" t="s">
        <v>211</v>
      </c>
      <c r="C31" s="337"/>
      <c r="D31" s="337"/>
      <c r="E31" s="337"/>
      <c r="F31" s="337"/>
      <c r="G31" s="337"/>
      <c r="H31" s="337"/>
      <c r="I31" s="337"/>
      <c r="J31" s="338"/>
      <c r="K31" s="339" t="s">
        <v>212</v>
      </c>
      <c r="L31" s="340"/>
      <c r="M31" s="79"/>
    </row>
    <row r="32" spans="1:13">
      <c r="A32" s="80"/>
      <c r="B32" s="81"/>
      <c r="C32" s="81"/>
      <c r="D32" s="81"/>
      <c r="E32" s="81"/>
      <c r="F32" s="81"/>
      <c r="G32" s="81"/>
      <c r="H32" s="81"/>
      <c r="I32" s="81"/>
      <c r="J32" s="81"/>
      <c r="K32" s="81"/>
      <c r="L32" s="81"/>
      <c r="M32" s="82"/>
    </row>
    <row r="33" spans="1:13">
      <c r="A33" s="83" t="s">
        <v>36</v>
      </c>
      <c r="B33" s="84"/>
      <c r="C33" s="84"/>
      <c r="D33" s="84"/>
      <c r="E33" s="84"/>
      <c r="F33" s="84"/>
      <c r="G33" s="84"/>
      <c r="H33" s="84"/>
      <c r="I33" s="84"/>
      <c r="J33" s="84"/>
      <c r="K33" s="84"/>
      <c r="L33" s="84"/>
      <c r="M33" s="85"/>
    </row>
    <row r="34" spans="1:13" ht="15.75" thickBot="1">
      <c r="A34" s="86"/>
      <c r="B34" s="87"/>
      <c r="C34" s="87"/>
      <c r="D34" s="87"/>
      <c r="E34" s="87"/>
      <c r="F34" s="87"/>
      <c r="G34" s="87"/>
      <c r="H34" s="88"/>
      <c r="I34" s="88"/>
      <c r="J34" s="87"/>
      <c r="K34" s="87"/>
      <c r="L34" s="87"/>
      <c r="M34" s="89"/>
    </row>
    <row r="35" spans="1:13">
      <c r="A35" s="774" t="s">
        <v>29</v>
      </c>
      <c r="B35" s="775"/>
      <c r="C35" s="775"/>
      <c r="D35" s="775"/>
      <c r="E35" s="775"/>
      <c r="F35" s="775"/>
      <c r="G35" s="776"/>
      <c r="H35" s="777" t="s">
        <v>37</v>
      </c>
      <c r="I35" s="778"/>
      <c r="J35" s="90" t="s">
        <v>38</v>
      </c>
      <c r="K35" s="779" t="s">
        <v>39</v>
      </c>
      <c r="L35" s="776"/>
      <c r="M35" s="91" t="s">
        <v>40</v>
      </c>
    </row>
    <row r="36" spans="1:13">
      <c r="A36" s="759" t="s">
        <v>102</v>
      </c>
      <c r="B36" s="760"/>
      <c r="C36" s="760"/>
      <c r="D36" s="760"/>
      <c r="E36" s="760"/>
      <c r="F36" s="760"/>
      <c r="G36" s="761"/>
      <c r="H36" s="92"/>
      <c r="I36" s="93"/>
      <c r="J36" s="94">
        <v>70267.525774603884</v>
      </c>
      <c r="K36" s="95"/>
      <c r="L36" s="124">
        <v>73.599999999999994</v>
      </c>
      <c r="M36" s="97">
        <f>J36/L36</f>
        <v>954.72181758972681</v>
      </c>
    </row>
    <row r="37" spans="1:13">
      <c r="A37" s="759"/>
      <c r="B37" s="760"/>
      <c r="C37" s="760"/>
      <c r="D37" s="760"/>
      <c r="E37" s="760"/>
      <c r="F37" s="760"/>
      <c r="G37" s="761"/>
      <c r="H37" s="92"/>
      <c r="I37" s="93"/>
      <c r="J37" s="94"/>
      <c r="K37" s="95"/>
      <c r="L37" s="96"/>
      <c r="M37" s="97"/>
    </row>
    <row r="38" spans="1:13">
      <c r="A38" s="759"/>
      <c r="B38" s="760"/>
      <c r="C38" s="760"/>
      <c r="D38" s="760"/>
      <c r="E38" s="760"/>
      <c r="F38" s="760"/>
      <c r="G38" s="761"/>
      <c r="H38" s="92"/>
      <c r="I38" s="93"/>
      <c r="J38" s="94"/>
      <c r="K38" s="95"/>
      <c r="L38" s="96"/>
      <c r="M38" s="99"/>
    </row>
    <row r="39" spans="1:13">
      <c r="A39" s="759"/>
      <c r="B39" s="760"/>
      <c r="C39" s="760"/>
      <c r="D39" s="760"/>
      <c r="E39" s="760"/>
      <c r="F39" s="760"/>
      <c r="G39" s="761"/>
      <c r="H39" s="784"/>
      <c r="I39" s="785"/>
      <c r="J39" s="98"/>
      <c r="K39" s="786"/>
      <c r="L39" s="787"/>
      <c r="M39" s="341"/>
    </row>
    <row r="40" spans="1:13">
      <c r="A40" s="759"/>
      <c r="B40" s="760"/>
      <c r="C40" s="760"/>
      <c r="D40" s="788"/>
      <c r="E40" s="760"/>
      <c r="F40" s="760"/>
      <c r="G40" s="761"/>
      <c r="H40" s="100"/>
      <c r="I40" s="101"/>
      <c r="J40" s="98"/>
      <c r="K40" s="102"/>
      <c r="L40" s="103"/>
      <c r="M40" s="104"/>
    </row>
    <row r="41" spans="1:13">
      <c r="A41" s="789"/>
      <c r="B41" s="790"/>
      <c r="C41" s="790"/>
      <c r="D41" s="105"/>
      <c r="E41" s="106"/>
      <c r="F41" s="106"/>
      <c r="G41" s="107"/>
      <c r="H41" s="100"/>
      <c r="I41" s="101"/>
      <c r="J41" s="108"/>
      <c r="K41" s="102"/>
      <c r="L41" s="103"/>
      <c r="M41" s="109"/>
    </row>
    <row r="42" spans="1:13" ht="15.75" thickBot="1">
      <c r="A42" s="759"/>
      <c r="B42" s="760"/>
      <c r="C42" s="760"/>
      <c r="D42" s="760"/>
      <c r="E42" s="760"/>
      <c r="F42" s="760"/>
      <c r="G42" s="761"/>
      <c r="H42" s="791"/>
      <c r="I42" s="792"/>
      <c r="J42" s="110"/>
      <c r="K42" s="793"/>
      <c r="L42" s="794"/>
      <c r="M42" s="111"/>
    </row>
    <row r="43" spans="1:13" ht="15.75" thickBot="1">
      <c r="A43" s="795" t="s">
        <v>44</v>
      </c>
      <c r="B43" s="796"/>
      <c r="C43" s="796"/>
      <c r="D43" s="796"/>
      <c r="E43" s="796"/>
      <c r="F43" s="796"/>
      <c r="G43" s="796"/>
      <c r="H43" s="796"/>
      <c r="I43" s="796"/>
      <c r="J43" s="796"/>
      <c r="K43" s="796"/>
      <c r="L43" s="797"/>
      <c r="M43" s="167">
        <f>SUM(M36:M42)</f>
        <v>954.72181758972681</v>
      </c>
    </row>
    <row r="44" spans="1:13">
      <c r="A44" s="113"/>
      <c r="B44" s="66"/>
      <c r="C44" s="66"/>
      <c r="D44" s="66"/>
      <c r="E44" s="66"/>
      <c r="F44" s="66"/>
      <c r="G44" s="66"/>
      <c r="H44" s="66"/>
      <c r="I44" s="66"/>
      <c r="J44" s="66"/>
      <c r="K44" s="66"/>
      <c r="L44" s="66"/>
      <c r="M44" s="67"/>
    </row>
    <row r="45" spans="1:13">
      <c r="A45" s="114" t="s">
        <v>45</v>
      </c>
      <c r="B45" s="115"/>
      <c r="C45" s="115"/>
      <c r="D45" s="115"/>
      <c r="E45" s="115"/>
      <c r="F45" s="115"/>
      <c r="G45" s="115"/>
      <c r="H45" s="115"/>
      <c r="I45" s="115"/>
      <c r="J45" s="115"/>
      <c r="K45" s="115"/>
      <c r="L45" s="115"/>
      <c r="M45" s="116"/>
    </row>
    <row r="46" spans="1:13" ht="15.75" thickBot="1">
      <c r="A46" s="117"/>
      <c r="B46" s="88"/>
      <c r="C46" s="88"/>
      <c r="D46" s="88"/>
      <c r="E46" s="88"/>
      <c r="F46" s="88"/>
      <c r="G46" s="88"/>
      <c r="H46" s="88"/>
      <c r="I46" s="87"/>
      <c r="J46" s="87"/>
      <c r="K46" s="87"/>
      <c r="L46" s="87"/>
      <c r="M46" s="89"/>
    </row>
    <row r="47" spans="1:13">
      <c r="A47" s="780" t="s">
        <v>29</v>
      </c>
      <c r="B47" s="781"/>
      <c r="C47" s="781"/>
      <c r="D47" s="781"/>
      <c r="E47" s="781"/>
      <c r="F47" s="781"/>
      <c r="G47" s="781"/>
      <c r="H47" s="782"/>
      <c r="I47" s="253" t="s">
        <v>31</v>
      </c>
      <c r="J47" s="119" t="s">
        <v>32</v>
      </c>
      <c r="K47" s="783" t="s">
        <v>46</v>
      </c>
      <c r="L47" s="782"/>
      <c r="M47" s="120" t="s">
        <v>40</v>
      </c>
    </row>
    <row r="48" spans="1:13">
      <c r="A48" s="121"/>
      <c r="B48" s="122"/>
      <c r="C48" s="122"/>
      <c r="D48" s="122"/>
      <c r="E48" s="122"/>
      <c r="F48" s="122"/>
      <c r="G48" s="122"/>
      <c r="H48" s="93"/>
      <c r="I48" s="55"/>
      <c r="J48" s="123"/>
      <c r="K48" s="92"/>
      <c r="L48" s="124"/>
      <c r="M48" s="125"/>
    </row>
    <row r="49" spans="1:13">
      <c r="A49" s="121"/>
      <c r="B49" s="122"/>
      <c r="C49" s="122"/>
      <c r="D49" s="122"/>
      <c r="E49" s="122"/>
      <c r="F49" s="122"/>
      <c r="G49" s="122"/>
      <c r="H49" s="93"/>
      <c r="I49" s="55"/>
      <c r="J49" s="123"/>
      <c r="K49" s="92"/>
      <c r="L49" s="124"/>
      <c r="M49" s="125"/>
    </row>
    <row r="50" spans="1:13">
      <c r="A50" s="121"/>
      <c r="B50" s="122"/>
      <c r="C50" s="122"/>
      <c r="D50" s="122"/>
      <c r="E50" s="122"/>
      <c r="F50" s="122"/>
      <c r="G50" s="122"/>
      <c r="H50" s="93"/>
      <c r="I50" s="55"/>
      <c r="J50" s="123"/>
      <c r="K50" s="92"/>
      <c r="L50" s="124"/>
      <c r="M50" s="125"/>
    </row>
    <row r="51" spans="1:13">
      <c r="A51" s="121"/>
      <c r="B51" s="122"/>
      <c r="C51" s="122"/>
      <c r="D51" s="122"/>
      <c r="E51" s="122"/>
      <c r="F51" s="122"/>
      <c r="G51" s="122"/>
      <c r="H51" s="93"/>
      <c r="I51" s="55"/>
      <c r="J51" s="123"/>
      <c r="K51" s="92"/>
      <c r="L51" s="124"/>
      <c r="M51" s="125"/>
    </row>
    <row r="52" spans="1:13">
      <c r="A52" s="121"/>
      <c r="B52" s="122"/>
      <c r="C52" s="122"/>
      <c r="D52" s="122"/>
      <c r="E52" s="122"/>
      <c r="F52" s="122"/>
      <c r="G52" s="122"/>
      <c r="H52" s="93"/>
      <c r="I52" s="55"/>
      <c r="J52" s="123"/>
      <c r="K52" s="92"/>
      <c r="L52" s="124"/>
      <c r="M52" s="125"/>
    </row>
    <row r="53" spans="1:13" ht="15.75" thickBot="1">
      <c r="A53" s="800"/>
      <c r="B53" s="801"/>
      <c r="C53" s="801"/>
      <c r="D53" s="801"/>
      <c r="E53" s="801"/>
      <c r="F53" s="801"/>
      <c r="G53" s="801"/>
      <c r="H53" s="785"/>
      <c r="I53" s="126"/>
      <c r="J53" s="127"/>
      <c r="K53" s="802"/>
      <c r="L53" s="803"/>
      <c r="M53" s="128"/>
    </row>
    <row r="54" spans="1:13" ht="15.75" thickBot="1">
      <c r="A54" s="795" t="s">
        <v>44</v>
      </c>
      <c r="B54" s="796"/>
      <c r="C54" s="796"/>
      <c r="D54" s="796"/>
      <c r="E54" s="796"/>
      <c r="F54" s="796"/>
      <c r="G54" s="796"/>
      <c r="H54" s="796"/>
      <c r="I54" s="796"/>
      <c r="J54" s="796"/>
      <c r="K54" s="796"/>
      <c r="L54" s="797"/>
      <c r="M54" s="342"/>
    </row>
    <row r="55" spans="1:13">
      <c r="A55" s="65"/>
      <c r="B55" s="66"/>
      <c r="C55" s="66"/>
      <c r="D55" s="66"/>
      <c r="E55" s="66"/>
      <c r="F55" s="66"/>
      <c r="G55" s="66"/>
      <c r="H55" s="66"/>
      <c r="I55" s="66"/>
      <c r="J55" s="66"/>
      <c r="K55" s="66"/>
      <c r="L55" s="66"/>
      <c r="M55" s="67"/>
    </row>
    <row r="56" spans="1:13">
      <c r="A56" s="114" t="s">
        <v>47</v>
      </c>
      <c r="B56" s="115"/>
      <c r="C56" s="115"/>
      <c r="D56" s="115"/>
      <c r="E56" s="115"/>
      <c r="F56" s="115"/>
      <c r="G56" s="115"/>
      <c r="H56" s="115"/>
      <c r="I56" s="115"/>
      <c r="J56" s="115"/>
      <c r="K56" s="115"/>
      <c r="L56" s="115"/>
      <c r="M56" s="116"/>
    </row>
    <row r="57" spans="1:13" ht="15.75" thickBot="1">
      <c r="A57" s="129"/>
      <c r="B57" s="87"/>
      <c r="C57" s="87"/>
      <c r="D57" s="87"/>
      <c r="E57" s="87"/>
      <c r="F57" s="87"/>
      <c r="G57" s="87"/>
      <c r="H57" s="87"/>
      <c r="I57" s="87"/>
      <c r="J57" s="87"/>
      <c r="K57" s="87"/>
      <c r="L57" s="87"/>
      <c r="M57" s="89"/>
    </row>
    <row r="58" spans="1:13" ht="25.5">
      <c r="A58" s="245" t="s">
        <v>48</v>
      </c>
      <c r="B58" s="246"/>
      <c r="C58" s="246"/>
      <c r="D58" s="246"/>
      <c r="E58" s="246"/>
      <c r="F58" s="246"/>
      <c r="G58" s="132" t="s">
        <v>31</v>
      </c>
      <c r="H58" s="133" t="s">
        <v>49</v>
      </c>
      <c r="I58" s="134" t="s">
        <v>50</v>
      </c>
      <c r="J58" s="132" t="s">
        <v>51</v>
      </c>
      <c r="K58" s="804" t="s">
        <v>52</v>
      </c>
      <c r="L58" s="805"/>
      <c r="M58" s="135" t="s">
        <v>40</v>
      </c>
    </row>
    <row r="59" spans="1:13">
      <c r="A59" s="136"/>
      <c r="B59" s="248"/>
      <c r="C59" s="248"/>
      <c r="D59" s="248"/>
      <c r="E59" s="248"/>
      <c r="F59" s="248"/>
      <c r="G59" s="138"/>
      <c r="H59" s="108"/>
      <c r="I59" s="139"/>
      <c r="J59" s="108"/>
      <c r="K59" s="806"/>
      <c r="L59" s="807"/>
      <c r="M59" s="140"/>
    </row>
    <row r="60" spans="1:13">
      <c r="A60" s="136"/>
      <c r="B60" s="141"/>
      <c r="C60" s="141"/>
      <c r="D60" s="141"/>
      <c r="E60" s="141"/>
      <c r="F60" s="141"/>
      <c r="G60" s="142"/>
      <c r="H60" s="108"/>
      <c r="I60" s="108"/>
      <c r="J60" s="108"/>
      <c r="K60" s="143"/>
      <c r="L60" s="144"/>
      <c r="M60" s="145"/>
    </row>
    <row r="61" spans="1:13">
      <c r="A61" s="136"/>
      <c r="B61" s="141"/>
      <c r="C61" s="141"/>
      <c r="D61" s="141"/>
      <c r="E61" s="141"/>
      <c r="F61" s="141"/>
      <c r="G61" s="142"/>
      <c r="H61" s="108"/>
      <c r="I61" s="108"/>
      <c r="J61" s="108"/>
      <c r="K61" s="143"/>
      <c r="L61" s="144"/>
      <c r="M61" s="145"/>
    </row>
    <row r="62" spans="1:13">
      <c r="A62" s="136"/>
      <c r="B62" s="141"/>
      <c r="C62" s="141"/>
      <c r="D62" s="141"/>
      <c r="E62" s="141"/>
      <c r="F62" s="141"/>
      <c r="G62" s="142"/>
      <c r="H62" s="108"/>
      <c r="I62" s="108"/>
      <c r="J62" s="108"/>
      <c r="K62" s="143"/>
      <c r="L62" s="144"/>
      <c r="M62" s="145"/>
    </row>
    <row r="63" spans="1:13">
      <c r="A63" s="136"/>
      <c r="B63" s="141"/>
      <c r="C63" s="141"/>
      <c r="D63" s="141"/>
      <c r="E63" s="141"/>
      <c r="F63" s="141"/>
      <c r="G63" s="142"/>
      <c r="H63" s="108"/>
      <c r="I63" s="108"/>
      <c r="J63" s="108"/>
      <c r="K63" s="143"/>
      <c r="L63" s="144"/>
      <c r="M63" s="145"/>
    </row>
    <row r="64" spans="1:13" ht="15.75" thickBot="1">
      <c r="A64" s="153"/>
      <c r="B64" s="141"/>
      <c r="C64" s="141"/>
      <c r="D64" s="141"/>
      <c r="E64" s="141"/>
      <c r="F64" s="141"/>
      <c r="G64" s="332"/>
      <c r="H64" s="321"/>
      <c r="I64" s="321"/>
      <c r="J64" s="321"/>
      <c r="K64" s="850"/>
      <c r="L64" s="851"/>
      <c r="M64" s="333"/>
    </row>
    <row r="65" spans="1:13" ht="15.75" thickBot="1">
      <c r="A65" s="795" t="s">
        <v>44</v>
      </c>
      <c r="B65" s="796"/>
      <c r="C65" s="796"/>
      <c r="D65" s="796"/>
      <c r="E65" s="796"/>
      <c r="F65" s="796"/>
      <c r="G65" s="796"/>
      <c r="H65" s="796"/>
      <c r="I65" s="796"/>
      <c r="J65" s="796"/>
      <c r="K65" s="796"/>
      <c r="L65" s="797"/>
      <c r="M65" s="112"/>
    </row>
    <row r="66" spans="1:13">
      <c r="A66" s="65"/>
      <c r="B66" s="66"/>
      <c r="C66" s="66"/>
      <c r="D66" s="66"/>
      <c r="E66" s="66"/>
      <c r="F66" s="66"/>
      <c r="G66" s="66"/>
      <c r="H66" s="66"/>
      <c r="I66" s="66"/>
      <c r="J66" s="66"/>
      <c r="K66" s="66"/>
      <c r="L66" s="66"/>
      <c r="M66" s="67"/>
    </row>
    <row r="67" spans="1:13">
      <c r="A67" s="114" t="s">
        <v>53</v>
      </c>
      <c r="B67" s="115"/>
      <c r="C67" s="115"/>
      <c r="D67" s="115"/>
      <c r="E67" s="115"/>
      <c r="F67" s="115"/>
      <c r="G67" s="115"/>
      <c r="H67" s="115"/>
      <c r="I67" s="115"/>
      <c r="J67" s="115"/>
      <c r="K67" s="115"/>
      <c r="L67" s="115"/>
      <c r="M67" s="116"/>
    </row>
    <row r="68" spans="1:13" ht="15.75" thickBot="1">
      <c r="A68" s="129"/>
      <c r="B68" s="87"/>
      <c r="C68" s="87"/>
      <c r="D68" s="87"/>
      <c r="E68" s="87"/>
      <c r="F68" s="87"/>
      <c r="G68" s="87"/>
      <c r="H68" s="87"/>
      <c r="I68" s="87"/>
      <c r="J68" s="87"/>
      <c r="K68" s="87"/>
      <c r="L68" s="87"/>
      <c r="M68" s="89"/>
    </row>
    <row r="69" spans="1:13" ht="25.5">
      <c r="A69" s="811" t="s">
        <v>54</v>
      </c>
      <c r="B69" s="812"/>
      <c r="C69" s="812"/>
      <c r="D69" s="812"/>
      <c r="E69" s="812"/>
      <c r="F69" s="812"/>
      <c r="G69" s="812"/>
      <c r="H69" s="132" t="s">
        <v>55</v>
      </c>
      <c r="I69" s="134" t="s">
        <v>56</v>
      </c>
      <c r="J69" s="133" t="s">
        <v>57</v>
      </c>
      <c r="K69" s="813" t="s">
        <v>39</v>
      </c>
      <c r="L69" s="814"/>
      <c r="M69" s="152" t="s">
        <v>40</v>
      </c>
    </row>
    <row r="70" spans="1:13">
      <c r="A70" s="153"/>
      <c r="B70" s="141"/>
      <c r="C70" s="141"/>
      <c r="D70" s="141"/>
      <c r="E70" s="141"/>
      <c r="F70" s="141"/>
      <c r="G70" s="141"/>
      <c r="H70" s="154"/>
      <c r="I70" s="155"/>
      <c r="J70" s="156"/>
      <c r="K70" s="157"/>
      <c r="L70" s="158"/>
      <c r="M70" s="161"/>
    </row>
    <row r="71" spans="1:13">
      <c r="A71" s="153"/>
      <c r="B71" s="141"/>
      <c r="C71" s="141"/>
      <c r="D71" s="141"/>
      <c r="E71" s="141"/>
      <c r="F71" s="141"/>
      <c r="G71" s="141"/>
      <c r="H71" s="108"/>
      <c r="I71" s="162"/>
      <c r="J71" s="163"/>
      <c r="K71" s="157"/>
      <c r="L71" s="160"/>
      <c r="M71" s="161"/>
    </row>
    <row r="72" spans="1:13">
      <c r="A72" s="153"/>
      <c r="B72" s="141"/>
      <c r="C72" s="141"/>
      <c r="D72" s="141"/>
      <c r="E72" s="141"/>
      <c r="F72" s="141"/>
      <c r="G72" s="141"/>
      <c r="H72" s="108"/>
      <c r="I72" s="162"/>
      <c r="J72" s="163"/>
      <c r="K72" s="157"/>
      <c r="L72" s="164"/>
      <c r="M72" s="161"/>
    </row>
    <row r="73" spans="1:13">
      <c r="A73" s="153"/>
      <c r="B73" s="141"/>
      <c r="C73" s="141"/>
      <c r="D73" s="141"/>
      <c r="E73" s="141"/>
      <c r="F73" s="141"/>
      <c r="G73" s="141"/>
      <c r="H73" s="108"/>
      <c r="I73" s="162"/>
      <c r="J73" s="163"/>
      <c r="K73" s="249"/>
      <c r="L73" s="164"/>
      <c r="M73" s="161"/>
    </row>
    <row r="74" spans="1:13">
      <c r="A74" s="153"/>
      <c r="B74" s="141"/>
      <c r="C74" s="141"/>
      <c r="D74" s="141"/>
      <c r="E74" s="141"/>
      <c r="F74" s="141"/>
      <c r="G74" s="141"/>
      <c r="H74" s="108"/>
      <c r="I74" s="162"/>
      <c r="J74" s="163"/>
      <c r="K74" s="249"/>
      <c r="L74" s="164"/>
      <c r="M74" s="161"/>
    </row>
    <row r="75" spans="1:13" ht="15.75" thickBot="1">
      <c r="A75" s="852"/>
      <c r="B75" s="853"/>
      <c r="C75" s="853"/>
      <c r="D75" s="853"/>
      <c r="E75" s="853"/>
      <c r="F75" s="853"/>
      <c r="G75" s="853"/>
      <c r="H75" s="321"/>
      <c r="I75" s="321"/>
      <c r="J75" s="321"/>
      <c r="K75" s="854"/>
      <c r="L75" s="855"/>
      <c r="M75" s="128"/>
    </row>
    <row r="76" spans="1:13" ht="15.75" thickBot="1">
      <c r="A76" s="795" t="s">
        <v>44</v>
      </c>
      <c r="B76" s="796"/>
      <c r="C76" s="796"/>
      <c r="D76" s="796"/>
      <c r="E76" s="796"/>
      <c r="F76" s="796"/>
      <c r="G76" s="796"/>
      <c r="H76" s="796"/>
      <c r="I76" s="796"/>
      <c r="J76" s="796"/>
      <c r="K76" s="796"/>
      <c r="L76" s="797"/>
      <c r="M76" s="166"/>
    </row>
    <row r="77" spans="1:13" ht="15.75" thickBot="1">
      <c r="A77" s="65"/>
      <c r="B77" s="66"/>
      <c r="C77" s="66"/>
      <c r="D77" s="66"/>
      <c r="E77" s="66"/>
      <c r="F77" s="66"/>
      <c r="G77" s="66"/>
      <c r="H77" s="66"/>
      <c r="I77" s="66"/>
      <c r="J77" s="66"/>
      <c r="K77" s="66"/>
      <c r="L77" s="66"/>
      <c r="M77" s="67"/>
    </row>
    <row r="78" spans="1:13" ht="15.75" thickBot="1">
      <c r="A78" s="795" t="s">
        <v>58</v>
      </c>
      <c r="B78" s="796"/>
      <c r="C78" s="796"/>
      <c r="D78" s="796"/>
      <c r="E78" s="796"/>
      <c r="F78" s="796"/>
      <c r="G78" s="796"/>
      <c r="H78" s="796"/>
      <c r="I78" s="796"/>
      <c r="J78" s="796"/>
      <c r="K78" s="796"/>
      <c r="L78" s="797"/>
      <c r="M78" s="167">
        <f>M43+M54+M65+M76</f>
        <v>954.72181758972681</v>
      </c>
    </row>
    <row r="79" spans="1:13">
      <c r="A79" s="65"/>
      <c r="B79" s="66"/>
      <c r="C79" s="66"/>
      <c r="D79" s="66"/>
      <c r="E79" s="66"/>
      <c r="F79" s="66"/>
      <c r="G79" s="66"/>
      <c r="H79" s="66"/>
      <c r="I79" s="66"/>
      <c r="J79" s="66"/>
      <c r="K79" s="66"/>
      <c r="L79" s="66"/>
      <c r="M79" s="67"/>
    </row>
    <row r="80" spans="1:13">
      <c r="A80" s="114" t="s">
        <v>59</v>
      </c>
      <c r="B80" s="115"/>
      <c r="C80" s="115"/>
      <c r="D80" s="115"/>
      <c r="E80" s="115"/>
      <c r="F80" s="115"/>
      <c r="G80" s="115"/>
      <c r="H80" s="115"/>
      <c r="I80" s="115"/>
      <c r="J80" s="115"/>
      <c r="K80" s="115"/>
      <c r="L80" s="115"/>
      <c r="M80" s="116"/>
    </row>
    <row r="81" spans="1:13" ht="15.75" thickBot="1">
      <c r="A81" s="129"/>
      <c r="B81" s="87"/>
      <c r="C81" s="87"/>
      <c r="D81" s="87"/>
      <c r="E81" s="87"/>
      <c r="F81" s="87"/>
      <c r="G81" s="87"/>
      <c r="H81" s="87"/>
      <c r="I81" s="87"/>
      <c r="J81" s="87"/>
      <c r="K81" s="87"/>
      <c r="L81" s="87"/>
      <c r="M81" s="89"/>
    </row>
    <row r="82" spans="1:13">
      <c r="A82" s="780" t="s">
        <v>60</v>
      </c>
      <c r="B82" s="781"/>
      <c r="C82" s="781"/>
      <c r="D82" s="781"/>
      <c r="E82" s="781"/>
      <c r="F82" s="781"/>
      <c r="G82" s="781"/>
      <c r="H82" s="246"/>
      <c r="I82" s="247"/>
      <c r="J82" s="169" t="s">
        <v>61</v>
      </c>
      <c r="K82" s="822" t="s">
        <v>62</v>
      </c>
      <c r="L82" s="823"/>
      <c r="M82" s="170"/>
    </row>
    <row r="83" spans="1:13">
      <c r="A83" s="824" t="s">
        <v>63</v>
      </c>
      <c r="B83" s="825"/>
      <c r="C83" s="825"/>
      <c r="D83" s="825"/>
      <c r="E83" s="825"/>
      <c r="F83" s="825"/>
      <c r="G83" s="825"/>
      <c r="H83" s="171"/>
      <c r="I83" s="172"/>
      <c r="J83" s="173">
        <v>0.2</v>
      </c>
      <c r="K83" s="826">
        <f>M78*J83</f>
        <v>190.94436351794536</v>
      </c>
      <c r="L83" s="827"/>
      <c r="M83" s="174"/>
    </row>
    <row r="84" spans="1:13">
      <c r="A84" s="175" t="s">
        <v>64</v>
      </c>
      <c r="B84" s="176"/>
      <c r="C84" s="176"/>
      <c r="D84" s="176"/>
      <c r="E84" s="176"/>
      <c r="F84" s="176"/>
      <c r="G84" s="176"/>
      <c r="H84" s="171"/>
      <c r="I84" s="172"/>
      <c r="J84" s="173">
        <v>0.05</v>
      </c>
      <c r="K84" s="826">
        <f>M78*J84</f>
        <v>47.736090879486341</v>
      </c>
      <c r="L84" s="827"/>
      <c r="M84" s="174"/>
    </row>
    <row r="85" spans="1:13" ht="15.75" thickBot="1">
      <c r="A85" s="177" t="s">
        <v>65</v>
      </c>
      <c r="B85" s="178"/>
      <c r="C85" s="178"/>
      <c r="D85" s="178"/>
      <c r="E85" s="178"/>
      <c r="F85" s="178"/>
      <c r="G85" s="178"/>
      <c r="H85" s="179"/>
      <c r="I85" s="180"/>
      <c r="J85" s="181">
        <v>0.05</v>
      </c>
      <c r="K85" s="828">
        <f>M78*J85</f>
        <v>47.736090879486341</v>
      </c>
      <c r="L85" s="829"/>
      <c r="M85" s="174"/>
    </row>
    <row r="86" spans="1:13" ht="15.75" thickBot="1">
      <c r="A86" s="795" t="s">
        <v>44</v>
      </c>
      <c r="B86" s="796"/>
      <c r="C86" s="796"/>
      <c r="D86" s="796"/>
      <c r="E86" s="796"/>
      <c r="F86" s="796"/>
      <c r="G86" s="796"/>
      <c r="H86" s="796"/>
      <c r="I86" s="796"/>
      <c r="J86" s="796"/>
      <c r="K86" s="796"/>
      <c r="L86" s="797"/>
      <c r="M86" s="182">
        <f>K83+K84+K85</f>
        <v>286.41654527691804</v>
      </c>
    </row>
    <row r="87" spans="1:13" ht="15.75" thickBot="1">
      <c r="A87" s="65"/>
      <c r="B87" s="66"/>
      <c r="C87" s="66"/>
      <c r="D87" s="66"/>
      <c r="E87" s="66"/>
      <c r="F87" s="66"/>
      <c r="G87" s="66"/>
      <c r="H87" s="66"/>
      <c r="I87" s="66"/>
      <c r="J87" s="66"/>
      <c r="K87" s="66"/>
      <c r="L87" s="66"/>
      <c r="M87" s="67"/>
    </row>
    <row r="88" spans="1:13" ht="15.75" thickBot="1">
      <c r="A88" s="795" t="s">
        <v>66</v>
      </c>
      <c r="B88" s="796"/>
      <c r="C88" s="796"/>
      <c r="D88" s="796"/>
      <c r="E88" s="796"/>
      <c r="F88" s="796"/>
      <c r="G88" s="796"/>
      <c r="H88" s="796"/>
      <c r="I88" s="796"/>
      <c r="J88" s="796"/>
      <c r="K88" s="796"/>
      <c r="L88" s="797"/>
      <c r="M88" s="183">
        <f>M78+M86</f>
        <v>1241.1383628666449</v>
      </c>
    </row>
    <row r="89" spans="1:13">
      <c r="A89" s="277"/>
      <c r="B89" s="278"/>
      <c r="C89" s="278"/>
      <c r="D89" s="278"/>
      <c r="E89" s="278"/>
      <c r="F89" s="278"/>
      <c r="G89" s="278"/>
      <c r="H89" s="278"/>
      <c r="I89" s="278"/>
      <c r="J89" s="278"/>
      <c r="K89" s="278"/>
      <c r="L89" s="278"/>
      <c r="M89" s="279"/>
    </row>
    <row r="90" spans="1:13">
      <c r="A90" s="280"/>
      <c r="B90" s="281"/>
      <c r="C90" s="281"/>
      <c r="D90" s="281"/>
      <c r="E90" s="281"/>
      <c r="F90" s="281"/>
      <c r="G90" s="281"/>
      <c r="H90" s="281"/>
      <c r="I90" s="281"/>
      <c r="J90" s="281"/>
      <c r="K90" s="281"/>
      <c r="L90" s="281"/>
      <c r="M90" s="282"/>
    </row>
    <row r="91" spans="1:13">
      <c r="A91" s="280"/>
      <c r="B91" s="281"/>
      <c r="C91" s="281"/>
      <c r="D91" s="281"/>
      <c r="E91" s="281"/>
      <c r="F91" s="281"/>
      <c r="G91" s="281"/>
      <c r="H91" s="281"/>
      <c r="I91" s="281"/>
      <c r="J91" s="281"/>
      <c r="K91" s="281"/>
      <c r="L91" s="281"/>
      <c r="M91" s="282"/>
    </row>
    <row r="92" spans="1:13">
      <c r="A92" s="280"/>
      <c r="B92" s="281"/>
      <c r="C92" s="281"/>
      <c r="D92" s="281"/>
      <c r="E92" s="281"/>
      <c r="F92" s="281"/>
      <c r="G92" s="281"/>
      <c r="H92" s="281"/>
      <c r="I92" s="281"/>
      <c r="J92" s="281"/>
      <c r="K92" s="281"/>
      <c r="L92" s="281"/>
      <c r="M92" s="282"/>
    </row>
    <row r="93" spans="1:13">
      <c r="A93" s="280"/>
      <c r="B93" s="281"/>
      <c r="C93" s="281"/>
      <c r="D93" s="283" t="s">
        <v>67</v>
      </c>
      <c r="E93" s="283"/>
      <c r="F93" s="283"/>
      <c r="G93" s="283"/>
      <c r="H93" s="283"/>
      <c r="I93" s="283"/>
      <c r="J93" s="281"/>
      <c r="K93" s="281"/>
      <c r="L93" s="281"/>
      <c r="M93" s="282"/>
    </row>
    <row r="94" spans="1:13">
      <c r="A94" s="280"/>
      <c r="B94" s="281"/>
      <c r="C94" s="281"/>
      <c r="D94" s="281" t="s">
        <v>68</v>
      </c>
      <c r="E94" s="281"/>
      <c r="F94" s="281"/>
      <c r="G94" s="281"/>
      <c r="H94" s="281"/>
      <c r="I94" s="281"/>
      <c r="J94" s="281"/>
      <c r="K94" s="281"/>
      <c r="L94" s="281"/>
      <c r="M94" s="282"/>
    </row>
    <row r="95" spans="1:13">
      <c r="A95" s="280"/>
      <c r="B95" s="281"/>
      <c r="C95" s="281"/>
      <c r="D95" s="281" t="s">
        <v>69</v>
      </c>
      <c r="E95" s="281"/>
      <c r="F95" s="281"/>
      <c r="G95" s="281"/>
      <c r="H95" s="281"/>
      <c r="I95" s="281"/>
      <c r="J95" s="281"/>
      <c r="K95" s="281"/>
      <c r="L95" s="281"/>
      <c r="M95" s="282"/>
    </row>
    <row r="96" spans="1:13">
      <c r="A96" s="280"/>
      <c r="B96" s="281"/>
      <c r="C96" s="281"/>
      <c r="D96" s="281" t="s">
        <v>70</v>
      </c>
      <c r="E96" s="281"/>
      <c r="F96" s="281"/>
      <c r="G96" s="281"/>
      <c r="H96" s="281"/>
      <c r="I96" s="281"/>
      <c r="J96" s="281"/>
      <c r="K96" s="281"/>
      <c r="L96" s="281"/>
      <c r="M96" s="282"/>
    </row>
    <row r="97" spans="1:13" ht="15.75" thickBot="1">
      <c r="A97" s="280"/>
      <c r="B97" s="281"/>
      <c r="C97" s="281"/>
      <c r="D97" s="281"/>
      <c r="E97" s="281" t="s">
        <v>71</v>
      </c>
      <c r="F97" s="281"/>
      <c r="G97" s="281"/>
      <c r="H97" s="281"/>
      <c r="I97" s="281"/>
      <c r="J97" s="281"/>
      <c r="K97" s="281"/>
      <c r="L97" s="281"/>
      <c r="M97" s="282"/>
    </row>
    <row r="98" spans="1:13">
      <c r="A98" s="184" t="s">
        <v>72</v>
      </c>
      <c r="B98" s="185"/>
      <c r="C98" s="185"/>
      <c r="D98" s="185"/>
      <c r="E98" s="185"/>
      <c r="F98" s="185"/>
      <c r="G98" s="185"/>
      <c r="H98" s="185"/>
      <c r="I98" s="185"/>
      <c r="J98" s="185"/>
      <c r="K98" s="185"/>
      <c r="L98" s="185"/>
      <c r="M98" s="186"/>
    </row>
    <row r="99" spans="1:13">
      <c r="A99" s="284"/>
      <c r="B99" s="285"/>
      <c r="C99" s="285"/>
      <c r="D99" s="285"/>
      <c r="E99" s="285"/>
      <c r="F99" s="285"/>
      <c r="G99" s="285"/>
      <c r="H99" s="285"/>
      <c r="I99" s="285"/>
      <c r="J99" s="285"/>
      <c r="K99" s="285"/>
      <c r="L99" s="285"/>
      <c r="M99" s="286"/>
    </row>
    <row r="100" spans="1:13">
      <c r="A100" s="284"/>
      <c r="B100" s="285"/>
      <c r="C100" s="285"/>
      <c r="D100" s="285"/>
      <c r="E100" s="285"/>
      <c r="F100" s="285"/>
      <c r="G100" s="285"/>
      <c r="H100" s="285"/>
      <c r="I100" s="285"/>
      <c r="J100" s="285"/>
      <c r="K100" s="285"/>
      <c r="L100" s="285"/>
      <c r="M100" s="286"/>
    </row>
    <row r="101" spans="1:13">
      <c r="A101" s="284"/>
      <c r="B101" s="285"/>
      <c r="C101" s="285"/>
      <c r="D101" s="285"/>
      <c r="E101" s="285"/>
      <c r="F101" s="285"/>
      <c r="G101" s="285"/>
      <c r="H101" s="285"/>
      <c r="I101" s="285"/>
      <c r="J101" s="285"/>
      <c r="K101" s="285"/>
      <c r="L101" s="285"/>
      <c r="M101" s="286"/>
    </row>
    <row r="102" spans="1:13" ht="15.75" thickBot="1">
      <c r="A102" s="287"/>
      <c r="B102" s="288"/>
      <c r="C102" s="288"/>
      <c r="D102" s="288"/>
      <c r="E102" s="288"/>
      <c r="F102" s="288"/>
      <c r="G102" s="288"/>
      <c r="H102" s="288"/>
      <c r="I102" s="288"/>
      <c r="J102" s="288"/>
      <c r="K102" s="288"/>
      <c r="L102" s="288"/>
      <c r="M102" s="289"/>
    </row>
    <row r="103" spans="1:13">
      <c r="A103" s="290"/>
      <c r="B103" s="291"/>
      <c r="C103" s="291"/>
      <c r="D103" s="291"/>
      <c r="E103" s="291"/>
      <c r="F103" s="291"/>
      <c r="G103" s="291"/>
      <c r="H103" s="291"/>
      <c r="I103" s="291"/>
      <c r="J103" s="291"/>
      <c r="K103" s="291"/>
      <c r="L103" s="291"/>
      <c r="M103" s="292"/>
    </row>
    <row r="104" spans="1:13">
      <c r="A104" s="293" t="s">
        <v>73</v>
      </c>
      <c r="B104" s="294"/>
      <c r="C104" s="294"/>
      <c r="D104" s="294"/>
      <c r="E104" s="294"/>
      <c r="F104" s="294"/>
      <c r="G104" s="294"/>
      <c r="H104" s="294"/>
      <c r="I104" s="294"/>
      <c r="J104" s="294"/>
      <c r="K104" s="294"/>
      <c r="L104" s="294"/>
      <c r="M104" s="295"/>
    </row>
    <row r="105" spans="1:13">
      <c r="A105" s="836" t="s">
        <v>74</v>
      </c>
      <c r="B105" s="837"/>
      <c r="C105" s="837"/>
      <c r="D105" s="837"/>
      <c r="E105" s="837"/>
      <c r="F105" s="837"/>
      <c r="G105" s="837"/>
      <c r="H105" s="837"/>
      <c r="I105" s="837"/>
      <c r="J105" s="837"/>
      <c r="K105" s="837"/>
      <c r="L105" s="837"/>
      <c r="M105" s="838"/>
    </row>
    <row r="106" spans="1:13" ht="22.5" customHeight="1">
      <c r="A106" s="836"/>
      <c r="B106" s="837"/>
      <c r="C106" s="837"/>
      <c r="D106" s="837"/>
      <c r="E106" s="837"/>
      <c r="F106" s="837"/>
      <c r="G106" s="837"/>
      <c r="H106" s="837"/>
      <c r="I106" s="837"/>
      <c r="J106" s="837"/>
      <c r="K106" s="837"/>
      <c r="L106" s="837"/>
      <c r="M106" s="838"/>
    </row>
    <row r="107" spans="1:13">
      <c r="A107" s="839" t="s">
        <v>75</v>
      </c>
      <c r="B107" s="840"/>
      <c r="C107" s="840"/>
      <c r="D107" s="840"/>
      <c r="E107" s="840"/>
      <c r="F107" s="840"/>
      <c r="G107" s="840"/>
      <c r="H107" s="840"/>
      <c r="I107" s="840"/>
      <c r="J107" s="840"/>
      <c r="K107" s="840"/>
      <c r="L107" s="840"/>
      <c r="M107" s="841"/>
    </row>
    <row r="108" spans="1:13" ht="30.75" customHeight="1">
      <c r="A108" s="839"/>
      <c r="B108" s="840"/>
      <c r="C108" s="840"/>
      <c r="D108" s="840"/>
      <c r="E108" s="840"/>
      <c r="F108" s="840"/>
      <c r="G108" s="840"/>
      <c r="H108" s="840"/>
      <c r="I108" s="840"/>
      <c r="J108" s="840"/>
      <c r="K108" s="840"/>
      <c r="L108" s="840"/>
      <c r="M108" s="841"/>
    </row>
    <row r="109" spans="1:13">
      <c r="A109" s="296"/>
      <c r="B109" s="297"/>
      <c r="C109" s="297"/>
      <c r="D109" s="297"/>
      <c r="E109" s="297"/>
      <c r="F109" s="297"/>
      <c r="G109" s="297"/>
      <c r="H109" s="297"/>
      <c r="I109" s="297"/>
      <c r="J109" s="297"/>
      <c r="K109" s="297"/>
      <c r="L109" s="297"/>
      <c r="M109" s="298"/>
    </row>
    <row r="110" spans="1:13">
      <c r="A110" s="296"/>
      <c r="B110" s="297"/>
      <c r="C110" s="297"/>
      <c r="D110" s="297"/>
      <c r="E110" s="297"/>
      <c r="F110" s="297"/>
      <c r="G110" s="297"/>
      <c r="H110" s="297"/>
      <c r="I110" s="297"/>
      <c r="J110" s="297"/>
      <c r="K110" s="297"/>
      <c r="L110" s="297"/>
      <c r="M110" s="298"/>
    </row>
    <row r="111" spans="1:13">
      <c r="A111" s="296"/>
      <c r="B111" s="297"/>
      <c r="C111" s="297"/>
      <c r="D111" s="297"/>
      <c r="E111" s="297"/>
      <c r="F111" s="297"/>
      <c r="G111" s="297"/>
      <c r="H111" s="297"/>
      <c r="I111" s="297"/>
      <c r="J111" s="297"/>
      <c r="K111" s="297"/>
      <c r="L111" s="297"/>
      <c r="M111" s="298"/>
    </row>
    <row r="112" spans="1:13">
      <c r="A112" s="293"/>
      <c r="B112" s="294"/>
      <c r="C112" s="294"/>
      <c r="D112" s="294"/>
      <c r="E112" s="294"/>
      <c r="F112" s="294"/>
      <c r="G112" s="294"/>
      <c r="H112" s="294"/>
      <c r="I112" s="294"/>
      <c r="J112" s="294"/>
      <c r="K112" s="294"/>
      <c r="L112" s="294"/>
      <c r="M112" s="295"/>
    </row>
    <row r="113" spans="1:13">
      <c r="A113" s="280"/>
      <c r="B113" s="281"/>
      <c r="C113" s="281"/>
      <c r="D113" s="281" t="s">
        <v>67</v>
      </c>
      <c r="E113" s="283"/>
      <c r="F113" s="283"/>
      <c r="G113" s="281"/>
      <c r="H113" s="281"/>
      <c r="I113" s="281"/>
      <c r="J113" s="281"/>
      <c r="K113" s="281"/>
      <c r="L113" s="281"/>
      <c r="M113" s="282"/>
    </row>
    <row r="114" spans="1:13">
      <c r="A114" s="280"/>
      <c r="B114" s="281"/>
      <c r="C114" s="281"/>
      <c r="D114" s="299" t="s">
        <v>68</v>
      </c>
      <c r="E114" s="281"/>
      <c r="F114" s="281"/>
      <c r="G114" s="299"/>
      <c r="H114" s="299"/>
      <c r="I114" s="299"/>
      <c r="J114" s="281"/>
      <c r="K114" s="281"/>
      <c r="L114" s="281"/>
      <c r="M114" s="282"/>
    </row>
    <row r="115" spans="1:13">
      <c r="A115" s="280"/>
      <c r="B115" s="281"/>
      <c r="C115" s="281"/>
      <c r="D115" s="300" t="s">
        <v>76</v>
      </c>
      <c r="E115" s="281"/>
      <c r="F115" s="281"/>
      <c r="G115" s="300"/>
      <c r="H115" s="300"/>
      <c r="I115" s="300"/>
      <c r="J115" s="281"/>
      <c r="K115" s="281"/>
      <c r="L115" s="281"/>
      <c r="M115" s="282"/>
    </row>
    <row r="116" spans="1:13">
      <c r="A116" s="301"/>
      <c r="B116" s="294"/>
      <c r="C116" s="294"/>
      <c r="D116" s="281" t="s">
        <v>70</v>
      </c>
      <c r="E116" s="281"/>
      <c r="F116" s="281"/>
      <c r="G116" s="281"/>
      <c r="H116" s="281"/>
      <c r="I116" s="281"/>
      <c r="J116" s="294"/>
      <c r="K116" s="294"/>
      <c r="L116" s="294"/>
      <c r="M116" s="295"/>
    </row>
    <row r="117" spans="1:13">
      <c r="A117" s="301"/>
      <c r="B117" s="294"/>
      <c r="C117" s="294"/>
      <c r="D117" s="294"/>
      <c r="E117" s="281"/>
      <c r="F117" s="281"/>
      <c r="G117" s="281"/>
      <c r="H117" s="281"/>
      <c r="I117" s="281"/>
      <c r="J117" s="294"/>
      <c r="K117" s="294"/>
      <c r="L117" s="294"/>
      <c r="M117" s="295"/>
    </row>
    <row r="118" spans="1:13">
      <c r="A118" s="301" t="s">
        <v>77</v>
      </c>
      <c r="B118" s="300"/>
      <c r="C118" s="300"/>
      <c r="D118" s="281"/>
      <c r="E118" s="281"/>
      <c r="F118" s="281"/>
      <c r="G118" s="281"/>
      <c r="H118" s="281"/>
      <c r="I118" s="842"/>
      <c r="J118" s="842"/>
      <c r="K118" s="842"/>
      <c r="L118" s="842"/>
      <c r="M118" s="843"/>
    </row>
    <row r="119" spans="1:13" ht="15.75" thickBot="1">
      <c r="A119" s="302" t="s">
        <v>78</v>
      </c>
      <c r="B119" s="303"/>
      <c r="C119" s="303"/>
      <c r="D119" s="304"/>
      <c r="E119" s="304"/>
      <c r="F119" s="304"/>
      <c r="G119" s="304"/>
      <c r="H119" s="304"/>
      <c r="I119" s="844"/>
      <c r="J119" s="844"/>
      <c r="K119" s="844"/>
      <c r="L119" s="844"/>
      <c r="M119" s="845"/>
    </row>
  </sheetData>
  <mergeCells count="66">
    <mergeCell ref="I118:M119"/>
    <mergeCell ref="A78:L78"/>
    <mergeCell ref="A82:G82"/>
    <mergeCell ref="K82:L82"/>
    <mergeCell ref="A83:G83"/>
    <mergeCell ref="K83:L83"/>
    <mergeCell ref="K84:L84"/>
    <mergeCell ref="K85:L85"/>
    <mergeCell ref="A86:L86"/>
    <mergeCell ref="A88:L88"/>
    <mergeCell ref="A105:M106"/>
    <mergeCell ref="A107:M108"/>
    <mergeCell ref="A76:L76"/>
    <mergeCell ref="A53:H53"/>
    <mergeCell ref="K53:L53"/>
    <mergeCell ref="A54:L54"/>
    <mergeCell ref="K58:L58"/>
    <mergeCell ref="K59:L59"/>
    <mergeCell ref="K64:L64"/>
    <mergeCell ref="A65:L65"/>
    <mergeCell ref="A69:G69"/>
    <mergeCell ref="K69:L69"/>
    <mergeCell ref="A75:G75"/>
    <mergeCell ref="K75:L75"/>
    <mergeCell ref="A47:H47"/>
    <mergeCell ref="K47:L47"/>
    <mergeCell ref="A37:G37"/>
    <mergeCell ref="A38:G38"/>
    <mergeCell ref="A39:G39"/>
    <mergeCell ref="H39:I39"/>
    <mergeCell ref="K39:L39"/>
    <mergeCell ref="A40:G40"/>
    <mergeCell ref="A41:C41"/>
    <mergeCell ref="A42:G42"/>
    <mergeCell ref="H42:I42"/>
    <mergeCell ref="K42:L42"/>
    <mergeCell ref="A43:L43"/>
    <mergeCell ref="K5:K6"/>
    <mergeCell ref="L5:L6"/>
    <mergeCell ref="M5:M6"/>
    <mergeCell ref="B6:I6"/>
    <mergeCell ref="A36:G36"/>
    <mergeCell ref="C11:D11"/>
    <mergeCell ref="K12:M12"/>
    <mergeCell ref="E25:G25"/>
    <mergeCell ref="A27:M27"/>
    <mergeCell ref="B29:H29"/>
    <mergeCell ref="K29:L29"/>
    <mergeCell ref="B30:H30"/>
    <mergeCell ref="K30:L30"/>
    <mergeCell ref="A35:G35"/>
    <mergeCell ref="H35:I35"/>
    <mergeCell ref="K35:L35"/>
    <mergeCell ref="A10:D10"/>
    <mergeCell ref="H10:I10"/>
    <mergeCell ref="A1:A6"/>
    <mergeCell ref="B1:I1"/>
    <mergeCell ref="J1:J2"/>
    <mergeCell ref="B5:I5"/>
    <mergeCell ref="J5:J6"/>
    <mergeCell ref="K1:M2"/>
    <mergeCell ref="B2:I2"/>
    <mergeCell ref="B3:I3"/>
    <mergeCell ref="J3:J4"/>
    <mergeCell ref="K3:M4"/>
    <mergeCell ref="B4:I4"/>
  </mergeCells>
  <pageMargins left="0.7" right="0.7" top="0.75" bottom="0.75" header="0.3" footer="0.3"/>
  <drawing r:id="rId1"/>
  <legacyDrawing r:id="rId2"/>
  <oleObjects>
    <mc:AlternateContent xmlns:mc="http://schemas.openxmlformats.org/markup-compatibility/2006">
      <mc:Choice Requires="x14">
        <oleObject progId="PBrush" shapeId="19457" r:id="rId3">
          <objectPr defaultSize="0" autoPict="0" r:id="rId4">
            <anchor moveWithCells="1" sizeWithCells="1">
              <from>
                <xdr:col>0</xdr:col>
                <xdr:colOff>76200</xdr:colOff>
                <xdr:row>1</xdr:row>
                <xdr:rowOff>114300</xdr:rowOff>
              </from>
              <to>
                <xdr:col>1</xdr:col>
                <xdr:colOff>857250</xdr:colOff>
                <xdr:row>4</xdr:row>
                <xdr:rowOff>190500</xdr:rowOff>
              </to>
            </anchor>
          </objectPr>
        </oleObject>
      </mc:Choice>
      <mc:Fallback>
        <oleObject progId="PBrush" shapeId="19457" r:id="rId3"/>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21</vt:i4>
      </vt:variant>
    </vt:vector>
  </HeadingPairs>
  <TitlesOfParts>
    <vt:vector size="21" baseType="lpstr">
      <vt:lpstr>PRESUPUESTO OFICIAL (Entidad)</vt:lpstr>
      <vt:lpstr>PROPUESTA ECONÓMICA(Proponente)</vt:lpstr>
      <vt:lpstr>INDICAR CÓDIGO DEL ÍTEM DE PAGO</vt:lpstr>
      <vt:lpstr>211.1</vt:lpstr>
      <vt:lpstr>330.1</vt:lpstr>
      <vt:lpstr>450.10</vt:lpstr>
      <vt:lpstr>465.1</vt:lpstr>
      <vt:lpstr>600.2.3</vt:lpstr>
      <vt:lpstr>610.2</vt:lpstr>
      <vt:lpstr>621.1</vt:lpstr>
      <vt:lpstr>623.1</vt:lpstr>
      <vt:lpstr>630.4</vt:lpstr>
      <vt:lpstr>630.6</vt:lpstr>
      <vt:lpstr>630.7</vt:lpstr>
      <vt:lpstr>640.1</vt:lpstr>
      <vt:lpstr>640.2</vt:lpstr>
      <vt:lpstr>674.2</vt:lpstr>
      <vt:lpstr>NP-1</vt:lpstr>
      <vt:lpstr>700.1</vt:lpstr>
      <vt:lpstr>710.1</vt:lpstr>
      <vt:lpstr>900.3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2021-07-16T16:32:41Z</dcterms:modified>
</cp:coreProperties>
</file>