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TRABAJO MARIA LIGIA\REG. CARIBE\CONTRACTUAL\PROCESOS\SUBASTAS\SEÑALÉTICA\"/>
    </mc:Choice>
  </mc:AlternateContent>
  <xr:revisionPtr revIDLastSave="0" documentId="8_{91281098-10B2-4972-804C-A9503CEB1B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OFERTA ECONÓMICA" sheetId="12" r:id="rId1"/>
    <sheet name="CANTIDADES PRIORIZADAS" sheetId="5" state="hidden" r:id="rId2"/>
    <sheet name="FINAL" sheetId="6" state="hidden" r:id="rId3"/>
    <sheet name="PRIORIZACIÓN POR SEDE" sheetId="2" state="hidden" r:id="rId4"/>
  </sheets>
  <definedNames>
    <definedName name="_xlnm._FilterDatabase" localSheetId="2" hidden="1">FINAL!$A$2:$N$31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2" l="1"/>
  <c r="O33" i="6" l="1"/>
  <c r="O34" i="6" s="1"/>
  <c r="O35" i="6" s="1"/>
  <c r="O32" i="6"/>
  <c r="M32" i="6"/>
  <c r="T3" i="6"/>
  <c r="S3" i="6"/>
  <c r="R3" i="6"/>
  <c r="P3" i="6"/>
  <c r="U3" i="6" s="1"/>
  <c r="E23" i="5" l="1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24" i="5" l="1"/>
</calcChain>
</file>

<file path=xl/sharedStrings.xml><?xml version="1.0" encoding="utf-8"?>
<sst xmlns="http://schemas.openxmlformats.org/spreadsheetml/2006/main" count="263" uniqueCount="155">
  <si>
    <r>
      <t>SUMINISTRO INSTALACIÓ</t>
    </r>
    <r>
      <rPr>
        <b/>
        <sz val="12"/>
        <color rgb="FF000000"/>
        <rFont val="Arial Narrow"/>
        <family val="2"/>
      </rPr>
      <t>N Y MANTENIMIENTO DE ELEMENTOS DE SEÑALÉTICA INSTITUCIONAL PARA LAS DIFERENTES SEDES DE LA FISCALÍA GENERAL DE LA NACIÓN EN TODO EL TERRITORIO NACIONAL.</t>
    </r>
  </si>
  <si>
    <t>ÍTEM</t>
  </si>
  <si>
    <r>
      <t xml:space="preserve">DESCRIPCIÓN DEL BIEN O SERVICIO </t>
    </r>
    <r>
      <rPr>
        <b/>
        <i/>
        <sz val="11"/>
        <color rgb="FF000000"/>
        <rFont val="Arial Narrow"/>
        <family val="2"/>
      </rPr>
      <t>(</t>
    </r>
    <r>
      <rPr>
        <b/>
        <i/>
        <u/>
        <sz val="11"/>
        <color rgb="FF000000"/>
        <rFont val="Arial Narrow"/>
        <family val="2"/>
      </rPr>
      <t>* CONSULTAR EL ANEXO TÉCNICO)</t>
    </r>
    <r>
      <rPr>
        <b/>
        <sz val="11"/>
        <color rgb="FF000000"/>
        <rFont val="Arial Narrow"/>
        <family val="2"/>
      </rPr>
      <t xml:space="preserve"> </t>
    </r>
  </si>
  <si>
    <t>UNIDAD DE MEDIDA</t>
  </si>
  <si>
    <t>CANTIDAD</t>
  </si>
  <si>
    <t>CAJA EXTERNA DE FACHADAS CON LUZ</t>
  </si>
  <si>
    <t>UND</t>
  </si>
  <si>
    <t>CAJA EXTERNA DE FACHADAS SIN LUZ</t>
  </si>
  <si>
    <t>AVISO EXTERNO FISCALÍA</t>
  </si>
  <si>
    <t>SEÑALIZACIÓN ÁREAS COMUNES INTERNAS (VARIOS)</t>
  </si>
  <si>
    <t>SEÑALIZACIÓN ÁREAS COMUNES INTERNAS - DENUNCIAS</t>
  </si>
  <si>
    <t>SEÑALIZACIÓN EXTERNA PARQUEADEROS</t>
  </si>
  <si>
    <t>CAJA DE LUZ EXTERNA DE AVISO URI HORIZONTAL CON LUZ</t>
  </si>
  <si>
    <t>CAJA DE LUZ EXTERNA DE AVISO URI HORIZONTAL SIN LUZ</t>
  </si>
  <si>
    <t>SEÑALIZACIÓN INTERNAS OFICINAS (CUBÍCULOS)</t>
  </si>
  <si>
    <t>SEÑALIZACIÓN NORMATIVA INTERNAS</t>
  </si>
  <si>
    <t>SEÑALIZACIÓN</t>
  </si>
  <si>
    <t>SEÑALIZACIÓN EXTERNA II PARQUEADEROS</t>
  </si>
  <si>
    <t>SEÑALIZACIÓN INTERNAS OFICINAS NOMBRES LARGOS</t>
  </si>
  <si>
    <t>SEÑALIZACIÓN AVISO COLGANTE INTERNO</t>
  </si>
  <si>
    <t>SEÑALIZACIÓN DIRECTORIO INTERNO</t>
  </si>
  <si>
    <t>SEÑALIZACIÓN INTERNAS OTRAS ÁREAS – TIPO II</t>
  </si>
  <si>
    <t>SEÑALIZACIÓN AVISO COLGANTE INTERNO TIPO II</t>
  </si>
  <si>
    <t>SEÑALIZACIÓN TIPO II (AVISO DE PISO)</t>
  </si>
  <si>
    <t>AVISO PUNTO DE ENCUENTRO</t>
  </si>
  <si>
    <t>SUMINISTRO INSTALACIÓN Y MANTENIMIENTO DE ELEMENTOS DE SEÑALÉTICA INSTITUCIONAL PARA LAS DIFERENTES SEDES DE LA FISCALÍA GENERAL DE LA NACIÓN EN TODO EL TERRITORIO NACIONAL.</t>
  </si>
  <si>
    <r>
      <t xml:space="preserve">DESCRIPCIÓN DEL BIEN O SERVICIO </t>
    </r>
    <r>
      <rPr>
        <b/>
        <i/>
        <sz val="11"/>
        <color theme="0"/>
        <rFont val="Arial Narrow"/>
        <family val="2"/>
      </rPr>
      <t>(</t>
    </r>
    <r>
      <rPr>
        <b/>
        <i/>
        <u/>
        <sz val="11"/>
        <color theme="0"/>
        <rFont val="Arial Narrow"/>
        <family val="2"/>
      </rPr>
      <t>* CONSULTAR EL ANEXO TÉCNICO)</t>
    </r>
    <r>
      <rPr>
        <b/>
        <sz val="11"/>
        <color theme="0"/>
        <rFont val="Arial Narrow"/>
        <family val="2"/>
      </rPr>
      <t xml:space="preserve"> </t>
    </r>
  </si>
  <si>
    <t>SEDE A ENTREGAR ELEMENTO DE  NECESIDAD PRIORIZADA</t>
  </si>
  <si>
    <t>TELEFONO</t>
  </si>
  <si>
    <t>SEDE / AREA</t>
  </si>
  <si>
    <t>DIRECCIÓN EXACTA (PISO)</t>
  </si>
  <si>
    <t>PERSONA CONTACTO</t>
  </si>
  <si>
    <t>OTROS</t>
  </si>
  <si>
    <t>N/A</t>
  </si>
  <si>
    <t>TOTAL</t>
  </si>
  <si>
    <t>Nelmar</t>
  </si>
  <si>
    <t>NECESIDAD PRIORIZADA (Filtrar sedes priorizadas y pasar la información)</t>
  </si>
  <si>
    <t>CESPA</t>
  </si>
  <si>
    <t>CAV</t>
  </si>
  <si>
    <t>Lara Bonilla</t>
  </si>
  <si>
    <t>BOLIVAR</t>
  </si>
  <si>
    <t>CESAR</t>
  </si>
  <si>
    <t>La Paz</t>
  </si>
  <si>
    <t>Grupo Apoyo Cesar</t>
  </si>
  <si>
    <t>Palacio de Justicia</t>
  </si>
  <si>
    <t>GUAJIRA</t>
  </si>
  <si>
    <t>Parqueadero</t>
  </si>
  <si>
    <t>Archivo Central</t>
  </si>
  <si>
    <t>REGIONAL CARIBE</t>
  </si>
  <si>
    <t>ATLANTICO</t>
  </si>
  <si>
    <t>Cal.</t>
  </si>
  <si>
    <t>MAGDALENA</t>
  </si>
  <si>
    <t>SAN ANDRRES</t>
  </si>
  <si>
    <t>Sedes Intervenidas</t>
  </si>
  <si>
    <t>Clemencia</t>
  </si>
  <si>
    <t>SEDE LA ESPERANZA</t>
  </si>
  <si>
    <t>Barrio Serie Bay CL 1 A KR 9 A</t>
  </si>
  <si>
    <t>Cal. 5 =2
Cal. 4 =5
Cal. 3 =0
Cal. 2 =1
Cal. 1 =0</t>
  </si>
  <si>
    <t xml:space="preserve"> San Juan Nepomuceno</t>
  </si>
  <si>
    <t xml:space="preserve"> Arjona</t>
  </si>
  <si>
    <t>Tiquisio "Cambio Sede"</t>
  </si>
  <si>
    <t>Mompox "Cambio Sede"</t>
  </si>
  <si>
    <t>Sedes En Proceso de Intervención</t>
  </si>
  <si>
    <t>Malambo</t>
  </si>
  <si>
    <t>CAF Canapote</t>
  </si>
  <si>
    <t xml:space="preserve">Policia Judicial CTI Valledupar </t>
  </si>
  <si>
    <t xml:space="preserve">SEDE SAN JOSE – URI  </t>
  </si>
  <si>
    <t xml:space="preserve">Patio Único </t>
  </si>
  <si>
    <t>Cal. 5 =1
Cal. 4 =10
Cal. 3 =9
Cal. 2 =2
Cal. 1 =0</t>
  </si>
  <si>
    <t>Soledad SAU</t>
  </si>
  <si>
    <t>Maria La Baja</t>
  </si>
  <si>
    <t>Cll 1ª No. 6-65 – Riohacha</t>
  </si>
  <si>
    <t xml:space="preserve">SEDE FUNDACION – MAGDALENA </t>
  </si>
  <si>
    <t xml:space="preserve"> Uri Soledad</t>
  </si>
  <si>
    <t>Hocol</t>
  </si>
  <si>
    <t>URI VALLEDUPAR</t>
  </si>
  <si>
    <t xml:space="preserve">Unidad Local Maicao </t>
  </si>
  <si>
    <t xml:space="preserve">SEDE SANTA ANA  - MAGDALENA </t>
  </si>
  <si>
    <t xml:space="preserve"> Soledad ULF</t>
  </si>
  <si>
    <t>Pinillos (FONSET)</t>
  </si>
  <si>
    <t xml:space="preserve">El Paso </t>
  </si>
  <si>
    <t>San Martin (FONSET)</t>
  </si>
  <si>
    <t>Turbaco</t>
  </si>
  <si>
    <t>Sedes Proyectadas a Intervenir</t>
  </si>
  <si>
    <t>Santo Tomas</t>
  </si>
  <si>
    <t>Carmen de Bolivar</t>
  </si>
  <si>
    <t>Chiriguana  - Recursos de la entidad</t>
  </si>
  <si>
    <t xml:space="preserve">Unidad Local Fonseca </t>
  </si>
  <si>
    <t xml:space="preserve">POLICIA JUDICIAL C.T.I. UNIDAD LOCAL DE CIENAGA – MAGDALENA </t>
  </si>
  <si>
    <t>Barrio Sarie Bay, CL 2 6 28 Antiguo ED Caprecom,</t>
  </si>
  <si>
    <t>Cal. 5 =0
Cal.4 =8
Cal.3 =18
Cal.2 =3
Cal.1 =1</t>
  </si>
  <si>
    <t xml:space="preserve"> DAS</t>
  </si>
  <si>
    <t>Calamar</t>
  </si>
  <si>
    <t>Curumani  - Recursos de la Entidad y apoyo del contratista</t>
  </si>
  <si>
    <t xml:space="preserve">SEDE PLATO -  MAGDALENA </t>
  </si>
  <si>
    <t>CL 2 1 A 28 SC Big PoIN LT 1 o Sección 1</t>
  </si>
  <si>
    <t xml:space="preserve"> Puerto Colombia</t>
  </si>
  <si>
    <t>Santa Rosa</t>
  </si>
  <si>
    <t xml:space="preserve">SEDE BANCO  - MAGDALENA  </t>
  </si>
  <si>
    <t>Sector de Ketty Ware o San Felipe.</t>
  </si>
  <si>
    <t xml:space="preserve"> Uri Barranquilla</t>
  </si>
  <si>
    <t>Magangue (cambio de sede)</t>
  </si>
  <si>
    <t xml:space="preserve">Pailitas </t>
  </si>
  <si>
    <t xml:space="preserve">SEDE PIVIJAY- MAGDALENA  </t>
  </si>
  <si>
    <t>Bosconia  - Recursos FONSET</t>
  </si>
  <si>
    <t xml:space="preserve">SEDE CHIBOLO - MAGDALENA </t>
  </si>
  <si>
    <t>Casa Justicia Chiquinquira</t>
  </si>
  <si>
    <t>Infancia y adolescencia Valledupar</t>
  </si>
  <si>
    <t>SEDE GALAXIA – SANTA MARTA</t>
  </si>
  <si>
    <t>Casa Justicia Canapote</t>
  </si>
  <si>
    <t>Casino Fiscalia Valledupar  - Recursos FONSET</t>
  </si>
  <si>
    <t>Sedes que no Requieren Intervenición</t>
  </si>
  <si>
    <t>PARQUEADERO DE VEH. INSTITUCIONALES</t>
  </si>
  <si>
    <t xml:space="preserve">Justicia Transicional </t>
  </si>
  <si>
    <t xml:space="preserve">Unidad Local Villanueva </t>
  </si>
  <si>
    <t xml:space="preserve">SEDE UNIFICADA- SANTA MARTA </t>
  </si>
  <si>
    <t> AV Newball KR 1 Dann Centro Ccial, OF 161,163,165,167, 169</t>
  </si>
  <si>
    <t>Cal. 5 =5
Cal. 4=19
Cal. 3 =6
Cal. 2 =2
Cal. 1 =0</t>
  </si>
  <si>
    <t>CAV Pie de la Popa</t>
  </si>
  <si>
    <t xml:space="preserve">Dirección Seccional y Archivo </t>
  </si>
  <si>
    <t xml:space="preserve">Unidad Local Dibulla </t>
  </si>
  <si>
    <t>SEDE SAN RAFAEL – SANTA MARTA (DESOCUPADA)</t>
  </si>
  <si>
    <t>Sector Santa Isabel, antigua casa de la cultura.</t>
  </si>
  <si>
    <t>UCJ</t>
  </si>
  <si>
    <t>Casa Justicia country (Se solicitará a la Alcaldía)</t>
  </si>
  <si>
    <t xml:space="preserve">Edificio Olimpia </t>
  </si>
  <si>
    <t>Patio Único – Riohacha</t>
  </si>
  <si>
    <t>SEDE PATIO UNICO – SANTA MARTA</t>
  </si>
  <si>
    <t>Bodega Ternera y Parqueadero</t>
  </si>
  <si>
    <t xml:space="preserve">Patio incautados Valledupar </t>
  </si>
  <si>
    <t xml:space="preserve">CAIVAS – Riohacha </t>
  </si>
  <si>
    <t xml:space="preserve">PLAYA SALGUERO – SANTA MARTA (no aplica) </t>
  </si>
  <si>
    <t>COLPATRIA (Desocupada)</t>
  </si>
  <si>
    <t xml:space="preserve">La Jagua de Ibirico </t>
  </si>
  <si>
    <t>VILLA MARLE – PALOMINO (no aplica)</t>
  </si>
  <si>
    <t>SOLEDAD SEDE ÚNICA</t>
  </si>
  <si>
    <t xml:space="preserve">Pueblo Bello </t>
  </si>
  <si>
    <t>Baranoa</t>
  </si>
  <si>
    <t>Parqueadero incautados Chiriguana</t>
  </si>
  <si>
    <t>Sabanalarga</t>
  </si>
  <si>
    <t xml:space="preserve">Codazzi </t>
  </si>
  <si>
    <t>Campo de la Cruz</t>
  </si>
  <si>
    <t>Feab</t>
  </si>
  <si>
    <t>Donado Bquilla, Antena</t>
  </si>
  <si>
    <t>Repetido Guajira</t>
  </si>
  <si>
    <t>Cll 5ª  No. 4-48- Riohacha*</t>
  </si>
  <si>
    <t>Unidad Local Uribía*</t>
  </si>
  <si>
    <t>Unidad Local San Juan *</t>
  </si>
  <si>
    <t>Palacio de Justicia *</t>
  </si>
  <si>
    <t>M2</t>
  </si>
  <si>
    <r>
      <t xml:space="preserve">DESCRIPCIÓN DEL BIEN O SERVICIO </t>
    </r>
    <r>
      <rPr>
        <b/>
        <i/>
        <sz val="10"/>
        <color rgb="FF000000"/>
        <rFont val="Arial"/>
        <family val="2"/>
      </rPr>
      <t>(</t>
    </r>
    <r>
      <rPr>
        <b/>
        <i/>
        <u/>
        <sz val="10"/>
        <color rgb="FF000000"/>
        <rFont val="Arial"/>
        <family val="2"/>
      </rPr>
      <t>* CONSULTAR EL ANEXO TÉCNICO)</t>
    </r>
    <r>
      <rPr>
        <b/>
        <sz val="10"/>
        <color rgb="FF000000"/>
        <rFont val="Arial"/>
        <family val="2"/>
      </rPr>
      <t xml:space="preserve"> </t>
    </r>
  </si>
  <si>
    <t xml:space="preserve">ANEXO FORMATO OFERTA ECONÓMICA </t>
  </si>
  <si>
    <t>VALOR TOTAL</t>
  </si>
  <si>
    <t>VALOR UNITARIO INCLUIDO IVA</t>
  </si>
  <si>
    <t xml:space="preserve">TOTAL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</si>
</sst>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b/>
      <i/>
      <u/>
      <sz val="11"/>
      <color rgb="FF000000"/>
      <name val="Arial Narrow"/>
      <family val="2"/>
    </font>
    <font>
      <sz val="9"/>
      <color rgb="FF000000"/>
      <name val="Arial Narrow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theme="0"/>
      <name val="Arial Narrow"/>
      <family val="2"/>
    </font>
    <font>
      <b/>
      <i/>
      <sz val="11"/>
      <color theme="0"/>
      <name val="Arial Narrow"/>
      <family val="2"/>
    </font>
    <font>
      <b/>
      <i/>
      <u/>
      <sz val="11"/>
      <color theme="0"/>
      <name val="Arial Narrow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rgb="FF000000"/>
      <name val="Arial"/>
      <family val="2"/>
    </font>
    <font>
      <b/>
      <i/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/>
    <xf numFmtId="0" fontId="8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5" fillId="10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7" borderId="24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5" fillId="7" borderId="12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  <xf numFmtId="0" fontId="15" fillId="12" borderId="12" xfId="0" applyFont="1" applyFill="1" applyBorder="1" applyAlignment="1">
      <alignment horizontal="center" vertical="center" wrapText="1"/>
    </xf>
    <xf numFmtId="0" fontId="15" fillId="12" borderId="14" xfId="0" applyFont="1" applyFill="1" applyBorder="1" applyAlignment="1">
      <alignment horizontal="center" vertical="center" wrapText="1"/>
    </xf>
    <xf numFmtId="0" fontId="19" fillId="0" borderId="0" xfId="0" applyFont="1"/>
    <xf numFmtId="3" fontId="19" fillId="0" borderId="0" xfId="0" applyNumberFormat="1" applyFont="1"/>
    <xf numFmtId="0" fontId="17" fillId="0" borderId="3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/>
    <xf numFmtId="3" fontId="23" fillId="0" borderId="8" xfId="0" applyNumberFormat="1" applyFont="1" applyBorder="1"/>
    <xf numFmtId="3" fontId="22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justify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9" fillId="0" borderId="0" xfId="0" applyFont="1" applyBorder="1"/>
    <xf numFmtId="0" fontId="18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justify" vertical="center" wrapText="1"/>
    </xf>
    <xf numFmtId="0" fontId="22" fillId="0" borderId="7" xfId="0" applyFont="1" applyFill="1" applyBorder="1" applyAlignment="1">
      <alignment horizontal="center" vertical="center" wrapText="1"/>
    </xf>
    <xf numFmtId="3" fontId="22" fillId="0" borderId="7" xfId="0" applyNumberFormat="1" applyFont="1" applyFill="1" applyBorder="1" applyAlignment="1">
      <alignment horizontal="center" vertical="center" wrapText="1"/>
    </xf>
    <xf numFmtId="3" fontId="22" fillId="14" borderId="7" xfId="0" applyNumberFormat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justify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0" fontId="17" fillId="13" borderId="16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25" xfId="0" applyFont="1" applyFill="1" applyBorder="1" applyAlignment="1">
      <alignment horizontal="center" vertical="center" wrapText="1"/>
    </xf>
    <xf numFmtId="0" fontId="14" fillId="9" borderId="3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28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32" xfId="0" applyFont="1" applyFill="1" applyBorder="1" applyAlignment="1">
      <alignment horizontal="center" vertical="center" wrapText="1"/>
    </xf>
    <xf numFmtId="0" fontId="14" fillId="9" borderId="3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zoomScale="50" workbookViewId="0">
      <selection activeCell="F26" sqref="F26"/>
    </sheetView>
  </sheetViews>
  <sheetFormatPr baseColWidth="10" defaultColWidth="11.453125" defaultRowHeight="12.5" x14ac:dyDescent="0.25"/>
  <cols>
    <col min="1" max="1" width="11.54296875" style="70" bestFit="1" customWidth="1"/>
    <col min="2" max="2" width="26" style="70" customWidth="1"/>
    <col min="3" max="3" width="11.453125" style="70"/>
    <col min="4" max="4" width="11.54296875" style="70" bestFit="1" customWidth="1"/>
    <col min="5" max="5" width="11.54296875" style="71" bestFit="1" customWidth="1"/>
    <col min="6" max="6" width="17" style="71" bestFit="1" customWidth="1"/>
    <col min="7" max="16384" width="11.453125" style="70"/>
  </cols>
  <sheetData>
    <row r="1" spans="1:6" ht="13" thickBot="1" x14ac:dyDescent="0.3"/>
    <row r="2" spans="1:6" ht="13.5" thickBot="1" x14ac:dyDescent="0.3">
      <c r="A2" s="89" t="s">
        <v>151</v>
      </c>
      <c r="B2" s="90"/>
      <c r="C2" s="90"/>
      <c r="D2" s="90"/>
      <c r="E2" s="90"/>
      <c r="F2" s="91"/>
    </row>
    <row r="3" spans="1:6" s="74" customFormat="1" ht="13.5" thickBot="1" x14ac:dyDescent="0.3">
      <c r="A3" s="72"/>
      <c r="B3" s="73"/>
      <c r="C3" s="73"/>
      <c r="D3" s="73"/>
      <c r="E3" s="73"/>
      <c r="F3" s="73"/>
    </row>
    <row r="4" spans="1:6" ht="27" customHeight="1" x14ac:dyDescent="0.25">
      <c r="A4" s="87" t="s">
        <v>1</v>
      </c>
      <c r="B4" s="87" t="s">
        <v>150</v>
      </c>
      <c r="C4" s="87" t="s">
        <v>3</v>
      </c>
      <c r="D4" s="87" t="s">
        <v>4</v>
      </c>
      <c r="E4" s="87" t="s">
        <v>153</v>
      </c>
      <c r="F4" s="87" t="s">
        <v>152</v>
      </c>
    </row>
    <row r="5" spans="1:6" ht="27" customHeight="1" x14ac:dyDescent="0.25">
      <c r="A5" s="88"/>
      <c r="B5" s="88"/>
      <c r="C5" s="88"/>
      <c r="D5" s="88"/>
      <c r="E5" s="88"/>
      <c r="F5" s="88"/>
    </row>
    <row r="6" spans="1:6" ht="37.5" customHeight="1" x14ac:dyDescent="0.25">
      <c r="A6" s="81">
        <v>1</v>
      </c>
      <c r="B6" s="82" t="s">
        <v>5</v>
      </c>
      <c r="C6" s="83" t="s">
        <v>149</v>
      </c>
      <c r="D6" s="83">
        <v>93.06</v>
      </c>
      <c r="E6" s="84"/>
      <c r="F6" s="85"/>
    </row>
    <row r="7" spans="1:6" ht="25" x14ac:dyDescent="0.25">
      <c r="A7" s="81">
        <v>2</v>
      </c>
      <c r="B7" s="86" t="s">
        <v>7</v>
      </c>
      <c r="C7" s="83" t="s">
        <v>149</v>
      </c>
      <c r="D7" s="83">
        <v>0</v>
      </c>
      <c r="E7" s="84"/>
      <c r="F7" s="85"/>
    </row>
    <row r="8" spans="1:6" ht="13" x14ac:dyDescent="0.25">
      <c r="A8" s="81">
        <v>3</v>
      </c>
      <c r="B8" s="82" t="s">
        <v>8</v>
      </c>
      <c r="C8" s="83" t="s">
        <v>6</v>
      </c>
      <c r="D8" s="83">
        <v>5</v>
      </c>
      <c r="E8" s="84"/>
      <c r="F8" s="85"/>
    </row>
    <row r="9" spans="1:6" ht="48.75" customHeight="1" x14ac:dyDescent="0.25">
      <c r="A9" s="81">
        <v>4</v>
      </c>
      <c r="B9" s="82" t="s">
        <v>9</v>
      </c>
      <c r="C9" s="83" t="s">
        <v>6</v>
      </c>
      <c r="D9" s="83">
        <v>601</v>
      </c>
      <c r="E9" s="84"/>
      <c r="F9" s="85"/>
    </row>
    <row r="10" spans="1:6" ht="48" customHeight="1" x14ac:dyDescent="0.25">
      <c r="A10" s="81">
        <v>5</v>
      </c>
      <c r="B10" s="82" t="s">
        <v>10</v>
      </c>
      <c r="C10" s="83" t="s">
        <v>6</v>
      </c>
      <c r="D10" s="83">
        <v>40</v>
      </c>
      <c r="E10" s="84"/>
      <c r="F10" s="85"/>
    </row>
    <row r="11" spans="1:6" ht="30.75" customHeight="1" x14ac:dyDescent="0.25">
      <c r="A11" s="81">
        <v>6</v>
      </c>
      <c r="B11" s="82" t="s">
        <v>11</v>
      </c>
      <c r="C11" s="83" t="s">
        <v>6</v>
      </c>
      <c r="D11" s="83">
        <v>74</v>
      </c>
      <c r="E11" s="84"/>
      <c r="F11" s="85"/>
    </row>
    <row r="12" spans="1:6" ht="49.5" customHeight="1" x14ac:dyDescent="0.25">
      <c r="A12" s="81">
        <v>7</v>
      </c>
      <c r="B12" s="82" t="s">
        <v>12</v>
      </c>
      <c r="C12" s="83" t="s">
        <v>149</v>
      </c>
      <c r="D12" s="83">
        <v>86.9</v>
      </c>
      <c r="E12" s="84"/>
      <c r="F12" s="85"/>
    </row>
    <row r="13" spans="1:6" ht="46.5" customHeight="1" x14ac:dyDescent="0.25">
      <c r="A13" s="81">
        <v>8</v>
      </c>
      <c r="B13" s="82" t="s">
        <v>13</v>
      </c>
      <c r="C13" s="83" t="s">
        <v>149</v>
      </c>
      <c r="D13" s="83">
        <v>0</v>
      </c>
      <c r="E13" s="84"/>
      <c r="F13" s="85"/>
    </row>
    <row r="14" spans="1:6" ht="33.75" customHeight="1" x14ac:dyDescent="0.25">
      <c r="A14" s="81">
        <v>9</v>
      </c>
      <c r="B14" s="82" t="s">
        <v>14</v>
      </c>
      <c r="C14" s="83" t="s">
        <v>6</v>
      </c>
      <c r="D14" s="83">
        <v>581</v>
      </c>
      <c r="E14" s="84"/>
      <c r="F14" s="85"/>
    </row>
    <row r="15" spans="1:6" ht="31.5" customHeight="1" x14ac:dyDescent="0.25">
      <c r="A15" s="81">
        <v>10</v>
      </c>
      <c r="B15" s="82" t="s">
        <v>15</v>
      </c>
      <c r="C15" s="83" t="s">
        <v>6</v>
      </c>
      <c r="D15" s="83">
        <v>61</v>
      </c>
      <c r="E15" s="84"/>
      <c r="F15" s="85"/>
    </row>
    <row r="16" spans="1:6" ht="21.75" customHeight="1" x14ac:dyDescent="0.25">
      <c r="A16" s="81">
        <v>11</v>
      </c>
      <c r="B16" s="82" t="s">
        <v>16</v>
      </c>
      <c r="C16" s="83" t="s">
        <v>149</v>
      </c>
      <c r="D16" s="83">
        <v>5.19</v>
      </c>
      <c r="E16" s="84"/>
      <c r="F16" s="85"/>
    </row>
    <row r="17" spans="1:6" ht="35.25" customHeight="1" x14ac:dyDescent="0.25">
      <c r="A17" s="81">
        <v>12</v>
      </c>
      <c r="B17" s="82" t="s">
        <v>17</v>
      </c>
      <c r="C17" s="83" t="s">
        <v>149</v>
      </c>
      <c r="D17" s="83">
        <v>2.1</v>
      </c>
      <c r="E17" s="84"/>
      <c r="F17" s="85"/>
    </row>
    <row r="18" spans="1:6" ht="48.75" customHeight="1" x14ac:dyDescent="0.25">
      <c r="A18" s="81">
        <v>13</v>
      </c>
      <c r="B18" s="82" t="s">
        <v>18</v>
      </c>
      <c r="C18" s="83" t="s">
        <v>6</v>
      </c>
      <c r="D18" s="83">
        <v>795</v>
      </c>
      <c r="E18" s="84"/>
      <c r="F18" s="85"/>
    </row>
    <row r="19" spans="1:6" ht="36" customHeight="1" x14ac:dyDescent="0.25">
      <c r="A19" s="81">
        <v>14</v>
      </c>
      <c r="B19" s="82" t="s">
        <v>19</v>
      </c>
      <c r="C19" s="83" t="s">
        <v>149</v>
      </c>
      <c r="D19" s="83">
        <v>0.35</v>
      </c>
      <c r="E19" s="84"/>
      <c r="F19" s="85"/>
    </row>
    <row r="20" spans="1:6" ht="31.5" customHeight="1" x14ac:dyDescent="0.25">
      <c r="A20" s="81">
        <v>15</v>
      </c>
      <c r="B20" s="82" t="s">
        <v>20</v>
      </c>
      <c r="C20" s="83" t="s">
        <v>6</v>
      </c>
      <c r="D20" s="83">
        <v>6</v>
      </c>
      <c r="E20" s="84"/>
      <c r="F20" s="85"/>
    </row>
    <row r="21" spans="1:6" ht="35.25" customHeight="1" x14ac:dyDescent="0.25">
      <c r="A21" s="81">
        <v>16</v>
      </c>
      <c r="B21" s="82" t="s">
        <v>21</v>
      </c>
      <c r="C21" s="83" t="s">
        <v>6</v>
      </c>
      <c r="D21" s="83">
        <v>111</v>
      </c>
      <c r="E21" s="84"/>
      <c r="F21" s="85"/>
    </row>
    <row r="22" spans="1:6" ht="25" x14ac:dyDescent="0.25">
      <c r="A22" s="81">
        <v>17</v>
      </c>
      <c r="B22" s="86" t="s">
        <v>22</v>
      </c>
      <c r="C22" s="83" t="s">
        <v>6</v>
      </c>
      <c r="D22" s="83">
        <v>0</v>
      </c>
      <c r="E22" s="84"/>
      <c r="F22" s="85"/>
    </row>
    <row r="23" spans="1:6" ht="33.75" customHeight="1" x14ac:dyDescent="0.25">
      <c r="A23" s="81">
        <v>18</v>
      </c>
      <c r="B23" s="82" t="s">
        <v>23</v>
      </c>
      <c r="C23" s="83" t="s">
        <v>149</v>
      </c>
      <c r="D23" s="83">
        <v>0.72</v>
      </c>
      <c r="E23" s="84"/>
      <c r="F23" s="85"/>
    </row>
    <row r="24" spans="1:6" ht="32.25" customHeight="1" x14ac:dyDescent="0.25">
      <c r="A24" s="81">
        <v>19</v>
      </c>
      <c r="B24" s="82" t="s">
        <v>24</v>
      </c>
      <c r="C24" s="83" t="s">
        <v>149</v>
      </c>
      <c r="D24" s="83">
        <v>7.5</v>
      </c>
      <c r="E24" s="84"/>
      <c r="F24" s="85"/>
    </row>
    <row r="25" spans="1:6" s="80" customFormat="1" ht="15.75" customHeight="1" thickBot="1" x14ac:dyDescent="0.3">
      <c r="A25" s="77"/>
      <c r="B25" s="78"/>
      <c r="C25" s="79"/>
      <c r="D25" s="79"/>
      <c r="E25" s="76"/>
      <c r="F25" s="76"/>
    </row>
    <row r="26" spans="1:6" ht="16" thickBot="1" x14ac:dyDescent="0.4">
      <c r="A26" s="92" t="s">
        <v>154</v>
      </c>
      <c r="B26" s="93"/>
      <c r="C26" s="93"/>
      <c r="D26" s="93"/>
      <c r="E26" s="94"/>
      <c r="F26" s="75">
        <f>SUM(F6:F24)</f>
        <v>0</v>
      </c>
    </row>
  </sheetData>
  <mergeCells count="8">
    <mergeCell ref="E4:E5"/>
    <mergeCell ref="F4:F5"/>
    <mergeCell ref="A2:F2"/>
    <mergeCell ref="A26:E26"/>
    <mergeCell ref="A4:A5"/>
    <mergeCell ref="B4:B5"/>
    <mergeCell ref="C4:C5"/>
    <mergeCell ref="D4:D5"/>
  </mergeCells>
  <pageMargins left="0.7" right="0.7" top="0.75" bottom="0.75" header="0.3" footer="0.3"/>
  <pageSetup paperSize="14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E24"/>
  <sheetViews>
    <sheetView topLeftCell="A2" workbookViewId="0">
      <pane xSplit="4" ySplit="3" topLeftCell="E18" activePane="bottomRight" state="frozen"/>
      <selection activeCell="A2" sqref="A2"/>
      <selection pane="topRight" activeCell="E2" sqref="E2"/>
      <selection pane="bottomLeft" activeCell="A5" sqref="A5"/>
      <selection pane="bottomRight" activeCell="E5" sqref="E5:E23"/>
    </sheetView>
  </sheetViews>
  <sheetFormatPr baseColWidth="10" defaultRowHeight="14.5" x14ac:dyDescent="0.35"/>
  <cols>
    <col min="1" max="1" width="4" customWidth="1"/>
    <col min="3" max="3" width="29.7265625" customWidth="1"/>
    <col min="4" max="4" width="11.26953125" bestFit="1" customWidth="1"/>
    <col min="5" max="5" width="18.7265625" customWidth="1"/>
  </cols>
  <sheetData>
    <row r="1" spans="2:5" ht="15" thickBot="1" x14ac:dyDescent="0.4"/>
    <row r="2" spans="2:5" ht="63" customHeight="1" thickBot="1" x14ac:dyDescent="0.4">
      <c r="B2" s="95" t="s">
        <v>0</v>
      </c>
      <c r="C2" s="96"/>
      <c r="D2" s="96"/>
      <c r="E2" s="96"/>
    </row>
    <row r="3" spans="2:5" ht="81.75" customHeight="1" x14ac:dyDescent="0.35">
      <c r="B3" s="97" t="s">
        <v>1</v>
      </c>
      <c r="C3" s="97" t="s">
        <v>2</v>
      </c>
      <c r="D3" s="97" t="s">
        <v>3</v>
      </c>
      <c r="E3" s="1" t="s">
        <v>4</v>
      </c>
    </row>
    <row r="4" spans="2:5" ht="56.5" thickBot="1" x14ac:dyDescent="0.4">
      <c r="B4" s="98"/>
      <c r="C4" s="98"/>
      <c r="D4" s="98"/>
      <c r="E4" s="15" t="s">
        <v>36</v>
      </c>
    </row>
    <row r="5" spans="2:5" ht="15" thickBot="1" x14ac:dyDescent="0.4">
      <c r="B5" s="2">
        <v>1</v>
      </c>
      <c r="C5" s="3" t="s">
        <v>5</v>
      </c>
      <c r="D5" s="4" t="s">
        <v>6</v>
      </c>
      <c r="E5" s="16" t="e">
        <f>#REF!</f>
        <v>#REF!</v>
      </c>
    </row>
    <row r="6" spans="2:5" ht="16" thickBot="1" x14ac:dyDescent="0.4">
      <c r="B6" s="2">
        <v>2</v>
      </c>
      <c r="C6" s="3" t="s">
        <v>7</v>
      </c>
      <c r="D6" s="4" t="s">
        <v>6</v>
      </c>
      <c r="E6" s="17" t="e">
        <f>#REF!</f>
        <v>#REF!</v>
      </c>
    </row>
    <row r="7" spans="2:5" ht="16" thickBot="1" x14ac:dyDescent="0.4">
      <c r="B7" s="2">
        <v>3</v>
      </c>
      <c r="C7" s="3" t="s">
        <v>8</v>
      </c>
      <c r="D7" s="4" t="s">
        <v>6</v>
      </c>
      <c r="E7" s="17" t="e">
        <f>#REF!</f>
        <v>#REF!</v>
      </c>
    </row>
    <row r="8" spans="2:5" ht="23.5" thickBot="1" x14ac:dyDescent="0.4">
      <c r="B8" s="2">
        <v>4</v>
      </c>
      <c r="C8" s="3" t="s">
        <v>9</v>
      </c>
      <c r="D8" s="4" t="s">
        <v>6</v>
      </c>
      <c r="E8" s="17" t="e">
        <f>#REF!</f>
        <v>#REF!</v>
      </c>
    </row>
    <row r="9" spans="2:5" ht="23.5" thickBot="1" x14ac:dyDescent="0.4">
      <c r="B9" s="2">
        <v>5</v>
      </c>
      <c r="C9" s="3" t="s">
        <v>10</v>
      </c>
      <c r="D9" s="4" t="s">
        <v>6</v>
      </c>
      <c r="E9" s="17" t="e">
        <f>#REF!</f>
        <v>#REF!</v>
      </c>
    </row>
    <row r="10" spans="2:5" ht="16" thickBot="1" x14ac:dyDescent="0.4">
      <c r="B10" s="2">
        <v>6</v>
      </c>
      <c r="C10" s="3" t="s">
        <v>11</v>
      </c>
      <c r="D10" s="4" t="s">
        <v>6</v>
      </c>
      <c r="E10" s="17" t="e">
        <f>#REF!</f>
        <v>#REF!</v>
      </c>
    </row>
    <row r="11" spans="2:5" ht="23.5" thickBot="1" x14ac:dyDescent="0.4">
      <c r="B11" s="2">
        <v>7</v>
      </c>
      <c r="C11" s="3" t="s">
        <v>12</v>
      </c>
      <c r="D11" s="4" t="s">
        <v>6</v>
      </c>
      <c r="E11" s="17" t="e">
        <f>#REF!</f>
        <v>#REF!</v>
      </c>
    </row>
    <row r="12" spans="2:5" ht="23.5" thickBot="1" x14ac:dyDescent="0.4">
      <c r="B12" s="2">
        <v>8</v>
      </c>
      <c r="C12" s="3" t="s">
        <v>13</v>
      </c>
      <c r="D12" s="4" t="s">
        <v>6</v>
      </c>
      <c r="E12" s="17" t="e">
        <f>#REF!</f>
        <v>#REF!</v>
      </c>
    </row>
    <row r="13" spans="2:5" ht="23.5" thickBot="1" x14ac:dyDescent="0.4">
      <c r="B13" s="2">
        <v>9</v>
      </c>
      <c r="C13" s="3" t="s">
        <v>14</v>
      </c>
      <c r="D13" s="4" t="s">
        <v>6</v>
      </c>
      <c r="E13" s="17" t="e">
        <f>#REF!</f>
        <v>#REF!</v>
      </c>
    </row>
    <row r="14" spans="2:5" ht="16" thickBot="1" x14ac:dyDescent="0.4">
      <c r="B14" s="2">
        <v>10</v>
      </c>
      <c r="C14" s="3" t="s">
        <v>15</v>
      </c>
      <c r="D14" s="4" t="s">
        <v>6</v>
      </c>
      <c r="E14" s="17" t="e">
        <f>#REF!</f>
        <v>#REF!</v>
      </c>
    </row>
    <row r="15" spans="2:5" ht="16" thickBot="1" x14ac:dyDescent="0.4">
      <c r="B15" s="2">
        <v>11</v>
      </c>
      <c r="C15" s="3" t="s">
        <v>16</v>
      </c>
      <c r="D15" s="4" t="s">
        <v>6</v>
      </c>
      <c r="E15" s="17" t="e">
        <f>#REF!</f>
        <v>#REF!</v>
      </c>
    </row>
    <row r="16" spans="2:5" ht="23.5" thickBot="1" x14ac:dyDescent="0.4">
      <c r="B16" s="2">
        <v>12</v>
      </c>
      <c r="C16" s="3" t="s">
        <v>17</v>
      </c>
      <c r="D16" s="4" t="s">
        <v>6</v>
      </c>
      <c r="E16" s="17" t="e">
        <f>#REF!</f>
        <v>#REF!</v>
      </c>
    </row>
    <row r="17" spans="2:5" ht="23.5" thickBot="1" x14ac:dyDescent="0.4">
      <c r="B17" s="2">
        <v>13</v>
      </c>
      <c r="C17" s="3" t="s">
        <v>18</v>
      </c>
      <c r="D17" s="4" t="s">
        <v>6</v>
      </c>
      <c r="E17" s="17" t="e">
        <f>#REF!</f>
        <v>#REF!</v>
      </c>
    </row>
    <row r="18" spans="2:5" ht="16" thickBot="1" x14ac:dyDescent="0.4">
      <c r="B18" s="2">
        <v>14</v>
      </c>
      <c r="C18" s="3" t="s">
        <v>19</v>
      </c>
      <c r="D18" s="4" t="s">
        <v>6</v>
      </c>
      <c r="E18" s="17" t="e">
        <f>#REF!</f>
        <v>#REF!</v>
      </c>
    </row>
    <row r="19" spans="2:5" ht="16" thickBot="1" x14ac:dyDescent="0.4">
      <c r="B19" s="2">
        <v>15</v>
      </c>
      <c r="C19" s="3" t="s">
        <v>20</v>
      </c>
      <c r="D19" s="4" t="s">
        <v>6</v>
      </c>
      <c r="E19" s="17" t="e">
        <f>#REF!</f>
        <v>#REF!</v>
      </c>
    </row>
    <row r="20" spans="2:5" ht="23.5" thickBot="1" x14ac:dyDescent="0.4">
      <c r="B20" s="2">
        <v>16</v>
      </c>
      <c r="C20" s="3" t="s">
        <v>21</v>
      </c>
      <c r="D20" s="4" t="s">
        <v>6</v>
      </c>
      <c r="E20" s="17" t="e">
        <f>#REF!</f>
        <v>#REF!</v>
      </c>
    </row>
    <row r="21" spans="2:5" ht="23.5" thickBot="1" x14ac:dyDescent="0.4">
      <c r="B21" s="2">
        <v>17</v>
      </c>
      <c r="C21" s="3" t="s">
        <v>22</v>
      </c>
      <c r="D21" s="4" t="s">
        <v>6</v>
      </c>
      <c r="E21" s="17" t="e">
        <f>#REF!</f>
        <v>#REF!</v>
      </c>
    </row>
    <row r="22" spans="2:5" ht="16" thickBot="1" x14ac:dyDescent="0.4">
      <c r="B22" s="2">
        <v>18</v>
      </c>
      <c r="C22" s="3" t="s">
        <v>23</v>
      </c>
      <c r="D22" s="4" t="s">
        <v>6</v>
      </c>
      <c r="E22" s="17" t="e">
        <f>#REF!</f>
        <v>#REF!</v>
      </c>
    </row>
    <row r="23" spans="2:5" ht="16" thickBot="1" x14ac:dyDescent="0.4">
      <c r="B23" s="2">
        <v>19</v>
      </c>
      <c r="C23" s="3" t="s">
        <v>24</v>
      </c>
      <c r="D23" s="4" t="s">
        <v>6</v>
      </c>
      <c r="E23" s="17" t="e">
        <f>#REF!</f>
        <v>#REF!</v>
      </c>
    </row>
    <row r="24" spans="2:5" ht="16" thickBot="1" x14ac:dyDescent="0.4">
      <c r="E24" s="17" t="e">
        <f>SUM(E5:E23)</f>
        <v>#REF!</v>
      </c>
    </row>
  </sheetData>
  <mergeCells count="4">
    <mergeCell ref="B2:E2"/>
    <mergeCell ref="B3:B4"/>
    <mergeCell ref="C3:C4"/>
    <mergeCell ref="D3:D4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="80" zoomScaleNormal="80"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J3" sqref="J3:J7"/>
    </sheetView>
  </sheetViews>
  <sheetFormatPr baseColWidth="10" defaultColWidth="10.81640625" defaultRowHeight="14.5" x14ac:dyDescent="0.35"/>
  <cols>
    <col min="1" max="1" width="30.54296875" style="12" customWidth="1"/>
    <col min="2" max="2" width="47.453125" style="12" customWidth="1"/>
    <col min="3" max="3" width="6.54296875" style="12" customWidth="1"/>
    <col min="4" max="4" width="46.54296875" style="12" customWidth="1"/>
    <col min="5" max="5" width="4.81640625" style="12" bestFit="1" customWidth="1"/>
    <col min="6" max="6" width="46.54296875" style="12" customWidth="1"/>
    <col min="7" max="7" width="4.81640625" style="12" bestFit="1" customWidth="1"/>
    <col min="8" max="8" width="46.54296875" style="12" customWidth="1"/>
    <col min="9" max="9" width="5.54296875" style="12" customWidth="1"/>
    <col min="10" max="10" width="46.54296875" style="12" customWidth="1"/>
    <col min="11" max="11" width="5.1796875" style="12" bestFit="1" customWidth="1"/>
    <col min="12" max="12" width="46.54296875" style="12" customWidth="1"/>
    <col min="13" max="13" width="5.26953125" style="11" customWidth="1"/>
    <col min="14" max="14" width="9.81640625" style="11" customWidth="1"/>
    <col min="15" max="19" width="10.81640625" style="11" customWidth="1"/>
    <col min="20" max="20" width="2" style="11" bestFit="1" customWidth="1"/>
    <col min="21" max="16384" width="10.81640625" style="11"/>
  </cols>
  <sheetData>
    <row r="1" spans="1:21" ht="15" thickBot="1" x14ac:dyDescent="0.4"/>
    <row r="2" spans="1:21" ht="41.15" customHeight="1" thickBot="1" x14ac:dyDescent="0.4">
      <c r="A2" s="18" t="s">
        <v>48</v>
      </c>
      <c r="B2" s="19" t="s">
        <v>49</v>
      </c>
      <c r="C2" s="20" t="s">
        <v>50</v>
      </c>
      <c r="D2" s="19" t="s">
        <v>40</v>
      </c>
      <c r="E2" s="21" t="s">
        <v>50</v>
      </c>
      <c r="F2" s="19" t="s">
        <v>41</v>
      </c>
      <c r="G2" s="21" t="s">
        <v>50</v>
      </c>
      <c r="H2" s="19" t="s">
        <v>45</v>
      </c>
      <c r="I2" s="21" t="s">
        <v>50</v>
      </c>
      <c r="J2" s="19" t="s">
        <v>51</v>
      </c>
      <c r="K2" s="21" t="s">
        <v>50</v>
      </c>
      <c r="L2" s="18" t="s">
        <v>52</v>
      </c>
      <c r="M2" s="21" t="s">
        <v>50</v>
      </c>
      <c r="N2" s="22" t="s">
        <v>34</v>
      </c>
      <c r="P2" s="11">
        <v>5</v>
      </c>
      <c r="Q2" s="11">
        <v>4</v>
      </c>
      <c r="R2" s="11">
        <v>3</v>
      </c>
      <c r="S2" s="11">
        <v>2</v>
      </c>
      <c r="T2" s="11">
        <v>1</v>
      </c>
    </row>
    <row r="3" spans="1:21" ht="15" customHeight="1" x14ac:dyDescent="0.35">
      <c r="A3" s="106" t="s">
        <v>53</v>
      </c>
      <c r="B3" s="129" t="s">
        <v>33</v>
      </c>
      <c r="C3" s="114" t="s">
        <v>33</v>
      </c>
      <c r="D3" s="67" t="s">
        <v>54</v>
      </c>
      <c r="E3" s="24">
        <v>4</v>
      </c>
      <c r="F3" s="117" t="s">
        <v>43</v>
      </c>
      <c r="G3" s="120">
        <v>4</v>
      </c>
      <c r="H3" s="126" t="s">
        <v>33</v>
      </c>
      <c r="I3" s="114" t="s">
        <v>33</v>
      </c>
      <c r="J3" s="117" t="s">
        <v>55</v>
      </c>
      <c r="K3" s="120">
        <v>4</v>
      </c>
      <c r="L3" s="117" t="s">
        <v>56</v>
      </c>
      <c r="M3" s="123">
        <v>5</v>
      </c>
      <c r="N3" s="103" t="s">
        <v>57</v>
      </c>
      <c r="O3" s="105">
        <v>8</v>
      </c>
      <c r="P3" s="11">
        <f>3+0+0+5</f>
        <v>8</v>
      </c>
      <c r="Q3" s="11">
        <v>42</v>
      </c>
      <c r="R3" s="11">
        <f>0+7+20+6</f>
        <v>33</v>
      </c>
      <c r="S3" s="11">
        <f>0+2+4+2</f>
        <v>8</v>
      </c>
      <c r="T3" s="11">
        <f>0+0+1+0</f>
        <v>1</v>
      </c>
      <c r="U3" s="11">
        <f>SUM(P3:T3)</f>
        <v>92</v>
      </c>
    </row>
    <row r="4" spans="1:21" ht="16" customHeight="1" x14ac:dyDescent="0.35">
      <c r="A4" s="107"/>
      <c r="B4" s="130"/>
      <c r="C4" s="115"/>
      <c r="D4" s="68" t="s">
        <v>58</v>
      </c>
      <c r="E4" s="26">
        <v>4</v>
      </c>
      <c r="F4" s="118"/>
      <c r="G4" s="121"/>
      <c r="H4" s="127"/>
      <c r="I4" s="115"/>
      <c r="J4" s="118"/>
      <c r="K4" s="121"/>
      <c r="L4" s="118"/>
      <c r="M4" s="124"/>
      <c r="N4" s="103"/>
      <c r="O4" s="105"/>
    </row>
    <row r="5" spans="1:21" ht="16" customHeight="1" x14ac:dyDescent="0.35">
      <c r="A5" s="107"/>
      <c r="B5" s="130"/>
      <c r="C5" s="115"/>
      <c r="D5" s="68" t="s">
        <v>59</v>
      </c>
      <c r="E5" s="26">
        <v>4</v>
      </c>
      <c r="F5" s="118"/>
      <c r="G5" s="121"/>
      <c r="H5" s="127"/>
      <c r="I5" s="115"/>
      <c r="J5" s="118"/>
      <c r="K5" s="121"/>
      <c r="L5" s="118"/>
      <c r="M5" s="124"/>
      <c r="N5" s="103"/>
      <c r="O5" s="105"/>
    </row>
    <row r="6" spans="1:21" ht="16" customHeight="1" x14ac:dyDescent="0.35">
      <c r="A6" s="107"/>
      <c r="B6" s="130"/>
      <c r="C6" s="115"/>
      <c r="D6" s="63" t="s">
        <v>60</v>
      </c>
      <c r="E6" s="27">
        <v>5</v>
      </c>
      <c r="F6" s="118"/>
      <c r="G6" s="121"/>
      <c r="H6" s="127"/>
      <c r="I6" s="115"/>
      <c r="J6" s="118"/>
      <c r="K6" s="121"/>
      <c r="L6" s="118"/>
      <c r="M6" s="124"/>
      <c r="N6" s="103"/>
      <c r="O6" s="105"/>
    </row>
    <row r="7" spans="1:21" ht="16" customHeight="1" thickBot="1" x14ac:dyDescent="0.4">
      <c r="A7" s="109"/>
      <c r="B7" s="131"/>
      <c r="C7" s="116"/>
      <c r="D7" s="65" t="s">
        <v>61</v>
      </c>
      <c r="E7" s="29">
        <v>2</v>
      </c>
      <c r="F7" s="119"/>
      <c r="G7" s="122"/>
      <c r="H7" s="128"/>
      <c r="I7" s="116"/>
      <c r="J7" s="119"/>
      <c r="K7" s="122"/>
      <c r="L7" s="119"/>
      <c r="M7" s="125"/>
      <c r="N7" s="103"/>
      <c r="O7" s="105"/>
    </row>
    <row r="8" spans="1:21" ht="18.5" x14ac:dyDescent="0.35">
      <c r="A8" s="106" t="s">
        <v>62</v>
      </c>
      <c r="B8" s="67" t="s">
        <v>63</v>
      </c>
      <c r="C8" s="30">
        <v>3</v>
      </c>
      <c r="D8" s="66" t="s">
        <v>64</v>
      </c>
      <c r="E8" s="24">
        <v>4</v>
      </c>
      <c r="F8" s="67" t="s">
        <v>65</v>
      </c>
      <c r="G8" s="32">
        <v>3</v>
      </c>
      <c r="H8" s="67" t="s">
        <v>145</v>
      </c>
      <c r="I8" s="32">
        <v>3</v>
      </c>
      <c r="J8" s="66" t="s">
        <v>66</v>
      </c>
      <c r="K8" s="24">
        <v>4</v>
      </c>
      <c r="L8" s="31" t="s">
        <v>67</v>
      </c>
      <c r="M8" s="24">
        <v>4</v>
      </c>
      <c r="N8" s="110" t="s">
        <v>68</v>
      </c>
      <c r="O8" s="105">
        <v>22</v>
      </c>
    </row>
    <row r="9" spans="1:21" ht="18.5" x14ac:dyDescent="0.35">
      <c r="A9" s="107"/>
      <c r="B9" s="63" t="s">
        <v>69</v>
      </c>
      <c r="C9" s="34">
        <v>3</v>
      </c>
      <c r="D9" s="63" t="s">
        <v>70</v>
      </c>
      <c r="E9" s="35">
        <v>2</v>
      </c>
      <c r="F9" s="63" t="s">
        <v>44</v>
      </c>
      <c r="G9" s="26">
        <v>4</v>
      </c>
      <c r="H9" s="63" t="s">
        <v>71</v>
      </c>
      <c r="I9" s="36">
        <v>3</v>
      </c>
      <c r="J9" s="63" t="s">
        <v>72</v>
      </c>
      <c r="K9" s="37">
        <v>3</v>
      </c>
      <c r="L9" s="25"/>
      <c r="M9" s="38"/>
      <c r="N9" s="110"/>
      <c r="O9" s="105"/>
    </row>
    <row r="10" spans="1:21" ht="18.5" x14ac:dyDescent="0.35">
      <c r="A10" s="107"/>
      <c r="B10" s="63" t="s">
        <v>73</v>
      </c>
      <c r="C10" s="39">
        <v>2</v>
      </c>
      <c r="D10" s="63" t="s">
        <v>74</v>
      </c>
      <c r="E10" s="26">
        <v>4</v>
      </c>
      <c r="F10" s="63" t="s">
        <v>75</v>
      </c>
      <c r="G10" s="26">
        <v>4</v>
      </c>
      <c r="H10" s="63" t="s">
        <v>76</v>
      </c>
      <c r="I10" s="36">
        <v>3</v>
      </c>
      <c r="J10" s="68" t="s">
        <v>77</v>
      </c>
      <c r="K10" s="26">
        <v>4</v>
      </c>
      <c r="L10" s="25"/>
      <c r="M10" s="38"/>
      <c r="N10" s="110"/>
      <c r="O10" s="105"/>
    </row>
    <row r="11" spans="1:21" ht="18.5" x14ac:dyDescent="0.35">
      <c r="A11" s="107"/>
      <c r="B11" s="63" t="s">
        <v>78</v>
      </c>
      <c r="C11" s="40">
        <v>4</v>
      </c>
      <c r="D11" s="63" t="s">
        <v>79</v>
      </c>
      <c r="E11" s="36">
        <v>3</v>
      </c>
      <c r="F11" s="68" t="s">
        <v>80</v>
      </c>
      <c r="G11" s="26">
        <v>4</v>
      </c>
      <c r="H11" s="68" t="s">
        <v>146</v>
      </c>
      <c r="I11" s="27">
        <v>5</v>
      </c>
      <c r="J11" s="41"/>
      <c r="K11" s="42"/>
      <c r="L11" s="25"/>
      <c r="M11" s="38"/>
      <c r="N11" s="110"/>
      <c r="O11" s="105"/>
    </row>
    <row r="12" spans="1:21" ht="18.5" x14ac:dyDescent="0.35">
      <c r="A12" s="108"/>
      <c r="B12" s="14"/>
      <c r="C12" s="14"/>
      <c r="D12" s="64" t="s">
        <v>81</v>
      </c>
      <c r="E12" s="36">
        <v>3</v>
      </c>
      <c r="F12" s="25"/>
      <c r="G12" s="38"/>
      <c r="H12" s="33"/>
      <c r="I12" s="43"/>
      <c r="J12" s="33"/>
      <c r="K12" s="43"/>
      <c r="L12" s="25"/>
      <c r="M12" s="38"/>
      <c r="N12" s="110"/>
      <c r="O12" s="105"/>
    </row>
    <row r="13" spans="1:21" ht="19" thickBot="1" x14ac:dyDescent="0.4">
      <c r="A13" s="109"/>
      <c r="B13" s="44"/>
      <c r="C13" s="45"/>
      <c r="D13" s="69" t="s">
        <v>82</v>
      </c>
      <c r="E13" s="46">
        <v>4</v>
      </c>
      <c r="F13" s="28"/>
      <c r="G13" s="47"/>
      <c r="H13" s="44"/>
      <c r="I13" s="48"/>
      <c r="J13" s="44"/>
      <c r="K13" s="48"/>
      <c r="L13" s="28"/>
      <c r="M13" s="47"/>
      <c r="N13" s="110"/>
      <c r="O13" s="105"/>
    </row>
    <row r="14" spans="1:21" ht="37" customHeight="1" x14ac:dyDescent="0.35">
      <c r="A14" s="106" t="s">
        <v>83</v>
      </c>
      <c r="B14" s="23" t="s">
        <v>84</v>
      </c>
      <c r="C14" s="30">
        <v>3</v>
      </c>
      <c r="D14" s="23" t="s">
        <v>85</v>
      </c>
      <c r="E14" s="49">
        <v>3</v>
      </c>
      <c r="F14" s="67" t="s">
        <v>86</v>
      </c>
      <c r="G14" s="24">
        <v>4</v>
      </c>
      <c r="H14" s="66" t="s">
        <v>87</v>
      </c>
      <c r="I14" s="32">
        <v>3</v>
      </c>
      <c r="J14" s="66" t="s">
        <v>88</v>
      </c>
      <c r="K14" s="49">
        <v>3</v>
      </c>
      <c r="L14" s="66" t="s">
        <v>89</v>
      </c>
      <c r="M14" s="24">
        <v>4</v>
      </c>
      <c r="N14" s="111" t="s">
        <v>90</v>
      </c>
      <c r="O14" s="105">
        <v>30</v>
      </c>
    </row>
    <row r="15" spans="1:21" ht="37" x14ac:dyDescent="0.35">
      <c r="A15" s="107"/>
      <c r="B15" s="33" t="s">
        <v>91</v>
      </c>
      <c r="C15" s="39">
        <v>2</v>
      </c>
      <c r="D15" s="63" t="s">
        <v>92</v>
      </c>
      <c r="E15" s="36">
        <v>3</v>
      </c>
      <c r="F15" s="68" t="s">
        <v>93</v>
      </c>
      <c r="G15" s="36">
        <v>3</v>
      </c>
      <c r="H15" s="68" t="s">
        <v>147</v>
      </c>
      <c r="I15" s="36">
        <v>3</v>
      </c>
      <c r="J15" s="25" t="s">
        <v>94</v>
      </c>
      <c r="K15" s="37">
        <v>3</v>
      </c>
      <c r="L15" s="25" t="s">
        <v>95</v>
      </c>
      <c r="M15" s="37">
        <v>3</v>
      </c>
      <c r="N15" s="112"/>
      <c r="O15" s="105"/>
    </row>
    <row r="16" spans="1:21" ht="18.5" x14ac:dyDescent="0.35">
      <c r="A16" s="107"/>
      <c r="B16" s="33" t="s">
        <v>96</v>
      </c>
      <c r="C16" s="36">
        <v>3</v>
      </c>
      <c r="D16" s="68" t="s">
        <v>97</v>
      </c>
      <c r="E16" s="36">
        <v>3</v>
      </c>
      <c r="F16" s="68" t="s">
        <v>42</v>
      </c>
      <c r="G16" s="26">
        <v>4</v>
      </c>
      <c r="H16" s="68" t="s">
        <v>148</v>
      </c>
      <c r="I16" s="37">
        <v>3</v>
      </c>
      <c r="J16" s="25" t="s">
        <v>98</v>
      </c>
      <c r="K16" s="37">
        <v>3</v>
      </c>
      <c r="L16" s="25" t="s">
        <v>99</v>
      </c>
      <c r="M16" s="50">
        <v>1</v>
      </c>
      <c r="N16" s="112"/>
      <c r="O16" s="105"/>
    </row>
    <row r="17" spans="1:15" ht="18.5" x14ac:dyDescent="0.35">
      <c r="A17" s="107"/>
      <c r="B17" s="33" t="s">
        <v>100</v>
      </c>
      <c r="C17" s="36">
        <v>3</v>
      </c>
      <c r="D17" s="25" t="s">
        <v>101</v>
      </c>
      <c r="E17" s="36">
        <v>3</v>
      </c>
      <c r="F17" s="68" t="s">
        <v>102</v>
      </c>
      <c r="G17" s="26">
        <v>4</v>
      </c>
      <c r="H17" s="25"/>
      <c r="I17" s="38"/>
      <c r="J17" s="25" t="s">
        <v>103</v>
      </c>
      <c r="K17" s="26">
        <v>4</v>
      </c>
      <c r="L17" s="25"/>
      <c r="M17" s="38"/>
      <c r="N17" s="112"/>
      <c r="O17" s="105"/>
    </row>
    <row r="18" spans="1:15" ht="18.5" x14ac:dyDescent="0.35">
      <c r="A18" s="107"/>
      <c r="B18" s="33"/>
      <c r="C18" s="51"/>
      <c r="D18" s="25" t="s">
        <v>47</v>
      </c>
      <c r="E18" s="35">
        <v>2</v>
      </c>
      <c r="F18" s="68" t="s">
        <v>104</v>
      </c>
      <c r="G18" s="35">
        <v>2</v>
      </c>
      <c r="H18" s="25"/>
      <c r="I18" s="38"/>
      <c r="J18" s="25" t="s">
        <v>105</v>
      </c>
      <c r="K18" s="26">
        <v>4</v>
      </c>
      <c r="L18" s="25"/>
      <c r="M18" s="38"/>
      <c r="N18" s="112"/>
      <c r="O18" s="105"/>
    </row>
    <row r="19" spans="1:15" ht="18.5" x14ac:dyDescent="0.35">
      <c r="A19" s="107"/>
      <c r="B19" s="33"/>
      <c r="C19" s="51"/>
      <c r="D19" s="25" t="s">
        <v>106</v>
      </c>
      <c r="E19" s="36">
        <v>3</v>
      </c>
      <c r="F19" s="68" t="s">
        <v>107</v>
      </c>
      <c r="G19" s="26">
        <v>4</v>
      </c>
      <c r="H19" s="25"/>
      <c r="I19" s="38"/>
      <c r="J19" s="25" t="s">
        <v>108</v>
      </c>
      <c r="K19" s="26">
        <v>4</v>
      </c>
      <c r="L19" s="25"/>
      <c r="M19" s="38"/>
      <c r="N19" s="112"/>
      <c r="O19" s="105"/>
    </row>
    <row r="20" spans="1:15" ht="37.5" thickBot="1" x14ac:dyDescent="0.4">
      <c r="A20" s="109"/>
      <c r="B20" s="44"/>
      <c r="C20" s="52"/>
      <c r="D20" s="28" t="s">
        <v>109</v>
      </c>
      <c r="E20" s="53">
        <v>3</v>
      </c>
      <c r="F20" s="28" t="s">
        <v>110</v>
      </c>
      <c r="G20" s="53">
        <v>3</v>
      </c>
      <c r="H20" s="28"/>
      <c r="I20" s="47"/>
      <c r="J20" s="44"/>
      <c r="K20" s="48"/>
      <c r="L20" s="28"/>
      <c r="M20" s="47"/>
      <c r="N20" s="113"/>
      <c r="O20" s="105"/>
    </row>
    <row r="21" spans="1:15" ht="37" customHeight="1" x14ac:dyDescent="0.35">
      <c r="A21" s="99" t="s">
        <v>111</v>
      </c>
      <c r="B21" s="23" t="s">
        <v>112</v>
      </c>
      <c r="C21" s="54">
        <v>4</v>
      </c>
      <c r="D21" s="31" t="s">
        <v>46</v>
      </c>
      <c r="E21" s="24">
        <v>4</v>
      </c>
      <c r="F21" s="31" t="s">
        <v>113</v>
      </c>
      <c r="G21" s="55">
        <v>5</v>
      </c>
      <c r="H21" s="31" t="s">
        <v>114</v>
      </c>
      <c r="I21" s="24">
        <v>4</v>
      </c>
      <c r="J21" s="66" t="s">
        <v>115</v>
      </c>
      <c r="K21" s="55">
        <v>5</v>
      </c>
      <c r="L21" s="31" t="s">
        <v>116</v>
      </c>
      <c r="M21" s="49">
        <v>3</v>
      </c>
      <c r="N21" s="102" t="s">
        <v>117</v>
      </c>
      <c r="O21" s="105">
        <v>32</v>
      </c>
    </row>
    <row r="22" spans="1:15" ht="37" x14ac:dyDescent="0.35">
      <c r="A22" s="100"/>
      <c r="B22" s="33" t="s">
        <v>38</v>
      </c>
      <c r="C22" s="40">
        <v>4</v>
      </c>
      <c r="D22" s="25" t="s">
        <v>118</v>
      </c>
      <c r="E22" s="26">
        <v>4</v>
      </c>
      <c r="F22" s="25" t="s">
        <v>119</v>
      </c>
      <c r="G22" s="27">
        <v>5</v>
      </c>
      <c r="H22" s="25" t="s">
        <v>120</v>
      </c>
      <c r="I22" s="26">
        <v>4</v>
      </c>
      <c r="J22" s="25" t="s">
        <v>121</v>
      </c>
      <c r="K22" s="35">
        <v>2</v>
      </c>
      <c r="L22" s="25" t="s">
        <v>122</v>
      </c>
      <c r="M22" s="26">
        <v>4</v>
      </c>
      <c r="N22" s="103"/>
      <c r="O22" s="105"/>
    </row>
    <row r="23" spans="1:15" ht="37" x14ac:dyDescent="0.35">
      <c r="A23" s="100"/>
      <c r="B23" s="33" t="s">
        <v>123</v>
      </c>
      <c r="C23" s="40">
        <v>4</v>
      </c>
      <c r="D23" s="25" t="s">
        <v>124</v>
      </c>
      <c r="E23" s="36">
        <v>3</v>
      </c>
      <c r="F23" s="25" t="s">
        <v>125</v>
      </c>
      <c r="G23" s="26">
        <v>4</v>
      </c>
      <c r="H23" s="25" t="s">
        <v>126</v>
      </c>
      <c r="I23" s="26">
        <v>4</v>
      </c>
      <c r="J23" s="25" t="s">
        <v>127</v>
      </c>
      <c r="K23" s="26">
        <v>4</v>
      </c>
      <c r="L23" s="25"/>
      <c r="M23" s="38"/>
      <c r="N23" s="103"/>
      <c r="O23" s="105"/>
    </row>
    <row r="24" spans="1:15" ht="37" x14ac:dyDescent="0.35">
      <c r="A24" s="100"/>
      <c r="B24" s="33" t="s">
        <v>37</v>
      </c>
      <c r="C24" s="40">
        <v>4</v>
      </c>
      <c r="D24" s="25" t="s">
        <v>128</v>
      </c>
      <c r="E24" s="36">
        <v>3</v>
      </c>
      <c r="F24" s="25" t="s">
        <v>129</v>
      </c>
      <c r="G24" s="26">
        <v>4</v>
      </c>
      <c r="H24" s="25" t="s">
        <v>130</v>
      </c>
      <c r="I24" s="37">
        <v>3</v>
      </c>
      <c r="J24" s="25" t="s">
        <v>131</v>
      </c>
      <c r="K24" s="38" t="s">
        <v>33</v>
      </c>
      <c r="L24" s="25"/>
      <c r="M24" s="38"/>
      <c r="N24" s="103"/>
      <c r="O24" s="105"/>
    </row>
    <row r="25" spans="1:15" ht="18.5" x14ac:dyDescent="0.35">
      <c r="A25" s="100"/>
      <c r="B25" s="33" t="s">
        <v>132</v>
      </c>
      <c r="C25" s="39">
        <v>2</v>
      </c>
      <c r="D25" s="25"/>
      <c r="E25" s="38"/>
      <c r="F25" s="25" t="s">
        <v>133</v>
      </c>
      <c r="G25" s="26">
        <v>4</v>
      </c>
      <c r="H25" s="25"/>
      <c r="I25" s="38"/>
      <c r="J25" s="25" t="s">
        <v>134</v>
      </c>
      <c r="K25" s="38" t="s">
        <v>33</v>
      </c>
      <c r="L25" s="25"/>
      <c r="M25" s="38"/>
      <c r="N25" s="103"/>
      <c r="O25" s="105"/>
    </row>
    <row r="26" spans="1:15" ht="18.5" x14ac:dyDescent="0.35">
      <c r="A26" s="100"/>
      <c r="B26" s="33" t="s">
        <v>135</v>
      </c>
      <c r="C26" s="56">
        <v>5</v>
      </c>
      <c r="D26" s="25"/>
      <c r="E26" s="38"/>
      <c r="F26" s="25" t="s">
        <v>136</v>
      </c>
      <c r="G26" s="27">
        <v>5</v>
      </c>
      <c r="H26" s="25"/>
      <c r="I26" s="38"/>
      <c r="J26" s="25"/>
      <c r="K26" s="38"/>
      <c r="L26" s="25"/>
      <c r="M26" s="38"/>
      <c r="N26" s="103"/>
      <c r="O26" s="105"/>
    </row>
    <row r="27" spans="1:15" ht="18.5" x14ac:dyDescent="0.35">
      <c r="A27" s="100"/>
      <c r="B27" s="33" t="s">
        <v>137</v>
      </c>
      <c r="C27" s="40">
        <v>4</v>
      </c>
      <c r="D27" s="25"/>
      <c r="E27" s="38"/>
      <c r="F27" s="25" t="s">
        <v>138</v>
      </c>
      <c r="G27" s="26">
        <v>4</v>
      </c>
      <c r="H27" s="25"/>
      <c r="I27" s="38"/>
      <c r="J27" s="25"/>
      <c r="K27" s="38"/>
      <c r="L27" s="25"/>
      <c r="M27" s="38"/>
      <c r="N27" s="103"/>
      <c r="O27" s="105"/>
    </row>
    <row r="28" spans="1:15" ht="18.5" x14ac:dyDescent="0.35">
      <c r="A28" s="100"/>
      <c r="B28" s="33" t="s">
        <v>139</v>
      </c>
      <c r="C28" s="40">
        <v>4</v>
      </c>
      <c r="D28" s="25"/>
      <c r="E28" s="38"/>
      <c r="F28" s="25" t="s">
        <v>140</v>
      </c>
      <c r="G28" s="26">
        <v>4</v>
      </c>
      <c r="H28" s="25"/>
      <c r="I28" s="38"/>
      <c r="J28" s="25"/>
      <c r="K28" s="38"/>
      <c r="L28" s="25"/>
      <c r="M28" s="38"/>
      <c r="N28" s="103"/>
      <c r="O28" s="105"/>
    </row>
    <row r="29" spans="1:15" ht="18.5" x14ac:dyDescent="0.35">
      <c r="A29" s="100"/>
      <c r="B29" s="33" t="s">
        <v>141</v>
      </c>
      <c r="C29" s="40">
        <v>4</v>
      </c>
      <c r="D29" s="25"/>
      <c r="E29" s="38"/>
      <c r="F29" s="25"/>
      <c r="G29" s="38"/>
      <c r="H29" s="25"/>
      <c r="I29" s="38"/>
      <c r="J29" s="25"/>
      <c r="K29" s="38"/>
      <c r="L29" s="25"/>
      <c r="M29" s="38"/>
      <c r="N29" s="103"/>
      <c r="O29" s="105"/>
    </row>
    <row r="30" spans="1:15" ht="18.5" x14ac:dyDescent="0.35">
      <c r="A30" s="100"/>
      <c r="B30" s="33" t="s">
        <v>35</v>
      </c>
      <c r="C30" s="34">
        <v>3</v>
      </c>
      <c r="D30" s="25"/>
      <c r="E30" s="38"/>
      <c r="F30" s="25"/>
      <c r="G30" s="38"/>
      <c r="H30" s="25"/>
      <c r="I30" s="38"/>
      <c r="J30" s="25"/>
      <c r="K30" s="38"/>
      <c r="L30" s="25"/>
      <c r="M30" s="38"/>
      <c r="N30" s="103"/>
      <c r="O30" s="105"/>
    </row>
    <row r="31" spans="1:15" ht="19" thickBot="1" x14ac:dyDescent="0.4">
      <c r="A31" s="101"/>
      <c r="B31" s="57" t="s">
        <v>39</v>
      </c>
      <c r="C31" s="58">
        <v>3</v>
      </c>
      <c r="D31" s="59"/>
      <c r="E31" s="60"/>
      <c r="F31" s="57"/>
      <c r="G31" s="61"/>
      <c r="H31" s="59"/>
      <c r="I31" s="60"/>
      <c r="J31" s="59"/>
      <c r="K31" s="60"/>
      <c r="L31" s="59"/>
      <c r="M31" s="60"/>
      <c r="N31" s="104"/>
      <c r="O31" s="105"/>
    </row>
    <row r="32" spans="1:15" x14ac:dyDescent="0.35">
      <c r="B32" s="14">
        <v>19</v>
      </c>
      <c r="C32" s="14"/>
      <c r="D32" s="14">
        <v>22</v>
      </c>
      <c r="E32" s="14"/>
      <c r="F32" s="14">
        <v>20</v>
      </c>
      <c r="G32" s="14"/>
      <c r="H32" s="14">
        <v>11</v>
      </c>
      <c r="I32" s="14"/>
      <c r="J32" s="14">
        <v>13</v>
      </c>
      <c r="K32" s="14"/>
      <c r="L32" s="14">
        <v>7</v>
      </c>
      <c r="M32" s="14">
        <f>SUM(B32:L32)</f>
        <v>92</v>
      </c>
      <c r="N32" s="13"/>
      <c r="O32" s="13">
        <f>SUM(O3:O21)</f>
        <v>92</v>
      </c>
    </row>
    <row r="33" spans="10:16" x14ac:dyDescent="0.35">
      <c r="J33" s="12">
        <v>15</v>
      </c>
      <c r="O33" s="13">
        <f>92+2</f>
        <v>94</v>
      </c>
      <c r="P33" s="11" t="s">
        <v>142</v>
      </c>
    </row>
    <row r="34" spans="10:16" x14ac:dyDescent="0.35">
      <c r="O34" s="13">
        <f>O33+1+1</f>
        <v>96</v>
      </c>
      <c r="P34" s="62" t="s">
        <v>143</v>
      </c>
    </row>
    <row r="35" spans="10:16" x14ac:dyDescent="0.35">
      <c r="O35" s="13">
        <f>O34+2</f>
        <v>98</v>
      </c>
      <c r="P35" s="62" t="s">
        <v>144</v>
      </c>
    </row>
  </sheetData>
  <mergeCells count="22">
    <mergeCell ref="H3:H7"/>
    <mergeCell ref="A3:A7"/>
    <mergeCell ref="B3:B7"/>
    <mergeCell ref="C3:C7"/>
    <mergeCell ref="F3:F7"/>
    <mergeCell ref="G3:G7"/>
    <mergeCell ref="A21:A31"/>
    <mergeCell ref="N21:N31"/>
    <mergeCell ref="O21:O31"/>
    <mergeCell ref="O3:O7"/>
    <mergeCell ref="A8:A13"/>
    <mergeCell ref="N8:N13"/>
    <mergeCell ref="O8:O13"/>
    <mergeCell ref="A14:A20"/>
    <mergeCell ref="N14:N20"/>
    <mergeCell ref="O14:O20"/>
    <mergeCell ref="I3:I7"/>
    <mergeCell ref="J3:J7"/>
    <mergeCell ref="K3:K7"/>
    <mergeCell ref="L3:L7"/>
    <mergeCell ref="M3:M7"/>
    <mergeCell ref="N3:N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23"/>
  <sheetViews>
    <sheetView topLeftCell="B1" workbookViewId="0">
      <selection activeCell="E5" sqref="E5"/>
    </sheetView>
  </sheetViews>
  <sheetFormatPr baseColWidth="10" defaultRowHeight="14.5" x14ac:dyDescent="0.35"/>
  <cols>
    <col min="3" max="3" width="32" customWidth="1"/>
    <col min="5" max="5" width="58" customWidth="1"/>
    <col min="6" max="6" width="18.81640625" customWidth="1"/>
    <col min="8" max="8" width="19.81640625" bestFit="1" customWidth="1"/>
  </cols>
  <sheetData>
    <row r="2" spans="2:9" ht="59.25" customHeight="1" x14ac:dyDescent="0.35">
      <c r="B2" s="133" t="s">
        <v>25</v>
      </c>
      <c r="C2" s="133"/>
      <c r="D2" s="133"/>
      <c r="E2" s="133"/>
      <c r="F2" s="133"/>
      <c r="G2" s="133"/>
      <c r="H2" s="133"/>
      <c r="I2" s="133"/>
    </row>
    <row r="3" spans="2:9" x14ac:dyDescent="0.35">
      <c r="B3" s="132" t="s">
        <v>1</v>
      </c>
      <c r="C3" s="132" t="s">
        <v>26</v>
      </c>
      <c r="D3" s="132" t="s">
        <v>3</v>
      </c>
      <c r="E3" s="5" t="s">
        <v>27</v>
      </c>
      <c r="F3" s="5"/>
      <c r="G3" s="5"/>
      <c r="H3" s="5"/>
      <c r="I3" s="5"/>
    </row>
    <row r="4" spans="2:9" ht="28" x14ac:dyDescent="0.35">
      <c r="B4" s="132"/>
      <c r="C4" s="132"/>
      <c r="D4" s="132"/>
      <c r="E4" s="5" t="s">
        <v>29</v>
      </c>
      <c r="F4" s="5" t="s">
        <v>30</v>
      </c>
      <c r="G4" s="5" t="s">
        <v>28</v>
      </c>
      <c r="H4" s="5" t="s">
        <v>31</v>
      </c>
      <c r="I4" s="5" t="s">
        <v>32</v>
      </c>
    </row>
    <row r="5" spans="2:9" x14ac:dyDescent="0.35">
      <c r="B5" s="6">
        <v>1</v>
      </c>
      <c r="C5" s="7" t="s">
        <v>5</v>
      </c>
      <c r="D5" s="8" t="s">
        <v>6</v>
      </c>
      <c r="E5" s="8"/>
      <c r="F5" s="9"/>
      <c r="G5" s="9"/>
      <c r="H5" s="9"/>
      <c r="I5" s="9"/>
    </row>
    <row r="6" spans="2:9" ht="15.5" x14ac:dyDescent="0.35">
      <c r="B6" s="6">
        <v>2</v>
      </c>
      <c r="C6" s="7" t="s">
        <v>7</v>
      </c>
      <c r="D6" s="8" t="s">
        <v>6</v>
      </c>
      <c r="E6" s="10"/>
      <c r="F6" s="9"/>
      <c r="G6" s="9"/>
      <c r="H6" s="9"/>
      <c r="I6" s="9"/>
    </row>
    <row r="7" spans="2:9" ht="15.5" x14ac:dyDescent="0.35">
      <c r="B7" s="6">
        <v>3</v>
      </c>
      <c r="C7" s="7" t="s">
        <v>8</v>
      </c>
      <c r="D7" s="8" t="s">
        <v>6</v>
      </c>
      <c r="E7" s="10"/>
      <c r="F7" s="9"/>
      <c r="G7" s="9"/>
      <c r="H7" s="9"/>
      <c r="I7" s="9"/>
    </row>
    <row r="8" spans="2:9" ht="23" x14ac:dyDescent="0.35">
      <c r="B8" s="6">
        <v>4</v>
      </c>
      <c r="C8" s="7" t="s">
        <v>9</v>
      </c>
      <c r="D8" s="8" t="s">
        <v>6</v>
      </c>
      <c r="E8" s="10"/>
      <c r="F8" s="9"/>
      <c r="G8" s="9"/>
      <c r="H8" s="9"/>
      <c r="I8" s="9"/>
    </row>
    <row r="9" spans="2:9" ht="23" x14ac:dyDescent="0.35">
      <c r="B9" s="6">
        <v>5</v>
      </c>
      <c r="C9" s="7" t="s">
        <v>10</v>
      </c>
      <c r="D9" s="8" t="s">
        <v>6</v>
      </c>
      <c r="E9" s="10"/>
      <c r="F9" s="9"/>
      <c r="G9" s="9"/>
      <c r="H9" s="9"/>
      <c r="I9" s="9"/>
    </row>
    <row r="10" spans="2:9" ht="15.5" x14ac:dyDescent="0.35">
      <c r="B10" s="6">
        <v>6</v>
      </c>
      <c r="C10" s="7" t="s">
        <v>11</v>
      </c>
      <c r="D10" s="8" t="s">
        <v>6</v>
      </c>
      <c r="E10" s="10"/>
      <c r="F10" s="9"/>
      <c r="G10" s="9"/>
      <c r="H10" s="9"/>
      <c r="I10" s="9"/>
    </row>
    <row r="11" spans="2:9" ht="23" x14ac:dyDescent="0.35">
      <c r="B11" s="6">
        <v>7</v>
      </c>
      <c r="C11" s="7" t="s">
        <v>12</v>
      </c>
      <c r="D11" s="8" t="s">
        <v>6</v>
      </c>
      <c r="E11" s="10"/>
      <c r="F11" s="9"/>
      <c r="G11" s="9"/>
      <c r="H11" s="9"/>
      <c r="I11" s="9"/>
    </row>
    <row r="12" spans="2:9" ht="23" x14ac:dyDescent="0.35">
      <c r="B12" s="6">
        <v>8</v>
      </c>
      <c r="C12" s="7" t="s">
        <v>13</v>
      </c>
      <c r="D12" s="8" t="s">
        <v>6</v>
      </c>
      <c r="E12" s="10"/>
      <c r="F12" s="9"/>
      <c r="G12" s="9"/>
      <c r="H12" s="9"/>
      <c r="I12" s="9"/>
    </row>
    <row r="13" spans="2:9" ht="23" x14ac:dyDescent="0.35">
      <c r="B13" s="6">
        <v>9</v>
      </c>
      <c r="C13" s="7" t="s">
        <v>14</v>
      </c>
      <c r="D13" s="8" t="s">
        <v>6</v>
      </c>
      <c r="E13" s="10"/>
      <c r="F13" s="9"/>
      <c r="G13" s="9"/>
      <c r="H13" s="9"/>
      <c r="I13" s="9"/>
    </row>
    <row r="14" spans="2:9" ht="15.5" x14ac:dyDescent="0.35">
      <c r="B14" s="6">
        <v>10</v>
      </c>
      <c r="C14" s="7" t="s">
        <v>15</v>
      </c>
      <c r="D14" s="8" t="s">
        <v>6</v>
      </c>
      <c r="E14" s="10"/>
      <c r="F14" s="9"/>
      <c r="G14" s="9"/>
      <c r="H14" s="9"/>
      <c r="I14" s="9"/>
    </row>
    <row r="15" spans="2:9" ht="15.5" x14ac:dyDescent="0.35">
      <c r="B15" s="6">
        <v>11</v>
      </c>
      <c r="C15" s="7" t="s">
        <v>16</v>
      </c>
      <c r="D15" s="8" t="s">
        <v>6</v>
      </c>
      <c r="E15" s="10"/>
      <c r="F15" s="9"/>
      <c r="G15" s="9"/>
      <c r="H15" s="9"/>
      <c r="I15" s="9"/>
    </row>
    <row r="16" spans="2:9" ht="15.5" x14ac:dyDescent="0.35">
      <c r="B16" s="6">
        <v>12</v>
      </c>
      <c r="C16" s="7" t="s">
        <v>17</v>
      </c>
      <c r="D16" s="8" t="s">
        <v>6</v>
      </c>
      <c r="E16" s="10"/>
      <c r="F16" s="9"/>
      <c r="G16" s="9"/>
      <c r="H16" s="9"/>
      <c r="I16" s="9"/>
    </row>
    <row r="17" spans="2:9" ht="23" x14ac:dyDescent="0.35">
      <c r="B17" s="6">
        <v>13</v>
      </c>
      <c r="C17" s="7" t="s">
        <v>18</v>
      </c>
      <c r="D17" s="8" t="s">
        <v>6</v>
      </c>
      <c r="E17" s="10"/>
      <c r="F17" s="9"/>
      <c r="G17" s="9"/>
      <c r="H17" s="9"/>
      <c r="I17" s="9"/>
    </row>
    <row r="18" spans="2:9" ht="15.5" x14ac:dyDescent="0.35">
      <c r="B18" s="6">
        <v>14</v>
      </c>
      <c r="C18" s="7" t="s">
        <v>19</v>
      </c>
      <c r="D18" s="8" t="s">
        <v>6</v>
      </c>
      <c r="E18" s="10"/>
      <c r="F18" s="9"/>
      <c r="G18" s="9"/>
      <c r="H18" s="9"/>
      <c r="I18" s="9"/>
    </row>
    <row r="19" spans="2:9" ht="15.5" x14ac:dyDescent="0.35">
      <c r="B19" s="6">
        <v>15</v>
      </c>
      <c r="C19" s="7" t="s">
        <v>20</v>
      </c>
      <c r="D19" s="8" t="s">
        <v>6</v>
      </c>
      <c r="E19" s="10"/>
      <c r="F19" s="9"/>
      <c r="G19" s="9"/>
      <c r="H19" s="9"/>
      <c r="I19" s="9"/>
    </row>
    <row r="20" spans="2:9" ht="23" x14ac:dyDescent="0.35">
      <c r="B20" s="6">
        <v>16</v>
      </c>
      <c r="C20" s="7" t="s">
        <v>21</v>
      </c>
      <c r="D20" s="8" t="s">
        <v>6</v>
      </c>
      <c r="E20" s="10"/>
      <c r="F20" s="9"/>
      <c r="G20" s="9"/>
      <c r="H20" s="9"/>
      <c r="I20" s="9"/>
    </row>
    <row r="21" spans="2:9" ht="23" x14ac:dyDescent="0.35">
      <c r="B21" s="6">
        <v>17</v>
      </c>
      <c r="C21" s="7" t="s">
        <v>22</v>
      </c>
      <c r="D21" s="8" t="s">
        <v>6</v>
      </c>
      <c r="E21" s="10"/>
      <c r="F21" s="9"/>
      <c r="G21" s="9"/>
      <c r="H21" s="9"/>
      <c r="I21" s="9"/>
    </row>
    <row r="22" spans="2:9" ht="15.5" x14ac:dyDescent="0.35">
      <c r="B22" s="6">
        <v>18</v>
      </c>
      <c r="C22" s="7" t="s">
        <v>23</v>
      </c>
      <c r="D22" s="8" t="s">
        <v>6</v>
      </c>
      <c r="E22" s="10"/>
      <c r="F22" s="9"/>
      <c r="G22" s="9"/>
      <c r="H22" s="9"/>
      <c r="I22" s="9"/>
    </row>
    <row r="23" spans="2:9" ht="15.5" x14ac:dyDescent="0.35">
      <c r="B23" s="6">
        <v>19</v>
      </c>
      <c r="C23" s="7" t="s">
        <v>24</v>
      </c>
      <c r="D23" s="8" t="s">
        <v>6</v>
      </c>
      <c r="E23" s="10"/>
      <c r="F23" s="9"/>
      <c r="G23" s="9"/>
      <c r="H23" s="9"/>
      <c r="I23" s="9"/>
    </row>
  </sheetData>
  <mergeCells count="4">
    <mergeCell ref="B3:B4"/>
    <mergeCell ref="C3:C4"/>
    <mergeCell ref="D3:D4"/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OFERTA ECONÓMICA</vt:lpstr>
      <vt:lpstr>CANTIDADES PRIORIZADAS</vt:lpstr>
      <vt:lpstr>FINAL</vt:lpstr>
      <vt:lpstr>PRIORIZACIÓN POR SEDE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cobaleda</dc:creator>
  <cp:lastModifiedBy>Maria Ligia Jimenez Ferrucho</cp:lastModifiedBy>
  <dcterms:created xsi:type="dcterms:W3CDTF">2021-07-14T21:02:14Z</dcterms:created>
  <dcterms:modified xsi:type="dcterms:W3CDTF">2021-08-27T23:41:22Z</dcterms:modified>
</cp:coreProperties>
</file>