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neacion y OOPP\Desktop\PLANEACION VENECIA 2017-2019\1. PROCESOS DE CONTRATACION\2021\ADECUACION OFICINA DEL TURISMO\"/>
    </mc:Choice>
  </mc:AlternateContent>
  <bookViews>
    <workbookView xWindow="0" yWindow="0" windowWidth="20490" windowHeight="6750" tabRatio="933"/>
  </bookViews>
  <sheets>
    <sheet name="PRESUPUESTO CERRAMIENTO SAN JOS" sheetId="228" r:id="rId1"/>
  </sheets>
  <definedNames>
    <definedName name="_xlnm.Print_Area" localSheetId="0">'PRESUPUESTO CERRAMIENTO SAN JOS'!$A$1:$F$46</definedName>
  </definedNames>
  <calcPr calcId="162913"/>
</workbook>
</file>

<file path=xl/calcChain.xml><?xml version="1.0" encoding="utf-8"?>
<calcChain xmlns="http://schemas.openxmlformats.org/spreadsheetml/2006/main">
  <c r="D14" i="228" l="1"/>
  <c r="F14" i="228" s="1"/>
  <c r="F35" i="228"/>
  <c r="F34" i="228"/>
  <c r="F32" i="228"/>
  <c r="F31" i="228"/>
  <c r="F29" i="228" l="1"/>
  <c r="F17" i="228"/>
  <c r="F20" i="228"/>
  <c r="E24" i="228"/>
  <c r="F28" i="228"/>
  <c r="D19" i="228"/>
  <c r="F19" i="228" s="1"/>
  <c r="F25" i="228" l="1"/>
  <c r="F26" i="228"/>
  <c r="F27" i="228"/>
  <c r="F24" i="228"/>
  <c r="D8" i="228"/>
  <c r="D9" i="228"/>
  <c r="F9" i="228" s="1"/>
  <c r="F37" i="228" s="1"/>
  <c r="F10" i="228"/>
  <c r="F11" i="228"/>
  <c r="F12" i="228"/>
  <c r="D22" i="228" l="1"/>
  <c r="F22" i="228" s="1"/>
  <c r="F15" i="228" l="1"/>
  <c r="F8" i="228"/>
  <c r="F38" i="228" l="1"/>
  <c r="F39" i="228"/>
  <c r="F40" i="228" l="1"/>
</calcChain>
</file>

<file path=xl/sharedStrings.xml><?xml version="1.0" encoding="utf-8"?>
<sst xmlns="http://schemas.openxmlformats.org/spreadsheetml/2006/main" count="94" uniqueCount="75">
  <si>
    <t>FORMULARIO DE CANTIDADES DE OBRA Y PRECIOS UNITARIOS</t>
  </si>
  <si>
    <t>VALOR TOTAL</t>
  </si>
  <si>
    <t>m2</t>
  </si>
  <si>
    <t>VALOR UNITARIO</t>
  </si>
  <si>
    <t>1</t>
  </si>
  <si>
    <t>1.1.1</t>
  </si>
  <si>
    <t>2</t>
  </si>
  <si>
    <t>UNIDAD</t>
  </si>
  <si>
    <t>CANTIDAD</t>
  </si>
  <si>
    <t>SUBTOTAL</t>
  </si>
  <si>
    <t>ml</t>
  </si>
  <si>
    <t>UTILIDAD (5%)</t>
  </si>
  <si>
    <t>TOTAL PROYECTO</t>
  </si>
  <si>
    <t>1.1</t>
  </si>
  <si>
    <t>1.2.1</t>
  </si>
  <si>
    <t>DEMOLICIONES, CERRAMIENTOS  Y RETIROS</t>
  </si>
  <si>
    <t>1.1.2</t>
  </si>
  <si>
    <t>1.1.3</t>
  </si>
  <si>
    <t xml:space="preserve">Secretario de Planeacion y Obras Publicas </t>
  </si>
  <si>
    <t>1.1.4</t>
  </si>
  <si>
    <t xml:space="preserve"> RETIROS</t>
  </si>
  <si>
    <t>1.1.5</t>
  </si>
  <si>
    <t>Retiro de Orinal</t>
  </si>
  <si>
    <t>PISOS</t>
  </si>
  <si>
    <t>ADMINISTRACIÓN (25%)</t>
  </si>
  <si>
    <t>Ervinson Alfredo Vásquez Morales</t>
  </si>
  <si>
    <t>ÍTEM</t>
  </si>
  <si>
    <t>DESCRIPCIÓN</t>
  </si>
  <si>
    <t xml:space="preserve">Demolición de muros de 12 a 17 cm de espesor, incluye botada de material sobrante </t>
  </si>
  <si>
    <t>Demolición de Pisos en concreto con baldosa.</t>
  </si>
  <si>
    <t>Retiro de cortina metálica de 2,1m x 1.50</t>
  </si>
  <si>
    <t>unid</t>
  </si>
  <si>
    <t>Retiro de cortina metálica de 1.45m x 1.55</t>
  </si>
  <si>
    <t xml:space="preserve">Suministro, transporte y colocación de Piso en baldosa hidráulica, con mortero de 5 cm, incluye lechada, pulida y brillada. </t>
  </si>
  <si>
    <t>3</t>
  </si>
  <si>
    <t>REVOQUE</t>
  </si>
  <si>
    <t>3.1</t>
  </si>
  <si>
    <t>4</t>
  </si>
  <si>
    <t>PINTURAS</t>
  </si>
  <si>
    <t>4.1</t>
  </si>
  <si>
    <t>4.2</t>
  </si>
  <si>
    <t>Sumiistro, Transporte y Apliacion de Pintura tipo Esmalte, el cubrimiento debe quedar uniforme.</t>
  </si>
  <si>
    <t>Suministro, Transporte y aplicación de Pintura tipo I lavable,  el cubrimiento debe quedar uniforme., inlcuye resanes.</t>
  </si>
  <si>
    <t>5</t>
  </si>
  <si>
    <t>TECHOS</t>
  </si>
  <si>
    <t>Suministro, transporte y colocación de Cielo falso en Madera abarco de 1.5 cm, modulos de 80cm x 80cm, espaciados a 3 cm, estructura en madera para aire inmunizada, los  paneles deben ser lijados, sellados y pintados color transpartente mate, incluye fijaciones a la losa, tornillos, clavos y demas elementos necesarios para la correcta instalacion.</t>
  </si>
  <si>
    <t>5.1</t>
  </si>
  <si>
    <t xml:space="preserve">INSTALACIONES ELECTRICAS </t>
  </si>
  <si>
    <t>6</t>
  </si>
  <si>
    <t>6.1</t>
  </si>
  <si>
    <t>6.2</t>
  </si>
  <si>
    <t>6.3</t>
  </si>
  <si>
    <t>6.4</t>
  </si>
  <si>
    <t>6.5</t>
  </si>
  <si>
    <t>Suministro, transporte e instalación de materiales y accesorios para las salidas de INTERRUPTOR DOBLE incluyendo tubería metálica EMT Ø ½, conduletas, cajas, Aplique, conductor de cobre  LSHF, No 12 de acuerdo con lo mostrado en los planos, y conductor  de cobre desnudo No 12 para puesta a tierra conectores tipo resorte  y demás accesorios.</t>
  </si>
  <si>
    <t>Suministro, transporte e instalación de materiales y accesorios para las salidas de INTERRUPTOR SENCILLO incluyendo tubería metálica EMT Ø ½, conduletas, cajas, Aplique, conductor de cobre  LSHF, No 12 de acuerdo con lo mostrado en los planos, y conductor  de cobre desnudo No 12 para puesta a tierra conectores tipo resorte  y demás accesorios.</t>
  </si>
  <si>
    <t>CARPINTERIA DE MADERA</t>
  </si>
  <si>
    <t>7</t>
  </si>
  <si>
    <t>7.1</t>
  </si>
  <si>
    <t>7.2</t>
  </si>
  <si>
    <t>Colocación de revoque con mortero 1:4 para muros. Incluye suministro y transporte de materiales , y todos los demás elementos para su correcta construcción.</t>
  </si>
  <si>
    <t>STC de Ventana Doble ala de 1.55mx1.40m, muro de 24 cm, madera cedro o similar con acabado en marcos caobo y alas en laca mate transparente cerradura pomo sencillo y con moldura guardaluz perimetral</t>
  </si>
  <si>
    <t>STC de puerta (PM1) Doble batiente de 2mx2.10m, muro de 22 cm, madera cedro o similar con acabado en marcos caobo y alas en laca mate transparente cerradura pomo sencillo y con moldura guardaluz perimetral</t>
  </si>
  <si>
    <t>STC de Lavamanos De Piedra Redondo 43X15 cm, incluye griferia de desague, llave de control, Acomple metalico de 1/2", accesorios, Llave jardín extensión satinada, y todos los eleentos necesarios para su correcto funcionamiento.</t>
  </si>
  <si>
    <t>8</t>
  </si>
  <si>
    <t>INSTALACION SANITARIAS Y APARATOS</t>
  </si>
  <si>
    <t>8.1</t>
  </si>
  <si>
    <t>8.2</t>
  </si>
  <si>
    <t>STC de meson en madera teka de 85cmX90cmX5cm, acabado sin lijar y pintado con vitriflex.</t>
  </si>
  <si>
    <t xml:space="preserve">Suministro, transporte y colocación de guardescoba en baldosa hidráulica, incluye lechada, pulida y brillada. </t>
  </si>
  <si>
    <t>Suministro, Transporte e Instalacion de Lámpara Colgante Domo 3 Luces, ficha tecnica:
Negra. Tamaño bombillo sugerido (cm): 12
Alto de la pantalla (cm): 20
Estilo: Moda
Peso del producto (kg): 1,8
Ancho de la pantalla (cm): 20
Tipo Lámparas: Colgantes
Material de la estructura: Lamina y alambre hierro
Tipo de rosca de la lámpara: E27
Alto (cm): 60
Color y/o acabado de la estructura: Negro mate
Número de luces (cm): 3</t>
  </si>
  <si>
    <t>Suministro, transporte e instalación de TABLERO DE DISTRIBUCIÓN MONOFÁSICO DE 4 CIRCUÍTOS DE 4 HILOS, 220V CON CERRADURA, CHAPA Y TAPA (TR10B)(TV10B), con 4 protecciones de 20 Amperios.</t>
  </si>
  <si>
    <t>Suministro, transporte e instalación de VARRILLA COPERWUEY en cobre con soldadura isotérmica y cable en cobre N 4, para apantallamiento en Delta.</t>
  </si>
  <si>
    <t>Suministro, transporte e instalación de materiales y accesorios para salida de tomacorriente monofásica normal,  tipo LEVINTON BLANCO,  incluyendo ducto EMT , de 1/2" O 3/4" según requiera,  cajas, conduletas, conductor  de cobre 3No12 AWG,LSHF (FASE-NEUTRO), toma corriente doble con polo 15a, desnudo No12 para continuidad, conectores tipo resorte  y demás accesorios, 120V conductor de cobre.</t>
  </si>
  <si>
    <t>CONSTRUCCIÓN Y ADECUACIÓN DE OBRAS CON POTENCIAL DE TURISMO ECOLÓGICO - OFICINA DEL TURISMO PARA EL MUNICIPIO DE VENECIA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</si>
</sst>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(&quot;$&quot;\ * #,##0.00_);_(&quot;$&quot;\ * \(#,##0.00\);_(&quot;$&quot;\ * &quot;-&quot;??_);_(@_)"/>
    <numFmt numFmtId="167" formatCode="_ &quot;$&quot;\ * #,##0_ ;_ &quot;$&quot;\ * \-#,##0_ ;_ &quot;$&quot;\ * &quot;-&quot;_ ;_ @_ "/>
    <numFmt numFmtId="168" formatCode="[$$-240A]\ #,##0"/>
    <numFmt numFmtId="169" formatCode="[$$-240A]\ #,##0.00"/>
    <numFmt numFmtId="170" formatCode="_(&quot;$&quot;* #,##0_);_(&quot;$&quot;* \(#,##0\);_(&quot;$&quot;* &quot;-&quot;??_);_(@_)"/>
    <numFmt numFmtId="171" formatCode="0.0"/>
    <numFmt numFmtId="172" formatCode="&quot;$&quot;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3" fillId="0" borderId="0"/>
    <xf numFmtId="0" fontId="6" fillId="0" borderId="0"/>
    <xf numFmtId="0" fontId="1" fillId="0" borderId="0"/>
    <xf numFmtId="9" fontId="5" fillId="0" borderId="0" applyFont="0" applyFill="0" applyBorder="0" applyAlignment="0" applyProtection="0"/>
    <xf numFmtId="13" fontId="4" fillId="0" borderId="0" applyFont="0" applyFill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96">
    <xf numFmtId="0" fontId="0" fillId="0" borderId="0" xfId="0"/>
    <xf numFmtId="164" fontId="0" fillId="0" borderId="0" xfId="24" applyFont="1"/>
    <xf numFmtId="0" fontId="7" fillId="4" borderId="0" xfId="0" applyFont="1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166" fontId="8" fillId="0" borderId="0" xfId="1" applyNumberFormat="1" applyFont="1" applyFill="1" applyBorder="1" applyAlignment="1">
      <alignment horizontal="center" vertical="center" wrapText="1"/>
    </xf>
    <xf numFmtId="168" fontId="2" fillId="3" borderId="0" xfId="0" applyNumberFormat="1" applyFont="1" applyFill="1" applyBorder="1" applyAlignment="1">
      <alignment vertical="center"/>
    </xf>
    <xf numFmtId="168" fontId="2" fillId="4" borderId="0" xfId="0" applyNumberFormat="1" applyFont="1" applyFill="1" applyBorder="1" applyAlignment="1">
      <alignment vertical="center"/>
    </xf>
    <xf numFmtId="168" fontId="4" fillId="0" borderId="0" xfId="0" applyNumberFormat="1" applyFont="1" applyFill="1" applyBorder="1" applyAlignment="1">
      <alignment vertical="center"/>
    </xf>
    <xf numFmtId="170" fontId="2" fillId="5" borderId="0" xfId="1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0" fillId="0" borderId="12" xfId="0" applyFont="1" applyBorder="1"/>
    <xf numFmtId="0" fontId="2" fillId="0" borderId="1" xfId="23" applyFont="1" applyFill="1" applyBorder="1" applyAlignment="1" applyProtection="1">
      <alignment horizontal="center" vertical="center" wrapText="1"/>
      <protection locked="0"/>
    </xf>
    <xf numFmtId="0" fontId="2" fillId="0" borderId="1" xfId="23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1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/>
    </xf>
    <xf numFmtId="3" fontId="2" fillId="3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169" fontId="4" fillId="3" borderId="1" xfId="0" applyNumberFormat="1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justify" vertical="center"/>
    </xf>
    <xf numFmtId="3" fontId="2" fillId="4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169" fontId="4" fillId="4" borderId="1" xfId="0" applyNumberFormat="1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64" fontId="4" fillId="0" borderId="1" xfId="24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49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left" vertical="center" wrapText="1"/>
    </xf>
    <xf numFmtId="3" fontId="2" fillId="7" borderId="1" xfId="0" applyNumberFormat="1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 vertical="center"/>
    </xf>
    <xf numFmtId="169" fontId="4" fillId="7" borderId="1" xfId="0" applyNumberFormat="1" applyFont="1" applyFill="1" applyBorder="1" applyAlignment="1">
      <alignment horizontal="center" vertical="center"/>
    </xf>
    <xf numFmtId="164" fontId="4" fillId="7" borderId="1" xfId="24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justify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69" fontId="4" fillId="0" borderId="1" xfId="0" applyNumberFormat="1" applyFont="1" applyFill="1" applyBorder="1" applyAlignment="1">
      <alignment horizontal="center" vertical="center"/>
    </xf>
    <xf numFmtId="169" fontId="4" fillId="0" borderId="10" xfId="0" applyNumberFormat="1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170" fontId="4" fillId="0" borderId="1" xfId="1" applyNumberFormat="1" applyFont="1" applyBorder="1" applyAlignment="1">
      <alignment vertical="center"/>
    </xf>
    <xf numFmtId="170" fontId="4" fillId="0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70" fontId="4" fillId="0" borderId="18" xfId="1" applyNumberFormat="1" applyFont="1" applyBorder="1" applyAlignment="1">
      <alignment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172" fontId="4" fillId="0" borderId="1" xfId="24" applyNumberFormat="1" applyFont="1" applyBorder="1" applyAlignment="1">
      <alignment vertical="center"/>
    </xf>
    <xf numFmtId="171" fontId="4" fillId="0" borderId="2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2" fontId="2" fillId="7" borderId="1" xfId="0" applyNumberFormat="1" applyFont="1" applyFill="1" applyBorder="1" applyAlignment="1">
      <alignment horizontal="center" vertical="center" wrapText="1"/>
    </xf>
    <xf numFmtId="172" fontId="2" fillId="7" borderId="1" xfId="24" applyNumberFormat="1" applyFont="1" applyFill="1" applyBorder="1" applyAlignment="1">
      <alignment vertical="center"/>
    </xf>
    <xf numFmtId="168" fontId="2" fillId="7" borderId="1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wrapText="1"/>
    </xf>
    <xf numFmtId="4" fontId="4" fillId="0" borderId="18" xfId="0" applyNumberFormat="1" applyFont="1" applyFill="1" applyBorder="1" applyAlignment="1">
      <alignment horizontal="center" vertical="center"/>
    </xf>
    <xf numFmtId="172" fontId="4" fillId="0" borderId="18" xfId="0" applyNumberFormat="1" applyFont="1" applyFill="1" applyBorder="1" applyAlignment="1">
      <alignment horizontal="right" vertical="center"/>
    </xf>
    <xf numFmtId="4" fontId="4" fillId="0" borderId="1" xfId="0" applyNumberFormat="1" applyFont="1" applyFill="1" applyBorder="1" applyAlignment="1">
      <alignment horizontal="center" vertical="center"/>
    </xf>
    <xf numFmtId="172" fontId="4" fillId="0" borderId="1" xfId="0" applyNumberFormat="1" applyFont="1" applyFill="1" applyBorder="1" applyAlignment="1">
      <alignment horizontal="right" vertical="center"/>
    </xf>
    <xf numFmtId="49" fontId="2" fillId="7" borderId="19" xfId="0" applyNumberFormat="1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wrapText="1"/>
    </xf>
    <xf numFmtId="0" fontId="2" fillId="7" borderId="18" xfId="0" applyFont="1" applyFill="1" applyBorder="1" applyAlignment="1">
      <alignment horizontal="center" vertical="center"/>
    </xf>
    <xf numFmtId="4" fontId="2" fillId="7" borderId="18" xfId="0" applyNumberFormat="1" applyFont="1" applyFill="1" applyBorder="1" applyAlignment="1">
      <alignment horizontal="center" vertical="center"/>
    </xf>
    <xf numFmtId="172" fontId="2" fillId="7" borderId="18" xfId="0" applyNumberFormat="1" applyFont="1" applyFill="1" applyBorder="1" applyAlignment="1">
      <alignment horizontal="right" vertical="center"/>
    </xf>
    <xf numFmtId="168" fontId="2" fillId="7" borderId="20" xfId="0" applyNumberFormat="1" applyFont="1" applyFill="1" applyBorder="1" applyAlignment="1">
      <alignment vertical="center"/>
    </xf>
    <xf numFmtId="49" fontId="4" fillId="0" borderId="19" xfId="0" applyNumberFormat="1" applyFont="1" applyFill="1" applyBorder="1" applyAlignment="1">
      <alignment horizontal="center" vertical="center" wrapText="1"/>
    </xf>
    <xf numFmtId="168" fontId="4" fillId="0" borderId="20" xfId="0" applyNumberFormat="1" applyFont="1" applyFill="1" applyBorder="1" applyAlignment="1">
      <alignment vertical="center"/>
    </xf>
    <xf numFmtId="170" fontId="2" fillId="5" borderId="6" xfId="1" applyNumberFormat="1" applyFont="1" applyFill="1" applyBorder="1" applyAlignment="1" applyProtection="1">
      <alignment horizontal="center" wrapText="1"/>
    </xf>
    <xf numFmtId="170" fontId="2" fillId="5" borderId="3" xfId="1" applyNumberFormat="1" applyFont="1" applyFill="1" applyBorder="1" applyAlignment="1" applyProtection="1">
      <alignment horizontal="center" wrapText="1"/>
    </xf>
    <xf numFmtId="170" fontId="2" fillId="5" borderId="9" xfId="1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2" fillId="5" borderId="7" xfId="2" applyNumberFormat="1" applyFont="1" applyFill="1" applyBorder="1" applyAlignment="1" applyProtection="1">
      <alignment horizontal="right" wrapText="1"/>
    </xf>
    <xf numFmtId="0" fontId="2" fillId="5" borderId="8" xfId="2" applyNumberFormat="1" applyFont="1" applyFill="1" applyBorder="1" applyAlignment="1" applyProtection="1">
      <alignment horizontal="right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2" fillId="5" borderId="4" xfId="2" applyNumberFormat="1" applyFont="1" applyFill="1" applyBorder="1" applyAlignment="1" applyProtection="1">
      <alignment horizontal="right" wrapText="1"/>
    </xf>
    <xf numFmtId="0" fontId="2" fillId="5" borderId="5" xfId="2" applyNumberFormat="1" applyFont="1" applyFill="1" applyBorder="1" applyAlignment="1" applyProtection="1">
      <alignment horizontal="right" wrapText="1"/>
    </xf>
    <xf numFmtId="0" fontId="2" fillId="5" borderId="2" xfId="2" applyNumberFormat="1" applyFont="1" applyFill="1" applyBorder="1" applyAlignment="1" applyProtection="1">
      <alignment horizontal="right" wrapText="1"/>
    </xf>
    <xf numFmtId="0" fontId="2" fillId="5" borderId="1" xfId="2" applyNumberFormat="1" applyFont="1" applyFill="1" applyBorder="1" applyAlignment="1" applyProtection="1">
      <alignment horizontal="right" wrapText="1"/>
    </xf>
    <xf numFmtId="49" fontId="4" fillId="0" borderId="15" xfId="0" applyNumberFormat="1" applyFont="1" applyFill="1" applyBorder="1" applyAlignment="1">
      <alignment horizontal="center" vertical="center" wrapText="1"/>
    </xf>
  </cellXfs>
  <cellStyles count="25">
    <cellStyle name="Millares 2" xfId="17"/>
    <cellStyle name="Millares 2 2" xfId="20"/>
    <cellStyle name="Moneda" xfId="1" builtinId="4"/>
    <cellStyle name="Moneda [0]" xfId="24" builtinId="7"/>
    <cellStyle name="Moneda 2" xfId="3"/>
    <cellStyle name="Moneda 2 2" xfId="4"/>
    <cellStyle name="Moneda 3" xfId="5"/>
    <cellStyle name="Moneda 3 2" xfId="6"/>
    <cellStyle name="Normal" xfId="0" builtinId="0"/>
    <cellStyle name="Normal 2" xfId="2"/>
    <cellStyle name="Normal 2 2" xfId="7"/>
    <cellStyle name="Normal 2 2 2 2 2" xfId="8"/>
    <cellStyle name="Normal 2 3" xfId="21"/>
    <cellStyle name="Normal 2 3 2" xfId="9"/>
    <cellStyle name="Normal 2 4" xfId="22"/>
    <cellStyle name="Normal 3" xfId="10"/>
    <cellStyle name="Normal 3 10" xfId="19"/>
    <cellStyle name="Normal 3 2" xfId="18"/>
    <cellStyle name="Normal 3 2 2" xfId="11"/>
    <cellStyle name="Normal 3 3" xfId="12"/>
    <cellStyle name="Normal 4" xfId="13"/>
    <cellStyle name="Normal 4 2" xfId="14"/>
    <cellStyle name="Normal 97" xfId="23"/>
    <cellStyle name="Porcentual 2" xfId="15"/>
    <cellStyle name="Porcentual 2 2 2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hyperlink" Target="file:///E:\Sac&#250;dete%20al%20Parque.mp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3699643</xdr:colOff>
      <xdr:row>1</xdr:row>
      <xdr:rowOff>1277473</xdr:rowOff>
    </xdr:to>
    <xdr:pic>
      <xdr:nvPicPr>
        <xdr:cNvPr id="3" name="Imagen 2">
          <a:hlinkClick xmlns:r="http://schemas.openxmlformats.org/officeDocument/2006/relationships" r:id="rId1" action="ppaction://hlinkfile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04456" cy="1467973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21</xdr:row>
      <xdr:rowOff>23812</xdr:rowOff>
    </xdr:from>
    <xdr:to>
      <xdr:col>6</xdr:col>
      <xdr:colOff>1085850</xdr:colOff>
      <xdr:row>22</xdr:row>
      <xdr:rowOff>0</xdr:rowOff>
    </xdr:to>
    <xdr:pic>
      <xdr:nvPicPr>
        <xdr:cNvPr id="4" name="Imagen 3" descr="Precio en Colombia de m² de Cielo raso registrable de paneles de MDF,  sistema Fonotech Fonowood &amp;quot;BUTECH&amp;quot;. Generador de precios de la  construcción. CYPE Ingenieros, S.A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62975" y="7929562"/>
          <a:ext cx="1047750" cy="785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BreakPreview" topLeftCell="A33" zoomScaleNormal="80" zoomScaleSheetLayoutView="100" workbookViewId="0">
      <selection activeCell="G35" sqref="G35"/>
    </sheetView>
  </sheetViews>
  <sheetFormatPr baseColWidth="10" defaultColWidth="10.7109375" defaultRowHeight="15" x14ac:dyDescent="0.25"/>
  <cols>
    <col min="1" max="1" width="6.140625" bestFit="1" customWidth="1"/>
    <col min="2" max="2" width="64.5703125" customWidth="1"/>
    <col min="4" max="4" width="13.28515625" customWidth="1"/>
    <col min="5" max="5" width="14.5703125" customWidth="1"/>
    <col min="6" max="6" width="18.5703125" bestFit="1" customWidth="1"/>
    <col min="7" max="7" width="18.5703125" customWidth="1"/>
    <col min="8" max="8" width="13.42578125" customWidth="1"/>
    <col min="9" max="9" width="13.28515625" bestFit="1" customWidth="1"/>
    <col min="10" max="10" width="14.140625" customWidth="1"/>
    <col min="11" max="11" width="12.85546875" bestFit="1" customWidth="1"/>
  </cols>
  <sheetData>
    <row r="1" spans="1:7" x14ac:dyDescent="0.25">
      <c r="A1" s="80"/>
      <c r="B1" s="80"/>
      <c r="C1" s="80"/>
      <c r="D1" s="80"/>
      <c r="E1" s="80"/>
      <c r="F1" s="80"/>
    </row>
    <row r="2" spans="1:7" ht="109.5" customHeight="1" x14ac:dyDescent="0.25">
      <c r="A2" s="81"/>
      <c r="B2" s="81"/>
      <c r="C2" s="81"/>
      <c r="D2" s="81"/>
      <c r="E2" s="81"/>
      <c r="F2" s="81"/>
    </row>
    <row r="3" spans="1:7" ht="22.5" customHeight="1" x14ac:dyDescent="0.25">
      <c r="A3" s="87" t="s">
        <v>0</v>
      </c>
      <c r="B3" s="88"/>
      <c r="C3" s="88"/>
      <c r="D3" s="88"/>
      <c r="E3" s="88"/>
      <c r="F3" s="89"/>
      <c r="G3" s="2"/>
    </row>
    <row r="4" spans="1:7" ht="20.25" customHeight="1" x14ac:dyDescent="0.25">
      <c r="A4" s="90" t="s">
        <v>74</v>
      </c>
      <c r="B4" s="90"/>
      <c r="C4" s="90"/>
      <c r="D4" s="90"/>
      <c r="E4" s="90"/>
      <c r="F4" s="90"/>
      <c r="G4" s="3"/>
    </row>
    <row r="5" spans="1:7" ht="22.5" customHeight="1" x14ac:dyDescent="0.25">
      <c r="A5" s="13" t="s">
        <v>26</v>
      </c>
      <c r="B5" s="13" t="s">
        <v>27</v>
      </c>
      <c r="C5" s="13" t="s">
        <v>7</v>
      </c>
      <c r="D5" s="14" t="s">
        <v>8</v>
      </c>
      <c r="E5" s="15" t="s">
        <v>3</v>
      </c>
      <c r="F5" s="16" t="s">
        <v>1</v>
      </c>
      <c r="G5" s="4"/>
    </row>
    <row r="6" spans="1:7" x14ac:dyDescent="0.25">
      <c r="A6" s="17" t="s">
        <v>4</v>
      </c>
      <c r="B6" s="18" t="s">
        <v>15</v>
      </c>
      <c r="C6" s="19"/>
      <c r="D6" s="20"/>
      <c r="E6" s="21"/>
      <c r="F6" s="22"/>
      <c r="G6" s="5"/>
    </row>
    <row r="7" spans="1:7" x14ac:dyDescent="0.25">
      <c r="A7" s="23" t="s">
        <v>13</v>
      </c>
      <c r="B7" s="24" t="s">
        <v>20</v>
      </c>
      <c r="C7" s="25"/>
      <c r="D7" s="26"/>
      <c r="E7" s="27"/>
      <c r="F7" s="28"/>
      <c r="G7" s="6"/>
    </row>
    <row r="8" spans="1:7" ht="25.5" x14ac:dyDescent="0.25">
      <c r="A8" s="29" t="s">
        <v>5</v>
      </c>
      <c r="B8" s="30" t="s">
        <v>28</v>
      </c>
      <c r="C8" s="31" t="s">
        <v>2</v>
      </c>
      <c r="D8" s="32">
        <f>+(2.7*1.2)+(0.5*0.85)+(1.17*1.2)+(1*1.2)</f>
        <v>6.2690000000000001</v>
      </c>
      <c r="E8" s="33">
        <v>15946</v>
      </c>
      <c r="F8" s="34">
        <f>D8*E8</f>
        <v>99965.474000000002</v>
      </c>
      <c r="G8" s="7"/>
    </row>
    <row r="9" spans="1:7" x14ac:dyDescent="0.25">
      <c r="A9" s="29" t="s">
        <v>16</v>
      </c>
      <c r="B9" s="30" t="s">
        <v>29</v>
      </c>
      <c r="C9" s="31" t="s">
        <v>2</v>
      </c>
      <c r="D9" s="32">
        <f>4.7*9.5</f>
        <v>44.65</v>
      </c>
      <c r="E9" s="33">
        <v>20120</v>
      </c>
      <c r="F9" s="34">
        <f t="shared" ref="F9:F12" si="0">D9*E9</f>
        <v>898358</v>
      </c>
      <c r="G9" s="7"/>
    </row>
    <row r="10" spans="1:7" x14ac:dyDescent="0.25">
      <c r="A10" s="29" t="s">
        <v>17</v>
      </c>
      <c r="B10" s="30" t="s">
        <v>30</v>
      </c>
      <c r="C10" s="31" t="s">
        <v>31</v>
      </c>
      <c r="D10" s="32">
        <v>1</v>
      </c>
      <c r="E10" s="33">
        <v>85000</v>
      </c>
      <c r="F10" s="34">
        <f t="shared" si="0"/>
        <v>85000</v>
      </c>
      <c r="G10" s="7"/>
    </row>
    <row r="11" spans="1:7" x14ac:dyDescent="0.25">
      <c r="A11" s="29" t="s">
        <v>19</v>
      </c>
      <c r="B11" s="30" t="s">
        <v>32</v>
      </c>
      <c r="C11" s="31" t="s">
        <v>31</v>
      </c>
      <c r="D11" s="32">
        <v>1</v>
      </c>
      <c r="E11" s="33">
        <v>65000</v>
      </c>
      <c r="F11" s="34">
        <f t="shared" si="0"/>
        <v>65000</v>
      </c>
      <c r="G11" s="7"/>
    </row>
    <row r="12" spans="1:7" x14ac:dyDescent="0.25">
      <c r="A12" s="29" t="s">
        <v>21</v>
      </c>
      <c r="B12" s="30" t="s">
        <v>22</v>
      </c>
      <c r="C12" s="31" t="s">
        <v>31</v>
      </c>
      <c r="D12" s="32">
        <v>1</v>
      </c>
      <c r="E12" s="33">
        <v>18000</v>
      </c>
      <c r="F12" s="34">
        <f t="shared" si="0"/>
        <v>18000</v>
      </c>
      <c r="G12" s="7"/>
    </row>
    <row r="13" spans="1:7" x14ac:dyDescent="0.25">
      <c r="A13" s="23" t="s">
        <v>6</v>
      </c>
      <c r="B13" s="24" t="s">
        <v>23</v>
      </c>
      <c r="C13" s="25"/>
      <c r="D13" s="26"/>
      <c r="E13" s="27"/>
      <c r="F13" s="28"/>
      <c r="G13" s="6"/>
    </row>
    <row r="14" spans="1:7" ht="25.5" x14ac:dyDescent="0.25">
      <c r="A14" s="29" t="s">
        <v>14</v>
      </c>
      <c r="B14" s="35" t="s">
        <v>33</v>
      </c>
      <c r="C14" s="31" t="s">
        <v>2</v>
      </c>
      <c r="D14" s="32">
        <f>+D8</f>
        <v>6.2690000000000001</v>
      </c>
      <c r="E14" s="33">
        <v>105300</v>
      </c>
      <c r="F14" s="34">
        <f>D14*E14</f>
        <v>660125.70000000007</v>
      </c>
      <c r="G14" s="6"/>
    </row>
    <row r="15" spans="1:7" ht="25.5" x14ac:dyDescent="0.25">
      <c r="A15" s="29" t="s">
        <v>14</v>
      </c>
      <c r="B15" s="35" t="s">
        <v>69</v>
      </c>
      <c r="C15" s="31" t="s">
        <v>10</v>
      </c>
      <c r="D15" s="32">
        <v>43.98</v>
      </c>
      <c r="E15" s="33">
        <v>35000</v>
      </c>
      <c r="F15" s="34">
        <f>D15*E15</f>
        <v>1539300</v>
      </c>
      <c r="G15" s="7"/>
    </row>
    <row r="16" spans="1:7" x14ac:dyDescent="0.25">
      <c r="A16" s="36" t="s">
        <v>34</v>
      </c>
      <c r="B16" s="37" t="s">
        <v>35</v>
      </c>
      <c r="C16" s="38"/>
      <c r="D16" s="39"/>
      <c r="E16" s="40"/>
      <c r="F16" s="41"/>
      <c r="G16" s="5"/>
    </row>
    <row r="17" spans="1:7" ht="38.25" x14ac:dyDescent="0.25">
      <c r="A17" s="29" t="s">
        <v>36</v>
      </c>
      <c r="B17" s="42" t="s">
        <v>60</v>
      </c>
      <c r="C17" s="31" t="s">
        <v>2</v>
      </c>
      <c r="D17" s="32">
        <v>10.5</v>
      </c>
      <c r="E17" s="33">
        <v>10480</v>
      </c>
      <c r="F17" s="34">
        <f t="shared" ref="F17:F22" si="1">D17*E17</f>
        <v>110040</v>
      </c>
      <c r="G17" s="5"/>
    </row>
    <row r="18" spans="1:7" x14ac:dyDescent="0.25">
      <c r="A18" s="36" t="s">
        <v>37</v>
      </c>
      <c r="B18" s="37" t="s">
        <v>38</v>
      </c>
      <c r="C18" s="38"/>
      <c r="D18" s="39"/>
      <c r="E18" s="40"/>
      <c r="F18" s="41"/>
      <c r="G18" s="5"/>
    </row>
    <row r="19" spans="1:7" ht="25.5" x14ac:dyDescent="0.25">
      <c r="A19" s="43" t="s">
        <v>39</v>
      </c>
      <c r="B19" s="44" t="s">
        <v>42</v>
      </c>
      <c r="C19" s="45" t="s">
        <v>2</v>
      </c>
      <c r="D19" s="46">
        <f>10.52*3.57</f>
        <v>37.556399999999996</v>
      </c>
      <c r="E19" s="47">
        <v>16400</v>
      </c>
      <c r="F19" s="34">
        <f t="shared" si="1"/>
        <v>615924.96</v>
      </c>
      <c r="G19" s="5"/>
    </row>
    <row r="20" spans="1:7" ht="25.5" x14ac:dyDescent="0.25">
      <c r="A20" s="43" t="s">
        <v>40</v>
      </c>
      <c r="B20" s="44" t="s">
        <v>41</v>
      </c>
      <c r="C20" s="45" t="s">
        <v>2</v>
      </c>
      <c r="D20" s="46">
        <v>8</v>
      </c>
      <c r="E20" s="47">
        <v>18600</v>
      </c>
      <c r="F20" s="34">
        <f t="shared" si="1"/>
        <v>148800</v>
      </c>
      <c r="G20" s="5"/>
    </row>
    <row r="21" spans="1:7" x14ac:dyDescent="0.25">
      <c r="A21" s="36" t="s">
        <v>43</v>
      </c>
      <c r="B21" s="37" t="s">
        <v>44</v>
      </c>
      <c r="C21" s="38"/>
      <c r="D21" s="39"/>
      <c r="E21" s="40"/>
      <c r="F21" s="41"/>
      <c r="G21" s="5"/>
    </row>
    <row r="22" spans="1:7" ht="63.75" x14ac:dyDescent="0.25">
      <c r="A22" s="29" t="s">
        <v>46</v>
      </c>
      <c r="B22" s="42" t="s">
        <v>45</v>
      </c>
      <c r="C22" s="31" t="s">
        <v>2</v>
      </c>
      <c r="D22" s="46">
        <f>+D15</f>
        <v>43.98</v>
      </c>
      <c r="E22" s="47">
        <v>87000</v>
      </c>
      <c r="F22" s="34">
        <f t="shared" si="1"/>
        <v>3826259.9999999995</v>
      </c>
      <c r="G22" s="5"/>
    </row>
    <row r="23" spans="1:7" x14ac:dyDescent="0.25">
      <c r="A23" s="36" t="s">
        <v>48</v>
      </c>
      <c r="B23" s="37" t="s">
        <v>47</v>
      </c>
      <c r="C23" s="38"/>
      <c r="D23" s="39"/>
      <c r="E23" s="40"/>
      <c r="F23" s="41"/>
      <c r="G23" s="5"/>
    </row>
    <row r="24" spans="1:7" ht="174" customHeight="1" x14ac:dyDescent="0.25">
      <c r="A24" s="43" t="s">
        <v>49</v>
      </c>
      <c r="B24" s="44" t="s">
        <v>70</v>
      </c>
      <c r="C24" s="45" t="s">
        <v>31</v>
      </c>
      <c r="D24" s="46">
        <v>6</v>
      </c>
      <c r="E24" s="48">
        <f>184900*1.4</f>
        <v>258859.99999999997</v>
      </c>
      <c r="F24" s="49">
        <f>+D24*E24</f>
        <v>1553159.9999999998</v>
      </c>
      <c r="G24" s="5"/>
    </row>
    <row r="25" spans="1:7" ht="63.75" x14ac:dyDescent="0.25">
      <c r="A25" s="43" t="s">
        <v>50</v>
      </c>
      <c r="B25" s="50" t="s">
        <v>55</v>
      </c>
      <c r="C25" s="45" t="s">
        <v>31</v>
      </c>
      <c r="D25" s="46">
        <v>2</v>
      </c>
      <c r="E25" s="51">
        <v>85350</v>
      </c>
      <c r="F25" s="52">
        <f t="shared" ref="F25:F29" si="2">+D25*E25</f>
        <v>170700</v>
      </c>
      <c r="G25" s="5"/>
    </row>
    <row r="26" spans="1:7" ht="63.75" x14ac:dyDescent="0.25">
      <c r="A26" s="43" t="s">
        <v>51</v>
      </c>
      <c r="B26" s="53" t="s">
        <v>54</v>
      </c>
      <c r="C26" s="45" t="s">
        <v>31</v>
      </c>
      <c r="D26" s="46">
        <v>3</v>
      </c>
      <c r="E26" s="54">
        <v>88628</v>
      </c>
      <c r="F26" s="52">
        <f t="shared" si="2"/>
        <v>265884</v>
      </c>
      <c r="G26" s="5"/>
    </row>
    <row r="27" spans="1:7" ht="87.75" customHeight="1" x14ac:dyDescent="0.25">
      <c r="A27" s="43" t="s">
        <v>52</v>
      </c>
      <c r="B27" s="53" t="s">
        <v>73</v>
      </c>
      <c r="C27" s="45" t="s">
        <v>31</v>
      </c>
      <c r="D27" s="32">
        <v>8</v>
      </c>
      <c r="E27" s="51">
        <v>85350</v>
      </c>
      <c r="F27" s="49">
        <f t="shared" si="2"/>
        <v>682800</v>
      </c>
    </row>
    <row r="28" spans="1:7" ht="38.25" x14ac:dyDescent="0.25">
      <c r="A28" s="55" t="s">
        <v>53</v>
      </c>
      <c r="B28" s="53" t="s">
        <v>72</v>
      </c>
      <c r="C28" s="45" t="s">
        <v>31</v>
      </c>
      <c r="D28" s="32">
        <v>1</v>
      </c>
      <c r="E28" s="56">
        <v>1902000</v>
      </c>
      <c r="F28" s="49">
        <f t="shared" si="2"/>
        <v>1902000</v>
      </c>
    </row>
    <row r="29" spans="1:7" ht="38.25" x14ac:dyDescent="0.25">
      <c r="A29" s="57">
        <v>6.6</v>
      </c>
      <c r="B29" s="44" t="s">
        <v>71</v>
      </c>
      <c r="C29" s="45" t="s">
        <v>31</v>
      </c>
      <c r="D29" s="58">
        <v>6</v>
      </c>
      <c r="E29" s="56">
        <v>358400</v>
      </c>
      <c r="F29" s="49">
        <f t="shared" si="2"/>
        <v>2150400</v>
      </c>
    </row>
    <row r="30" spans="1:7" x14ac:dyDescent="0.25">
      <c r="A30" s="59" t="s">
        <v>57</v>
      </c>
      <c r="B30" s="60" t="s">
        <v>56</v>
      </c>
      <c r="C30" s="38"/>
      <c r="D30" s="61"/>
      <c r="E30" s="62"/>
      <c r="F30" s="63"/>
    </row>
    <row r="31" spans="1:7" ht="39" x14ac:dyDescent="0.25">
      <c r="A31" s="55" t="s">
        <v>58</v>
      </c>
      <c r="B31" s="64" t="s">
        <v>62</v>
      </c>
      <c r="C31" s="45" t="s">
        <v>31</v>
      </c>
      <c r="D31" s="65">
        <v>1</v>
      </c>
      <c r="E31" s="66">
        <v>1580000</v>
      </c>
      <c r="F31" s="49">
        <f>+E31*D31</f>
        <v>1580000</v>
      </c>
    </row>
    <row r="32" spans="1:7" ht="39" x14ac:dyDescent="0.25">
      <c r="A32" s="55" t="s">
        <v>59</v>
      </c>
      <c r="B32" s="64" t="s">
        <v>61</v>
      </c>
      <c r="C32" s="45" t="s">
        <v>31</v>
      </c>
      <c r="D32" s="67">
        <v>1</v>
      </c>
      <c r="E32" s="68">
        <v>950000</v>
      </c>
      <c r="F32" s="49">
        <f>+E32*D32</f>
        <v>950000</v>
      </c>
    </row>
    <row r="33" spans="1:10" x14ac:dyDescent="0.25">
      <c r="A33" s="69" t="s">
        <v>64</v>
      </c>
      <c r="B33" s="70" t="s">
        <v>65</v>
      </c>
      <c r="C33" s="71"/>
      <c r="D33" s="72"/>
      <c r="E33" s="73"/>
      <c r="F33" s="74"/>
    </row>
    <row r="34" spans="1:10" ht="51.75" x14ac:dyDescent="0.25">
      <c r="A34" s="75" t="s">
        <v>66</v>
      </c>
      <c r="B34" s="64" t="s">
        <v>63</v>
      </c>
      <c r="C34" s="45" t="s">
        <v>31</v>
      </c>
      <c r="D34" s="65">
        <v>1</v>
      </c>
      <c r="E34" s="66">
        <v>1089180</v>
      </c>
      <c r="F34" s="76">
        <f>+D34*E34</f>
        <v>1089180</v>
      </c>
    </row>
    <row r="35" spans="1:10" ht="26.25" x14ac:dyDescent="0.25">
      <c r="A35" s="75" t="s">
        <v>67</v>
      </c>
      <c r="B35" s="64" t="s">
        <v>68</v>
      </c>
      <c r="C35" s="45" t="s">
        <v>31</v>
      </c>
      <c r="D35" s="65">
        <v>1</v>
      </c>
      <c r="E35" s="66">
        <v>250000</v>
      </c>
      <c r="F35" s="76">
        <f>+D35*E35</f>
        <v>250000</v>
      </c>
    </row>
    <row r="36" spans="1:10" ht="11.25" customHeight="1" thickBot="1" x14ac:dyDescent="0.3">
      <c r="A36" s="95"/>
      <c r="B36" s="95"/>
      <c r="C36" s="95"/>
      <c r="D36" s="95"/>
      <c r="E36" s="95"/>
      <c r="F36" s="95"/>
    </row>
    <row r="37" spans="1:10" x14ac:dyDescent="0.25">
      <c r="A37" s="91" t="s">
        <v>9</v>
      </c>
      <c r="B37" s="92"/>
      <c r="C37" s="92"/>
      <c r="D37" s="92"/>
      <c r="E37" s="92"/>
      <c r="F37" s="77">
        <f>SUM(F6:F36)</f>
        <v>18660898.134</v>
      </c>
      <c r="G37" s="8"/>
      <c r="J37" s="1"/>
    </row>
    <row r="38" spans="1:10" x14ac:dyDescent="0.25">
      <c r="A38" s="93" t="s">
        <v>24</v>
      </c>
      <c r="B38" s="94"/>
      <c r="C38" s="94"/>
      <c r="D38" s="94"/>
      <c r="E38" s="94"/>
      <c r="F38" s="78">
        <f>F37*25%</f>
        <v>4665224.5334999999</v>
      </c>
      <c r="G38" s="8"/>
      <c r="J38" s="1"/>
    </row>
    <row r="39" spans="1:10" x14ac:dyDescent="0.25">
      <c r="A39" s="93" t="s">
        <v>11</v>
      </c>
      <c r="B39" s="94"/>
      <c r="C39" s="94"/>
      <c r="D39" s="94"/>
      <c r="E39" s="94"/>
      <c r="F39" s="78">
        <f>F37*5%</f>
        <v>933044.90670000005</v>
      </c>
      <c r="G39" s="8"/>
      <c r="J39" s="1"/>
    </row>
    <row r="40" spans="1:10" ht="15.75" thickBot="1" x14ac:dyDescent="0.3">
      <c r="A40" s="82" t="s">
        <v>12</v>
      </c>
      <c r="B40" s="83"/>
      <c r="C40" s="83"/>
      <c r="D40" s="83"/>
      <c r="E40" s="83"/>
      <c r="F40" s="79">
        <f>+SUM(F37:F39)</f>
        <v>24259167.574200001</v>
      </c>
      <c r="G40" s="8"/>
      <c r="J40" s="1"/>
    </row>
    <row r="41" spans="1:10" ht="9.75" customHeight="1" thickBot="1" x14ac:dyDescent="0.3">
      <c r="A41" s="84"/>
      <c r="B41" s="85"/>
      <c r="C41" s="85"/>
      <c r="D41" s="85"/>
      <c r="E41" s="85"/>
      <c r="F41" s="86"/>
      <c r="G41" s="9"/>
      <c r="J41" s="1"/>
    </row>
    <row r="42" spans="1:10" x14ac:dyDescent="0.25">
      <c r="A42" s="10"/>
      <c r="B42" s="10"/>
      <c r="C42" s="10"/>
      <c r="D42" s="10"/>
      <c r="E42" s="10"/>
      <c r="F42" s="10"/>
    </row>
    <row r="43" spans="1:10" x14ac:dyDescent="0.25">
      <c r="A43" s="10"/>
      <c r="B43" s="10"/>
      <c r="C43" s="10"/>
      <c r="D43" s="10"/>
      <c r="E43" s="10"/>
      <c r="F43" s="10"/>
    </row>
    <row r="44" spans="1:10" x14ac:dyDescent="0.25">
      <c r="A44" s="10"/>
      <c r="B44" s="12"/>
      <c r="C44" s="10"/>
      <c r="D44" s="10"/>
      <c r="E44" s="10"/>
      <c r="F44" s="10"/>
    </row>
    <row r="45" spans="1:10" x14ac:dyDescent="0.25">
      <c r="A45" s="10"/>
      <c r="B45" s="11" t="s">
        <v>25</v>
      </c>
      <c r="C45" s="10"/>
      <c r="D45" s="10"/>
      <c r="E45" s="10"/>
      <c r="F45" s="10"/>
    </row>
    <row r="46" spans="1:10" x14ac:dyDescent="0.25">
      <c r="A46" s="10"/>
      <c r="B46" s="10" t="s">
        <v>18</v>
      </c>
      <c r="C46" s="10"/>
      <c r="D46" s="10"/>
      <c r="E46" s="10"/>
      <c r="F46" s="10"/>
    </row>
    <row r="47" spans="1:10" x14ac:dyDescent="0.25">
      <c r="A47" s="10"/>
      <c r="B47" s="10"/>
      <c r="C47" s="10"/>
      <c r="D47" s="10"/>
      <c r="E47" s="10"/>
      <c r="F47" s="10"/>
    </row>
  </sheetData>
  <mergeCells count="9">
    <mergeCell ref="A1:F2"/>
    <mergeCell ref="A40:E40"/>
    <mergeCell ref="A41:F41"/>
    <mergeCell ref="A3:F3"/>
    <mergeCell ref="A4:F4"/>
    <mergeCell ref="A37:E37"/>
    <mergeCell ref="A38:E38"/>
    <mergeCell ref="A39:E39"/>
    <mergeCell ref="A36:F36"/>
  </mergeCells>
  <printOptions horizontalCentered="1" verticalCentered="1"/>
  <pageMargins left="0.7" right="0.7" top="0.75" bottom="0.75" header="0.3" footer="0.3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CERRAMIENTO SAN JOS</vt:lpstr>
      <vt:lpstr>'PRESUPUESTO CERRAMIENTO SAN JOS'!Área_de_impresión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jreyesg</dc:creator>
  <cp:lastModifiedBy>Planeacion</cp:lastModifiedBy>
  <cp:lastPrinted>2021-09-09T21:09:21Z</cp:lastPrinted>
  <dcterms:created xsi:type="dcterms:W3CDTF">2016-07-13T18:56:32Z</dcterms:created>
  <dcterms:modified xsi:type="dcterms:W3CDTF">2021-09-09T21:09:34Z</dcterms:modified>
</cp:coreProperties>
</file>