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26"/>
  <workbookPr defaultThemeVersion="124226"/>
  <mc:AlternateContent xmlns:mc="http://schemas.openxmlformats.org/markup-compatibility/2006">
    <mc:Choice Requires="x15">
      <x15ac:absPath xmlns:x15ac="http://schemas.microsoft.com/office/spreadsheetml/2010/11/ac" url="G:\Mi unidad\JAVI\ALCALDIA ENVIGADO\AÑO 2021\ANALISIS DEL SECTOR\SECRETARIA DE OBRAS PUBLICAS\TIPO DE CONTRATACION\SELECCION ABREVIADA - MENOR CUANTIA\4. MANTENIMIENTO I.E\DOCUMENTOS ANALIZADOS\"/>
    </mc:Choice>
  </mc:AlternateContent>
  <xr:revisionPtr revIDLastSave="0" documentId="13_ncr:1_{88E87EB1-40A6-474C-85E9-D514F5202314}" xr6:coauthVersionLast="47" xr6:coauthVersionMax="47" xr10:uidLastSave="{00000000-0000-0000-0000-000000000000}"/>
  <bookViews>
    <workbookView xWindow="-120" yWindow="-120" windowWidth="20730" windowHeight="11160" tabRatio="780" xr2:uid="{00000000-000D-0000-FFFF-FFFF00000000}"/>
  </bookViews>
  <sheets>
    <sheet name="invitacion" sheetId="16" r:id="rId1"/>
  </sheets>
  <definedNames>
    <definedName name="_xlnm.Print_Titles" localSheetId="0">invitacion!$1:$11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42" i="16" l="1"/>
  <c r="J17" i="16"/>
  <c r="G17" i="16"/>
  <c r="I17" i="16" s="1"/>
  <c r="G13" i="16"/>
  <c r="H17" i="16" l="1"/>
  <c r="K17" i="16"/>
  <c r="G41" i="16" l="1"/>
  <c r="H41" i="16" s="1"/>
  <c r="J41" i="16"/>
  <c r="G34" i="16"/>
  <c r="H34" i="16" s="1"/>
  <c r="J34" i="16"/>
  <c r="G35" i="16"/>
  <c r="H35" i="16" s="1"/>
  <c r="J35" i="16"/>
  <c r="G36" i="16"/>
  <c r="H36" i="16" s="1"/>
  <c r="J36" i="16"/>
  <c r="G18" i="16"/>
  <c r="H18" i="16" s="1"/>
  <c r="J18" i="16"/>
  <c r="G19" i="16"/>
  <c r="H19" i="16" s="1"/>
  <c r="J19" i="16"/>
  <c r="J37" i="16"/>
  <c r="G37" i="16"/>
  <c r="I37" i="16" s="1"/>
  <c r="G30" i="16"/>
  <c r="I30" i="16" s="1"/>
  <c r="J32" i="16"/>
  <c r="G32" i="16"/>
  <c r="H32" i="16" s="1"/>
  <c r="J31" i="16"/>
  <c r="G31" i="16"/>
  <c r="I31" i="16" s="1"/>
  <c r="J30" i="16"/>
  <c r="G22" i="16"/>
  <c r="H22" i="16" s="1"/>
  <c r="J22" i="16"/>
  <c r="G23" i="16"/>
  <c r="H23" i="16" s="1"/>
  <c r="J23" i="16"/>
  <c r="G25" i="16"/>
  <c r="H25" i="16" s="1"/>
  <c r="J25" i="16"/>
  <c r="G26" i="16"/>
  <c r="H26" i="16" s="1"/>
  <c r="J26" i="16"/>
  <c r="G27" i="16"/>
  <c r="H27" i="16" s="1"/>
  <c r="J27" i="16"/>
  <c r="G29" i="16"/>
  <c r="H29" i="16" s="1"/>
  <c r="J29" i="16"/>
  <c r="G21" i="16"/>
  <c r="H21" i="16" s="1"/>
  <c r="J21" i="16"/>
  <c r="I41" i="16" l="1"/>
  <c r="K41" i="16" s="1"/>
  <c r="I19" i="16"/>
  <c r="K19" i="16" s="1"/>
  <c r="I36" i="16"/>
  <c r="K36" i="16" s="1"/>
  <c r="I34" i="16"/>
  <c r="K34" i="16" s="1"/>
  <c r="I35" i="16"/>
  <c r="K35" i="16" s="1"/>
  <c r="I18" i="16"/>
  <c r="K18" i="16" s="1"/>
  <c r="H37" i="16"/>
  <c r="K37" i="16"/>
  <c r="K30" i="16"/>
  <c r="I32" i="16"/>
  <c r="K32" i="16" s="1"/>
  <c r="H31" i="16"/>
  <c r="K31" i="16"/>
  <c r="H30" i="16"/>
  <c r="I29" i="16"/>
  <c r="K29" i="16" s="1"/>
  <c r="I25" i="16"/>
  <c r="K25" i="16" s="1"/>
  <c r="I23" i="16"/>
  <c r="K23" i="16" s="1"/>
  <c r="I27" i="16"/>
  <c r="K27" i="16" s="1"/>
  <c r="I22" i="16"/>
  <c r="K22" i="16" s="1"/>
  <c r="I26" i="16"/>
  <c r="K26" i="16" s="1"/>
  <c r="I21" i="16"/>
  <c r="K21" i="16" s="1"/>
  <c r="G39" i="16"/>
  <c r="H39" i="16" s="1"/>
  <c r="J39" i="16"/>
  <c r="I39" i="16" l="1"/>
  <c r="K39" i="16" s="1"/>
  <c r="J38" i="16"/>
  <c r="G38" i="16"/>
  <c r="H38" i="16" s="1"/>
  <c r="I38" i="16" l="1"/>
  <c r="K38" i="16" s="1"/>
  <c r="G15" i="16" l="1"/>
  <c r="I15" i="16" s="1"/>
  <c r="J15" i="16"/>
  <c r="G16" i="16"/>
  <c r="H16" i="16" s="1"/>
  <c r="J16" i="16"/>
  <c r="J13" i="16"/>
  <c r="H15" i="16" l="1"/>
  <c r="I13" i="16"/>
  <c r="K15" i="16"/>
  <c r="I16" i="16"/>
  <c r="K16" i="16" s="1"/>
  <c r="H13" i="16"/>
  <c r="K13" i="16" l="1"/>
  <c r="G44" i="16" l="1"/>
  <c r="G45" i="16" s="1"/>
</calcChain>
</file>

<file path=xl/sharedStrings.xml><?xml version="1.0" encoding="utf-8"?>
<sst xmlns="http://schemas.openxmlformats.org/spreadsheetml/2006/main" count="122" uniqueCount="102">
  <si>
    <t>PROVEEDOR:</t>
  </si>
  <si>
    <t>NIT:</t>
  </si>
  <si>
    <t>CONTACTO:</t>
  </si>
  <si>
    <t>%IVA</t>
  </si>
  <si>
    <t>Plazo de Entrega:</t>
  </si>
  <si>
    <t>Forma de Pago:</t>
  </si>
  <si>
    <t>_________________________________________________________</t>
  </si>
  <si>
    <t>Firma del Representante Legal y sello de la empresa</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</si>
  <si>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</si>
  <si>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</si>
  <si>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</si>
  <si>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</si>
  <si>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</si>
  <si>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</si>
  <si>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</si>
  <si>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</si>
  <si>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</si>
  <si>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</si>
  <si>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SEGÚN LA INDICADA EN AVISO DE INVITACIÓN</t>
  </si>
  <si>
    <t>CANTIDAD</t>
  </si>
  <si>
    <t xml:space="preserve">Todos los requerimientos para dicho proceso se deberan verificar en la invitación publica el cual esta publicada en la página www.contratos.gov.co y en las oficinas de la Direción de Compras del Municipio de Envigado ubicado en la Cr. 43 N°38 A Sur 50 Segundo Piso </t>
  </si>
  <si>
    <t>ÍTEM</t>
  </si>
  <si>
    <t>Campos que deberan ser diligenciados por el oferente (Tener en cuenta porcentaje del IVA según el artículo a cotizar)</t>
  </si>
  <si>
    <t>VALOR TOTAL INCLUIDO IVA</t>
  </si>
  <si>
    <t xml:space="preserve">Tener en cuenta los Valores Asociados al Contrato según el Acuerdo Municipal 052 del 22 de diciembre de 2017 (Estatuto Tributario Municipal)  </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</si>
  <si>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</si>
  <si>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</si>
  <si>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</si>
  <si>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</si>
  <si>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Versión: 01</t>
  </si>
  <si>
    <t>TELÉFONO FIJO Y/O CELULAR:</t>
  </si>
  <si>
    <t>Código: CC-PL-037</t>
  </si>
  <si>
    <t xml:space="preserve">VALOR UNITARIO 
IVA INCLUIDO </t>
  </si>
  <si>
    <t>VALOR 
TOTAL IVA</t>
  </si>
  <si>
    <r>
      <t xml:space="preserve">DESCRIPCIÓN
</t>
    </r>
    <r>
      <rPr>
        <b/>
        <i/>
        <sz val="11"/>
        <rFont val="Arial Narrow"/>
        <family val="2"/>
      </rPr>
      <t>(Ver detalle en ficha técnica publicada por la entidad)</t>
    </r>
  </si>
  <si>
    <r>
      <t xml:space="preserve">VALOR UNITARIO ANTES DE IVA 
</t>
    </r>
    <r>
      <rPr>
        <b/>
        <i/>
        <sz val="10"/>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</si>
  <si>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</si>
  <si>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r>
      <t xml:space="preserve">FORMATO ANEXO
PROPUESTA ECONÓMICA
</t>
    </r>
    <r>
      <rPr>
        <b/>
        <sz val="14"/>
        <color rgb="FFC00000"/>
        <rFont val="Arial Narrow"/>
        <family val="2"/>
      </rPr>
      <t>SELECCIÓN ABREVIADA / MENOR CUANTÍA</t>
    </r>
  </si>
  <si>
    <t>ENV-09-32-XXXX-21</t>
  </si>
  <si>
    <t>1.1</t>
  </si>
  <si>
    <t>m²</t>
  </si>
  <si>
    <t>CARPINTERÍA Y CERRAJERÍA</t>
  </si>
  <si>
    <t>2.1</t>
  </si>
  <si>
    <t>2.2</t>
  </si>
  <si>
    <t>2.3</t>
  </si>
  <si>
    <t>2.4</t>
  </si>
  <si>
    <t>2.5</t>
  </si>
  <si>
    <t>m</t>
  </si>
  <si>
    <t>und</t>
  </si>
  <si>
    <t xml:space="preserve">Mantenimiento y reparación de pasamanos metálicos, incluye lijado, lavado, aplicación de anticorrosivo, pintura y soldadura donde sea necesario. </t>
  </si>
  <si>
    <t>Suministro transporte e instalación de vidrio con pelicula de seguridad, espesor 5mm, incluye retiro de vidrios quebrados y todo lo necesario para su correcta instalación.</t>
  </si>
  <si>
    <t>RED ELÉCTRICA</t>
  </si>
  <si>
    <t>3.1</t>
  </si>
  <si>
    <t>3.2</t>
  </si>
  <si>
    <t>Suministro, transporte e instalación de tubos led para luminarias de 1,30m aproximadamente en cielos, alturas entre 2 metros y 6 metros, incluye elementos de seguridad en alturas y retiro de los existentes.</t>
  </si>
  <si>
    <t>Suministro transporte e instalación de Señalitica Riesgo Eléctrico en gabinetes y cuartos técnicos</t>
  </si>
  <si>
    <t>4.1</t>
  </si>
  <si>
    <t>4.2</t>
  </si>
  <si>
    <t>4.3</t>
  </si>
  <si>
    <t>Suministro e instalacion de orinal, incluye todos los elementos para su correcto funcionamiento</t>
  </si>
  <si>
    <t>5.1</t>
  </si>
  <si>
    <t>5.2</t>
  </si>
  <si>
    <t>5.3</t>
  </si>
  <si>
    <t>5.4</t>
  </si>
  <si>
    <t>Limpieza de muros y pisos con hidrolavadora.</t>
  </si>
  <si>
    <t>Mantenimiento de canoas, incluye retiro de material vegetal, limpieza, anticorrosivo alquidico 2M-2E, y esmalte de acabado</t>
  </si>
  <si>
    <t>OBRAS VARIAS</t>
  </si>
  <si>
    <t>6.1</t>
  </si>
  <si>
    <t>6.2</t>
  </si>
  <si>
    <t>Disposición final de material proveniente de las demoliciones en botadero certificado, incluye transporte en volqueta, cargue con paleros y derechos.</t>
  </si>
  <si>
    <t>PORCENTAJE DE ARU</t>
  </si>
  <si>
    <t>COSTOS INDIRECTOS</t>
  </si>
  <si>
    <t>COSTOS DIRECTOS</t>
  </si>
  <si>
    <t>TOTAL PROPUESTA</t>
  </si>
  <si>
    <t>MMantenimiento de infraestructura educativa del municipio de Envigado</t>
  </si>
  <si>
    <t>PRESUPUESTO OFICIAL
($355.090.150) IVA INCLUIDO</t>
  </si>
  <si>
    <t>DEMOLICIONES Y RETIROS</t>
  </si>
  <si>
    <t>Demolición de revoques y acabados en mal estado en muros y cielos afectados por la humedad, incluye retiro y transporte a sitio de acopio.</t>
  </si>
  <si>
    <t xml:space="preserve">MUROS Y CIELOS </t>
  </si>
  <si>
    <t xml:space="preserve">Suministro y colocación de Mortero de Revoque 1:4 sobre muros y cielos interiores,  incluye Fajas y Filetes, suministro y transporte de los materiales y todo lo necesario para su correcta construcción y funcionamiento. </t>
  </si>
  <si>
    <t>Suministro y colocación de Estuco sobre muros y cielos revocados,  incluye suministro y transporte de los materiales y todo lo necesario para su correcta construcción y funcionamiento.</t>
  </si>
  <si>
    <t>Suministro y aplicación de Pintura Vinilo Tipo 1 sobre muros y cielos estucados,  incluye suministro y transporte de los materiales y todo lo necesario para su correcta construcción y funcionamiento. Entrega a satisfacción</t>
  </si>
  <si>
    <t xml:space="preserve">Suministro, transporte y colocación de placa de Drywall para cielos. Incluye estructura en perfiles de acero galvanizado donde sea necesario, cinta de 2" en fibra de vidrio, masilla súper mastico, acabado con pintura VINILO  Entrega a satisfacción, incluye retiro de la existente. </t>
  </si>
  <si>
    <t>Suministro y apilcación de pintura en fachadas tipo koraza, incluye andamios, adecuación de la superficie y entrega a satisfacción.</t>
  </si>
  <si>
    <t>3.3.</t>
  </si>
  <si>
    <t>Suministro transporte e instalación e instalación de malla eslabonada, fabricada en alambre galvanizado calibre 10 ojo de  5cm, inclye el retiro de la existente.</t>
  </si>
  <si>
    <t>Suministro, transporte e instalación de bombillos led para luminarias en cielos, alturas entre 2 metros y 6 metros, incluye elementos de seguridad en alturas y retiro de los existentes.</t>
  </si>
  <si>
    <t>APARATOS SANITARIOS</t>
  </si>
  <si>
    <t>Desmonte de lavamanos, sanitarios y orinales, incluye transporte interno hasta sitio de acopio y disposición final.</t>
  </si>
  <si>
    <t>Suministro e instalacion de sanitario , incluye todos los elementos para su correcto funcionamiento</t>
  </si>
  <si>
    <t>Suministro e instalacion de lavamanos en ceramica , incluye, desague push de cierre, sifon  y todos los elementos necesarios para su correcta instalacion.</t>
  </si>
  <si>
    <t>MANTENIMIENTO Y LIMPIEZA</t>
  </si>
  <si>
    <t>6.3</t>
  </si>
  <si>
    <t>6.4</t>
  </si>
  <si>
    <t>6.5</t>
  </si>
  <si>
    <t>6.6</t>
  </si>
  <si>
    <t>Mantenimiento general en techos, incluye retiro de tejas, retiro de impermeabilización, impermeabilización con fieltro, cambio de tablilla y tejas hasta un máximo de 20% donde sea necesario.</t>
  </si>
  <si>
    <t>Limpieza de cubiertas de placas, patios, auditorios, domos, coliseos y similares, incluye lavado a presión y elementos de seguridad para trabajo en alturas</t>
  </si>
  <si>
    <t>Suministro y aplicación de Acido para Lavado de fachadas. Incluye elementos de seguridad para trabajo en alturas</t>
  </si>
  <si>
    <t>Suministro y aplicación de Hidrófugo en fachadas. Incluye elementos de seguridad para trabajo en alturas</t>
  </si>
  <si>
    <t xml:space="preserve">m </t>
  </si>
  <si>
    <t>7.1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</si>
</sst>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_);\(&quot;$&quot;\ #,##0\)"/>
    <numFmt numFmtId="165" formatCode="&quot;$&quot;\ #,##0_);[Red]\(&quot;$&quot;\ #,##0\)"/>
    <numFmt numFmtId="166" formatCode="&quot;$&quot;\ #,##0"/>
  </numFmts>
  <fonts count="21"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1"/>
      <name val="Arial Narrow"/>
      <family val="2"/>
    </font>
    <font>
      <b/>
      <i/>
      <sz val="10"/>
      <name val="Arial Narrow"/>
      <family val="2"/>
    </font>
    <font>
      <b/>
      <sz val="14"/>
      <color rgb="FFC00000"/>
      <name val="Arial Narrow"/>
      <family val="2"/>
    </font>
    <font>
      <sz val="13"/>
      <color theme="1"/>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34">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medium">
        <color theme="4" tint="0.39997558519241921"/>
      </top>
      <bottom/>
      <diagonal/>
    </border>
    <border>
      <left/>
      <right/>
      <top style="medium">
        <color theme="4" tint="0.39997558519241921"/>
      </top>
      <bottom/>
      <diagonal/>
    </border>
    <border>
      <left/>
      <right style="medium">
        <color theme="3"/>
      </right>
      <top style="medium">
        <color theme="4" tint="0.39997558519241921"/>
      </top>
      <bottom/>
      <diagonal/>
    </border>
    <border>
      <left/>
      <right/>
      <top style="double">
        <color theme="4"/>
      </top>
      <bottom/>
      <diagonal/>
    </border>
    <border>
      <left/>
      <right style="medium">
        <color theme="3"/>
      </right>
      <top style="double">
        <color theme="4"/>
      </top>
      <bottom/>
      <diagonal/>
    </border>
    <border>
      <left/>
      <right/>
      <top style="medium">
        <color theme="4" tint="0.39997558519241921"/>
      </top>
      <bottom style="thin">
        <color theme="4"/>
      </bottom>
      <diagonal/>
    </border>
    <border>
      <left/>
      <right/>
      <top style="thin">
        <color theme="4"/>
      </top>
      <bottom style="thin">
        <color theme="4"/>
      </bottom>
      <diagonal/>
    </border>
    <border>
      <left/>
      <right/>
      <top style="double">
        <color theme="4"/>
      </top>
      <bottom style="medium">
        <color theme="4" tint="0.39997558519241921"/>
      </bottom>
      <diagonal/>
    </border>
    <border>
      <left/>
      <right/>
      <top style="thin">
        <color theme="4"/>
      </top>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101">
    <xf numFmtId="0" fontId="0" fillId="0" borderId="0" xfId="0"/>
    <xf numFmtId="0" fontId="5" fillId="0" borderId="0" xfId="0" applyFont="1" applyBorder="1" applyAlignment="1">
      <alignment vertical="center"/>
    </xf>
    <xf numFmtId="0" fontId="5" fillId="0" borderId="0" xfId="0" applyFont="1" applyAlignment="1">
      <alignment vertical="center"/>
    </xf>
    <xf numFmtId="0" fontId="5" fillId="0" borderId="0" xfId="0" applyFont="1" applyFill="1" applyBorder="1" applyAlignment="1">
      <alignment vertical="center"/>
    </xf>
    <xf numFmtId="0" fontId="5" fillId="0" borderId="0" xfId="0" applyFont="1" applyFill="1" applyAlignment="1">
      <alignment vertical="center"/>
    </xf>
    <xf numFmtId="1" fontId="5" fillId="0" borderId="0" xfId="0" applyNumberFormat="1" applyFont="1" applyAlignment="1">
      <alignment vertical="center"/>
    </xf>
    <xf numFmtId="0" fontId="6" fillId="0" borderId="0" xfId="0" applyFont="1" applyBorder="1" applyAlignment="1">
      <alignment vertical="center"/>
    </xf>
    <xf numFmtId="0" fontId="7" fillId="0" borderId="0" xfId="0" applyFont="1" applyBorder="1" applyAlignment="1">
      <alignment vertical="center"/>
    </xf>
    <xf numFmtId="0" fontId="7" fillId="0" borderId="0" xfId="0" applyFont="1" applyAlignment="1">
      <alignment vertical="center"/>
    </xf>
    <xf numFmtId="9" fontId="8" fillId="3" borderId="5" xfId="2" applyFont="1" applyFill="1" applyBorder="1" applyAlignment="1">
      <alignment horizontal="center" vertical="center"/>
    </xf>
    <xf numFmtId="0" fontId="8" fillId="3" borderId="2" xfId="7" applyFont="1" applyFill="1" applyBorder="1" applyAlignment="1">
      <alignment horizontal="left" vertical="center"/>
    </xf>
    <xf numFmtId="166" fontId="8" fillId="3" borderId="2" xfId="7" applyNumberFormat="1" applyFont="1" applyFill="1" applyBorder="1" applyAlignment="1">
      <alignment horizontal="center" vertical="center" wrapText="1"/>
    </xf>
    <xf numFmtId="164" fontId="8" fillId="0" borderId="2" xfId="7" applyNumberFormat="1" applyFont="1" applyBorder="1" applyAlignment="1">
      <alignment horizontal="center" vertical="center" wrapText="1"/>
    </xf>
    <xf numFmtId="164" fontId="8" fillId="0" borderId="2" xfId="7" applyNumberFormat="1" applyFont="1" applyBorder="1" applyAlignment="1" applyProtection="1">
      <alignment horizontal="center" vertical="center" wrapText="1"/>
    </xf>
    <xf numFmtId="0" fontId="8" fillId="3" borderId="14" xfId="7" applyFont="1" applyFill="1" applyBorder="1" applyAlignment="1">
      <alignment vertical="center"/>
    </xf>
    <xf numFmtId="0" fontId="8" fillId="0" borderId="13" xfId="7" applyFont="1" applyBorder="1" applyAlignment="1">
      <alignment horizontal="center" vertical="center"/>
    </xf>
    <xf numFmtId="164" fontId="8" fillId="5" borderId="14" xfId="7" applyNumberFormat="1" applyFont="1" applyFill="1" applyBorder="1" applyAlignment="1">
      <alignment horizontal="center" vertical="center" wrapText="1"/>
    </xf>
    <xf numFmtId="164" fontId="14" fillId="6" borderId="19" xfId="6" applyNumberFormat="1" applyFont="1" applyFill="1" applyBorder="1" applyAlignment="1">
      <alignment horizontal="center" vertical="center"/>
    </xf>
    <xf numFmtId="0" fontId="7" fillId="0" borderId="20" xfId="0" applyFont="1" applyBorder="1" applyAlignment="1">
      <alignment vertical="center"/>
    </xf>
    <xf numFmtId="0" fontId="16" fillId="8" borderId="1" xfId="6" applyFont="1" applyFill="1" applyBorder="1" applyAlignment="1">
      <alignment horizontal="center" vertical="center" wrapText="1"/>
    </xf>
    <xf numFmtId="1" fontId="16" fillId="8" borderId="1" xfId="6" applyNumberFormat="1" applyFont="1" applyFill="1" applyBorder="1" applyAlignment="1">
      <alignment horizontal="center" vertical="center"/>
    </xf>
    <xf numFmtId="0" fontId="16" fillId="8" borderId="19" xfId="6" applyFont="1" applyFill="1" applyBorder="1" applyAlignment="1">
      <alignment horizontal="center" vertical="center" wrapText="1"/>
    </xf>
    <xf numFmtId="0" fontId="8" fillId="3" borderId="16" xfId="7" applyFont="1" applyFill="1" applyBorder="1" applyAlignment="1">
      <alignment horizontal="left" vertical="center"/>
    </xf>
    <xf numFmtId="0" fontId="20" fillId="2" borderId="2" xfId="7" applyFont="1" applyFill="1" applyBorder="1" applyAlignment="1">
      <alignment horizontal="justify" vertical="center" wrapText="1"/>
    </xf>
    <xf numFmtId="0" fontId="20" fillId="2" borderId="2" xfId="7" applyFont="1" applyFill="1" applyBorder="1" applyAlignment="1">
      <alignment horizontal="center" vertical="center" wrapText="1"/>
    </xf>
    <xf numFmtId="0" fontId="20" fillId="2" borderId="2" xfId="7" applyNumberFormat="1" applyFont="1" applyFill="1" applyBorder="1" applyAlignment="1">
      <alignment horizontal="center" vertical="center" wrapText="1"/>
    </xf>
    <xf numFmtId="0" fontId="6" fillId="8" borderId="25" xfId="6" applyFont="1" applyFill="1" applyBorder="1" applyAlignment="1">
      <alignment horizontal="center" vertical="center" wrapText="1"/>
    </xf>
    <xf numFmtId="164" fontId="14" fillId="6" borderId="21" xfId="6" applyNumberFormat="1" applyFont="1" applyFill="1" applyBorder="1" applyAlignment="1">
      <alignment horizontal="center" vertical="center"/>
    </xf>
    <xf numFmtId="0" fontId="6" fillId="8" borderId="28" xfId="6" applyFont="1" applyFill="1" applyBorder="1" applyAlignment="1">
      <alignment horizontal="center" vertical="center" wrapText="1"/>
    </xf>
    <xf numFmtId="0" fontId="6" fillId="8" borderId="29" xfId="6" applyFont="1" applyFill="1" applyBorder="1" applyAlignment="1">
      <alignment horizontal="center" vertical="center" wrapText="1"/>
    </xf>
    <xf numFmtId="0" fontId="6" fillId="7" borderId="25" xfId="6" applyFont="1" applyFill="1" applyBorder="1" applyAlignment="1">
      <alignment horizontal="right" vertical="center" wrapText="1"/>
    </xf>
    <xf numFmtId="0" fontId="6" fillId="7" borderId="26" xfId="6" applyFont="1" applyFill="1" applyBorder="1" applyAlignment="1">
      <alignment horizontal="right" vertical="center" wrapText="1"/>
    </xf>
    <xf numFmtId="166" fontId="6" fillId="7" borderId="33" xfId="6" applyNumberFormat="1" applyFont="1" applyFill="1" applyBorder="1" applyAlignment="1">
      <alignment horizontal="center" vertical="center" wrapText="1"/>
    </xf>
    <xf numFmtId="0" fontId="6" fillId="7" borderId="33" xfId="6" applyFont="1" applyFill="1" applyBorder="1" applyAlignment="1">
      <alignment horizontal="center" vertical="center" wrapText="1"/>
    </xf>
    <xf numFmtId="0" fontId="11" fillId="0" borderId="13" xfId="7" applyFont="1" applyBorder="1" applyAlignment="1">
      <alignment horizontal="left" vertical="center"/>
    </xf>
    <xf numFmtId="0" fontId="11" fillId="0" borderId="2" xfId="7" applyFont="1" applyBorder="1" applyAlignment="1">
      <alignment horizontal="left" vertical="center"/>
    </xf>
    <xf numFmtId="0" fontId="11" fillId="4" borderId="13" xfId="7" applyFont="1" applyFill="1" applyBorder="1" applyAlignment="1">
      <alignment horizontal="justify" vertical="center" wrapText="1"/>
    </xf>
    <xf numFmtId="0" fontId="11" fillId="4" borderId="2" xfId="7" applyFont="1" applyFill="1" applyBorder="1" applyAlignment="1">
      <alignment horizontal="justify" vertical="center" wrapText="1"/>
    </xf>
    <xf numFmtId="0" fontId="11" fillId="4" borderId="14" xfId="7" applyFont="1" applyFill="1" applyBorder="1" applyAlignment="1">
      <alignment horizontal="justify" vertical="center" wrapText="1"/>
    </xf>
    <xf numFmtId="0" fontId="15" fillId="2" borderId="13" xfId="7" applyFont="1" applyFill="1" applyBorder="1" applyAlignment="1">
      <alignment vertical="center"/>
    </xf>
    <xf numFmtId="0" fontId="15" fillId="2" borderId="2" xfId="7" applyFont="1" applyFill="1" applyBorder="1" applyAlignment="1">
      <alignment vertical="center"/>
    </xf>
    <xf numFmtId="0" fontId="15" fillId="2" borderId="14" xfId="7" applyFont="1" applyFill="1" applyBorder="1" applyAlignment="1">
      <alignment vertical="center"/>
    </xf>
    <xf numFmtId="0" fontId="11" fillId="0" borderId="13" xfId="7" applyFont="1" applyFill="1" applyBorder="1" applyAlignment="1">
      <alignment horizontal="left" vertical="center"/>
    </xf>
    <xf numFmtId="0" fontId="11" fillId="0" borderId="2" xfId="7" applyFont="1" applyFill="1" applyBorder="1" applyAlignment="1">
      <alignment horizontal="left" vertical="center"/>
    </xf>
    <xf numFmtId="0" fontId="11" fillId="0" borderId="14" xfId="7" applyFont="1" applyFill="1" applyBorder="1" applyAlignment="1">
      <alignment horizontal="left" vertical="center"/>
    </xf>
    <xf numFmtId="0" fontId="11" fillId="0" borderId="14" xfId="7" applyFont="1" applyBorder="1" applyAlignment="1">
      <alignment horizontal="left" vertical="center"/>
    </xf>
    <xf numFmtId="0" fontId="11" fillId="3" borderId="13" xfId="7" applyFont="1" applyFill="1" applyBorder="1" applyAlignment="1">
      <alignment horizontal="left" vertical="center"/>
    </xf>
    <xf numFmtId="0" fontId="11" fillId="3" borderId="2" xfId="7" applyFont="1" applyFill="1" applyBorder="1" applyAlignment="1">
      <alignment horizontal="left" vertical="center"/>
    </xf>
    <xf numFmtId="0" fontId="11" fillId="3" borderId="14" xfId="7" applyFont="1" applyFill="1" applyBorder="1" applyAlignment="1">
      <alignment horizontal="left"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6" fillId="0" borderId="0" xfId="0" applyFont="1" applyBorder="1" applyAlignment="1">
      <alignment horizontal="center" vertical="center"/>
    </xf>
    <xf numFmtId="0" fontId="6" fillId="0" borderId="21" xfId="0" applyFont="1" applyBorder="1" applyAlignment="1">
      <alignment horizontal="center" vertical="center"/>
    </xf>
    <xf numFmtId="0" fontId="6" fillId="0" borderId="20" xfId="0" applyFont="1" applyBorder="1" applyAlignment="1">
      <alignment horizontal="left" vertical="center"/>
    </xf>
    <xf numFmtId="0" fontId="6" fillId="0" borderId="0" xfId="0" applyFont="1" applyBorder="1" applyAlignment="1">
      <alignment horizontal="left" vertical="center"/>
    </xf>
    <xf numFmtId="0" fontId="6" fillId="0" borderId="21" xfId="0" applyFont="1" applyBorder="1" applyAlignment="1">
      <alignment horizontal="left" vertical="center"/>
    </xf>
    <xf numFmtId="0" fontId="7" fillId="0" borderId="20" xfId="0" applyFont="1" applyBorder="1" applyAlignment="1">
      <alignment horizontal="left"/>
    </xf>
    <xf numFmtId="0" fontId="7" fillId="0" borderId="0" xfId="0" applyFont="1" applyBorder="1" applyAlignment="1">
      <alignment horizontal="left"/>
    </xf>
    <xf numFmtId="0" fontId="7" fillId="0" borderId="21" xfId="0" applyFont="1" applyBorder="1" applyAlignment="1">
      <alignment horizontal="left"/>
    </xf>
    <xf numFmtId="0" fontId="6" fillId="7" borderId="18" xfId="6" applyFont="1" applyFill="1" applyBorder="1" applyAlignment="1">
      <alignment horizontal="right" vertical="center" wrapText="1"/>
    </xf>
    <xf numFmtId="0" fontId="6" fillId="7" borderId="1" xfId="6" applyFont="1" applyFill="1" applyBorder="1" applyAlignment="1">
      <alignment horizontal="right" vertical="center" wrapText="1"/>
    </xf>
    <xf numFmtId="0" fontId="8" fillId="3" borderId="8" xfId="7" applyFont="1" applyFill="1" applyBorder="1" applyAlignment="1">
      <alignment horizontal="left" vertical="center"/>
    </xf>
    <xf numFmtId="0" fontId="8" fillId="3" borderId="2" xfId="7" applyFont="1" applyFill="1" applyBorder="1" applyAlignment="1">
      <alignment horizontal="left" vertical="center"/>
    </xf>
    <xf numFmtId="0" fontId="11" fillId="5" borderId="13" xfId="7" applyFont="1" applyFill="1" applyBorder="1" applyAlignment="1">
      <alignment horizontal="left" vertical="center" wrapText="1"/>
    </xf>
    <xf numFmtId="0" fontId="11" fillId="5" borderId="2" xfId="7" applyFont="1" applyFill="1" applyBorder="1" applyAlignment="1">
      <alignment horizontal="left" vertical="center" wrapText="1"/>
    </xf>
    <xf numFmtId="0" fontId="11" fillId="5" borderId="14" xfId="7" applyFont="1" applyFill="1" applyBorder="1" applyAlignment="1">
      <alignment horizontal="left" vertical="center" wrapText="1"/>
    </xf>
    <xf numFmtId="0" fontId="8" fillId="3" borderId="5" xfId="7" applyFont="1" applyFill="1" applyBorder="1" applyAlignment="1">
      <alignment horizontal="left" vertical="center"/>
    </xf>
    <xf numFmtId="0" fontId="8" fillId="3" borderId="17" xfId="7" applyFont="1" applyFill="1" applyBorder="1" applyAlignment="1">
      <alignment horizontal="left" vertical="center"/>
    </xf>
    <xf numFmtId="0" fontId="16" fillId="8" borderId="1" xfId="6" applyFont="1" applyFill="1" applyBorder="1" applyAlignment="1">
      <alignment horizontal="center" vertical="center" wrapText="1"/>
    </xf>
    <xf numFmtId="9" fontId="6" fillId="7" borderId="30" xfId="6" applyNumberFormat="1" applyFont="1" applyFill="1" applyBorder="1" applyAlignment="1">
      <alignment horizontal="center" vertical="center"/>
    </xf>
    <xf numFmtId="166" fontId="6" fillId="7" borderId="31" xfId="6" applyNumberFormat="1" applyFont="1" applyFill="1" applyBorder="1" applyAlignment="1">
      <alignment horizontal="center" vertical="center"/>
    </xf>
    <xf numFmtId="164" fontId="6" fillId="7" borderId="32" xfId="6" applyNumberFormat="1" applyFont="1" applyFill="1" applyBorder="1" applyAlignment="1">
      <alignment horizontal="center" vertical="center"/>
    </xf>
    <xf numFmtId="0" fontId="16" fillId="8" borderId="18" xfId="6" applyFont="1" applyFill="1" applyBorder="1" applyAlignment="1">
      <alignment horizontal="center" vertical="center" wrapText="1"/>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5" fontId="8" fillId="4" borderId="7" xfId="7" applyNumberFormat="1" applyFont="1" applyFill="1" applyBorder="1" applyAlignment="1">
      <alignment horizontal="center" vertical="center" wrapText="1"/>
    </xf>
    <xf numFmtId="165" fontId="8" fillId="4" borderId="15" xfId="7" applyNumberFormat="1" applyFont="1" applyFill="1" applyBorder="1" applyAlignment="1">
      <alignment horizontal="center" vertical="center" wrapText="1"/>
    </xf>
    <xf numFmtId="165" fontId="8" fillId="4" borderId="8" xfId="7" applyNumberFormat="1" applyFont="1" applyFill="1" applyBorder="1" applyAlignment="1">
      <alignment horizontal="center" vertical="center" wrapText="1"/>
    </xf>
    <xf numFmtId="165" fontId="8" fillId="4" borderId="14" xfId="7" applyNumberFormat="1" applyFont="1" applyFill="1" applyBorder="1" applyAlignment="1">
      <alignment horizontal="center" vertical="center" wrapText="1"/>
    </xf>
    <xf numFmtId="0" fontId="8" fillId="3" borderId="6" xfId="7" applyFont="1" applyFill="1" applyBorder="1" applyAlignment="1">
      <alignment horizontal="left" vertical="center"/>
    </xf>
    <xf numFmtId="0" fontId="8" fillId="3" borderId="13" xfId="7" applyFont="1" applyFill="1" applyBorder="1" applyAlignment="1">
      <alignment horizontal="left" vertical="center"/>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Border="1" applyAlignment="1">
      <alignment horizontal="center" vertical="center"/>
    </xf>
    <xf numFmtId="0" fontId="8" fillId="4" borderId="13" xfId="7" applyFont="1" applyFill="1" applyBorder="1" applyAlignment="1">
      <alignment horizontal="left" vertical="center"/>
    </xf>
    <xf numFmtId="0" fontId="8" fillId="4" borderId="2" xfId="7" applyFont="1" applyFill="1" applyBorder="1" applyAlignment="1">
      <alignment horizontal="left" vertical="center"/>
    </xf>
    <xf numFmtId="0" fontId="13" fillId="0" borderId="10" xfId="7" applyFont="1" applyBorder="1" applyAlignment="1">
      <alignment horizontal="center" vertical="center" wrapText="1"/>
    </xf>
    <xf numFmtId="0" fontId="13" fillId="0" borderId="2" xfId="7" applyFont="1" applyBorder="1" applyAlignment="1">
      <alignment horizontal="center" vertical="center" wrapText="1"/>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xf numFmtId="0" fontId="6" fillId="8" borderId="26" xfId="6" applyFont="1" applyFill="1" applyBorder="1" applyAlignment="1">
      <alignment horizontal="center" vertical="center" wrapText="1"/>
    </xf>
    <xf numFmtId="0" fontId="6" fillId="8" borderId="27" xfId="6" applyFont="1" applyFill="1" applyBorder="1" applyAlignment="1">
      <alignment horizontal="center" vertical="center" wrapText="1"/>
    </xf>
    <xf numFmtId="0" fontId="16" fillId="8" borderId="1" xfId="6" applyFont="1" applyFill="1" applyBorder="1" applyAlignment="1">
      <alignment horizontal="center" vertical="center"/>
    </xf>
    <xf numFmtId="0" fontId="16" fillId="8" borderId="19" xfId="6" applyFont="1" applyFill="1" applyBorder="1" applyAlignment="1">
      <alignment horizontal="center" vertical="center"/>
    </xf>
    <xf numFmtId="0" fontId="8" fillId="3" borderId="14" xfId="7" applyFont="1" applyFill="1" applyBorder="1" applyAlignment="1">
      <alignment horizontal="left" vertical="center"/>
    </xf>
  </cellXfs>
  <cellStyles count="8">
    <cellStyle name="Millares 2" xfId="1" xr:uid="{00000000-0005-0000-0000-000000000000}"/>
    <cellStyle name="Millares 2 2" xfId="4" xr:uid="{00000000-0005-0000-0000-000001000000}"/>
    <cellStyle name="Normal" xfId="0" builtinId="0"/>
    <cellStyle name="Normal 2" xfId="3" xr:uid="{00000000-0005-0000-0000-000003000000}"/>
    <cellStyle name="Porcentaje" xfId="2" builtinId="5"/>
    <cellStyle name="Porcentaje 2" xfId="5" xr:uid="{00000000-0005-0000-0000-000005000000}"/>
    <cellStyle name="Título 3" xfId="6" builtinId="18"/>
    <cellStyle name="Total" xfId="7" builtinId="25"/>
  </cellStyles>
  <dxfs count="41">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571618</xdr:colOff>
      <xdr:row>0</xdr:row>
      <xdr:rowOff>51531</xdr:rowOff>
    </xdr:from>
    <xdr:to>
      <xdr:col>1</xdr:col>
      <xdr:colOff>1413776</xdr:colOff>
      <xdr:row>1</xdr:row>
      <xdr:rowOff>405826</xdr:rowOff>
    </xdr:to>
    <xdr:pic>
      <xdr:nvPicPr>
        <xdr:cNvPr id="5" name="Picture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964599" y="51531"/>
          <a:ext cx="842158" cy="79520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57"/>
  <sheetViews>
    <sheetView showGridLines="0" tabSelected="1" defaultGridColor="0" view="pageBreakPreview" colorId="44" zoomScale="90" zoomScaleNormal="90" zoomScaleSheetLayoutView="90" workbookViewId="0">
      <selection activeCell="L39" sqref="L39"/>
    </sheetView>
  </sheetViews>
  <sheetFormatPr baseColWidth="10" defaultColWidth="11.42578125" defaultRowHeight="15.75" x14ac:dyDescent="0.2"/>
  <cols>
    <col min="1" max="1" width="5.5703125" style="2" customWidth="1"/>
    <col min="2" max="2" width="47.140625" style="2" customWidth="1"/>
    <col min="3" max="3" width="11.28515625" style="2" customWidth="1"/>
    <col min="4" max="4" width="11.85546875" style="2" customWidth="1"/>
    <col min="5" max="5" width="19" style="2" customWidth="1"/>
    <col min="6" max="6" width="7" style="5" customWidth="1"/>
    <col min="7" max="7" width="13.28515625" style="5" customWidth="1"/>
    <col min="8" max="10" width="17.140625" style="5" customWidth="1"/>
    <col min="11" max="11" width="17.140625" style="2" customWidth="1"/>
    <col min="12" max="12" width="17" style="2" customWidth="1"/>
    <col min="13" max="24" width="11.42578125" style="1"/>
    <col min="25" max="16384" width="11.42578125" style="2"/>
  </cols>
  <sheetData>
    <row r="1" spans="1:25" ht="34.9" customHeight="1" thickBot="1" x14ac:dyDescent="0.25">
      <c r="A1" s="84"/>
      <c r="B1" s="85"/>
      <c r="C1" s="90" t="s">
        <v>37</v>
      </c>
      <c r="D1" s="90"/>
      <c r="E1" s="90"/>
      <c r="F1" s="90"/>
      <c r="G1" s="90"/>
      <c r="H1" s="90"/>
      <c r="I1" s="90"/>
      <c r="J1" s="90"/>
      <c r="K1" s="74" t="s">
        <v>31</v>
      </c>
      <c r="L1" s="75"/>
    </row>
    <row r="2" spans="1:25" ht="40.5" customHeight="1" thickTop="1" thickBot="1" x14ac:dyDescent="0.25">
      <c r="A2" s="86"/>
      <c r="B2" s="87"/>
      <c r="C2" s="91"/>
      <c r="D2" s="91"/>
      <c r="E2" s="91"/>
      <c r="F2" s="91"/>
      <c r="G2" s="91"/>
      <c r="H2" s="91"/>
      <c r="I2" s="91"/>
      <c r="J2" s="91"/>
      <c r="K2" s="76" t="s">
        <v>29</v>
      </c>
      <c r="L2" s="77"/>
    </row>
    <row r="3" spans="1:25" ht="43.5" customHeight="1" thickTop="1" thickBot="1" x14ac:dyDescent="0.25">
      <c r="A3" s="88" t="s">
        <v>11</v>
      </c>
      <c r="B3" s="89"/>
      <c r="C3" s="92" t="s">
        <v>74</v>
      </c>
      <c r="D3" s="93"/>
      <c r="E3" s="93"/>
      <c r="F3" s="93"/>
      <c r="G3" s="93"/>
      <c r="H3" s="93"/>
      <c r="I3" s="93"/>
      <c r="J3" s="93"/>
      <c r="K3" s="78" t="s">
        <v>75</v>
      </c>
      <c r="L3" s="79"/>
    </row>
    <row r="4" spans="1:25" ht="21.2" customHeight="1" thickTop="1" thickBot="1" x14ac:dyDescent="0.25">
      <c r="A4" s="88" t="s">
        <v>12</v>
      </c>
      <c r="B4" s="89"/>
      <c r="C4" s="94" t="s">
        <v>38</v>
      </c>
      <c r="D4" s="95"/>
      <c r="E4" s="95"/>
      <c r="F4" s="95"/>
      <c r="G4" s="95"/>
      <c r="H4" s="95"/>
      <c r="I4" s="95"/>
      <c r="J4" s="95"/>
      <c r="K4" s="80"/>
      <c r="L4" s="81"/>
    </row>
    <row r="5" spans="1:25" ht="21.2" customHeight="1" thickTop="1" thickBot="1" x14ac:dyDescent="0.25">
      <c r="A5" s="83" t="s">
        <v>0</v>
      </c>
      <c r="B5" s="63"/>
      <c r="C5" s="67"/>
      <c r="D5" s="82"/>
      <c r="E5" s="82"/>
      <c r="F5" s="82"/>
      <c r="G5" s="82"/>
      <c r="H5" s="82"/>
      <c r="I5" s="82"/>
      <c r="J5" s="82"/>
      <c r="K5" s="10" t="s">
        <v>1</v>
      </c>
      <c r="L5" s="22"/>
    </row>
    <row r="6" spans="1:25" ht="21.2" customHeight="1" thickTop="1" thickBot="1" x14ac:dyDescent="0.25">
      <c r="A6" s="83" t="s">
        <v>14</v>
      </c>
      <c r="B6" s="63"/>
      <c r="C6" s="62"/>
      <c r="D6" s="63"/>
      <c r="E6" s="63"/>
      <c r="F6" s="63"/>
      <c r="G6" s="63"/>
      <c r="H6" s="63"/>
      <c r="I6" s="63"/>
      <c r="J6" s="63"/>
      <c r="K6" s="10" t="s">
        <v>13</v>
      </c>
      <c r="L6" s="22"/>
    </row>
    <row r="7" spans="1:25" ht="21.2" customHeight="1" thickTop="1" thickBot="1" x14ac:dyDescent="0.25">
      <c r="A7" s="83" t="s">
        <v>2</v>
      </c>
      <c r="B7" s="63"/>
      <c r="C7" s="62"/>
      <c r="D7" s="63"/>
      <c r="E7" s="63"/>
      <c r="F7" s="63"/>
      <c r="G7" s="63"/>
      <c r="H7" s="63"/>
      <c r="I7" s="63"/>
      <c r="J7" s="63"/>
      <c r="K7" s="10" t="s">
        <v>15</v>
      </c>
      <c r="L7" s="14"/>
    </row>
    <row r="8" spans="1:25" ht="21.2" customHeight="1" thickTop="1" thickBot="1" x14ac:dyDescent="0.25">
      <c r="A8" s="83" t="s">
        <v>30</v>
      </c>
      <c r="B8" s="63"/>
      <c r="C8" s="62"/>
      <c r="D8" s="63"/>
      <c r="E8" s="63"/>
      <c r="F8" s="63"/>
      <c r="G8" s="63"/>
      <c r="H8" s="63"/>
      <c r="I8" s="63"/>
      <c r="J8" s="63"/>
      <c r="K8" s="67"/>
      <c r="L8" s="68"/>
    </row>
    <row r="9" spans="1:25" ht="21.2" customHeight="1" thickTop="1" thickBot="1" x14ac:dyDescent="0.25">
      <c r="A9" s="83" t="s">
        <v>26</v>
      </c>
      <c r="B9" s="63"/>
      <c r="C9" s="63" t="s">
        <v>27</v>
      </c>
      <c r="D9" s="63"/>
      <c r="E9" s="63"/>
      <c r="F9" s="63"/>
      <c r="G9" s="63"/>
      <c r="H9" s="63"/>
      <c r="I9" s="63"/>
      <c r="J9" s="63"/>
      <c r="K9" s="63"/>
      <c r="L9" s="100"/>
      <c r="M9" s="2"/>
      <c r="Y9" s="1"/>
    </row>
    <row r="10" spans="1:25" ht="21.2" customHeight="1" thickTop="1" thickBot="1" x14ac:dyDescent="0.25">
      <c r="A10" s="73" t="s">
        <v>21</v>
      </c>
      <c r="B10" s="69" t="s">
        <v>34</v>
      </c>
      <c r="C10" s="69" t="s">
        <v>16</v>
      </c>
      <c r="D10" s="69" t="s">
        <v>19</v>
      </c>
      <c r="E10" s="98" t="s">
        <v>17</v>
      </c>
      <c r="F10" s="98"/>
      <c r="G10" s="98"/>
      <c r="H10" s="98"/>
      <c r="I10" s="98"/>
      <c r="J10" s="98"/>
      <c r="K10" s="98"/>
      <c r="L10" s="99"/>
    </row>
    <row r="11" spans="1:25" ht="64.5" customHeight="1" thickBot="1" x14ac:dyDescent="0.25">
      <c r="A11" s="73"/>
      <c r="B11" s="69"/>
      <c r="C11" s="69"/>
      <c r="D11" s="69"/>
      <c r="E11" s="19" t="s">
        <v>35</v>
      </c>
      <c r="F11" s="20" t="s">
        <v>3</v>
      </c>
      <c r="G11" s="19" t="s">
        <v>8</v>
      </c>
      <c r="H11" s="19" t="s">
        <v>32</v>
      </c>
      <c r="I11" s="19" t="s">
        <v>33</v>
      </c>
      <c r="J11" s="19" t="s">
        <v>9</v>
      </c>
      <c r="K11" s="19" t="s">
        <v>23</v>
      </c>
      <c r="L11" s="21" t="s">
        <v>25</v>
      </c>
    </row>
    <row r="12" spans="1:25" ht="17.25" customHeight="1" thickBot="1" x14ac:dyDescent="0.25">
      <c r="A12" s="26">
        <v>1</v>
      </c>
      <c r="B12" s="96" t="s">
        <v>76</v>
      </c>
      <c r="C12" s="96"/>
      <c r="D12" s="96"/>
      <c r="E12" s="96"/>
      <c r="F12" s="96"/>
      <c r="G12" s="96"/>
      <c r="H12" s="96"/>
      <c r="I12" s="96"/>
      <c r="J12" s="96"/>
      <c r="K12" s="96"/>
      <c r="L12" s="97"/>
    </row>
    <row r="13" spans="1:25" s="8" customFormat="1" ht="70.5" customHeight="1" thickTop="1" thickBot="1" x14ac:dyDescent="0.25">
      <c r="A13" s="15" t="s">
        <v>39</v>
      </c>
      <c r="B13" s="23" t="s">
        <v>77</v>
      </c>
      <c r="C13" s="24" t="s">
        <v>40</v>
      </c>
      <c r="D13" s="25">
        <v>450</v>
      </c>
      <c r="E13" s="11"/>
      <c r="F13" s="9"/>
      <c r="G13" s="12">
        <f>SUM(E13*F13)</f>
        <v>0</v>
      </c>
      <c r="H13" s="13">
        <f>SUM(E13+G13)</f>
        <v>0</v>
      </c>
      <c r="I13" s="13">
        <f>G13*D13</f>
        <v>0</v>
      </c>
      <c r="J13" s="12">
        <f>E13*D13</f>
        <v>0</v>
      </c>
      <c r="K13" s="12">
        <f>J13+I13</f>
        <v>0</v>
      </c>
      <c r="L13" s="16">
        <v>13730</v>
      </c>
      <c r="M13" s="7"/>
      <c r="N13" s="7"/>
      <c r="O13" s="7"/>
      <c r="P13" s="7"/>
      <c r="Q13" s="7"/>
      <c r="R13" s="7"/>
      <c r="S13" s="7"/>
      <c r="T13" s="7"/>
      <c r="U13" s="7"/>
      <c r="V13" s="7"/>
      <c r="W13" s="7"/>
      <c r="X13" s="7"/>
    </row>
    <row r="14" spans="1:25" s="8" customFormat="1" ht="18.75" thickTop="1" thickBot="1" x14ac:dyDescent="0.25">
      <c r="A14" s="26">
        <v>2</v>
      </c>
      <c r="B14" s="96" t="s">
        <v>78</v>
      </c>
      <c r="C14" s="96"/>
      <c r="D14" s="96"/>
      <c r="E14" s="96"/>
      <c r="F14" s="96"/>
      <c r="G14" s="96"/>
      <c r="H14" s="96"/>
      <c r="I14" s="96"/>
      <c r="J14" s="96"/>
      <c r="K14" s="96"/>
      <c r="L14" s="97"/>
      <c r="M14" s="7"/>
      <c r="N14" s="7"/>
      <c r="O14" s="7"/>
      <c r="P14" s="7"/>
      <c r="Q14" s="7"/>
      <c r="R14" s="7"/>
      <c r="S14" s="7"/>
      <c r="T14" s="7"/>
      <c r="U14" s="7"/>
      <c r="V14" s="7"/>
      <c r="W14" s="7"/>
      <c r="X14" s="7"/>
    </row>
    <row r="15" spans="1:25" s="8" customFormat="1" ht="87.75" thickTop="1" thickBot="1" x14ac:dyDescent="0.25">
      <c r="A15" s="15" t="s">
        <v>42</v>
      </c>
      <c r="B15" s="23" t="s">
        <v>79</v>
      </c>
      <c r="C15" s="24" t="s">
        <v>40</v>
      </c>
      <c r="D15" s="25">
        <v>450</v>
      </c>
      <c r="E15" s="11"/>
      <c r="F15" s="9"/>
      <c r="G15" s="12">
        <f t="shared" ref="G15:G16" si="0">SUM(E15*F15)</f>
        <v>0</v>
      </c>
      <c r="H15" s="13">
        <f t="shared" ref="H15:H18" si="1">SUM(E15+G15)</f>
        <v>0</v>
      </c>
      <c r="I15" s="13">
        <f t="shared" ref="I15:I16" si="2">G15*D15</f>
        <v>0</v>
      </c>
      <c r="J15" s="12">
        <f t="shared" ref="J15:J16" si="3">E15*D15</f>
        <v>0</v>
      </c>
      <c r="K15" s="12">
        <f t="shared" ref="K15:K16" si="4">J15+I15</f>
        <v>0</v>
      </c>
      <c r="L15" s="16">
        <v>26282</v>
      </c>
      <c r="M15" s="7"/>
      <c r="N15" s="7"/>
      <c r="O15" s="7"/>
      <c r="P15" s="7"/>
      <c r="Q15" s="7"/>
      <c r="R15" s="7"/>
      <c r="S15" s="7"/>
      <c r="T15" s="7"/>
      <c r="U15" s="7"/>
      <c r="V15" s="7"/>
      <c r="W15" s="7"/>
      <c r="X15" s="7"/>
    </row>
    <row r="16" spans="1:25" s="8" customFormat="1" ht="70.5" thickTop="1" thickBot="1" x14ac:dyDescent="0.25">
      <c r="A16" s="15" t="s">
        <v>43</v>
      </c>
      <c r="B16" s="23" t="s">
        <v>80</v>
      </c>
      <c r="C16" s="24" t="s">
        <v>40</v>
      </c>
      <c r="D16" s="25">
        <v>500</v>
      </c>
      <c r="E16" s="11"/>
      <c r="F16" s="9"/>
      <c r="G16" s="12">
        <f t="shared" si="0"/>
        <v>0</v>
      </c>
      <c r="H16" s="13">
        <f t="shared" si="1"/>
        <v>0</v>
      </c>
      <c r="I16" s="13">
        <f t="shared" si="2"/>
        <v>0</v>
      </c>
      <c r="J16" s="12">
        <f t="shared" si="3"/>
        <v>0</v>
      </c>
      <c r="K16" s="12">
        <f t="shared" si="4"/>
        <v>0</v>
      </c>
      <c r="L16" s="16">
        <v>11302</v>
      </c>
      <c r="M16" s="7"/>
      <c r="N16" s="7"/>
      <c r="O16" s="7"/>
      <c r="P16" s="7"/>
      <c r="Q16" s="7"/>
      <c r="R16" s="7"/>
      <c r="S16" s="7"/>
      <c r="T16" s="7"/>
      <c r="U16" s="7"/>
      <c r="V16" s="7"/>
      <c r="W16" s="7"/>
      <c r="X16" s="7"/>
    </row>
    <row r="17" spans="1:24" s="8" customFormat="1" ht="87.75" thickTop="1" thickBot="1" x14ac:dyDescent="0.25">
      <c r="A17" s="15" t="s">
        <v>44</v>
      </c>
      <c r="B17" s="23" t="s">
        <v>81</v>
      </c>
      <c r="C17" s="24" t="s">
        <v>40</v>
      </c>
      <c r="D17" s="25">
        <v>850</v>
      </c>
      <c r="E17" s="11"/>
      <c r="F17" s="9"/>
      <c r="G17" s="12">
        <f t="shared" ref="G17" si="5">SUM(E17*F17)</f>
        <v>0</v>
      </c>
      <c r="H17" s="13">
        <f t="shared" si="1"/>
        <v>0</v>
      </c>
      <c r="I17" s="13">
        <f t="shared" ref="I17" si="6">G17*D17</f>
        <v>0</v>
      </c>
      <c r="J17" s="12">
        <f t="shared" ref="J17" si="7">E17*D17</f>
        <v>0</v>
      </c>
      <c r="K17" s="12">
        <f t="shared" ref="K17" si="8">J17+I17</f>
        <v>0</v>
      </c>
      <c r="L17" s="16">
        <v>12453</v>
      </c>
      <c r="M17" s="7"/>
      <c r="N17" s="7"/>
      <c r="O17" s="7"/>
      <c r="P17" s="7"/>
      <c r="Q17" s="7"/>
      <c r="R17" s="7"/>
      <c r="S17" s="7"/>
      <c r="T17" s="7"/>
      <c r="U17" s="7"/>
      <c r="V17" s="7"/>
      <c r="W17" s="7"/>
      <c r="X17" s="7"/>
    </row>
    <row r="18" spans="1:24" s="8" customFormat="1" ht="105" thickTop="1" thickBot="1" x14ac:dyDescent="0.25">
      <c r="A18" s="15" t="s">
        <v>45</v>
      </c>
      <c r="B18" s="23" t="s">
        <v>82</v>
      </c>
      <c r="C18" s="24" t="s">
        <v>40</v>
      </c>
      <c r="D18" s="25">
        <v>300</v>
      </c>
      <c r="E18" s="11"/>
      <c r="F18" s="9"/>
      <c r="G18" s="12">
        <f t="shared" ref="G18:G19" si="9">SUM(E18*F18)</f>
        <v>0</v>
      </c>
      <c r="H18" s="13">
        <f t="shared" si="1"/>
        <v>0</v>
      </c>
      <c r="I18" s="13">
        <f t="shared" ref="I18:I19" si="10">G18*D18</f>
        <v>0</v>
      </c>
      <c r="J18" s="12">
        <f t="shared" ref="J18:J19" si="11">E18*D18</f>
        <v>0</v>
      </c>
      <c r="K18" s="12">
        <f t="shared" ref="K18:K19" si="12">J18+I18</f>
        <v>0</v>
      </c>
      <c r="L18" s="16">
        <v>59698</v>
      </c>
      <c r="M18" s="7"/>
      <c r="N18" s="7"/>
      <c r="O18" s="7"/>
      <c r="P18" s="7"/>
      <c r="Q18" s="7"/>
      <c r="R18" s="7"/>
      <c r="S18" s="7"/>
      <c r="T18" s="7"/>
      <c r="U18" s="7"/>
      <c r="V18" s="7"/>
      <c r="W18" s="7"/>
      <c r="X18" s="7"/>
    </row>
    <row r="19" spans="1:24" s="8" customFormat="1" ht="53.25" thickTop="1" thickBot="1" x14ac:dyDescent="0.25">
      <c r="A19" s="15" t="s">
        <v>46</v>
      </c>
      <c r="B19" s="23" t="s">
        <v>83</v>
      </c>
      <c r="C19" s="24" t="s">
        <v>40</v>
      </c>
      <c r="D19" s="25">
        <v>850</v>
      </c>
      <c r="E19" s="11"/>
      <c r="F19" s="9"/>
      <c r="G19" s="12">
        <f t="shared" si="9"/>
        <v>0</v>
      </c>
      <c r="H19" s="13">
        <f t="shared" ref="H19" si="13">SUM(E19+G19)</f>
        <v>0</v>
      </c>
      <c r="I19" s="13">
        <f t="shared" si="10"/>
        <v>0</v>
      </c>
      <c r="J19" s="12">
        <f t="shared" si="11"/>
        <v>0</v>
      </c>
      <c r="K19" s="12">
        <f t="shared" si="12"/>
        <v>0</v>
      </c>
      <c r="L19" s="16">
        <v>19250</v>
      </c>
      <c r="M19" s="7"/>
      <c r="N19" s="7"/>
      <c r="O19" s="7"/>
      <c r="P19" s="7"/>
      <c r="Q19" s="7"/>
      <c r="R19" s="7"/>
      <c r="S19" s="7"/>
      <c r="T19" s="7"/>
      <c r="U19" s="7"/>
      <c r="V19" s="7"/>
      <c r="W19" s="7"/>
      <c r="X19" s="7"/>
    </row>
    <row r="20" spans="1:24" s="8" customFormat="1" ht="18.75" customHeight="1" thickTop="1" thickBot="1" x14ac:dyDescent="0.25">
      <c r="A20" s="26">
        <v>3</v>
      </c>
      <c r="B20" s="28" t="s">
        <v>41</v>
      </c>
      <c r="C20" s="28"/>
      <c r="D20" s="28"/>
      <c r="E20" s="28"/>
      <c r="F20" s="28"/>
      <c r="G20" s="28"/>
      <c r="H20" s="28"/>
      <c r="I20" s="28"/>
      <c r="J20" s="28"/>
      <c r="K20" s="28"/>
      <c r="L20" s="29"/>
      <c r="M20" s="7"/>
      <c r="N20" s="7"/>
      <c r="O20" s="7"/>
      <c r="P20" s="7"/>
      <c r="Q20" s="7"/>
      <c r="R20" s="7"/>
      <c r="S20" s="7"/>
      <c r="T20" s="7"/>
      <c r="U20" s="7"/>
      <c r="V20" s="7"/>
      <c r="W20" s="7"/>
      <c r="X20" s="7"/>
    </row>
    <row r="21" spans="1:24" s="8" customFormat="1" ht="70.5" thickTop="1" thickBot="1" x14ac:dyDescent="0.25">
      <c r="A21" s="15" t="s">
        <v>52</v>
      </c>
      <c r="B21" s="23" t="s">
        <v>85</v>
      </c>
      <c r="C21" s="24" t="s">
        <v>40</v>
      </c>
      <c r="D21" s="25">
        <v>200</v>
      </c>
      <c r="E21" s="11"/>
      <c r="F21" s="9"/>
      <c r="G21" s="12">
        <f>SUM(E21*F21)</f>
        <v>0</v>
      </c>
      <c r="H21" s="13">
        <f t="shared" ref="H21:H29" si="14">SUM(E21+G21)</f>
        <v>0</v>
      </c>
      <c r="I21" s="13">
        <f t="shared" ref="I21" si="15">G21*D21</f>
        <v>0</v>
      </c>
      <c r="J21" s="12">
        <f t="shared" ref="J21" si="16">E21*D21</f>
        <v>0</v>
      </c>
      <c r="K21" s="12">
        <f t="shared" ref="K21" si="17">J21+I21</f>
        <v>0</v>
      </c>
      <c r="L21" s="16">
        <v>36531</v>
      </c>
      <c r="M21" s="7"/>
      <c r="N21" s="7"/>
      <c r="O21" s="7"/>
      <c r="P21" s="7"/>
      <c r="Q21" s="7"/>
      <c r="R21" s="7"/>
      <c r="S21" s="7"/>
      <c r="T21" s="7"/>
      <c r="U21" s="7"/>
      <c r="V21" s="7"/>
      <c r="W21" s="7"/>
      <c r="X21" s="7"/>
    </row>
    <row r="22" spans="1:24" s="8" customFormat="1" ht="70.5" thickTop="1" thickBot="1" x14ac:dyDescent="0.25">
      <c r="A22" s="15" t="s">
        <v>53</v>
      </c>
      <c r="B22" s="23" t="s">
        <v>49</v>
      </c>
      <c r="C22" s="24" t="s">
        <v>47</v>
      </c>
      <c r="D22" s="25">
        <v>850</v>
      </c>
      <c r="E22" s="11"/>
      <c r="F22" s="9"/>
      <c r="G22" s="12">
        <f t="shared" ref="G22:G29" si="18">SUM(E22*F22)</f>
        <v>0</v>
      </c>
      <c r="H22" s="13">
        <f t="shared" si="14"/>
        <v>0</v>
      </c>
      <c r="I22" s="13">
        <f t="shared" ref="I22:I29" si="19">G22*D22</f>
        <v>0</v>
      </c>
      <c r="J22" s="12">
        <f t="shared" ref="J22:J29" si="20">E22*D22</f>
        <v>0</v>
      </c>
      <c r="K22" s="12">
        <f t="shared" ref="K22:K29" si="21">J22+I22</f>
        <v>0</v>
      </c>
      <c r="L22" s="16">
        <v>33881</v>
      </c>
      <c r="M22" s="7"/>
      <c r="N22" s="7"/>
      <c r="O22" s="7"/>
      <c r="P22" s="7"/>
      <c r="Q22" s="7"/>
      <c r="R22" s="7"/>
      <c r="S22" s="7"/>
      <c r="T22" s="7"/>
      <c r="U22" s="7"/>
      <c r="V22" s="7"/>
      <c r="W22" s="7"/>
      <c r="X22" s="7"/>
    </row>
    <row r="23" spans="1:24" s="8" customFormat="1" ht="70.5" thickTop="1" thickBot="1" x14ac:dyDescent="0.25">
      <c r="A23" s="15" t="s">
        <v>84</v>
      </c>
      <c r="B23" s="23" t="s">
        <v>50</v>
      </c>
      <c r="C23" s="24" t="s">
        <v>40</v>
      </c>
      <c r="D23" s="25">
        <v>60</v>
      </c>
      <c r="E23" s="11"/>
      <c r="F23" s="9"/>
      <c r="G23" s="12">
        <f t="shared" si="18"/>
        <v>0</v>
      </c>
      <c r="H23" s="13">
        <f t="shared" si="14"/>
        <v>0</v>
      </c>
      <c r="I23" s="13">
        <f t="shared" si="19"/>
        <v>0</v>
      </c>
      <c r="J23" s="12">
        <f t="shared" si="20"/>
        <v>0</v>
      </c>
      <c r="K23" s="12">
        <f t="shared" si="21"/>
        <v>0</v>
      </c>
      <c r="L23" s="16">
        <v>246684</v>
      </c>
      <c r="M23" s="7"/>
      <c r="N23" s="7"/>
      <c r="O23" s="7"/>
      <c r="P23" s="7"/>
      <c r="Q23" s="7"/>
      <c r="R23" s="7"/>
      <c r="S23" s="7"/>
      <c r="T23" s="7"/>
      <c r="U23" s="7"/>
      <c r="V23" s="7"/>
      <c r="W23" s="7"/>
      <c r="X23" s="7"/>
    </row>
    <row r="24" spans="1:24" s="8" customFormat="1" ht="18.75" thickTop="1" thickBot="1" x14ac:dyDescent="0.25">
      <c r="A24" s="26">
        <v>4</v>
      </c>
      <c r="B24" s="28" t="s">
        <v>51</v>
      </c>
      <c r="C24" s="28"/>
      <c r="D24" s="28"/>
      <c r="E24" s="28"/>
      <c r="F24" s="28"/>
      <c r="G24" s="28"/>
      <c r="H24" s="28"/>
      <c r="I24" s="28"/>
      <c r="J24" s="28"/>
      <c r="K24" s="28"/>
      <c r="L24" s="29"/>
      <c r="M24" s="7"/>
      <c r="N24" s="7"/>
      <c r="O24" s="7"/>
      <c r="P24" s="7"/>
      <c r="Q24" s="7"/>
      <c r="R24" s="7"/>
      <c r="S24" s="7"/>
      <c r="T24" s="7"/>
      <c r="U24" s="7"/>
      <c r="V24" s="7"/>
      <c r="W24" s="7"/>
      <c r="X24" s="7"/>
    </row>
    <row r="25" spans="1:24" s="8" customFormat="1" ht="70.5" thickTop="1" thickBot="1" x14ac:dyDescent="0.25">
      <c r="A25" s="15" t="s">
        <v>56</v>
      </c>
      <c r="B25" s="23" t="s">
        <v>86</v>
      </c>
      <c r="C25" s="24" t="s">
        <v>48</v>
      </c>
      <c r="D25" s="25">
        <v>60</v>
      </c>
      <c r="E25" s="11"/>
      <c r="F25" s="9"/>
      <c r="G25" s="12">
        <f t="shared" si="18"/>
        <v>0</v>
      </c>
      <c r="H25" s="13">
        <f t="shared" si="14"/>
        <v>0</v>
      </c>
      <c r="I25" s="13">
        <f t="shared" si="19"/>
        <v>0</v>
      </c>
      <c r="J25" s="12">
        <f t="shared" si="20"/>
        <v>0</v>
      </c>
      <c r="K25" s="12">
        <f t="shared" si="21"/>
        <v>0</v>
      </c>
      <c r="L25" s="16">
        <v>34434</v>
      </c>
      <c r="M25" s="7"/>
      <c r="N25" s="7"/>
      <c r="O25" s="7"/>
      <c r="P25" s="7"/>
      <c r="Q25" s="7"/>
      <c r="R25" s="7"/>
      <c r="S25" s="7"/>
      <c r="T25" s="7"/>
      <c r="U25" s="7"/>
      <c r="V25" s="7"/>
      <c r="W25" s="7"/>
      <c r="X25" s="7"/>
    </row>
    <row r="26" spans="1:24" s="8" customFormat="1" ht="87.75" thickTop="1" thickBot="1" x14ac:dyDescent="0.25">
      <c r="A26" s="15" t="s">
        <v>57</v>
      </c>
      <c r="B26" s="23" t="s">
        <v>54</v>
      </c>
      <c r="C26" s="24" t="s">
        <v>48</v>
      </c>
      <c r="D26" s="25">
        <v>45</v>
      </c>
      <c r="E26" s="11"/>
      <c r="F26" s="9"/>
      <c r="G26" s="12">
        <f t="shared" si="18"/>
        <v>0</v>
      </c>
      <c r="H26" s="13">
        <f t="shared" si="14"/>
        <v>0</v>
      </c>
      <c r="I26" s="13">
        <f t="shared" si="19"/>
        <v>0</v>
      </c>
      <c r="J26" s="12">
        <f t="shared" si="20"/>
        <v>0</v>
      </c>
      <c r="K26" s="12">
        <f t="shared" si="21"/>
        <v>0</v>
      </c>
      <c r="L26" s="16">
        <v>42173</v>
      </c>
      <c r="M26" s="7"/>
      <c r="N26" s="7"/>
      <c r="O26" s="7"/>
      <c r="P26" s="7"/>
      <c r="Q26" s="7"/>
      <c r="R26" s="7"/>
      <c r="S26" s="7"/>
      <c r="T26" s="7"/>
      <c r="U26" s="7"/>
      <c r="V26" s="7"/>
      <c r="W26" s="7"/>
      <c r="X26" s="7"/>
    </row>
    <row r="27" spans="1:24" s="8" customFormat="1" ht="52.5" customHeight="1" thickTop="1" thickBot="1" x14ac:dyDescent="0.25">
      <c r="A27" s="15" t="s">
        <v>58</v>
      </c>
      <c r="B27" s="23" t="s">
        <v>55</v>
      </c>
      <c r="C27" s="24" t="s">
        <v>48</v>
      </c>
      <c r="D27" s="25">
        <v>23</v>
      </c>
      <c r="E27" s="11"/>
      <c r="F27" s="9"/>
      <c r="G27" s="12">
        <f t="shared" si="18"/>
        <v>0</v>
      </c>
      <c r="H27" s="13">
        <f t="shared" si="14"/>
        <v>0</v>
      </c>
      <c r="I27" s="13">
        <f t="shared" si="19"/>
        <v>0</v>
      </c>
      <c r="J27" s="12">
        <f t="shared" si="20"/>
        <v>0</v>
      </c>
      <c r="K27" s="12">
        <f t="shared" si="21"/>
        <v>0</v>
      </c>
      <c r="L27" s="16">
        <v>33084</v>
      </c>
      <c r="M27" s="7"/>
      <c r="N27" s="7"/>
      <c r="O27" s="7"/>
      <c r="P27" s="7"/>
      <c r="Q27" s="7"/>
      <c r="R27" s="7"/>
      <c r="S27" s="7"/>
      <c r="T27" s="7"/>
      <c r="U27" s="7"/>
      <c r="V27" s="7"/>
      <c r="W27" s="7"/>
      <c r="X27" s="7"/>
    </row>
    <row r="28" spans="1:24" s="8" customFormat="1" ht="18.75" thickTop="1" thickBot="1" x14ac:dyDescent="0.25">
      <c r="A28" s="26">
        <v>5</v>
      </c>
      <c r="B28" s="28" t="s">
        <v>87</v>
      </c>
      <c r="C28" s="28"/>
      <c r="D28" s="28"/>
      <c r="E28" s="28"/>
      <c r="F28" s="28"/>
      <c r="G28" s="28"/>
      <c r="H28" s="28"/>
      <c r="I28" s="28"/>
      <c r="J28" s="28"/>
      <c r="K28" s="28"/>
      <c r="L28" s="29"/>
      <c r="M28" s="7"/>
      <c r="N28" s="7"/>
      <c r="O28" s="7"/>
      <c r="P28" s="7"/>
      <c r="Q28" s="7"/>
      <c r="R28" s="7"/>
      <c r="S28" s="7"/>
      <c r="T28" s="7"/>
      <c r="U28" s="7"/>
      <c r="V28" s="7"/>
      <c r="W28" s="7"/>
      <c r="X28" s="7"/>
    </row>
    <row r="29" spans="1:24" s="8" customFormat="1" ht="53.25" thickTop="1" thickBot="1" x14ac:dyDescent="0.25">
      <c r="A29" s="15" t="s">
        <v>60</v>
      </c>
      <c r="B29" s="23" t="s">
        <v>88</v>
      </c>
      <c r="C29" s="24" t="s">
        <v>48</v>
      </c>
      <c r="D29" s="25">
        <v>50</v>
      </c>
      <c r="E29" s="11"/>
      <c r="F29" s="9"/>
      <c r="G29" s="12">
        <f t="shared" si="18"/>
        <v>0</v>
      </c>
      <c r="H29" s="13">
        <f t="shared" si="14"/>
        <v>0</v>
      </c>
      <c r="I29" s="13">
        <f t="shared" si="19"/>
        <v>0</v>
      </c>
      <c r="J29" s="12">
        <f t="shared" si="20"/>
        <v>0</v>
      </c>
      <c r="K29" s="12">
        <f t="shared" si="21"/>
        <v>0</v>
      </c>
      <c r="L29" s="16">
        <v>29557</v>
      </c>
      <c r="M29" s="7"/>
      <c r="N29" s="7"/>
      <c r="O29" s="7"/>
      <c r="P29" s="7"/>
      <c r="Q29" s="7"/>
      <c r="R29" s="7"/>
      <c r="S29" s="7"/>
      <c r="T29" s="7"/>
      <c r="U29" s="7"/>
      <c r="V29" s="7"/>
      <c r="W29" s="7"/>
      <c r="X29" s="7"/>
    </row>
    <row r="30" spans="1:24" s="8" customFormat="1" ht="53.25" thickTop="1" thickBot="1" x14ac:dyDescent="0.25">
      <c r="A30" s="15" t="s">
        <v>61</v>
      </c>
      <c r="B30" s="23" t="s">
        <v>89</v>
      </c>
      <c r="C30" s="24" t="s">
        <v>48</v>
      </c>
      <c r="D30" s="25">
        <v>20</v>
      </c>
      <c r="E30" s="11"/>
      <c r="F30" s="9"/>
      <c r="G30" s="12">
        <f>SUM(E30*F30)</f>
        <v>0</v>
      </c>
      <c r="H30" s="13">
        <f t="shared" ref="H30:H32" si="22">SUM(E30+G30)</f>
        <v>0</v>
      </c>
      <c r="I30" s="13">
        <f t="shared" ref="I30:I32" si="23">G30*D30</f>
        <v>0</v>
      </c>
      <c r="J30" s="12">
        <f t="shared" ref="J30:J32" si="24">E30*D30</f>
        <v>0</v>
      </c>
      <c r="K30" s="12">
        <f t="shared" ref="K30:K32" si="25">J30+I30</f>
        <v>0</v>
      </c>
      <c r="L30" s="16">
        <v>529916</v>
      </c>
      <c r="M30" s="7"/>
      <c r="N30" s="7"/>
      <c r="O30" s="7"/>
      <c r="P30" s="7"/>
      <c r="Q30" s="7"/>
      <c r="R30" s="7"/>
      <c r="S30" s="7"/>
      <c r="T30" s="7"/>
      <c r="U30" s="7"/>
      <c r="V30" s="7"/>
      <c r="W30" s="7"/>
      <c r="X30" s="7"/>
    </row>
    <row r="31" spans="1:24" s="8" customFormat="1" ht="36" thickTop="1" thickBot="1" x14ac:dyDescent="0.25">
      <c r="A31" s="15" t="s">
        <v>62</v>
      </c>
      <c r="B31" s="23" t="s">
        <v>59</v>
      </c>
      <c r="C31" s="24" t="s">
        <v>48</v>
      </c>
      <c r="D31" s="25">
        <v>15</v>
      </c>
      <c r="E31" s="11"/>
      <c r="F31" s="9"/>
      <c r="G31" s="12">
        <f t="shared" ref="G31:G32" si="26">SUM(E31*F31)</f>
        <v>0</v>
      </c>
      <c r="H31" s="13">
        <f t="shared" si="22"/>
        <v>0</v>
      </c>
      <c r="I31" s="13">
        <f t="shared" si="23"/>
        <v>0</v>
      </c>
      <c r="J31" s="12">
        <f t="shared" si="24"/>
        <v>0</v>
      </c>
      <c r="K31" s="12">
        <f t="shared" si="25"/>
        <v>0</v>
      </c>
      <c r="L31" s="16">
        <v>518289</v>
      </c>
      <c r="M31" s="7"/>
      <c r="N31" s="7"/>
      <c r="O31" s="7"/>
      <c r="P31" s="7"/>
      <c r="Q31" s="7"/>
      <c r="R31" s="7"/>
      <c r="S31" s="7"/>
      <c r="T31" s="7"/>
      <c r="U31" s="7"/>
      <c r="V31" s="7"/>
      <c r="W31" s="7"/>
      <c r="X31" s="7"/>
    </row>
    <row r="32" spans="1:24" s="8" customFormat="1" ht="70.5" thickTop="1" thickBot="1" x14ac:dyDescent="0.25">
      <c r="A32" s="15" t="s">
        <v>63</v>
      </c>
      <c r="B32" s="23" t="s">
        <v>90</v>
      </c>
      <c r="C32" s="24" t="s">
        <v>48</v>
      </c>
      <c r="D32" s="25">
        <v>15</v>
      </c>
      <c r="E32" s="11"/>
      <c r="F32" s="9"/>
      <c r="G32" s="12">
        <f t="shared" si="26"/>
        <v>0</v>
      </c>
      <c r="H32" s="13">
        <f t="shared" si="22"/>
        <v>0</v>
      </c>
      <c r="I32" s="13">
        <f t="shared" si="23"/>
        <v>0</v>
      </c>
      <c r="J32" s="12">
        <f t="shared" si="24"/>
        <v>0</v>
      </c>
      <c r="K32" s="12">
        <f t="shared" si="25"/>
        <v>0</v>
      </c>
      <c r="L32" s="16">
        <v>391506</v>
      </c>
      <c r="M32" s="7"/>
      <c r="N32" s="7"/>
      <c r="O32" s="7"/>
      <c r="P32" s="7"/>
      <c r="Q32" s="7"/>
      <c r="R32" s="7"/>
      <c r="S32" s="7"/>
      <c r="T32" s="7"/>
      <c r="U32" s="7"/>
      <c r="V32" s="7"/>
      <c r="W32" s="7"/>
      <c r="X32" s="7"/>
    </row>
    <row r="33" spans="1:24" s="8" customFormat="1" ht="18.75" customHeight="1" thickTop="1" thickBot="1" x14ac:dyDescent="0.25">
      <c r="A33" s="26">
        <v>6</v>
      </c>
      <c r="B33" s="28" t="s">
        <v>91</v>
      </c>
      <c r="C33" s="28"/>
      <c r="D33" s="28"/>
      <c r="E33" s="28"/>
      <c r="F33" s="28"/>
      <c r="G33" s="28"/>
      <c r="H33" s="28"/>
      <c r="I33" s="28"/>
      <c r="J33" s="28"/>
      <c r="K33" s="28"/>
      <c r="L33" s="29"/>
      <c r="M33" s="7"/>
      <c r="N33" s="7"/>
      <c r="O33" s="7"/>
      <c r="P33" s="7"/>
      <c r="Q33" s="7"/>
      <c r="R33" s="7"/>
      <c r="S33" s="7"/>
      <c r="T33" s="7"/>
      <c r="U33" s="7"/>
      <c r="V33" s="7"/>
      <c r="W33" s="7"/>
      <c r="X33" s="7"/>
    </row>
    <row r="34" spans="1:24" s="8" customFormat="1" ht="35.25" customHeight="1" thickTop="1" thickBot="1" x14ac:dyDescent="0.25">
      <c r="A34" s="15" t="s">
        <v>67</v>
      </c>
      <c r="B34" s="23" t="s">
        <v>64</v>
      </c>
      <c r="C34" s="24" t="s">
        <v>40</v>
      </c>
      <c r="D34" s="25">
        <v>2000</v>
      </c>
      <c r="E34" s="11"/>
      <c r="F34" s="9"/>
      <c r="G34" s="12">
        <f t="shared" ref="G34" si="27">SUM(E34*F34)</f>
        <v>0</v>
      </c>
      <c r="H34" s="13">
        <f t="shared" ref="H34" si="28">SUM(E34+G34)</f>
        <v>0</v>
      </c>
      <c r="I34" s="13">
        <f t="shared" ref="I34" si="29">G34*D34</f>
        <v>0</v>
      </c>
      <c r="J34" s="12">
        <f t="shared" ref="J34" si="30">E34*D34</f>
        <v>0</v>
      </c>
      <c r="K34" s="12">
        <f t="shared" ref="K34" si="31">J34+I34</f>
        <v>0</v>
      </c>
      <c r="L34" s="16">
        <v>8960</v>
      </c>
      <c r="M34" s="7"/>
      <c r="N34" s="7"/>
      <c r="O34" s="7"/>
      <c r="P34" s="7"/>
      <c r="Q34" s="7"/>
      <c r="R34" s="7"/>
      <c r="S34" s="7"/>
      <c r="T34" s="7"/>
      <c r="U34" s="7"/>
      <c r="V34" s="7"/>
      <c r="W34" s="7"/>
      <c r="X34" s="7"/>
    </row>
    <row r="35" spans="1:24" s="8" customFormat="1" ht="53.25" thickTop="1" thickBot="1" x14ac:dyDescent="0.25">
      <c r="A35" s="15" t="s">
        <v>68</v>
      </c>
      <c r="B35" s="23" t="s">
        <v>65</v>
      </c>
      <c r="C35" s="24" t="s">
        <v>100</v>
      </c>
      <c r="D35" s="25">
        <v>1000</v>
      </c>
      <c r="E35" s="11"/>
      <c r="F35" s="9"/>
      <c r="G35" s="12">
        <f t="shared" ref="G35:G36" si="32">SUM(E35*F35)</f>
        <v>0</v>
      </c>
      <c r="H35" s="13">
        <f t="shared" ref="H35:H36" si="33">SUM(E35+G35)</f>
        <v>0</v>
      </c>
      <c r="I35" s="13">
        <f t="shared" ref="I35:I36" si="34">G35*D35</f>
        <v>0</v>
      </c>
      <c r="J35" s="12">
        <f t="shared" ref="J35:J36" si="35">E35*D35</f>
        <v>0</v>
      </c>
      <c r="K35" s="12">
        <f t="shared" ref="K35:K36" si="36">J35+I35</f>
        <v>0</v>
      </c>
      <c r="L35" s="16">
        <v>15211</v>
      </c>
      <c r="M35" s="7"/>
      <c r="N35" s="7"/>
      <c r="O35" s="7"/>
      <c r="P35" s="7"/>
      <c r="Q35" s="7"/>
      <c r="R35" s="7"/>
      <c r="S35" s="7"/>
      <c r="T35" s="7"/>
      <c r="U35" s="7"/>
      <c r="V35" s="7"/>
      <c r="W35" s="7"/>
      <c r="X35" s="7"/>
    </row>
    <row r="36" spans="1:24" s="8" customFormat="1" ht="90" customHeight="1" thickTop="1" thickBot="1" x14ac:dyDescent="0.25">
      <c r="A36" s="15" t="s">
        <v>92</v>
      </c>
      <c r="B36" s="23" t="s">
        <v>96</v>
      </c>
      <c r="C36" s="24" t="s">
        <v>40</v>
      </c>
      <c r="D36" s="25">
        <v>1000</v>
      </c>
      <c r="E36" s="11"/>
      <c r="F36" s="9"/>
      <c r="G36" s="12">
        <f t="shared" si="32"/>
        <v>0</v>
      </c>
      <c r="H36" s="13">
        <f t="shared" si="33"/>
        <v>0</v>
      </c>
      <c r="I36" s="13">
        <f t="shared" si="34"/>
        <v>0</v>
      </c>
      <c r="J36" s="12">
        <f t="shared" si="35"/>
        <v>0</v>
      </c>
      <c r="K36" s="12">
        <f t="shared" si="36"/>
        <v>0</v>
      </c>
      <c r="L36" s="16">
        <v>59247</v>
      </c>
      <c r="M36" s="7"/>
      <c r="N36" s="7"/>
      <c r="O36" s="7"/>
      <c r="P36" s="7"/>
      <c r="Q36" s="7"/>
      <c r="R36" s="7"/>
      <c r="S36" s="7"/>
      <c r="T36" s="7"/>
      <c r="U36" s="7"/>
      <c r="V36" s="7"/>
      <c r="W36" s="7"/>
      <c r="X36" s="7"/>
    </row>
    <row r="37" spans="1:24" s="8" customFormat="1" ht="70.5" thickTop="1" thickBot="1" x14ac:dyDescent="0.25">
      <c r="A37" s="15" t="s">
        <v>93</v>
      </c>
      <c r="B37" s="23" t="s">
        <v>97</v>
      </c>
      <c r="C37" s="24" t="s">
        <v>40</v>
      </c>
      <c r="D37" s="25">
        <v>600</v>
      </c>
      <c r="E37" s="11"/>
      <c r="F37" s="9"/>
      <c r="G37" s="12">
        <f t="shared" ref="G37" si="37">SUM(E37*F37)</f>
        <v>0</v>
      </c>
      <c r="H37" s="13">
        <f t="shared" ref="H37" si="38">SUM(E37+G37)</f>
        <v>0</v>
      </c>
      <c r="I37" s="13">
        <f t="shared" ref="I37" si="39">G37*D37</f>
        <v>0</v>
      </c>
      <c r="J37" s="12">
        <f t="shared" ref="J37" si="40">E37*D37</f>
        <v>0</v>
      </c>
      <c r="K37" s="12">
        <f t="shared" ref="K37" si="41">J37+I37</f>
        <v>0</v>
      </c>
      <c r="L37" s="16">
        <v>23199</v>
      </c>
      <c r="M37" s="7"/>
      <c r="N37" s="7"/>
      <c r="O37" s="7"/>
      <c r="P37" s="7"/>
      <c r="Q37" s="7"/>
      <c r="R37" s="7"/>
      <c r="S37" s="7"/>
      <c r="T37" s="7"/>
      <c r="U37" s="7"/>
      <c r="V37" s="7"/>
      <c r="W37" s="7"/>
      <c r="X37" s="7"/>
    </row>
    <row r="38" spans="1:24" s="8" customFormat="1" ht="53.25" thickTop="1" thickBot="1" x14ac:dyDescent="0.25">
      <c r="A38" s="15" t="s">
        <v>94</v>
      </c>
      <c r="B38" s="23" t="s">
        <v>98</v>
      </c>
      <c r="C38" s="24" t="s">
        <v>40</v>
      </c>
      <c r="D38" s="25">
        <v>764</v>
      </c>
      <c r="E38" s="11"/>
      <c r="F38" s="9"/>
      <c r="G38" s="12">
        <f t="shared" ref="G38" si="42">SUM(E38*F38)</f>
        <v>0</v>
      </c>
      <c r="H38" s="13">
        <f t="shared" ref="H38" si="43">SUM(E38+G38)</f>
        <v>0</v>
      </c>
      <c r="I38" s="13">
        <f t="shared" ref="I38" si="44">G38*D38</f>
        <v>0</v>
      </c>
      <c r="J38" s="12">
        <f t="shared" ref="J38" si="45">E38*D38</f>
        <v>0</v>
      </c>
      <c r="K38" s="12">
        <f t="shared" ref="K38" si="46">J38+I38</f>
        <v>0</v>
      </c>
      <c r="L38" s="16">
        <v>9643</v>
      </c>
      <c r="M38" s="7"/>
      <c r="N38" s="7"/>
      <c r="O38" s="7"/>
      <c r="P38" s="7"/>
      <c r="Q38" s="7"/>
      <c r="R38" s="7"/>
      <c r="S38" s="7"/>
      <c r="T38" s="7"/>
      <c r="U38" s="7"/>
      <c r="V38" s="7"/>
      <c r="W38" s="7"/>
      <c r="X38" s="7"/>
    </row>
    <row r="39" spans="1:24" s="8" customFormat="1" ht="53.25" thickTop="1" thickBot="1" x14ac:dyDescent="0.25">
      <c r="A39" s="15" t="s">
        <v>95</v>
      </c>
      <c r="B39" s="23" t="s">
        <v>99</v>
      </c>
      <c r="C39" s="24" t="s">
        <v>40</v>
      </c>
      <c r="D39" s="25">
        <v>764</v>
      </c>
      <c r="E39" s="11"/>
      <c r="F39" s="9"/>
      <c r="G39" s="12">
        <f t="shared" ref="G39" si="47">SUM(E39*F39)</f>
        <v>0</v>
      </c>
      <c r="H39" s="13">
        <f t="shared" ref="H39" si="48">SUM(E39+G39)</f>
        <v>0</v>
      </c>
      <c r="I39" s="13">
        <f t="shared" ref="I39" si="49">G39*D39</f>
        <v>0</v>
      </c>
      <c r="J39" s="12">
        <f t="shared" ref="J39" si="50">E39*D39</f>
        <v>0</v>
      </c>
      <c r="K39" s="12">
        <f t="shared" ref="K39" si="51">J39+I39</f>
        <v>0</v>
      </c>
      <c r="L39" s="16">
        <v>10462</v>
      </c>
      <c r="M39" s="7"/>
      <c r="N39" s="7"/>
      <c r="O39" s="7"/>
      <c r="P39" s="7"/>
      <c r="Q39" s="7"/>
      <c r="R39" s="7"/>
      <c r="S39" s="7"/>
      <c r="T39" s="7"/>
      <c r="U39" s="7"/>
      <c r="V39" s="7"/>
      <c r="W39" s="7"/>
      <c r="X39" s="7"/>
    </row>
    <row r="40" spans="1:24" s="8" customFormat="1" ht="18.75" thickTop="1" thickBot="1" x14ac:dyDescent="0.25">
      <c r="A40" s="26">
        <v>7</v>
      </c>
      <c r="B40" s="28" t="s">
        <v>66</v>
      </c>
      <c r="C40" s="28"/>
      <c r="D40" s="28"/>
      <c r="E40" s="28"/>
      <c r="F40" s="28"/>
      <c r="G40" s="28"/>
      <c r="H40" s="28"/>
      <c r="I40" s="28"/>
      <c r="J40" s="28"/>
      <c r="K40" s="28"/>
      <c r="L40" s="29"/>
      <c r="M40" s="7"/>
      <c r="N40" s="7"/>
      <c r="O40" s="7"/>
      <c r="P40" s="7"/>
      <c r="Q40" s="7"/>
      <c r="R40" s="7"/>
      <c r="S40" s="7"/>
      <c r="T40" s="7"/>
      <c r="U40" s="7"/>
      <c r="V40" s="7"/>
      <c r="W40" s="7"/>
      <c r="X40" s="7"/>
    </row>
    <row r="41" spans="1:24" s="8" customFormat="1" ht="70.5" thickTop="1" thickBot="1" x14ac:dyDescent="0.25">
      <c r="A41" s="15" t="s">
        <v>101</v>
      </c>
      <c r="B41" s="23" t="s">
        <v>69</v>
      </c>
      <c r="C41" s="24" t="s">
        <v>40</v>
      </c>
      <c r="D41" s="25">
        <v>70</v>
      </c>
      <c r="E41" s="11"/>
      <c r="F41" s="9"/>
      <c r="G41" s="12">
        <f t="shared" ref="G41" si="52">SUM(E41*F41)</f>
        <v>0</v>
      </c>
      <c r="H41" s="13">
        <f t="shared" ref="H41" si="53">SUM(E41+G41)</f>
        <v>0</v>
      </c>
      <c r="I41" s="13">
        <f t="shared" ref="I41" si="54">G41*D41</f>
        <v>0</v>
      </c>
      <c r="J41" s="12">
        <f t="shared" ref="J41" si="55">E41*D41</f>
        <v>0</v>
      </c>
      <c r="K41" s="12">
        <f t="shared" ref="K41" si="56">J41+I41</f>
        <v>0</v>
      </c>
      <c r="L41" s="16">
        <v>53411</v>
      </c>
      <c r="M41" s="7"/>
      <c r="N41" s="7"/>
      <c r="O41" s="7"/>
      <c r="P41" s="7"/>
      <c r="Q41" s="7"/>
      <c r="R41" s="7"/>
      <c r="S41" s="7"/>
      <c r="T41" s="7"/>
      <c r="U41" s="7"/>
      <c r="V41" s="7"/>
      <c r="W41" s="7"/>
      <c r="X41" s="7"/>
    </row>
    <row r="42" spans="1:24" s="8" customFormat="1" ht="18.75" thickTop="1" thickBot="1" x14ac:dyDescent="0.25">
      <c r="A42" s="60" t="s">
        <v>72</v>
      </c>
      <c r="B42" s="61"/>
      <c r="C42" s="61"/>
      <c r="D42" s="61"/>
      <c r="E42" s="61"/>
      <c r="F42" s="61"/>
      <c r="G42" s="72">
        <f>SUM(K13,K15:K19,K21:K23,K25:K27,K29:K32,K34:K39,K41)</f>
        <v>0</v>
      </c>
      <c r="H42" s="72"/>
      <c r="I42" s="72"/>
      <c r="J42" s="72"/>
      <c r="K42" s="72"/>
      <c r="L42" s="17"/>
      <c r="M42" s="7"/>
      <c r="N42" s="7"/>
      <c r="O42" s="7"/>
      <c r="P42" s="7"/>
      <c r="Q42" s="7"/>
      <c r="R42" s="7"/>
      <c r="S42" s="7"/>
      <c r="T42" s="7"/>
      <c r="U42" s="7"/>
      <c r="V42" s="7"/>
      <c r="W42" s="7"/>
      <c r="X42" s="7"/>
    </row>
    <row r="43" spans="1:24" s="8" customFormat="1" ht="18" thickBot="1" x14ac:dyDescent="0.25">
      <c r="A43" s="60" t="s">
        <v>70</v>
      </c>
      <c r="B43" s="61"/>
      <c r="C43" s="61"/>
      <c r="D43" s="61"/>
      <c r="E43" s="61"/>
      <c r="F43" s="61"/>
      <c r="G43" s="70">
        <v>0.28999999999999998</v>
      </c>
      <c r="H43" s="70"/>
      <c r="I43" s="70"/>
      <c r="J43" s="70"/>
      <c r="K43" s="70"/>
      <c r="L43" s="27"/>
      <c r="M43" s="7"/>
      <c r="N43" s="7"/>
      <c r="O43" s="7"/>
      <c r="P43" s="7"/>
      <c r="Q43" s="7"/>
      <c r="R43" s="7"/>
      <c r="S43" s="7"/>
      <c r="T43" s="7"/>
      <c r="U43" s="7"/>
      <c r="V43" s="7"/>
      <c r="W43" s="7"/>
      <c r="X43" s="7"/>
    </row>
    <row r="44" spans="1:24" s="8" customFormat="1" ht="18" thickBot="1" x14ac:dyDescent="0.25">
      <c r="A44" s="60" t="s">
        <v>71</v>
      </c>
      <c r="B44" s="61"/>
      <c r="C44" s="61"/>
      <c r="D44" s="61"/>
      <c r="E44" s="61"/>
      <c r="F44" s="61"/>
      <c r="G44" s="71">
        <f>+G42*G43</f>
        <v>0</v>
      </c>
      <c r="H44" s="71"/>
      <c r="I44" s="71"/>
      <c r="J44" s="71"/>
      <c r="K44" s="71"/>
      <c r="L44" s="27"/>
      <c r="M44" s="7"/>
      <c r="N44" s="7"/>
      <c r="O44" s="7"/>
      <c r="P44" s="7"/>
      <c r="Q44" s="7"/>
      <c r="R44" s="7"/>
      <c r="S44" s="7"/>
      <c r="T44" s="7"/>
      <c r="U44" s="7"/>
      <c r="V44" s="7"/>
      <c r="W44" s="7"/>
      <c r="X44" s="7"/>
    </row>
    <row r="45" spans="1:24" s="8" customFormat="1" ht="17.25" x14ac:dyDescent="0.2">
      <c r="A45" s="30" t="s">
        <v>73</v>
      </c>
      <c r="B45" s="31"/>
      <c r="C45" s="31"/>
      <c r="D45" s="31"/>
      <c r="E45" s="31"/>
      <c r="F45" s="31"/>
      <c r="G45" s="32">
        <f>+G42+G44</f>
        <v>0</v>
      </c>
      <c r="H45" s="33"/>
      <c r="I45" s="33"/>
      <c r="J45" s="33"/>
      <c r="K45" s="33"/>
      <c r="L45" s="27"/>
      <c r="M45" s="7"/>
      <c r="N45" s="7"/>
      <c r="O45" s="7"/>
      <c r="P45" s="7"/>
      <c r="Q45" s="7"/>
      <c r="R45" s="7"/>
      <c r="S45" s="7"/>
      <c r="T45" s="7"/>
      <c r="U45" s="7"/>
      <c r="V45" s="7"/>
      <c r="W45" s="7"/>
      <c r="X45" s="7"/>
    </row>
    <row r="46" spans="1:24" s="4" customFormat="1" ht="24.4" customHeight="1" thickBot="1" x14ac:dyDescent="0.25">
      <c r="A46" s="42" t="s">
        <v>10</v>
      </c>
      <c r="B46" s="43"/>
      <c r="C46" s="43"/>
      <c r="D46" s="43"/>
      <c r="E46" s="43"/>
      <c r="F46" s="43"/>
      <c r="G46" s="43"/>
      <c r="H46" s="43"/>
      <c r="I46" s="43"/>
      <c r="J46" s="43"/>
      <c r="K46" s="43"/>
      <c r="L46" s="44"/>
      <c r="M46" s="3"/>
      <c r="N46" s="3"/>
      <c r="O46" s="3"/>
      <c r="P46" s="3"/>
      <c r="Q46" s="3"/>
      <c r="R46" s="3"/>
      <c r="S46" s="3"/>
      <c r="T46" s="3"/>
      <c r="U46" s="3"/>
      <c r="V46" s="3"/>
      <c r="W46" s="3"/>
      <c r="X46" s="3"/>
    </row>
    <row r="47" spans="1:24" s="4" customFormat="1" ht="35.450000000000003" customHeight="1" thickTop="1" thickBot="1" x14ac:dyDescent="0.25">
      <c r="A47" s="64" t="s">
        <v>36</v>
      </c>
      <c r="B47" s="65"/>
      <c r="C47" s="65"/>
      <c r="D47" s="65"/>
      <c r="E47" s="65"/>
      <c r="F47" s="65"/>
      <c r="G47" s="65"/>
      <c r="H47" s="65"/>
      <c r="I47" s="65"/>
      <c r="J47" s="65"/>
      <c r="K47" s="65"/>
      <c r="L47" s="66"/>
      <c r="M47" s="3"/>
      <c r="N47" s="3"/>
      <c r="O47" s="3"/>
      <c r="P47" s="3"/>
      <c r="Q47" s="3"/>
      <c r="R47" s="3"/>
      <c r="S47" s="3"/>
      <c r="T47" s="3"/>
      <c r="U47" s="3"/>
      <c r="V47" s="3"/>
      <c r="W47" s="3"/>
      <c r="X47" s="3"/>
    </row>
    <row r="48" spans="1:24" ht="27.75" customHeight="1" thickTop="1" thickBot="1" x14ac:dyDescent="0.25">
      <c r="A48" s="46" t="s">
        <v>22</v>
      </c>
      <c r="B48" s="47"/>
      <c r="C48" s="47"/>
      <c r="D48" s="47"/>
      <c r="E48" s="47"/>
      <c r="F48" s="47"/>
      <c r="G48" s="47"/>
      <c r="H48" s="47"/>
      <c r="I48" s="47"/>
      <c r="J48" s="47"/>
      <c r="K48" s="47"/>
      <c r="L48" s="48"/>
    </row>
    <row r="49" spans="1:12" ht="35.450000000000003" customHeight="1" thickTop="1" thickBot="1" x14ac:dyDescent="0.25">
      <c r="A49" s="36" t="s">
        <v>20</v>
      </c>
      <c r="B49" s="37"/>
      <c r="C49" s="37"/>
      <c r="D49" s="37"/>
      <c r="E49" s="37"/>
      <c r="F49" s="37"/>
      <c r="G49" s="37"/>
      <c r="H49" s="37"/>
      <c r="I49" s="37"/>
      <c r="J49" s="37"/>
      <c r="K49" s="37"/>
      <c r="L49" s="38"/>
    </row>
    <row r="50" spans="1:12" ht="33.950000000000003" customHeight="1" thickTop="1" thickBot="1" x14ac:dyDescent="0.25">
      <c r="A50" s="36" t="s">
        <v>28</v>
      </c>
      <c r="B50" s="37"/>
      <c r="C50" s="37"/>
      <c r="D50" s="37"/>
      <c r="E50" s="37"/>
      <c r="F50" s="37"/>
      <c r="G50" s="37"/>
      <c r="H50" s="37"/>
      <c r="I50" s="37"/>
      <c r="J50" s="37"/>
      <c r="K50" s="37"/>
      <c r="L50" s="38"/>
    </row>
    <row r="51" spans="1:12" ht="26.45" customHeight="1" thickTop="1" thickBot="1" x14ac:dyDescent="0.25">
      <c r="A51" s="39" t="s">
        <v>24</v>
      </c>
      <c r="B51" s="40"/>
      <c r="C51" s="40"/>
      <c r="D51" s="40"/>
      <c r="E51" s="40"/>
      <c r="F51" s="40"/>
      <c r="G51" s="40"/>
      <c r="H51" s="40"/>
      <c r="I51" s="40"/>
      <c r="J51" s="40"/>
      <c r="K51" s="40"/>
      <c r="L51" s="41"/>
    </row>
    <row r="52" spans="1:12" ht="21.2" customHeight="1" thickTop="1" thickBot="1" x14ac:dyDescent="0.25">
      <c r="A52" s="34" t="s">
        <v>4</v>
      </c>
      <c r="B52" s="35"/>
      <c r="C52" s="35" t="s">
        <v>18</v>
      </c>
      <c r="D52" s="35"/>
      <c r="E52" s="35"/>
      <c r="F52" s="35"/>
      <c r="G52" s="35"/>
      <c r="H52" s="35"/>
      <c r="I52" s="35"/>
      <c r="J52" s="35"/>
      <c r="K52" s="35"/>
      <c r="L52" s="45"/>
    </row>
    <row r="53" spans="1:12" ht="21.2" customHeight="1" thickTop="1" thickBot="1" x14ac:dyDescent="0.25">
      <c r="A53" s="34" t="s">
        <v>5</v>
      </c>
      <c r="B53" s="35"/>
      <c r="C53" s="35" t="s">
        <v>18</v>
      </c>
      <c r="D53" s="35"/>
      <c r="E53" s="35"/>
      <c r="F53" s="35"/>
      <c r="G53" s="35"/>
      <c r="H53" s="35"/>
      <c r="I53" s="35"/>
      <c r="J53" s="35"/>
      <c r="K53" s="35"/>
      <c r="L53" s="45"/>
    </row>
    <row r="54" spans="1:12" ht="18" thickTop="1" x14ac:dyDescent="0.2">
      <c r="A54" s="18"/>
      <c r="B54" s="6"/>
      <c r="C54" s="52"/>
      <c r="D54" s="52"/>
      <c r="E54" s="52"/>
      <c r="F54" s="52"/>
      <c r="G54" s="52"/>
      <c r="H54" s="52"/>
      <c r="I54" s="52"/>
      <c r="J54" s="52"/>
      <c r="K54" s="52"/>
      <c r="L54" s="53"/>
    </row>
    <row r="55" spans="1:12" ht="28.5" customHeight="1" x14ac:dyDescent="0.3">
      <c r="A55" s="57" t="s">
        <v>6</v>
      </c>
      <c r="B55" s="58"/>
      <c r="C55" s="58"/>
      <c r="D55" s="58"/>
      <c r="E55" s="58"/>
      <c r="F55" s="58"/>
      <c r="G55" s="58"/>
      <c r="H55" s="58"/>
      <c r="I55" s="58"/>
      <c r="J55" s="58"/>
      <c r="K55" s="58"/>
      <c r="L55" s="59"/>
    </row>
    <row r="56" spans="1:12" ht="17.25" x14ac:dyDescent="0.2">
      <c r="A56" s="54" t="s">
        <v>7</v>
      </c>
      <c r="B56" s="55"/>
      <c r="C56" s="55"/>
      <c r="D56" s="55"/>
      <c r="E56" s="55"/>
      <c r="F56" s="55"/>
      <c r="G56" s="55"/>
      <c r="H56" s="55"/>
      <c r="I56" s="55"/>
      <c r="J56" s="55"/>
      <c r="K56" s="55"/>
      <c r="L56" s="56"/>
    </row>
    <row r="57" spans="1:12" ht="16.5" thickBot="1" x14ac:dyDescent="0.25">
      <c r="A57" s="49"/>
      <c r="B57" s="50"/>
      <c r="C57" s="50"/>
      <c r="D57" s="50"/>
      <c r="E57" s="50"/>
      <c r="F57" s="50"/>
      <c r="G57" s="50"/>
      <c r="H57" s="50"/>
      <c r="I57" s="50"/>
      <c r="J57" s="50"/>
      <c r="K57" s="50"/>
      <c r="L57" s="51"/>
    </row>
  </sheetData>
  <sheetProtection algorithmName="SHA-512" hashValue="owUAQWrjyKyxgKvt9NHEw/zkLMhJ+Ezujkd893KMUKp8UrDVug/UBntCBqHB8IwymoHfb0LMtQXYQntqNc4UBQ==" saltValue="SdDTkNQ9nYwhPInn6nwGCQ==" spinCount="100000" sheet="1" objects="1" scenarios="1"/>
  <protectedRanges>
    <protectedRange sqref="C5:J8 K8 C9 L5:L7 E33:F37 E13:F32 E38:F41" name="DATOS"/>
  </protectedRanges>
  <mergeCells count="55">
    <mergeCell ref="B14:L14"/>
    <mergeCell ref="B24:L24"/>
    <mergeCell ref="B28:L28"/>
    <mergeCell ref="E10:L10"/>
    <mergeCell ref="C10:C11"/>
    <mergeCell ref="C9:L9"/>
    <mergeCell ref="D10:D11"/>
    <mergeCell ref="A5:B5"/>
    <mergeCell ref="A6:B6"/>
    <mergeCell ref="A7:B7"/>
    <mergeCell ref="A8:B8"/>
    <mergeCell ref="K1:L1"/>
    <mergeCell ref="K2:L2"/>
    <mergeCell ref="K3:L4"/>
    <mergeCell ref="C5:J5"/>
    <mergeCell ref="A9:B9"/>
    <mergeCell ref="A1:B2"/>
    <mergeCell ref="A3:B3"/>
    <mergeCell ref="A4:B4"/>
    <mergeCell ref="C1:J2"/>
    <mergeCell ref="C3:J3"/>
    <mergeCell ref="C4:J4"/>
    <mergeCell ref="C6:J6"/>
    <mergeCell ref="C7:J7"/>
    <mergeCell ref="C8:F8"/>
    <mergeCell ref="A47:L47"/>
    <mergeCell ref="K8:L8"/>
    <mergeCell ref="B10:B11"/>
    <mergeCell ref="G8:J8"/>
    <mergeCell ref="A43:F43"/>
    <mergeCell ref="G43:K43"/>
    <mergeCell ref="A44:F44"/>
    <mergeCell ref="G44:K44"/>
    <mergeCell ref="G42:K42"/>
    <mergeCell ref="A10:A11"/>
    <mergeCell ref="B12:L12"/>
    <mergeCell ref="B20:L20"/>
    <mergeCell ref="B33:L33"/>
    <mergeCell ref="A57:L57"/>
    <mergeCell ref="C53:L53"/>
    <mergeCell ref="C54:L54"/>
    <mergeCell ref="A53:B53"/>
    <mergeCell ref="A56:L56"/>
    <mergeCell ref="A55:L55"/>
    <mergeCell ref="B40:L40"/>
    <mergeCell ref="A45:F45"/>
    <mergeCell ref="G45:K45"/>
    <mergeCell ref="A52:B52"/>
    <mergeCell ref="A50:L50"/>
    <mergeCell ref="A51:L51"/>
    <mergeCell ref="A46:L46"/>
    <mergeCell ref="A49:L49"/>
    <mergeCell ref="C52:L52"/>
    <mergeCell ref="A48:L48"/>
    <mergeCell ref="A42:F42"/>
  </mergeCells>
  <conditionalFormatting sqref="H13 H15:H19 H30:H32 H41">
    <cfRule type="cellIs" dxfId="40" priority="126" operator="equal">
      <formula>L13</formula>
    </cfRule>
    <cfRule type="cellIs" dxfId="39" priority="127" operator="lessThan">
      <formula>L13</formula>
    </cfRule>
    <cfRule type="cellIs" dxfId="38" priority="128" operator="greaterThan">
      <formula>L13</formula>
    </cfRule>
  </conditionalFormatting>
  <conditionalFormatting sqref="H13">
    <cfRule type="cellIs" dxfId="37" priority="121" operator="greaterThan">
      <formula>$L$13</formula>
    </cfRule>
    <cfRule type="cellIs" dxfId="36" priority="122" operator="greaterThan">
      <formula>$L$13</formula>
    </cfRule>
  </conditionalFormatting>
  <conditionalFormatting sqref="H15:H17">
    <cfRule type="cellIs" dxfId="35" priority="120" operator="greaterThan">
      <formula>$L$15</formula>
    </cfRule>
  </conditionalFormatting>
  <conditionalFormatting sqref="H38:H39 H16:H19 H41">
    <cfRule type="cellIs" dxfId="34" priority="119" operator="greaterThan">
      <formula>$L$16</formula>
    </cfRule>
  </conditionalFormatting>
  <conditionalFormatting sqref="H38:H39">
    <cfRule type="cellIs" dxfId="33" priority="94" operator="equal">
      <formula>L38</formula>
    </cfRule>
    <cfRule type="cellIs" dxfId="32" priority="95" operator="lessThan">
      <formula>L38</formula>
    </cfRule>
    <cfRule type="cellIs" dxfId="31" priority="96" operator="greaterThan">
      <formula>L38</formula>
    </cfRule>
  </conditionalFormatting>
  <conditionalFormatting sqref="H38:H39 H41">
    <cfRule type="cellIs" dxfId="30" priority="93" operator="greaterThan">
      <formula>#REF!</formula>
    </cfRule>
  </conditionalFormatting>
  <conditionalFormatting sqref="H21:H23 H25:H27 H29">
    <cfRule type="cellIs" dxfId="29" priority="60" operator="equal">
      <formula>L21</formula>
    </cfRule>
    <cfRule type="cellIs" dxfId="28" priority="61" operator="lessThan">
      <formula>L21</formula>
    </cfRule>
    <cfRule type="cellIs" dxfId="27" priority="62" operator="greaterThan">
      <formula>L21</formula>
    </cfRule>
  </conditionalFormatting>
  <conditionalFormatting sqref="H21:H23 H25:H27 H29">
    <cfRule type="cellIs" dxfId="26" priority="59" operator="greaterThan">
      <formula>$L$16</formula>
    </cfRule>
  </conditionalFormatting>
  <conditionalFormatting sqref="H30:H32">
    <cfRule type="cellIs" dxfId="25" priority="55" operator="greaterThan">
      <formula>$L$16</formula>
    </cfRule>
  </conditionalFormatting>
  <conditionalFormatting sqref="H34:H37">
    <cfRule type="cellIs" dxfId="24" priority="36" operator="equal">
      <formula>L34</formula>
    </cfRule>
    <cfRule type="cellIs" dxfId="23" priority="37" operator="lessThan">
      <formula>L34</formula>
    </cfRule>
    <cfRule type="cellIs" dxfId="22" priority="38" operator="greaterThan">
      <formula>L34</formula>
    </cfRule>
  </conditionalFormatting>
  <conditionalFormatting sqref="H34:H37">
    <cfRule type="cellIs" dxfId="21" priority="35" operator="greaterThan">
      <formula>$L$16</formula>
    </cfRule>
  </conditionalFormatting>
  <conditionalFormatting sqref="H17">
    <cfRule type="cellIs" dxfId="20" priority="22" operator="lessThan">
      <formula>$L$17</formula>
    </cfRule>
    <cfRule type="cellIs" dxfId="19" priority="24" operator="lessThan">
      <formula>12452</formula>
    </cfRule>
    <cfRule type="cellIs" dxfId="18" priority="25" operator="greaterThan">
      <formula>12453</formula>
    </cfRule>
  </conditionalFormatting>
  <conditionalFormatting sqref="H18">
    <cfRule type="cellIs" dxfId="17" priority="21" operator="lessThan">
      <formula>$L$18</formula>
    </cfRule>
    <cfRule type="cellIs" dxfId="16" priority="23" operator="lessThan">
      <formula>59698</formula>
    </cfRule>
  </conditionalFormatting>
  <conditionalFormatting sqref="H19">
    <cfRule type="cellIs" dxfId="15" priority="20" operator="lessThan">
      <formula>$L$19</formula>
    </cfRule>
  </conditionalFormatting>
  <conditionalFormatting sqref="H21:H23 H25:H27 H29">
    <cfRule type="cellIs" dxfId="14" priority="18" operator="lessThan">
      <formula>$L$21</formula>
    </cfRule>
  </conditionalFormatting>
  <conditionalFormatting sqref="H23">
    <cfRule type="cellIs" dxfId="13" priority="17" operator="lessThan">
      <formula>$L$23</formula>
    </cfRule>
  </conditionalFormatting>
  <conditionalFormatting sqref="H27">
    <cfRule type="cellIs" dxfId="12" priority="16" operator="lessThan">
      <formula>$L$27</formula>
    </cfRule>
  </conditionalFormatting>
  <conditionalFormatting sqref="H22">
    <cfRule type="cellIs" dxfId="11" priority="15" operator="greaterThan">
      <formula>$L$22</formula>
    </cfRule>
  </conditionalFormatting>
  <conditionalFormatting sqref="H25">
    <cfRule type="cellIs" dxfId="10" priority="14" operator="greaterThan">
      <formula>$L$25</formula>
    </cfRule>
  </conditionalFormatting>
  <conditionalFormatting sqref="H26">
    <cfRule type="cellIs" dxfId="9" priority="13" operator="greaterThan">
      <formula>$L$26</formula>
    </cfRule>
  </conditionalFormatting>
  <conditionalFormatting sqref="H29">
    <cfRule type="cellIs" dxfId="8" priority="12" operator="greaterThan">
      <formula>$L$29</formula>
    </cfRule>
  </conditionalFormatting>
  <conditionalFormatting sqref="H30">
    <cfRule type="cellIs" dxfId="7" priority="11" operator="lessThan">
      <formula>$L$30</formula>
    </cfRule>
  </conditionalFormatting>
  <conditionalFormatting sqref="H31">
    <cfRule type="cellIs" dxfId="6" priority="10" operator="lessThan">
      <formula>$L$31</formula>
    </cfRule>
  </conditionalFormatting>
  <conditionalFormatting sqref="H32">
    <cfRule type="cellIs" dxfId="5" priority="9" operator="lessThan">
      <formula>$L$32</formula>
    </cfRule>
  </conditionalFormatting>
  <conditionalFormatting sqref="H34">
    <cfRule type="cellIs" dxfId="4" priority="7" operator="lessThan">
      <formula>$L$34</formula>
    </cfRule>
  </conditionalFormatting>
  <conditionalFormatting sqref="H35">
    <cfRule type="cellIs" dxfId="3" priority="6" operator="lessThan">
      <formula>$L$35</formula>
    </cfRule>
  </conditionalFormatting>
  <conditionalFormatting sqref="H36">
    <cfRule type="cellIs" dxfId="2" priority="5" operator="lessThan">
      <formula>$L$36</formula>
    </cfRule>
  </conditionalFormatting>
  <conditionalFormatting sqref="H37">
    <cfRule type="cellIs" dxfId="1" priority="3" operator="lessThan">
      <formula>$L$37</formula>
    </cfRule>
    <cfRule type="cellIs" dxfId="0" priority="4" operator="lessThan">
      <formula>$L$37</formula>
    </cfRule>
  </conditionalFormatting>
  <hyperlinks>
    <hyperlink ref="A51:L51" r:id="rId1" display="Tener en cuenta los Valores Asociados al Contrato según el Acuerdo Municipal 052 del 22 de diciembre de 2017 (Estatuto Tributario Municipal)  " xr:uid="{00000000-0004-0000-0000-000000000000}"/>
  </hyperlinks>
  <printOptions horizontalCentered="1" verticalCentered="1"/>
  <pageMargins left="0.7" right="0.7" top="0.75" bottom="0.75" header="0.3" footer="0.3"/>
  <pageSetup paperSize="5"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E30302-745C-4545-8920-87291033ABDE}">
  <ds:schemaRefs>
    <ds:schemaRef ds:uri="http://schemas.microsoft.com/office/2006/documentManagement/types"/>
    <ds:schemaRef ds:uri="http://www.w3.org/XML/1998/namespace"/>
    <ds:schemaRef ds:uri="http://purl.org/dc/dcmitype/"/>
    <ds:schemaRef ds:uri="http://schemas.openxmlformats.org/package/2006/metadata/core-properties"/>
    <ds:schemaRef ds:uri="http://purl.org/dc/terms/"/>
    <ds:schemaRef ds:uri="http://schemas.microsoft.com/office/2006/metadata/properties"/>
    <ds:schemaRef ds:uri="http://purl.org/dc/elements/1.1/"/>
  </ds:schemaRefs>
</ds:datastoreItem>
</file>

<file path=customXml/itemProps2.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javier niño</cp:lastModifiedBy>
  <cp:lastPrinted>2020-05-29T18:46:41Z</cp:lastPrinted>
  <dcterms:created xsi:type="dcterms:W3CDTF">2006-11-20T19:37:40Z</dcterms:created>
  <dcterms:modified xsi:type="dcterms:W3CDTF">2021-09-20T22:52:59Z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