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sapedu-my.sharepoint.com/personal/diana_osorio_esap_edu_co/Documents/ESAP 2021/CONTRATOS 2021/CONTRATATOS ESCANEADOS/CONTRATO DE MANTENIMIENTO ELECTRICO 2021/DT-SAM-04-02-2021 MANTENIMIENTOS ELECTRICOS 2021/PUBLICAR/"/>
    </mc:Choice>
  </mc:AlternateContent>
  <xr:revisionPtr revIDLastSave="62" documentId="13_ncr:1_{BE9A2DA7-A33B-4708-B71A-75E6F506B7A6}" xr6:coauthVersionLast="47" xr6:coauthVersionMax="47" xr10:uidLastSave="{55F88D5B-CFD4-4D5C-BE96-59764C9B54B7}"/>
  <bookViews>
    <workbookView xWindow="-120" yWindow="-120" windowWidth="20730" windowHeight="11160" xr2:uid="{1CAD459B-202F-47E6-B5A6-9F1689E879B5}"/>
  </bookViews>
  <sheets>
    <sheet name="ESTUDIO MERCADO" sheetId="2" r:id="rId1"/>
  </sheets>
  <definedNames>
    <definedName name="_xlnm.Print_Area" localSheetId="0">'ESTUDIO MERCADO'!$A$1:$J$41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4" i="2" l="1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I10" i="2"/>
  <c r="J13" i="2" l="1"/>
  <c r="J17" i="2"/>
  <c r="J21" i="2"/>
  <c r="J25" i="2"/>
  <c r="J11" i="2"/>
  <c r="J15" i="2"/>
  <c r="J19" i="2"/>
  <c r="J23" i="2"/>
  <c r="J27" i="2"/>
  <c r="J12" i="2"/>
  <c r="J16" i="2"/>
  <c r="J20" i="2"/>
  <c r="J24" i="2"/>
  <c r="J28" i="2"/>
  <c r="J14" i="2"/>
  <c r="J18" i="2"/>
  <c r="J22" i="2"/>
  <c r="J26" i="2"/>
  <c r="H29" i="2"/>
  <c r="J10" i="2"/>
  <c r="F29" i="2"/>
  <c r="F31" i="2" l="1"/>
  <c r="F30" i="2"/>
  <c r="F32" i="2"/>
  <c r="H31" i="2"/>
  <c r="H30" i="2"/>
  <c r="H32" i="2"/>
  <c r="H33" i="2" s="1"/>
  <c r="J29" i="2"/>
  <c r="J30" i="2" l="1"/>
  <c r="J34" i="2" s="1"/>
  <c r="J31" i="2"/>
  <c r="J32" i="2"/>
  <c r="J33" i="2" s="1"/>
  <c r="F33" i="2"/>
  <c r="F34" i="2" s="1"/>
</calcChain>
</file>

<file path=xl/sharedStrings.xml><?xml version="1.0" encoding="utf-8"?>
<sst xmlns="http://schemas.openxmlformats.org/spreadsheetml/2006/main" count="68" uniqueCount="46">
  <si>
    <t>Descripción actividad</t>
  </si>
  <si>
    <t>Und</t>
  </si>
  <si>
    <t>Cantidad</t>
  </si>
  <si>
    <t>UND</t>
  </si>
  <si>
    <t>ML</t>
  </si>
  <si>
    <t>GLB</t>
  </si>
  <si>
    <t>COSTO DIRECTO:</t>
  </si>
  <si>
    <t>ADMINISTRACÍON</t>
  </si>
  <si>
    <t>Por establecer por el cotizante</t>
  </si>
  <si>
    <t>IMPREVISTO</t>
  </si>
  <si>
    <t>UTILIDAD</t>
  </si>
  <si>
    <t>IVA/UTILIDAD</t>
  </si>
  <si>
    <t>COSTO TOTAL:</t>
  </si>
  <si>
    <t>COSTO TOTAL</t>
  </si>
  <si>
    <t>SIGLAS: UNIDAD DE MEDIDA</t>
  </si>
  <si>
    <t>UND: Unidad</t>
  </si>
  <si>
    <t xml:space="preserve">MTS: Metros </t>
  </si>
  <si>
    <t>m2: Metros Cuadrados</t>
  </si>
  <si>
    <t>GLB: Global</t>
  </si>
  <si>
    <t>LUIS ALEXANDER PACINGA CORREA, C.C. 79.607.176</t>
  </si>
  <si>
    <t>CINCI CONSTRUCCIONES SAS, NIT. 900,383,902-6</t>
  </si>
  <si>
    <t>PROMEDIO ESTUDIO DE MERCADO</t>
  </si>
  <si>
    <t>MANTENIMIENTO APARATOS ELECTRICOS.</t>
  </si>
  <si>
    <t>Suministro e instalación Canaleta metálica con división 12x5x240CMS, calibre # 22, incluye pintura electroestática</t>
  </si>
  <si>
    <t>Troquel para salida en canaleta</t>
  </si>
  <si>
    <t>Salida doble de voz y datos. Incluye: cable F/UTP categoría 6A LSZH LSZH, 50 MTS; face plate; 4 Jack 6A;HDMI O USB, patch cord de  3 mts</t>
  </si>
  <si>
    <t>Certificación de salida de comunicación.</t>
  </si>
  <si>
    <t>Suministro e instalaicon de Interruptor doble</t>
  </si>
  <si>
    <t>Tubo conduit e.m.t de 3/4" (incluye uniones y curvas)</t>
  </si>
  <si>
    <t>Toma doble con polo a tierra cargas normales</t>
  </si>
  <si>
    <t>Toma doble con polo a tierra aislada grado hospitalario cargas reguladas</t>
  </si>
  <si>
    <t>Cable aislado trenzado SL Cu. 3#12.libre halógenos</t>
  </si>
  <si>
    <t>Suministro e instalación de luminarias led tipo bala incrustar y/o sobre poner 24W</t>
  </si>
  <si>
    <t>Suministro e instalación panel led incrustar o sobreponer incluye guaya de 60X60 incluye socket</t>
  </si>
  <si>
    <t>Suministro e instalación bombillos led cambio bombillo fluorescente</t>
  </si>
  <si>
    <t>Cable aislado THNN/THHW-2 CT Cu. 3#12.</t>
  </si>
  <si>
    <t>Suministro e instalación de luminarias tipo reflecto con tecnología solar con potencia de 50 W</t>
  </si>
  <si>
    <t>Traslado evaporadora Aire Acondicionado 12000 BTU, incluye acometida ,ducteria en cu y  accesorios necesarios</t>
  </si>
  <si>
    <t xml:space="preserve"> GLB</t>
  </si>
  <si>
    <t xml:space="preserve">Suministro e instalacion de acometida para AA 12000 BTU, marca YORK 220 V 4,2 Amp ,Incliuye cable No 10 y protecciones </t>
  </si>
  <si>
    <t>Equipotencializar sistema de puesta a tierra</t>
  </si>
  <si>
    <t>Correr programa simulación dialux para las aulas 10 AULAS</t>
  </si>
  <si>
    <t xml:space="preserve">Valor Unitario
</t>
  </si>
  <si>
    <t xml:space="preserve">Valor Tota </t>
  </si>
  <si>
    <t>ANEXO I ESTUDIO DE MERCADO</t>
  </si>
  <si>
    <t>OBJETO: “ Contratar la realización de mantenimientos electricos de la sede de Dosquebradas Risaralda, ubicada en la Cra 7 No 9-64 sector la Badea, a cargo de la Dirección Territorial Quindío Risaralda, para la correcta prestación del servicio"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</si>
</sst>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240A]\ #,##0"/>
    <numFmt numFmtId="165" formatCode="_-&quot;$&quot;* #,##0_-;\-&quot;$&quot;* #,##0_-;_-&quot;$&quot;* &quot;-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4" borderId="0" applyNumberFormat="0" applyBorder="0" applyProtection="0">
      <alignment horizontal="center" vertical="center"/>
    </xf>
  </cellStyleXfs>
  <cellXfs count="43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64" fontId="4" fillId="0" borderId="3" xfId="0" applyNumberFormat="1" applyFont="1" applyBorder="1" applyAlignment="1">
      <alignment horizontal="center" vertical="center" wrapText="1"/>
    </xf>
    <xf numFmtId="9" fontId="5" fillId="5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6" xfId="0" applyFont="1" applyBorder="1" applyAlignment="1">
      <alignment horizontal="center" vertical="center"/>
    </xf>
    <xf numFmtId="9" fontId="5" fillId="5" borderId="6" xfId="0" applyNumberFormat="1" applyFont="1" applyFill="1" applyBorder="1" applyAlignment="1">
      <alignment horizontal="center" vertical="center"/>
    </xf>
    <xf numFmtId="164" fontId="4" fillId="7" borderId="3" xfId="0" applyNumberFormat="1" applyFont="1" applyFill="1" applyBorder="1" applyAlignment="1">
      <alignment horizontal="center" vertical="center" wrapText="1"/>
    </xf>
    <xf numFmtId="9" fontId="5" fillId="7" borderId="6" xfId="0" applyNumberFormat="1" applyFont="1" applyFill="1" applyBorder="1" applyAlignment="1">
      <alignment horizontal="center" vertical="center"/>
    </xf>
    <xf numFmtId="9" fontId="5" fillId="7" borderId="3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 wrapText="1"/>
    </xf>
    <xf numFmtId="0" fontId="6" fillId="0" borderId="0" xfId="0" applyFont="1"/>
    <xf numFmtId="0" fontId="6" fillId="0" borderId="0" xfId="0" applyFont="1" applyAlignment="1">
      <alignment wrapText="1"/>
    </xf>
    <xf numFmtId="165" fontId="4" fillId="0" borderId="8" xfId="0" applyNumberFormat="1" applyFont="1" applyBorder="1" applyAlignment="1">
      <alignment horizontal="left" vertical="center"/>
    </xf>
    <xf numFmtId="164" fontId="5" fillId="0" borderId="3" xfId="0" applyNumberFormat="1" applyFont="1" applyBorder="1" applyAlignment="1">
      <alignment horizontal="center" vertical="center" wrapText="1"/>
    </xf>
    <xf numFmtId="165" fontId="4" fillId="7" borderId="8" xfId="0" applyNumberFormat="1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4" borderId="3" xfId="1" applyFont="1" applyBorder="1" applyAlignment="1">
      <alignment horizontal="center" vertical="center" wrapText="1"/>
    </xf>
    <xf numFmtId="0" fontId="2" fillId="4" borderId="3" xfId="1" applyBorder="1" applyAlignment="1">
      <alignment horizontal="center" vertical="center" wrapText="1"/>
    </xf>
    <xf numFmtId="0" fontId="4" fillId="3" borderId="2" xfId="0" applyFont="1" applyFill="1" applyBorder="1" applyAlignment="1">
      <alignment vertical="top" wrapText="1"/>
    </xf>
  </cellXfs>
  <cellStyles count="2">
    <cellStyle name="HeaderStyle" xfId="1" xr:uid="{9397C7F0-41A9-471F-8C09-6EF9E6ADF3B3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193675</xdr:colOff>
      <xdr:row>0</xdr:row>
      <xdr:rowOff>47625</xdr:rowOff>
    </xdr:from>
    <xdr:to>
      <xdr:col>1</xdr:col>
      <xdr:colOff>2425184</xdr:colOff>
      <xdr:row>3</xdr:row>
      <xdr:rowOff>104774</xdr:rowOff>
    </xdr:to>
    <xdr:pic>
      <xdr:nvPicPr>
        <xdr:cNvPr id="2" name="Picture 2" descr="ESAP">
          <a:extLst>
            <a:ext uri="{FF2B5EF4-FFF2-40B4-BE49-F238E27FC236}">
              <a16:creationId xmlns:a16="http://schemas.microsoft.com/office/drawing/2014/main" id="{313BBDCF-DE41-4ABC-9039-E2D0B0E145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675" y="47625"/>
          <a:ext cx="2726809" cy="628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F5F6C-73AE-49B1-8F53-5EDBAAD3F1DE}">
  <dimension ref="A1:J41"/>
  <sheetViews>
    <sheetView tabSelected="1" view="pageBreakPreview" topLeftCell="A22" zoomScaleNormal="100" zoomScaleSheetLayoutView="100" workbookViewId="0">
      <selection activeCell="A7" sqref="A7:D28"/>
    </sheetView>
  </sheetViews>
  <sheetFormatPr baseColWidth="10" defaultColWidth="11.42578125" defaultRowHeight="15" x14ac:dyDescent="0.25"/>
  <cols>
    <col min="1" max="1" width="7.42578125" style="2" customWidth="1"/>
    <col min="2" max="2" width="49.7109375" style="1" customWidth="1"/>
    <col min="3" max="5" width="11.42578125" style="1"/>
    <col min="6" max="6" width="23" style="1" customWidth="1"/>
    <col min="7" max="7" width="16.5703125" style="1" customWidth="1"/>
    <col min="8" max="8" width="20.5703125" style="1" customWidth="1"/>
    <col min="9" max="9" width="11.42578125" style="1"/>
    <col min="10" max="10" width="22.42578125" style="1" customWidth="1"/>
    <col min="11" max="16384" width="11.42578125" style="1"/>
  </cols>
  <sheetData>
    <row r="1" spans="1:10" x14ac:dyDescent="0.25">
      <c r="A1" s="32" t="s">
        <v>44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</row>
    <row r="3" spans="1:10" x14ac:dyDescent="0.25">
      <c r="A3" s="32"/>
      <c r="B3" s="33"/>
      <c r="C3" s="33"/>
      <c r="D3" s="33"/>
      <c r="E3" s="33"/>
      <c r="F3" s="33"/>
      <c r="G3" s="33"/>
      <c r="H3" s="33"/>
      <c r="I3" s="33"/>
      <c r="J3" s="33"/>
    </row>
    <row r="4" spans="1:10" ht="15" customHeight="1" x14ac:dyDescent="0.25">
      <c r="A4" s="32"/>
      <c r="B4" s="33"/>
      <c r="C4" s="33"/>
      <c r="D4" s="33"/>
      <c r="E4" s="33"/>
      <c r="F4" s="33"/>
      <c r="G4" s="33"/>
      <c r="H4" s="33"/>
      <c r="I4" s="33"/>
      <c r="J4" s="33"/>
    </row>
    <row r="5" spans="1:10" ht="62.25" customHeight="1" x14ac:dyDescent="0.25">
      <c r="A5" s="34" t="s">
        <v>45</v>
      </c>
      <c r="B5" s="35"/>
      <c r="C5" s="35"/>
      <c r="D5" s="35"/>
      <c r="E5" s="35"/>
      <c r="F5" s="35"/>
      <c r="G5" s="35"/>
      <c r="H5" s="35"/>
      <c r="I5" s="35"/>
      <c r="J5" s="35"/>
    </row>
    <row r="6" spans="1:10" ht="62.25" customHeight="1" x14ac:dyDescent="0.25">
      <c r="A6" s="21"/>
      <c r="B6" s="21"/>
      <c r="C6" s="21"/>
      <c r="D6" s="21"/>
      <c r="E6" s="36" t="s">
        <v>19</v>
      </c>
      <c r="F6" s="36"/>
      <c r="G6" s="36" t="s">
        <v>20</v>
      </c>
      <c r="H6" s="36"/>
      <c r="I6" s="37" t="s">
        <v>21</v>
      </c>
      <c r="J6" s="38"/>
    </row>
    <row r="7" spans="1:10" ht="15" customHeight="1" x14ac:dyDescent="0.25">
      <c r="A7" s="39" t="s">
        <v>0</v>
      </c>
      <c r="B7" s="39"/>
      <c r="C7" s="39" t="s">
        <v>1</v>
      </c>
      <c r="D7" s="39" t="s">
        <v>2</v>
      </c>
      <c r="E7" s="40" t="s">
        <v>42</v>
      </c>
      <c r="F7" s="40" t="s">
        <v>43</v>
      </c>
      <c r="G7" s="40" t="s">
        <v>42</v>
      </c>
      <c r="H7" s="40" t="s">
        <v>43</v>
      </c>
      <c r="I7" s="40" t="s">
        <v>42</v>
      </c>
      <c r="J7" s="40" t="s">
        <v>43</v>
      </c>
    </row>
    <row r="8" spans="1:10" ht="48.75" customHeight="1" x14ac:dyDescent="0.25">
      <c r="A8" s="39"/>
      <c r="B8" s="39"/>
      <c r="C8" s="39"/>
      <c r="D8" s="39"/>
      <c r="E8" s="41"/>
      <c r="F8" s="41"/>
      <c r="G8" s="41"/>
      <c r="H8" s="41"/>
      <c r="I8" s="41"/>
      <c r="J8" s="41"/>
    </row>
    <row r="9" spans="1:10" ht="16.5" x14ac:dyDescent="0.25">
      <c r="A9" s="13">
        <v>7</v>
      </c>
      <c r="B9" s="42" t="s">
        <v>22</v>
      </c>
      <c r="C9" s="42"/>
      <c r="D9" s="42"/>
      <c r="E9" s="42"/>
      <c r="F9" s="42"/>
      <c r="G9" s="12"/>
      <c r="H9" s="12"/>
      <c r="I9" s="12"/>
      <c r="J9" s="12"/>
    </row>
    <row r="10" spans="1:10" ht="33" x14ac:dyDescent="0.25">
      <c r="A10" s="9">
        <v>7.1</v>
      </c>
      <c r="B10" s="10" t="s">
        <v>23</v>
      </c>
      <c r="C10" s="11" t="s">
        <v>4</v>
      </c>
      <c r="D10" s="11">
        <v>150</v>
      </c>
      <c r="E10" s="7">
        <v>65000</v>
      </c>
      <c r="F10" s="7">
        <f t="shared" ref="F10:F28" si="0">D10*E10</f>
        <v>9750000</v>
      </c>
      <c r="G10" s="7">
        <v>17500</v>
      </c>
      <c r="H10" s="7">
        <f>D10*G10</f>
        <v>2625000</v>
      </c>
      <c r="I10" s="17">
        <f>(E10+G10)/2</f>
        <v>41250</v>
      </c>
      <c r="J10" s="17">
        <f>(F10+H10)/2</f>
        <v>6187500</v>
      </c>
    </row>
    <row r="11" spans="1:10" ht="16.5" x14ac:dyDescent="0.25">
      <c r="A11" s="9">
        <v>7.2</v>
      </c>
      <c r="B11" s="10" t="s">
        <v>24</v>
      </c>
      <c r="C11" s="11" t="s">
        <v>3</v>
      </c>
      <c r="D11" s="11">
        <v>38</v>
      </c>
      <c r="E11" s="7">
        <v>25000</v>
      </c>
      <c r="F11" s="7">
        <f t="shared" si="0"/>
        <v>950000</v>
      </c>
      <c r="G11" s="7">
        <v>14000</v>
      </c>
      <c r="H11" s="7">
        <f t="shared" ref="H11:H28" si="1">D11*G11</f>
        <v>532000</v>
      </c>
      <c r="I11" s="17">
        <f t="shared" ref="I11:I28" si="2">(E11+G11)/2</f>
        <v>19500</v>
      </c>
      <c r="J11" s="17">
        <f t="shared" ref="J11:J28" si="3">(F11+H11)/2</f>
        <v>741000</v>
      </c>
    </row>
    <row r="12" spans="1:10" ht="49.5" x14ac:dyDescent="0.25">
      <c r="A12" s="9">
        <v>7.3</v>
      </c>
      <c r="B12" s="10" t="s">
        <v>25</v>
      </c>
      <c r="C12" s="11" t="s">
        <v>3</v>
      </c>
      <c r="D12" s="11">
        <v>70</v>
      </c>
      <c r="E12" s="7">
        <v>125000</v>
      </c>
      <c r="F12" s="7">
        <f t="shared" si="0"/>
        <v>8750000</v>
      </c>
      <c r="G12" s="7">
        <v>185000</v>
      </c>
      <c r="H12" s="7">
        <f t="shared" si="1"/>
        <v>12950000</v>
      </c>
      <c r="I12" s="17">
        <f t="shared" si="2"/>
        <v>155000</v>
      </c>
      <c r="J12" s="17">
        <f t="shared" si="3"/>
        <v>10850000</v>
      </c>
    </row>
    <row r="13" spans="1:10" ht="16.5" x14ac:dyDescent="0.25">
      <c r="A13" s="9">
        <v>7.4</v>
      </c>
      <c r="B13" s="10" t="s">
        <v>26</v>
      </c>
      <c r="C13" s="11" t="s">
        <v>3</v>
      </c>
      <c r="D13" s="11">
        <v>70</v>
      </c>
      <c r="E13" s="7">
        <v>125000</v>
      </c>
      <c r="F13" s="7">
        <f t="shared" si="0"/>
        <v>8750000</v>
      </c>
      <c r="G13" s="7">
        <v>35000</v>
      </c>
      <c r="H13" s="7">
        <f t="shared" si="1"/>
        <v>2450000</v>
      </c>
      <c r="I13" s="17">
        <f t="shared" si="2"/>
        <v>80000</v>
      </c>
      <c r="J13" s="17">
        <f t="shared" si="3"/>
        <v>5600000</v>
      </c>
    </row>
    <row r="14" spans="1:10" ht="16.5" x14ac:dyDescent="0.25">
      <c r="A14" s="9">
        <v>7.5</v>
      </c>
      <c r="B14" s="10" t="s">
        <v>27</v>
      </c>
      <c r="C14" s="11" t="s">
        <v>3</v>
      </c>
      <c r="D14" s="11">
        <v>18</v>
      </c>
      <c r="E14" s="7">
        <v>85000</v>
      </c>
      <c r="F14" s="7">
        <f t="shared" si="0"/>
        <v>1530000</v>
      </c>
      <c r="G14" s="7">
        <v>75000</v>
      </c>
      <c r="H14" s="7">
        <f t="shared" si="1"/>
        <v>1350000</v>
      </c>
      <c r="I14" s="17">
        <f t="shared" si="2"/>
        <v>80000</v>
      </c>
      <c r="J14" s="17">
        <f t="shared" si="3"/>
        <v>1440000</v>
      </c>
    </row>
    <row r="15" spans="1:10" ht="16.5" x14ac:dyDescent="0.25">
      <c r="A15" s="9">
        <v>7.6</v>
      </c>
      <c r="B15" s="10" t="s">
        <v>28</v>
      </c>
      <c r="C15" s="11" t="s">
        <v>4</v>
      </c>
      <c r="D15" s="11">
        <v>150</v>
      </c>
      <c r="E15" s="7">
        <v>4500</v>
      </c>
      <c r="F15" s="7">
        <f t="shared" si="0"/>
        <v>675000</v>
      </c>
      <c r="G15" s="7">
        <v>25000</v>
      </c>
      <c r="H15" s="7">
        <f t="shared" si="1"/>
        <v>3750000</v>
      </c>
      <c r="I15" s="17">
        <f t="shared" si="2"/>
        <v>14750</v>
      </c>
      <c r="J15" s="17">
        <f t="shared" si="3"/>
        <v>2212500</v>
      </c>
    </row>
    <row r="16" spans="1:10" ht="16.5" x14ac:dyDescent="0.25">
      <c r="A16" s="9">
        <v>7.7</v>
      </c>
      <c r="B16" s="10" t="s">
        <v>29</v>
      </c>
      <c r="C16" s="11" t="s">
        <v>3</v>
      </c>
      <c r="D16" s="11">
        <v>70</v>
      </c>
      <c r="E16" s="7">
        <v>125000</v>
      </c>
      <c r="F16" s="7">
        <f t="shared" si="0"/>
        <v>8750000</v>
      </c>
      <c r="G16" s="7">
        <v>85000</v>
      </c>
      <c r="H16" s="7">
        <f t="shared" si="1"/>
        <v>5950000</v>
      </c>
      <c r="I16" s="17">
        <f t="shared" si="2"/>
        <v>105000</v>
      </c>
      <c r="J16" s="17">
        <f t="shared" si="3"/>
        <v>7350000</v>
      </c>
    </row>
    <row r="17" spans="1:10" ht="33" x14ac:dyDescent="0.25">
      <c r="A17" s="9">
        <v>7.8</v>
      </c>
      <c r="B17" s="10" t="s">
        <v>30</v>
      </c>
      <c r="C17" s="11" t="s">
        <v>3</v>
      </c>
      <c r="D17" s="11">
        <v>70</v>
      </c>
      <c r="E17" s="7">
        <v>125000</v>
      </c>
      <c r="F17" s="7">
        <f t="shared" si="0"/>
        <v>8750000</v>
      </c>
      <c r="G17" s="7">
        <v>90000</v>
      </c>
      <c r="H17" s="7">
        <f t="shared" si="1"/>
        <v>6300000</v>
      </c>
      <c r="I17" s="17">
        <f t="shared" si="2"/>
        <v>107500</v>
      </c>
      <c r="J17" s="17">
        <f t="shared" si="3"/>
        <v>7525000</v>
      </c>
    </row>
    <row r="18" spans="1:10" ht="16.5" x14ac:dyDescent="0.25">
      <c r="A18" s="9">
        <v>7.9</v>
      </c>
      <c r="B18" s="10" t="s">
        <v>31</v>
      </c>
      <c r="C18" s="11" t="s">
        <v>4</v>
      </c>
      <c r="D18" s="11">
        <v>1000</v>
      </c>
      <c r="E18" s="7">
        <v>11500</v>
      </c>
      <c r="F18" s="7">
        <f t="shared" si="0"/>
        <v>11500000</v>
      </c>
      <c r="G18" s="7">
        <v>19000</v>
      </c>
      <c r="H18" s="7">
        <f t="shared" si="1"/>
        <v>19000000</v>
      </c>
      <c r="I18" s="17">
        <f t="shared" si="2"/>
        <v>15250</v>
      </c>
      <c r="J18" s="17">
        <f t="shared" si="3"/>
        <v>15250000</v>
      </c>
    </row>
    <row r="19" spans="1:10" ht="33" x14ac:dyDescent="0.25">
      <c r="A19" s="22">
        <v>7.1</v>
      </c>
      <c r="B19" s="10" t="s">
        <v>32</v>
      </c>
      <c r="C19" s="11" t="s">
        <v>3</v>
      </c>
      <c r="D19" s="11">
        <v>60</v>
      </c>
      <c r="E19" s="7">
        <v>125000</v>
      </c>
      <c r="F19" s="7">
        <f t="shared" si="0"/>
        <v>7500000</v>
      </c>
      <c r="G19" s="7">
        <v>44000</v>
      </c>
      <c r="H19" s="7">
        <f t="shared" si="1"/>
        <v>2640000</v>
      </c>
      <c r="I19" s="17">
        <f t="shared" si="2"/>
        <v>84500</v>
      </c>
      <c r="J19" s="17">
        <f t="shared" si="3"/>
        <v>5070000</v>
      </c>
    </row>
    <row r="20" spans="1:10" ht="33" x14ac:dyDescent="0.25">
      <c r="A20" s="9">
        <v>7.11</v>
      </c>
      <c r="B20" s="10" t="s">
        <v>33</v>
      </c>
      <c r="C20" s="11" t="s">
        <v>3</v>
      </c>
      <c r="D20" s="11">
        <v>36</v>
      </c>
      <c r="E20" s="7">
        <v>395000</v>
      </c>
      <c r="F20" s="7">
        <f t="shared" si="0"/>
        <v>14220000</v>
      </c>
      <c r="G20" s="7">
        <v>60000</v>
      </c>
      <c r="H20" s="7">
        <f t="shared" si="1"/>
        <v>2160000</v>
      </c>
      <c r="I20" s="17">
        <f t="shared" si="2"/>
        <v>227500</v>
      </c>
      <c r="J20" s="17">
        <f t="shared" si="3"/>
        <v>8190000</v>
      </c>
    </row>
    <row r="21" spans="1:10" ht="33" x14ac:dyDescent="0.25">
      <c r="A21" s="9">
        <v>7.12</v>
      </c>
      <c r="B21" s="10" t="s">
        <v>34</v>
      </c>
      <c r="C21" s="11" t="s">
        <v>3</v>
      </c>
      <c r="D21" s="11">
        <v>36</v>
      </c>
      <c r="E21" s="7">
        <v>25000</v>
      </c>
      <c r="F21" s="7">
        <f t="shared" si="0"/>
        <v>900000</v>
      </c>
      <c r="G21" s="7">
        <v>52000</v>
      </c>
      <c r="H21" s="7">
        <f t="shared" si="1"/>
        <v>1872000</v>
      </c>
      <c r="I21" s="17">
        <f t="shared" si="2"/>
        <v>38500</v>
      </c>
      <c r="J21" s="17">
        <f t="shared" si="3"/>
        <v>1386000</v>
      </c>
    </row>
    <row r="22" spans="1:10" ht="16.5" x14ac:dyDescent="0.25">
      <c r="A22" s="9">
        <v>7.13</v>
      </c>
      <c r="B22" s="10" t="s">
        <v>35</v>
      </c>
      <c r="C22" s="11" t="s">
        <v>4</v>
      </c>
      <c r="D22" s="11">
        <v>100</v>
      </c>
      <c r="E22" s="7">
        <v>9000</v>
      </c>
      <c r="F22" s="7">
        <f t="shared" si="0"/>
        <v>900000</v>
      </c>
      <c r="G22" s="7">
        <v>16000</v>
      </c>
      <c r="H22" s="7">
        <f t="shared" si="1"/>
        <v>1600000</v>
      </c>
      <c r="I22" s="17">
        <f t="shared" si="2"/>
        <v>12500</v>
      </c>
      <c r="J22" s="17">
        <f t="shared" si="3"/>
        <v>1250000</v>
      </c>
    </row>
    <row r="23" spans="1:10" ht="33" x14ac:dyDescent="0.25">
      <c r="A23" s="9">
        <v>7.14</v>
      </c>
      <c r="B23" s="10" t="s">
        <v>36</v>
      </c>
      <c r="C23" s="11" t="s">
        <v>3</v>
      </c>
      <c r="D23" s="11">
        <v>6</v>
      </c>
      <c r="E23" s="7">
        <v>1250000</v>
      </c>
      <c r="F23" s="7">
        <f t="shared" si="0"/>
        <v>7500000</v>
      </c>
      <c r="G23" s="7">
        <v>280000</v>
      </c>
      <c r="H23" s="7">
        <f t="shared" si="1"/>
        <v>1680000</v>
      </c>
      <c r="I23" s="17">
        <f t="shared" si="2"/>
        <v>765000</v>
      </c>
      <c r="J23" s="17">
        <f t="shared" si="3"/>
        <v>4590000</v>
      </c>
    </row>
    <row r="24" spans="1:10" ht="33" x14ac:dyDescent="0.25">
      <c r="A24" s="9">
        <v>7.15</v>
      </c>
      <c r="B24" s="10" t="s">
        <v>37</v>
      </c>
      <c r="C24" s="11" t="s">
        <v>38</v>
      </c>
      <c r="D24" s="11">
        <v>2</v>
      </c>
      <c r="E24" s="7">
        <v>1500000</v>
      </c>
      <c r="F24" s="7">
        <f t="shared" si="0"/>
        <v>3000000</v>
      </c>
      <c r="G24" s="7">
        <v>750000</v>
      </c>
      <c r="H24" s="7">
        <f t="shared" si="1"/>
        <v>1500000</v>
      </c>
      <c r="I24" s="17">
        <f t="shared" si="2"/>
        <v>1125000</v>
      </c>
      <c r="J24" s="17">
        <f t="shared" si="3"/>
        <v>2250000</v>
      </c>
    </row>
    <row r="25" spans="1:10" ht="49.5" x14ac:dyDescent="0.25">
      <c r="A25" s="9">
        <v>7.16</v>
      </c>
      <c r="B25" s="10" t="s">
        <v>39</v>
      </c>
      <c r="C25" s="11" t="s">
        <v>5</v>
      </c>
      <c r="D25" s="11">
        <v>1</v>
      </c>
      <c r="E25" s="7">
        <v>225000</v>
      </c>
      <c r="F25" s="7">
        <f t="shared" si="0"/>
        <v>225000</v>
      </c>
      <c r="G25" s="7">
        <v>3000000</v>
      </c>
      <c r="H25" s="7">
        <f t="shared" si="1"/>
        <v>3000000</v>
      </c>
      <c r="I25" s="17">
        <f t="shared" si="2"/>
        <v>1612500</v>
      </c>
      <c r="J25" s="17">
        <f t="shared" si="3"/>
        <v>1612500</v>
      </c>
    </row>
    <row r="26" spans="1:10" ht="16.5" x14ac:dyDescent="0.3">
      <c r="A26" s="9">
        <v>7.17</v>
      </c>
      <c r="B26" s="23" t="s">
        <v>40</v>
      </c>
      <c r="C26" s="11" t="s">
        <v>5</v>
      </c>
      <c r="D26" s="11">
        <v>1</v>
      </c>
      <c r="E26" s="7">
        <v>2500000</v>
      </c>
      <c r="F26" s="7">
        <f t="shared" si="0"/>
        <v>2500000</v>
      </c>
      <c r="G26" s="7">
        <v>800000</v>
      </c>
      <c r="H26" s="7">
        <f t="shared" si="1"/>
        <v>800000</v>
      </c>
      <c r="I26" s="17">
        <f t="shared" si="2"/>
        <v>1650000</v>
      </c>
      <c r="J26" s="17">
        <f t="shared" si="3"/>
        <v>1650000</v>
      </c>
    </row>
    <row r="27" spans="1:10" ht="16.5" x14ac:dyDescent="0.3">
      <c r="A27" s="9">
        <v>7.18</v>
      </c>
      <c r="B27" s="24" t="s">
        <v>41</v>
      </c>
      <c r="C27" s="11" t="s">
        <v>5</v>
      </c>
      <c r="D27" s="11">
        <v>1</v>
      </c>
      <c r="E27" s="7">
        <v>1750000</v>
      </c>
      <c r="F27" s="7">
        <f t="shared" si="0"/>
        <v>1750000</v>
      </c>
      <c r="G27" s="7">
        <v>800000</v>
      </c>
      <c r="H27" s="7">
        <f t="shared" si="1"/>
        <v>800000</v>
      </c>
      <c r="I27" s="17">
        <f t="shared" si="2"/>
        <v>1275000</v>
      </c>
      <c r="J27" s="17">
        <f t="shared" si="3"/>
        <v>1275000</v>
      </c>
    </row>
    <row r="28" spans="1:10" ht="16.5" x14ac:dyDescent="0.25">
      <c r="A28" s="9">
        <v>7.19</v>
      </c>
      <c r="B28" s="10" t="s">
        <v>41</v>
      </c>
      <c r="C28" s="11" t="s">
        <v>5</v>
      </c>
      <c r="D28" s="11">
        <v>1</v>
      </c>
      <c r="E28" s="7">
        <v>1750000</v>
      </c>
      <c r="F28" s="7">
        <f t="shared" si="0"/>
        <v>1750000</v>
      </c>
      <c r="G28" s="7"/>
      <c r="H28" s="7">
        <f t="shared" si="1"/>
        <v>0</v>
      </c>
      <c r="I28" s="17">
        <f t="shared" si="2"/>
        <v>875000</v>
      </c>
      <c r="J28" s="17">
        <f t="shared" si="3"/>
        <v>875000</v>
      </c>
    </row>
    <row r="29" spans="1:10" ht="16.5" customHeight="1" x14ac:dyDescent="0.25">
      <c r="A29" s="31" t="s">
        <v>6</v>
      </c>
      <c r="B29" s="31"/>
      <c r="C29" s="31"/>
      <c r="D29" s="31"/>
      <c r="E29" s="31"/>
      <c r="F29" s="7">
        <f>+F28+F27+F26+F25+F24+F23+F22+F21+F20+F19+F18+F17+F16+F15+F14+F13+F12+F11+F10</f>
        <v>99650000</v>
      </c>
      <c r="G29" s="7"/>
      <c r="H29" s="7">
        <f>+H28+H27+H26+H25+H24+H23+H22+H21+H20+H19+H18+H17+H16+H15+H14+H13+H12+H11+H10</f>
        <v>70959000</v>
      </c>
      <c r="I29" s="20"/>
      <c r="J29" s="17">
        <f>+J28+J27+J26+J25+J24+J23+J22+J21+J20+J19+J18+J17+J16+J15+J14+J13+J12+J11+J10</f>
        <v>85304500</v>
      </c>
    </row>
    <row r="30" spans="1:10" ht="33" customHeight="1" x14ac:dyDescent="0.25">
      <c r="A30" s="14"/>
      <c r="B30" s="15" t="s">
        <v>7</v>
      </c>
      <c r="C30" s="16">
        <v>0.1</v>
      </c>
      <c r="D30" s="28" t="s">
        <v>8</v>
      </c>
      <c r="E30" s="29"/>
      <c r="F30" s="26">
        <f>+F29*C30</f>
        <v>9965000</v>
      </c>
      <c r="G30" s="8">
        <v>0.17</v>
      </c>
      <c r="H30" s="26">
        <f>+H29*G30</f>
        <v>12063030</v>
      </c>
      <c r="I30" s="18">
        <v>0.14000000000000001</v>
      </c>
      <c r="J30" s="17">
        <f>+J29*I30</f>
        <v>11942630.000000002</v>
      </c>
    </row>
    <row r="31" spans="1:10" ht="38.25" customHeight="1" x14ac:dyDescent="0.25">
      <c r="A31" s="14"/>
      <c r="B31" s="15" t="s">
        <v>9</v>
      </c>
      <c r="C31" s="16">
        <v>0.05</v>
      </c>
      <c r="D31" s="28" t="s">
        <v>8</v>
      </c>
      <c r="E31" s="29"/>
      <c r="F31" s="26">
        <f>F29*C31</f>
        <v>4982500</v>
      </c>
      <c r="G31" s="8">
        <v>0.01</v>
      </c>
      <c r="H31" s="26">
        <f>+H29*G31</f>
        <v>709590</v>
      </c>
      <c r="I31" s="18">
        <v>0.03</v>
      </c>
      <c r="J31" s="17">
        <f>+J29*I31</f>
        <v>2559135</v>
      </c>
    </row>
    <row r="32" spans="1:10" ht="34.5" customHeight="1" x14ac:dyDescent="0.25">
      <c r="A32" s="14"/>
      <c r="B32" s="15" t="s">
        <v>10</v>
      </c>
      <c r="C32" s="16">
        <v>0.05</v>
      </c>
      <c r="D32" s="28" t="s">
        <v>8</v>
      </c>
      <c r="E32" s="29"/>
      <c r="F32" s="26">
        <f>F29*C32</f>
        <v>4982500</v>
      </c>
      <c r="G32" s="8">
        <v>0.05</v>
      </c>
      <c r="H32" s="26">
        <f>+H29*G32</f>
        <v>3547950</v>
      </c>
      <c r="I32" s="19">
        <v>0.05</v>
      </c>
      <c r="J32" s="17">
        <f>+J29*I32</f>
        <v>4265225</v>
      </c>
    </row>
    <row r="33" spans="1:10" ht="16.5" x14ac:dyDescent="0.25">
      <c r="A33" s="14"/>
      <c r="B33" s="15" t="s">
        <v>11</v>
      </c>
      <c r="C33" s="16">
        <v>0.19</v>
      </c>
      <c r="D33" s="28"/>
      <c r="E33" s="29"/>
      <c r="F33" s="26">
        <f>+F32*C33</f>
        <v>946675</v>
      </c>
      <c r="G33" s="8">
        <v>0.19</v>
      </c>
      <c r="H33" s="26">
        <f>+H32*G33</f>
        <v>674110.5</v>
      </c>
      <c r="I33" s="19">
        <v>0.19</v>
      </c>
      <c r="J33" s="17">
        <f>+J32*I33</f>
        <v>810392.75</v>
      </c>
    </row>
    <row r="34" spans="1:10" ht="16.5" x14ac:dyDescent="0.25">
      <c r="A34" s="30" t="s">
        <v>12</v>
      </c>
      <c r="B34" s="30" t="s">
        <v>13</v>
      </c>
      <c r="C34" s="30"/>
      <c r="D34" s="30"/>
      <c r="E34" s="30"/>
      <c r="F34" s="25">
        <f>SUM(F29:F33)</f>
        <v>120526675</v>
      </c>
      <c r="G34" s="7"/>
      <c r="H34" s="25">
        <f>SUM(H29:H33)</f>
        <v>87953680.5</v>
      </c>
      <c r="I34" s="17"/>
      <c r="J34" s="27">
        <f>SUM(J29:J33)</f>
        <v>104881882.75</v>
      </c>
    </row>
    <row r="35" spans="1:10" ht="15.75" customHeight="1" x14ac:dyDescent="0.25">
      <c r="A35" s="1"/>
    </row>
    <row r="36" spans="1:10" ht="15.75" customHeight="1" x14ac:dyDescent="0.25">
      <c r="B36" s="3" t="s">
        <v>14</v>
      </c>
      <c r="C36" s="4"/>
      <c r="D36" s="4"/>
      <c r="E36" s="4"/>
      <c r="F36" s="4"/>
    </row>
    <row r="37" spans="1:10" ht="14.25" customHeight="1" x14ac:dyDescent="0.25">
      <c r="B37" s="5" t="s">
        <v>15</v>
      </c>
    </row>
    <row r="38" spans="1:10" x14ac:dyDescent="0.25">
      <c r="B38" s="5" t="s">
        <v>16</v>
      </c>
    </row>
    <row r="39" spans="1:10" x14ac:dyDescent="0.25">
      <c r="B39" s="5" t="s">
        <v>17</v>
      </c>
    </row>
    <row r="40" spans="1:10" x14ac:dyDescent="0.25">
      <c r="B40" s="6" t="s">
        <v>18</v>
      </c>
    </row>
    <row r="41" spans="1:10" x14ac:dyDescent="0.25">
      <c r="A41"/>
      <c r="B41"/>
      <c r="C41"/>
      <c r="D41"/>
      <c r="E41"/>
      <c r="F41"/>
    </row>
  </sheetData>
  <mergeCells count="20">
    <mergeCell ref="A29:E29"/>
    <mergeCell ref="A1:J4"/>
    <mergeCell ref="A5:J5"/>
    <mergeCell ref="E6:F6"/>
    <mergeCell ref="G6:H6"/>
    <mergeCell ref="I6:J6"/>
    <mergeCell ref="A7:B8"/>
    <mergeCell ref="C7:C8"/>
    <mergeCell ref="D7:D8"/>
    <mergeCell ref="E7:E8"/>
    <mergeCell ref="F7:F8"/>
    <mergeCell ref="G7:G8"/>
    <mergeCell ref="H7:H8"/>
    <mergeCell ref="I7:I8"/>
    <mergeCell ref="J7:J8"/>
    <mergeCell ref="D30:E30"/>
    <mergeCell ref="D31:E31"/>
    <mergeCell ref="D32:E32"/>
    <mergeCell ref="D33:E33"/>
    <mergeCell ref="A34:E34"/>
  </mergeCells>
  <pageMargins left="0.7" right="0.7" top="0.75" bottom="0.75" header="0.3" footer="0.3"/>
  <pageSetup scale="75" orientation="portrait" r:id="rId1"/>
  <rowBreaks count="1" manualBreakCount="1">
    <brk id="1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MERCADO</vt:lpstr>
      <vt:lpstr>'ESTUDIO MERCADO'!Área_de_impresión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Garcia</dc:creator>
  <cp:lastModifiedBy>Alejandro Garcia</cp:lastModifiedBy>
  <dcterms:created xsi:type="dcterms:W3CDTF">2021-08-23T21:56:21Z</dcterms:created>
  <dcterms:modified xsi:type="dcterms:W3CDTF">2021-09-14T18:38:57Z</dcterms:modified>
</cp:coreProperties>
</file>