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ILIANA.LOPEZ\Desktop\"/>
    </mc:Choice>
  </mc:AlternateContent>
  <bookViews>
    <workbookView xWindow="0" yWindow="0" windowWidth="28800" windowHeight="11430"/>
  </bookViews>
  <sheets>
    <sheet name="MAURICIO" sheetId="1" r:id="rId1"/>
    <sheet name="Hoja1" sheetId="2" state="hidden" r:id="rId2"/>
    <sheet name="Hoja5" sheetId="3" state="hidden" r:id="rId3"/>
    <sheet name="Hoja3" sheetId="4" state="hidden" r:id="rId4"/>
    <sheet name="Hoja6" sheetId="5" state="hidden" r:id="rId5"/>
  </sheets>
  <definedNames>
    <definedName name="AÑOS">Hoja3!$F$3:$F$6</definedName>
    <definedName name="_xlnm.Print_Area" localSheetId="0">MAURICIO!$A$1:$AE$85</definedName>
    <definedName name="DÍAS">Hoja3!$B$3:$B$33</definedName>
    <definedName name="MESES">Hoja3!$D$3:$D$14</definedName>
    <definedName name="PUNTOS">Hoja3!$H$3:$H$7</definedName>
    <definedName name="RESULTADO">#REF!</definedName>
  </definedNames>
  <calcPr calcId="162913"/>
</workbook>
</file>

<file path=xl/calcChain.xml><?xml version="1.0" encoding="utf-8"?>
<calcChain xmlns="http://schemas.openxmlformats.org/spreadsheetml/2006/main">
  <c r="B45" i="1" l="1"/>
  <c r="B46" i="1"/>
  <c r="B47" i="1"/>
  <c r="B48" i="1"/>
  <c r="B49" i="1"/>
  <c r="B50" i="1"/>
  <c r="B51" i="1"/>
  <c r="B52" i="1"/>
  <c r="B53" i="1"/>
  <c r="B54" i="1"/>
  <c r="C4" i="5" l="1"/>
  <c r="D4" i="5"/>
  <c r="E4" i="5"/>
  <c r="F4" i="5"/>
  <c r="B2" i="3"/>
  <c r="B3" i="3"/>
  <c r="B4" i="3"/>
  <c r="B5" i="3"/>
  <c r="B6" i="3"/>
  <c r="B7" i="3"/>
  <c r="B8" i="3"/>
  <c r="B9" i="3"/>
  <c r="B10" i="3"/>
  <c r="B11" i="3"/>
  <c r="F2" i="2"/>
  <c r="H76" i="1" s="1"/>
  <c r="F10" i="1"/>
  <c r="AC20" i="1"/>
  <c r="AC35" i="1"/>
  <c r="A70" i="1"/>
  <c r="H75" i="1"/>
  <c r="AC40" i="1" l="1"/>
  <c r="F19" i="2" s="1"/>
  <c r="G22" i="2" s="1"/>
  <c r="F22" i="2" s="1"/>
  <c r="H84" i="1"/>
  <c r="H82" i="1"/>
  <c r="H83" i="1"/>
  <c r="H81" i="1"/>
  <c r="G26" i="2" l="1"/>
  <c r="F26" i="2" s="1"/>
  <c r="C32" i="3"/>
  <c r="G23" i="2"/>
  <c r="F23" i="2" s="1"/>
  <c r="F30" i="2" s="1"/>
  <c r="A59" i="1" s="1"/>
  <c r="D2" i="3"/>
  <c r="G14" i="3" l="1"/>
  <c r="I16" i="3" l="1"/>
  <c r="K16" i="3"/>
  <c r="J16" i="3"/>
  <c r="C29" i="3" l="1"/>
  <c r="C34" i="3" s="1"/>
  <c r="A66" i="1" s="1"/>
</calcChain>
</file>

<file path=xl/sharedStrings.xml><?xml version="1.0" encoding="utf-8"?>
<sst xmlns="http://schemas.openxmlformats.org/spreadsheetml/2006/main" count="135" uniqueCount="126">
  <si>
    <t>Coord. Grupo de Adquisiciones y  Contratos</t>
  </si>
  <si>
    <t>Jefe Oficina Asesora de Planeación.</t>
  </si>
  <si>
    <t>Grupo de Adquisiciones y  Contratos</t>
  </si>
  <si>
    <t>MAGDI YANETH GONZÁLEZ SÁNCHEZ</t>
  </si>
  <si>
    <t>DORA ILSA OSPINA OCAMPO</t>
  </si>
  <si>
    <t>NICOLAY DAVID O. ROMANOVSKY C.</t>
  </si>
  <si>
    <t>Aprobó</t>
  </si>
  <si>
    <t>Revisó</t>
  </si>
  <si>
    <t>Elaboró</t>
  </si>
  <si>
    <t>Se crea escala de valoración (0, 25, 50, 75, 100).</t>
  </si>
  <si>
    <t>5.</t>
  </si>
  <si>
    <t>Se añaden los campos "Declaraciones del supervisor" y "Declaraciones del contratista".</t>
  </si>
  <si>
    <t>4.</t>
  </si>
  <si>
    <t>Se adiciona  el campo "Criterios que se deben mejorar".</t>
  </si>
  <si>
    <t>3.</t>
  </si>
  <si>
    <t>Se agrega la opción de supervisor ( E ).</t>
  </si>
  <si>
    <t>2.</t>
  </si>
  <si>
    <t>COORDINACION GRUPO DE ADQUISICIONES Y CONTRATOS</t>
  </si>
  <si>
    <t>Se modifica el campo de número del contrato.</t>
  </si>
  <si>
    <t>1.</t>
  </si>
  <si>
    <t>9. Se añade campo de observaciones.</t>
  </si>
  <si>
    <t>8. Se crea la certificación.</t>
  </si>
  <si>
    <t>7. Se realiza nueva escala de calificación.</t>
  </si>
  <si>
    <t>6. Se elimina escala de calificación.</t>
  </si>
  <si>
    <t>5. Se elimina tabla de resultados de evaluación.</t>
  </si>
  <si>
    <t>4. Se modifica la evaluación cualitativa, creando nuevos criterios de calificación.</t>
  </si>
  <si>
    <t>3. Se elminan las casillas de representante, cargo, rol, evaluación cualitativa.</t>
  </si>
  <si>
    <t>2. Se modifican las casillas de fecha de evaluación, número de contrato, periodo evaluado, información general.</t>
  </si>
  <si>
    <t>1. Se elimina la casilla "Objeto del Contrato".</t>
  </si>
  <si>
    <t>31/04/2019</t>
  </si>
  <si>
    <t>N/A</t>
  </si>
  <si>
    <t>SUBDIRECTOR ADMINISTRATIVO</t>
  </si>
  <si>
    <t>Se crea versión inicial por la firma Bindiva Consultores SAS</t>
  </si>
  <si>
    <t>Versión Modificada</t>
  </si>
  <si>
    <t>Responsable</t>
  </si>
  <si>
    <t>Descripción del cambio</t>
  </si>
  <si>
    <t>Fecha</t>
  </si>
  <si>
    <t>CONTROL DE CAMBIOS</t>
  </si>
  <si>
    <t>DECLARACIONES DEL CONTRATISTA</t>
  </si>
  <si>
    <t>DECLARACIONES DEL SUPERVISOR</t>
  </si>
  <si>
    <t>CRITERIOS QUE SE DEBEN MEJORAR</t>
  </si>
  <si>
    <t>TOTAL</t>
  </si>
  <si>
    <t xml:space="preserve">OBSERVACIONES
Ninguna </t>
  </si>
  <si>
    <t>La respuesta dada a  los requerimientos fue oportuna y de fondo</t>
  </si>
  <si>
    <t>Atendió los requerimientos realizados</t>
  </si>
  <si>
    <t>OPORTUNIDAD DEL SERVICIO</t>
  </si>
  <si>
    <t>Cumplimiento con el número de entregables pactados</t>
  </si>
  <si>
    <t>ENTREGABLES</t>
  </si>
  <si>
    <t>Cumplió con los entregables en el tiempo pactado para la prestación del servicio</t>
  </si>
  <si>
    <t>TIEMPOS DE ENTREGA</t>
  </si>
  <si>
    <t>Medio Ambiente La prestación del servicio se cumplió de acuerdo al Sistema de Gestión Ambiental de la Entidad.</t>
  </si>
  <si>
    <t>SG-SST: La prestación del servicio se cumplió de acuerdo al Sistema de Seguridad y Salud en el Trabajo de la Entidad.</t>
  </si>
  <si>
    <t>Equipos y herramientas: contó con los equipos y herramientas adecuados para  la ejecución del servicio.</t>
  </si>
  <si>
    <t>Servicio: se prestó de acuerdo a lo pactado dentro del contrato en referencia.</t>
  </si>
  <si>
    <t xml:space="preserve">Talento humano: el servicio contó con el personal técnico calificado para cumplir las actividades del contrato. </t>
  </si>
  <si>
    <t xml:space="preserve">Logística: contó con la logística para dar cumplimiento con el objeto del contrato </t>
  </si>
  <si>
    <t>CALIDAD DEL SERVICIO</t>
  </si>
  <si>
    <t>PUNTAJE</t>
  </si>
  <si>
    <t>CRITERIO</t>
  </si>
  <si>
    <t>INSTANTÁNEA</t>
  </si>
  <si>
    <t>MARZO</t>
  </si>
  <si>
    <t>SUCESIVA</t>
  </si>
  <si>
    <t>AÑO</t>
  </si>
  <si>
    <t>MES</t>
  </si>
  <si>
    <t>DÍA</t>
  </si>
  <si>
    <t>EJECUCIÓN</t>
  </si>
  <si>
    <t>PERIODO EVALUADO</t>
  </si>
  <si>
    <t>FECHA DE LA EVALUACIÓN</t>
  </si>
  <si>
    <t>( E )</t>
  </si>
  <si>
    <t xml:space="preserve">P.D. LILIANA LOPEZ AVELLA </t>
  </si>
  <si>
    <t>SUPERVISOR</t>
  </si>
  <si>
    <t>CONTRATO</t>
  </si>
  <si>
    <t>IDENTIFICACIÓN</t>
  </si>
  <si>
    <t>REP. LEGAL</t>
  </si>
  <si>
    <t>CONTRATISTA</t>
  </si>
  <si>
    <t>VERSIÓN: 3</t>
  </si>
  <si>
    <t xml:space="preserve"> Código: PGC-FR-007</t>
  </si>
  <si>
    <t>INSTRUMENTO EVALUACIÓN PROVEEDORES PRESTACIÓN DE SERVICIOS GESTIÓN</t>
  </si>
  <si>
    <t>PROCESO GESTIÓN CONTRACTUAL</t>
  </si>
  <si>
    <t>CAJA DE SUELDOS DE RETIRO DE LA POLICÍA NACIONAL.</t>
  </si>
  <si>
    <t>remito al Grupo de Adquisiciones y Contratos para el trámite de pago del periodo evaluado.</t>
  </si>
  <si>
    <t>remito al contratista para que se comprometa a mejorar el cumplimiento de las actividades pactadas contractualmente para el próximo periodo evaluado, y al Grupo de Adquisiciones y Contratos para el trámite del pago del periodo evaluado.</t>
  </si>
  <si>
    <t>remito al Grupo de Adquisiciones y Contratos, para que se adelante el trámite de presunto incumplimiento.</t>
  </si>
  <si>
    <t>BUENO</t>
  </si>
  <si>
    <t>REGULAR</t>
  </si>
  <si>
    <t>MALO</t>
  </si>
  <si>
    <t xml:space="preserve"> y en tal virtud lo </t>
  </si>
  <si>
    <t xml:space="preserve"> certifico que la información consignada en la presente evaluación corresponde con el seguimiento que personalmente he adelantado de la ejecución por parte del contratista </t>
  </si>
  <si>
    <t xml:space="preserve">del contrato </t>
  </si>
  <si>
    <t>En mi calidad de supervisor</t>
  </si>
  <si>
    <t>B</t>
  </si>
  <si>
    <t>A</t>
  </si>
  <si>
    <t>mantener el rendimiento hasta ahora desempeñado.</t>
  </si>
  <si>
    <t xml:space="preserve"> mejorar.</t>
  </si>
  <si>
    <t xml:space="preserve"> que se debe</t>
  </si>
  <si>
    <t>listado</t>
  </si>
  <si>
    <t>en la sección "criterios que se deben mejorar"</t>
  </si>
  <si>
    <t>criterio</t>
  </si>
  <si>
    <t xml:space="preserve">cumplir con </t>
  </si>
  <si>
    <t xml:space="preserve">y me comprometo a </t>
  </si>
  <si>
    <t>,</t>
  </si>
  <si>
    <t xml:space="preserve">) </t>
  </si>
  <si>
    <t xml:space="preserve"> (</t>
  </si>
  <si>
    <t>He sido notificado del resultado de la evaluación</t>
  </si>
  <si>
    <t xml:space="preserve"> DIEZ</t>
  </si>
  <si>
    <t xml:space="preserve"> NUEVE</t>
  </si>
  <si>
    <t xml:space="preserve"> OCHO</t>
  </si>
  <si>
    <t xml:space="preserve"> SIETE</t>
  </si>
  <si>
    <t xml:space="preserve"> SEIS</t>
  </si>
  <si>
    <t xml:space="preserve"> CINCO</t>
  </si>
  <si>
    <t xml:space="preserve"> CUATRO</t>
  </si>
  <si>
    <t xml:space="preserve"> TRES</t>
  </si>
  <si>
    <t xml:space="preserve"> DOS</t>
  </si>
  <si>
    <t xml:space="preserve"> </t>
  </si>
  <si>
    <t>DICIEMBRE</t>
  </si>
  <si>
    <t>NOVIEMBRE</t>
  </si>
  <si>
    <t>OCTUBRE</t>
  </si>
  <si>
    <t>SEPTIEMBRE</t>
  </si>
  <si>
    <t>AGOSTO</t>
  </si>
  <si>
    <t>JULIO</t>
  </si>
  <si>
    <t>JUNIO</t>
  </si>
  <si>
    <t>MAYO</t>
  </si>
  <si>
    <t>ABRIL</t>
  </si>
  <si>
    <t>FEBRERO</t>
  </si>
  <si>
    <t>ENERO</t>
  </si>
  <si>
    <t xml:space="preserve">JAVIER MAURICIO MOJICA MEDINA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</si>
</sst>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d\/mm\/yyyy"/>
    <numFmt numFmtId="165" formatCode="0.0"/>
    <numFmt numFmtId="166" formatCode="_ * #,##0.00_ ;_ * \-#,##0.00_ ;_ * &quot;-&quot;??_ ;_ @_ "/>
  </numFmts>
  <fonts count="17" x14ac:knownFonts="1">
    <font>
      <sz val="11"/>
      <color theme="1"/>
      <name val="Calibri"/>
      <family val="2"/>
      <scheme val="minor"/>
    </font>
    <font>
      <sz val="10"/>
      <color theme="1"/>
      <name val="Arial"/>
      <family val="2"/>
    </font>
    <font>
      <sz val="8"/>
      <name val="Arial"/>
      <family val="2"/>
    </font>
    <font>
      <b/>
      <sz val="8"/>
      <name val="Arial"/>
      <family val="2"/>
    </font>
    <font>
      <b/>
      <sz val="8"/>
      <color theme="0"/>
      <name val="Arial"/>
      <family val="2"/>
    </font>
    <font>
      <sz val="8"/>
      <color theme="1"/>
      <name val="Arial"/>
      <family val="2"/>
    </font>
    <font>
      <sz val="8"/>
      <color rgb="FF000000"/>
      <name val="Arial"/>
      <family val="2"/>
    </font>
    <font>
      <b/>
      <sz val="10"/>
      <color theme="1"/>
      <name val="Arial"/>
      <family val="2"/>
    </font>
    <font>
      <sz val="9"/>
      <color theme="1"/>
      <name val="Arial"/>
      <family val="2"/>
    </font>
    <font>
      <sz val="10"/>
      <color theme="0"/>
      <name val="Arial"/>
      <family val="2"/>
    </font>
    <font>
      <sz val="9"/>
      <color theme="0"/>
      <name val="Arial"/>
      <family val="2"/>
    </font>
    <font>
      <b/>
      <u/>
      <sz val="9"/>
      <color theme="1"/>
      <name val="Arial"/>
      <family val="2"/>
    </font>
    <font>
      <b/>
      <u/>
      <sz val="9"/>
      <color theme="0"/>
      <name val="Arial"/>
      <family val="2"/>
    </font>
    <font>
      <sz val="10"/>
      <name val="Arial"/>
      <family val="2"/>
    </font>
    <font>
      <sz val="9"/>
      <name val="Arial"/>
      <family val="2"/>
    </font>
    <font>
      <b/>
      <sz val="9"/>
      <color theme="0"/>
      <name val="Arial"/>
      <family val="2"/>
    </font>
    <font>
      <b/>
      <sz val="9"/>
      <color theme="1"/>
      <name val="Arial"/>
      <family val="2"/>
    </font>
  </fonts>
  <fills count="4">
    <fill>
      <patternFill patternType="none"/>
    </fill>
    <fill>
      <patternFill patternType="gray125"/>
    </fill>
    <fill>
      <patternFill patternType="solid">
        <fgColor rgb="FF27578C"/>
        <bgColor indexed="64"/>
      </patternFill>
    </fill>
    <fill>
      <patternFill patternType="solid">
        <fgColor theme="0"/>
        <bgColor indexed="64"/>
      </patternFill>
    </fill>
  </fills>
  <borders count="45">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5">
    <xf numFmtId="0" fontId="0" fillId="0" borderId="0"/>
    <xf numFmtId="0" fontId="13" fillId="0" borderId="0"/>
    <xf numFmtId="0" fontId="13" fillId="0" borderId="0"/>
    <xf numFmtId="166" fontId="13" fillId="0" borderId="0" applyFont="0" applyFill="0" applyBorder="0" applyAlignment="0" applyProtection="0"/>
    <xf numFmtId="166" fontId="13" fillId="0" borderId="0" applyFont="0" applyFill="0" applyBorder="0" applyAlignment="0" applyProtection="0"/>
  </cellStyleXfs>
  <cellXfs count="305">
    <xf numFmtId="0" fontId="0" fillId="0" borderId="0" xfId="0"/>
    <xf numFmtId="0" fontId="1" fillId="0" borderId="0" xfId="0" applyFont="1"/>
    <xf numFmtId="49" fontId="5" fillId="0" borderId="3" xfId="0" applyNumberFormat="1" applyFont="1" applyBorder="1" applyAlignment="1">
      <alignment horizontal="left" vertical="center"/>
    </xf>
    <xf numFmtId="49" fontId="5" fillId="0" borderId="5" xfId="0" applyNumberFormat="1" applyFont="1" applyBorder="1" applyAlignment="1">
      <alignment horizontal="left" vertical="center"/>
    </xf>
    <xf numFmtId="49" fontId="5" fillId="0" borderId="8" xfId="0" applyNumberFormat="1" applyFont="1" applyBorder="1" applyAlignment="1">
      <alignment horizontal="left" vertical="center"/>
    </xf>
    <xf numFmtId="0" fontId="1" fillId="0" borderId="1" xfId="0" applyFont="1" applyBorder="1"/>
    <xf numFmtId="0" fontId="1" fillId="0" borderId="2" xfId="0" applyFont="1" applyBorder="1"/>
    <xf numFmtId="0" fontId="7" fillId="0" borderId="2" xfId="0" applyFont="1" applyBorder="1" applyAlignment="1">
      <alignment horizontal="center"/>
    </xf>
    <xf numFmtId="0" fontId="1" fillId="0" borderId="3" xfId="0" applyFont="1" applyBorder="1"/>
    <xf numFmtId="0" fontId="1" fillId="0" borderId="4" xfId="0" applyFont="1" applyBorder="1"/>
    <xf numFmtId="0" fontId="1" fillId="0" borderId="0" xfId="0" applyFont="1" applyBorder="1"/>
    <xf numFmtId="0" fontId="1" fillId="0" borderId="5" xfId="0" applyFont="1" applyBorder="1"/>
    <xf numFmtId="0" fontId="1" fillId="0" borderId="0" xfId="0" applyFont="1" applyBorder="1" applyAlignment="1"/>
    <xf numFmtId="0" fontId="1" fillId="0" borderId="2" xfId="0" applyFont="1" applyBorder="1" applyAlignment="1"/>
    <xf numFmtId="0" fontId="0" fillId="3" borderId="0" xfId="0" applyFill="1" applyBorder="1" applyAlignment="1">
      <alignment vertical="center" wrapText="1"/>
    </xf>
    <xf numFmtId="0" fontId="1" fillId="0" borderId="0" xfId="0" applyFont="1" applyBorder="1" applyAlignment="1">
      <alignment wrapText="1"/>
    </xf>
    <xf numFmtId="0" fontId="8" fillId="0" borderId="0" xfId="0" applyFont="1" applyBorder="1" applyAlignment="1"/>
    <xf numFmtId="0" fontId="8" fillId="0" borderId="5" xfId="0" applyFont="1" applyBorder="1" applyAlignment="1"/>
    <xf numFmtId="0" fontId="1" fillId="0" borderId="6" xfId="0" applyFont="1" applyBorder="1"/>
    <xf numFmtId="0" fontId="1" fillId="0" borderId="7" xfId="0" applyFont="1" applyBorder="1"/>
    <xf numFmtId="0" fontId="8" fillId="0" borderId="7" xfId="0" applyFont="1" applyBorder="1" applyAlignment="1"/>
    <xf numFmtId="0" fontId="8" fillId="0" borderId="0" xfId="0" applyFont="1" applyBorder="1" applyAlignment="1">
      <alignment wrapText="1"/>
    </xf>
    <xf numFmtId="0" fontId="8" fillId="0" borderId="1" xfId="0" applyFont="1" applyBorder="1" applyAlignment="1">
      <alignment wrapText="1"/>
    </xf>
    <xf numFmtId="0" fontId="8" fillId="0" borderId="2" xfId="0" applyFont="1" applyBorder="1" applyAlignment="1">
      <alignment wrapText="1"/>
    </xf>
    <xf numFmtId="0" fontId="8" fillId="0" borderId="3" xfId="0" applyFont="1" applyBorder="1" applyAlignment="1">
      <alignment wrapText="1"/>
    </xf>
    <xf numFmtId="0" fontId="1" fillId="0" borderId="3" xfId="0" applyFont="1" applyBorder="1" applyAlignment="1">
      <alignment horizontal="center" vertical="center"/>
    </xf>
    <xf numFmtId="0" fontId="8" fillId="0" borderId="4" xfId="0" applyFont="1" applyBorder="1" applyAlignment="1"/>
    <xf numFmtId="0" fontId="1" fillId="0" borderId="5" xfId="0" applyFont="1" applyBorder="1" applyAlignment="1">
      <alignment horizontal="center" vertical="center"/>
    </xf>
    <xf numFmtId="0" fontId="8" fillId="0" borderId="0" xfId="0" applyFont="1"/>
    <xf numFmtId="0" fontId="8" fillId="0" borderId="0" xfId="0" applyFont="1" applyBorder="1"/>
    <xf numFmtId="0" fontId="14" fillId="0" borderId="0" xfId="1" applyFont="1" applyBorder="1" applyAlignment="1" applyProtection="1">
      <alignment vertical="top" wrapText="1"/>
    </xf>
    <xf numFmtId="0" fontId="8" fillId="0" borderId="0" xfId="0" applyFont="1" applyAlignment="1">
      <alignment horizontal="center"/>
    </xf>
    <xf numFmtId="0" fontId="8" fillId="0" borderId="1" xfId="0" applyFont="1" applyBorder="1"/>
    <xf numFmtId="0" fontId="8" fillId="0" borderId="2" xfId="0" applyFont="1" applyBorder="1"/>
    <xf numFmtId="0" fontId="8" fillId="0" borderId="3" xfId="0" applyFont="1" applyBorder="1"/>
    <xf numFmtId="0" fontId="8" fillId="0" borderId="36" xfId="0" applyFont="1" applyBorder="1" applyAlignment="1"/>
    <xf numFmtId="0" fontId="8" fillId="0" borderId="5" xfId="0" applyFont="1" applyBorder="1"/>
    <xf numFmtId="0" fontId="8" fillId="0" borderId="4" xfId="0" applyFont="1" applyBorder="1"/>
    <xf numFmtId="0" fontId="8" fillId="0" borderId="6" xfId="0" applyFont="1" applyBorder="1"/>
    <xf numFmtId="0" fontId="8" fillId="0" borderId="7" xfId="0" applyFont="1" applyBorder="1"/>
    <xf numFmtId="0" fontId="8" fillId="0" borderId="8" xfId="0" applyFont="1" applyBorder="1"/>
    <xf numFmtId="0" fontId="8" fillId="0" borderId="8" xfId="0" applyFont="1" applyBorder="1" applyAlignment="1"/>
    <xf numFmtId="0" fontId="8" fillId="0" borderId="6" xfId="0" applyFont="1" applyBorder="1" applyAlignment="1"/>
    <xf numFmtId="0" fontId="8" fillId="0" borderId="0" xfId="0" applyFont="1" applyAlignment="1"/>
    <xf numFmtId="0" fontId="14" fillId="3" borderId="2" xfId="0" applyFont="1" applyFill="1" applyBorder="1" applyAlignment="1" applyProtection="1">
      <protection locked="0" hidden="1"/>
    </xf>
    <xf numFmtId="0" fontId="8" fillId="0" borderId="0" xfId="0" applyFont="1" applyAlignment="1">
      <alignment horizontal="center" vertical="center"/>
    </xf>
    <xf numFmtId="0" fontId="0" fillId="0" borderId="16" xfId="0" applyBorder="1" applyAlignment="1">
      <alignment horizontal="center"/>
    </xf>
    <xf numFmtId="1" fontId="0" fillId="0" borderId="0" xfId="0" applyNumberFormat="1"/>
    <xf numFmtId="0" fontId="13" fillId="0" borderId="0" xfId="0" applyFont="1" applyAlignment="1">
      <alignment vertical="center" wrapText="1"/>
    </xf>
    <xf numFmtId="0" fontId="0" fillId="0" borderId="0" xfId="0" applyBorder="1" applyAlignment="1"/>
    <xf numFmtId="0" fontId="0" fillId="0" borderId="0" xfId="0" applyAlignment="1"/>
    <xf numFmtId="0" fontId="0" fillId="0" borderId="0" xfId="0" applyBorder="1" applyAlignment="1">
      <alignment horizontal="center"/>
    </xf>
    <xf numFmtId="0" fontId="0" fillId="0" borderId="9" xfId="0" applyBorder="1" applyAlignment="1"/>
    <xf numFmtId="0" fontId="0" fillId="0" borderId="10" xfId="0" applyBorder="1" applyAlignment="1"/>
    <xf numFmtId="0" fontId="0" fillId="0" borderId="11" xfId="0" applyBorder="1" applyAlignment="1"/>
    <xf numFmtId="0" fontId="0" fillId="0" borderId="0" xfId="0" applyAlignment="1">
      <alignment horizontal="center"/>
    </xf>
    <xf numFmtId="0" fontId="0" fillId="0" borderId="41" xfId="0" applyBorder="1" applyAlignment="1">
      <alignment horizontal="center"/>
    </xf>
    <xf numFmtId="0" fontId="0" fillId="0" borderId="42" xfId="0" applyBorder="1"/>
    <xf numFmtId="0" fontId="0" fillId="0" borderId="43" xfId="0" applyBorder="1"/>
    <xf numFmtId="0" fontId="0" fillId="0" borderId="44" xfId="0" applyBorder="1"/>
    <xf numFmtId="0" fontId="3" fillId="0" borderId="8" xfId="0" applyFont="1" applyBorder="1" applyAlignment="1" applyProtection="1">
      <alignment horizontal="center" wrapText="1"/>
      <protection locked="0"/>
    </xf>
    <xf numFmtId="0" fontId="3" fillId="0" borderId="7" xfId="0" applyFont="1" applyBorder="1" applyAlignment="1" applyProtection="1">
      <alignment horizontal="center" wrapText="1"/>
      <protection locked="0"/>
    </xf>
    <xf numFmtId="0" fontId="3" fillId="0" borderId="6" xfId="0" applyFont="1" applyBorder="1" applyAlignment="1" applyProtection="1">
      <alignment horizontal="center" wrapText="1"/>
      <protection locked="0"/>
    </xf>
    <xf numFmtId="0" fontId="3" fillId="0" borderId="5" xfId="0" applyFont="1" applyBorder="1" applyAlignment="1" applyProtection="1">
      <alignment horizontal="center" wrapText="1"/>
      <protection locked="0"/>
    </xf>
    <xf numFmtId="0" fontId="3" fillId="0" borderId="0" xfId="0" applyFont="1" applyBorder="1" applyAlignment="1" applyProtection="1">
      <alignment horizontal="center" wrapText="1"/>
      <protection locked="0"/>
    </xf>
    <xf numFmtId="0" fontId="3" fillId="0" borderId="4" xfId="0" applyFont="1" applyBorder="1" applyAlignment="1" applyProtection="1">
      <alignment horizontal="center" wrapText="1"/>
      <protection locked="0"/>
    </xf>
    <xf numFmtId="14" fontId="5" fillId="3" borderId="11" xfId="0" applyNumberFormat="1" applyFont="1" applyFill="1" applyBorder="1" applyAlignment="1" applyProtection="1">
      <alignment horizontal="center" vertical="center"/>
      <protection locked="0"/>
    </xf>
    <xf numFmtId="0" fontId="5" fillId="3" borderId="10" xfId="0" applyFont="1" applyFill="1" applyBorder="1" applyAlignment="1" applyProtection="1">
      <alignment horizontal="center" vertical="center"/>
      <protection locked="0"/>
    </xf>
    <xf numFmtId="0" fontId="5" fillId="3" borderId="9" xfId="0" applyFont="1" applyFill="1" applyBorder="1" applyAlignment="1" applyProtection="1">
      <alignment horizontal="center" vertical="center"/>
      <protection locked="0"/>
    </xf>
    <xf numFmtId="0" fontId="5" fillId="3" borderId="11" xfId="0" applyFont="1" applyFill="1" applyBorder="1" applyAlignment="1" applyProtection="1">
      <alignment horizontal="left" vertical="center" wrapText="1"/>
      <protection locked="0"/>
    </xf>
    <xf numFmtId="0" fontId="5" fillId="3" borderId="10" xfId="0" applyFont="1" applyFill="1" applyBorder="1" applyAlignment="1" applyProtection="1">
      <alignment horizontal="left" vertical="center" wrapText="1"/>
      <protection locked="0"/>
    </xf>
    <xf numFmtId="0" fontId="5" fillId="3" borderId="9" xfId="0" applyFont="1" applyFill="1" applyBorder="1" applyAlignment="1" applyProtection="1">
      <alignment horizontal="left" vertical="center" wrapText="1"/>
      <protection locked="0"/>
    </xf>
    <xf numFmtId="14" fontId="6" fillId="0" borderId="8" xfId="0" applyNumberFormat="1" applyFont="1" applyBorder="1" applyAlignment="1" applyProtection="1">
      <alignment horizontal="center" vertical="center" wrapText="1"/>
      <protection locked="0"/>
    </xf>
    <xf numFmtId="14" fontId="6" fillId="0" borderId="7" xfId="0" applyNumberFormat="1" applyFont="1" applyBorder="1" applyAlignment="1" applyProtection="1">
      <alignment horizontal="center" vertical="center" wrapText="1"/>
      <protection locked="0"/>
    </xf>
    <xf numFmtId="14" fontId="6" fillId="0" borderId="6" xfId="0" applyNumberFormat="1" applyFont="1" applyBorder="1" applyAlignment="1" applyProtection="1">
      <alignment horizontal="center" vertical="center" wrapText="1"/>
      <protection locked="0"/>
    </xf>
    <xf numFmtId="14" fontId="6" fillId="0" borderId="5" xfId="0" applyNumberFormat="1" applyFont="1" applyBorder="1" applyAlignment="1" applyProtection="1">
      <alignment horizontal="center" vertical="center" wrapText="1"/>
      <protection locked="0"/>
    </xf>
    <xf numFmtId="14" fontId="6" fillId="0" borderId="0" xfId="0" applyNumberFormat="1" applyFont="1" applyBorder="1" applyAlignment="1" applyProtection="1">
      <alignment horizontal="center" vertical="center" wrapText="1"/>
      <protection locked="0"/>
    </xf>
    <xf numFmtId="14" fontId="6" fillId="0" borderId="4" xfId="0" applyNumberFormat="1" applyFont="1" applyBorder="1" applyAlignment="1" applyProtection="1">
      <alignment horizontal="center" vertical="center" wrapText="1"/>
      <protection locked="0"/>
    </xf>
    <xf numFmtId="14" fontId="6" fillId="0" borderId="3" xfId="0" applyNumberFormat="1" applyFont="1" applyBorder="1" applyAlignment="1" applyProtection="1">
      <alignment horizontal="center" vertical="center" wrapText="1"/>
      <protection locked="0"/>
    </xf>
    <xf numFmtId="14" fontId="6" fillId="0" borderId="2" xfId="0" applyNumberFormat="1" applyFont="1" applyBorder="1" applyAlignment="1" applyProtection="1">
      <alignment horizontal="center" vertical="center" wrapText="1"/>
      <protection locked="0"/>
    </xf>
    <xf numFmtId="14" fontId="6" fillId="0" borderId="1" xfId="0" applyNumberFormat="1" applyFont="1" applyBorder="1" applyAlignment="1" applyProtection="1">
      <alignment horizontal="center" vertical="center" wrapText="1"/>
      <protection locked="0"/>
    </xf>
    <xf numFmtId="0" fontId="4" fillId="2" borderId="11" xfId="0" applyFont="1" applyFill="1" applyBorder="1" applyAlignment="1" applyProtection="1">
      <alignment horizontal="center" vertical="center" wrapText="1"/>
      <protection locked="0"/>
    </xf>
    <xf numFmtId="0" fontId="4" fillId="2" borderId="10" xfId="0" applyFont="1" applyFill="1" applyBorder="1" applyAlignment="1" applyProtection="1">
      <alignment horizontal="center" vertical="center" wrapText="1"/>
      <protection locked="0"/>
    </xf>
    <xf numFmtId="0" fontId="4" fillId="2" borderId="9" xfId="0" applyFont="1" applyFill="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5" xfId="0" applyFont="1" applyBorder="1" applyAlignment="1" applyProtection="1">
      <alignment horizontal="left" vertical="top" wrapText="1"/>
      <protection locked="0"/>
    </xf>
    <xf numFmtId="0" fontId="6" fillId="0" borderId="0"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5" fillId="3" borderId="11" xfId="0" applyFont="1" applyFill="1" applyBorder="1" applyAlignment="1" applyProtection="1">
      <alignment horizontal="center" vertical="center" wrapText="1"/>
      <protection locked="0"/>
    </xf>
    <xf numFmtId="0" fontId="5" fillId="3" borderId="10"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8"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6" fillId="0" borderId="5" xfId="0" applyFont="1" applyBorder="1" applyAlignment="1" applyProtection="1">
      <alignment horizontal="left" vertical="center" wrapText="1"/>
      <protection locked="0"/>
    </xf>
    <xf numFmtId="0" fontId="6" fillId="0" borderId="0"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2" fillId="0" borderId="3"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4" fillId="2" borderId="0" xfId="0" applyFont="1" applyFill="1" applyBorder="1" applyAlignment="1" applyProtection="1">
      <alignment horizontal="center" vertical="center" wrapText="1"/>
      <protection locked="0"/>
    </xf>
    <xf numFmtId="0" fontId="4" fillId="2" borderId="11" xfId="0" applyFont="1" applyFill="1" applyBorder="1" applyAlignment="1" applyProtection="1">
      <alignment horizontal="center" vertical="center"/>
      <protection locked="0"/>
    </xf>
    <xf numFmtId="0" fontId="4" fillId="2" borderId="10" xfId="0" applyFont="1" applyFill="1" applyBorder="1" applyAlignment="1" applyProtection="1">
      <alignment horizontal="center" vertical="center"/>
      <protection locked="0"/>
    </xf>
    <xf numFmtId="0" fontId="4" fillId="2" borderId="9" xfId="0" applyFont="1" applyFill="1" applyBorder="1" applyAlignment="1" applyProtection="1">
      <alignment horizontal="center" vertical="center"/>
      <protection locked="0"/>
    </xf>
    <xf numFmtId="0" fontId="6" fillId="0" borderId="8" xfId="0" applyFont="1" applyBorder="1" applyAlignment="1" applyProtection="1">
      <alignment horizontal="left" vertical="top" wrapText="1"/>
      <protection locked="0"/>
    </xf>
    <xf numFmtId="0" fontId="6" fillId="0" borderId="7" xfId="0" applyFont="1" applyBorder="1" applyAlignment="1" applyProtection="1">
      <alignment horizontal="left" vertical="top" wrapText="1"/>
      <protection locked="0"/>
    </xf>
    <xf numFmtId="0" fontId="6" fillId="0" borderId="6" xfId="0" applyFont="1" applyBorder="1" applyAlignment="1" applyProtection="1">
      <alignment horizontal="left" vertical="top" wrapText="1"/>
      <protection locked="0"/>
    </xf>
    <xf numFmtId="0" fontId="5" fillId="0" borderId="2" xfId="0" applyFont="1" applyBorder="1" applyAlignment="1">
      <alignment horizontal="left"/>
    </xf>
    <xf numFmtId="0" fontId="5" fillId="0" borderId="1" xfId="0" applyFont="1" applyBorder="1" applyAlignment="1">
      <alignment horizontal="left"/>
    </xf>
    <xf numFmtId="0" fontId="5" fillId="0" borderId="0" xfId="0" applyFont="1" applyBorder="1" applyAlignment="1">
      <alignment horizontal="left"/>
    </xf>
    <xf numFmtId="0" fontId="5" fillId="0" borderId="4" xfId="0" applyFont="1" applyBorder="1" applyAlignment="1">
      <alignment horizontal="left"/>
    </xf>
    <xf numFmtId="0" fontId="5" fillId="0" borderId="7" xfId="0" applyFont="1" applyBorder="1" applyAlignment="1">
      <alignment horizontal="left"/>
    </xf>
    <xf numFmtId="0" fontId="5" fillId="0" borderId="6" xfId="0" applyFont="1" applyBorder="1" applyAlignment="1">
      <alignment horizontal="left"/>
    </xf>
    <xf numFmtId="164" fontId="6" fillId="0" borderId="8" xfId="0" applyNumberFormat="1" applyFont="1" applyBorder="1" applyAlignment="1" applyProtection="1">
      <alignment horizontal="center" vertical="center" wrapText="1"/>
      <protection locked="0"/>
    </xf>
    <xf numFmtId="164" fontId="6" fillId="0" borderId="7" xfId="0" applyNumberFormat="1" applyFont="1" applyBorder="1" applyAlignment="1" applyProtection="1">
      <alignment horizontal="center" vertical="center" wrapText="1"/>
      <protection locked="0"/>
    </xf>
    <xf numFmtId="164" fontId="6" fillId="0" borderId="6" xfId="0" applyNumberFormat="1" applyFont="1" applyBorder="1" applyAlignment="1" applyProtection="1">
      <alignment horizontal="center" vertical="center" wrapText="1"/>
      <protection locked="0"/>
    </xf>
    <xf numFmtId="164" fontId="6" fillId="0" borderId="5" xfId="0" applyNumberFormat="1" applyFont="1" applyBorder="1" applyAlignment="1" applyProtection="1">
      <alignment horizontal="center" vertical="center" wrapText="1"/>
      <protection locked="0"/>
    </xf>
    <xf numFmtId="164" fontId="6" fillId="0" borderId="0" xfId="0" applyNumberFormat="1" applyFont="1" applyBorder="1" applyAlignment="1" applyProtection="1">
      <alignment horizontal="center" vertical="center" wrapText="1"/>
      <protection locked="0"/>
    </xf>
    <xf numFmtId="164" fontId="6" fillId="0" borderId="4" xfId="0" applyNumberFormat="1" applyFont="1" applyBorder="1" applyAlignment="1" applyProtection="1">
      <alignment horizontal="center" vertical="center" wrapText="1"/>
      <protection locked="0"/>
    </xf>
    <xf numFmtId="164" fontId="6" fillId="0" borderId="3" xfId="0" applyNumberFormat="1" applyFont="1" applyBorder="1" applyAlignment="1" applyProtection="1">
      <alignment horizontal="center" vertical="center" wrapText="1"/>
      <protection locked="0"/>
    </xf>
    <xf numFmtId="164" fontId="6" fillId="0" borderId="2" xfId="0" applyNumberFormat="1" applyFont="1" applyBorder="1" applyAlignment="1" applyProtection="1">
      <alignment horizontal="center" vertical="center" wrapText="1"/>
      <protection locked="0"/>
    </xf>
    <xf numFmtId="164" fontId="6" fillId="0" borderId="1" xfId="0" applyNumberFormat="1" applyFont="1" applyBorder="1" applyAlignment="1" applyProtection="1">
      <alignment horizontal="center" vertical="center" wrapText="1"/>
      <protection locked="0"/>
    </xf>
    <xf numFmtId="0" fontId="7" fillId="0" borderId="7" xfId="0" applyFont="1" applyBorder="1" applyAlignment="1">
      <alignment horizontal="center"/>
    </xf>
    <xf numFmtId="0" fontId="1" fillId="0" borderId="0" xfId="0" applyFont="1" applyBorder="1" applyAlignment="1">
      <alignment horizontal="center"/>
    </xf>
    <xf numFmtId="0" fontId="8" fillId="0" borderId="2" xfId="0" applyFont="1" applyBorder="1" applyAlignment="1">
      <alignment horizontal="left"/>
    </xf>
    <xf numFmtId="0" fontId="9" fillId="2" borderId="11" xfId="0" applyFont="1" applyFill="1" applyBorder="1" applyAlignment="1">
      <alignment horizontal="center"/>
    </xf>
    <xf numFmtId="0" fontId="9" fillId="2" borderId="10" xfId="0" applyFont="1" applyFill="1" applyBorder="1" applyAlignment="1">
      <alignment horizontal="center"/>
    </xf>
    <xf numFmtId="0" fontId="9" fillId="2" borderId="9" xfId="0" applyFont="1" applyFill="1" applyBorder="1" applyAlignment="1">
      <alignment horizontal="center"/>
    </xf>
    <xf numFmtId="0" fontId="8" fillId="0" borderId="10" xfId="0" applyFont="1" applyBorder="1" applyAlignment="1">
      <alignment horizontal="left"/>
    </xf>
    <xf numFmtId="0" fontId="8" fillId="0" borderId="5" xfId="0" applyFont="1" applyBorder="1" applyAlignment="1">
      <alignment horizontal="left" vertical="center" wrapText="1"/>
    </xf>
    <xf numFmtId="0" fontId="8" fillId="0" borderId="0" xfId="0" applyFont="1" applyBorder="1" applyAlignment="1">
      <alignment horizontal="left" vertical="center" wrapText="1"/>
    </xf>
    <xf numFmtId="0" fontId="8" fillId="0" borderId="4" xfId="0" applyFont="1" applyBorder="1" applyAlignment="1">
      <alignment horizontal="left" vertical="center" wrapText="1"/>
    </xf>
    <xf numFmtId="0" fontId="8" fillId="0" borderId="8" xfId="0" applyFont="1" applyBorder="1" applyAlignment="1"/>
    <xf numFmtId="0" fontId="8" fillId="0" borderId="7" xfId="0" applyFont="1" applyBorder="1" applyAlignment="1"/>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8" fillId="0" borderId="6"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7" fillId="0" borderId="0" xfId="0" applyFont="1" applyBorder="1" applyAlignment="1">
      <alignment horizontal="center"/>
    </xf>
    <xf numFmtId="0" fontId="9" fillId="2" borderId="8" xfId="0" applyFont="1" applyFill="1" applyBorder="1" applyAlignment="1">
      <alignment horizontal="center"/>
    </xf>
    <xf numFmtId="0" fontId="9" fillId="2" borderId="7" xfId="0" applyFont="1" applyFill="1" applyBorder="1" applyAlignment="1">
      <alignment horizontal="center"/>
    </xf>
    <xf numFmtId="0" fontId="9" fillId="2" borderId="6" xfId="0" applyFont="1" applyFill="1" applyBorder="1" applyAlignment="1">
      <alignment horizontal="center"/>
    </xf>
    <xf numFmtId="0" fontId="15" fillId="2" borderId="40" xfId="0" applyFont="1" applyFill="1" applyBorder="1" applyAlignment="1">
      <alignment horizontal="center"/>
    </xf>
    <xf numFmtId="0" fontId="15" fillId="2" borderId="39" xfId="0" applyFont="1" applyFill="1" applyBorder="1" applyAlignment="1">
      <alignment horizontal="center"/>
    </xf>
    <xf numFmtId="0" fontId="15" fillId="2" borderId="38" xfId="0" applyFont="1" applyFill="1" applyBorder="1" applyAlignment="1">
      <alignment horizontal="center"/>
    </xf>
    <xf numFmtId="0" fontId="16" fillId="0" borderId="0" xfId="0" applyFont="1" applyAlignment="1">
      <alignment horizontal="center" vertical="center"/>
    </xf>
    <xf numFmtId="0" fontId="8" fillId="0" borderId="2" xfId="0" applyFont="1" applyBorder="1" applyAlignment="1">
      <alignment horizontal="center"/>
    </xf>
    <xf numFmtId="0" fontId="10" fillId="2" borderId="11" xfId="0" applyFont="1" applyFill="1" applyBorder="1" applyAlignment="1">
      <alignment horizontal="center"/>
    </xf>
    <xf numFmtId="0" fontId="10" fillId="2" borderId="10" xfId="0" applyFont="1" applyFill="1" applyBorder="1" applyAlignment="1">
      <alignment horizontal="center"/>
    </xf>
    <xf numFmtId="0" fontId="10" fillId="2" borderId="9" xfId="0" applyFont="1" applyFill="1" applyBorder="1" applyAlignment="1">
      <alignment horizontal="center"/>
    </xf>
    <xf numFmtId="0" fontId="16" fillId="0" borderId="16" xfId="0" applyFont="1" applyBorder="1" applyAlignment="1">
      <alignment horizontal="center"/>
    </xf>
    <xf numFmtId="0" fontId="16" fillId="0" borderId="37" xfId="0" applyFont="1" applyBorder="1" applyAlignment="1">
      <alignment horizontal="center"/>
    </xf>
    <xf numFmtId="0" fontId="8" fillId="0" borderId="16" xfId="0" applyFont="1" applyBorder="1" applyAlignment="1">
      <alignment horizontal="center" vertical="center"/>
    </xf>
    <xf numFmtId="0" fontId="14" fillId="0" borderId="16" xfId="1" applyFont="1" applyBorder="1" applyAlignment="1" applyProtection="1">
      <alignment horizontal="left" vertical="center" wrapText="1"/>
    </xf>
    <xf numFmtId="0" fontId="14" fillId="0" borderId="15" xfId="1" applyFont="1" applyBorder="1" applyAlignment="1" applyProtection="1">
      <alignment horizontal="left" vertical="center" wrapText="1"/>
    </xf>
    <xf numFmtId="0" fontId="14" fillId="0" borderId="13" xfId="1" applyFont="1" applyBorder="1" applyAlignment="1" applyProtection="1">
      <alignment horizontal="left" vertical="center" wrapText="1"/>
    </xf>
    <xf numFmtId="0" fontId="14" fillId="0" borderId="12" xfId="1" applyFont="1" applyBorder="1" applyAlignment="1" applyProtection="1">
      <alignment horizontal="left" vertical="center" wrapText="1"/>
    </xf>
    <xf numFmtId="0" fontId="16" fillId="0" borderId="0" xfId="0" applyFont="1" applyBorder="1" applyAlignment="1">
      <alignment horizontal="center"/>
    </xf>
    <xf numFmtId="0" fontId="16" fillId="0" borderId="0" xfId="0" applyFont="1" applyAlignment="1">
      <alignment horizontal="center"/>
    </xf>
    <xf numFmtId="49" fontId="8" fillId="0" borderId="0" xfId="0" applyNumberFormat="1" applyFont="1" applyAlignment="1">
      <alignment horizontal="left"/>
    </xf>
    <xf numFmtId="0" fontId="16" fillId="0" borderId="13" xfId="0" applyFont="1" applyBorder="1" applyAlignment="1">
      <alignment horizontal="center"/>
    </xf>
    <xf numFmtId="0" fontId="16" fillId="0" borderId="12" xfId="0" applyFont="1" applyBorder="1" applyAlignment="1">
      <alignment horizontal="center"/>
    </xf>
    <xf numFmtId="0" fontId="8" fillId="0" borderId="8" xfId="0" applyFont="1" applyBorder="1" applyAlignment="1">
      <alignment horizontal="left" vertical="top" wrapText="1"/>
    </xf>
    <xf numFmtId="0" fontId="8" fillId="0" borderId="7" xfId="0" applyFont="1" applyBorder="1" applyAlignment="1">
      <alignment horizontal="left" vertical="top" wrapText="1"/>
    </xf>
    <xf numFmtId="0" fontId="8" fillId="0" borderId="6" xfId="0" applyFont="1" applyBorder="1" applyAlignment="1">
      <alignment horizontal="left" vertical="top" wrapText="1"/>
    </xf>
    <xf numFmtId="0" fontId="8" fillId="0" borderId="3" xfId="0" applyFont="1" applyBorder="1" applyAlignment="1">
      <alignment horizontal="left" vertical="top" wrapText="1"/>
    </xf>
    <xf numFmtId="0" fontId="8" fillId="0" borderId="2" xfId="0" applyFont="1" applyBorder="1" applyAlignment="1">
      <alignment horizontal="left" vertical="top" wrapText="1"/>
    </xf>
    <xf numFmtId="0" fontId="8" fillId="0" borderId="1" xfId="0" applyFont="1" applyBorder="1" applyAlignment="1">
      <alignment horizontal="left" vertical="top" wrapText="1"/>
    </xf>
    <xf numFmtId="0" fontId="12" fillId="2" borderId="8"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1" xfId="0" applyFont="1" applyFill="1" applyBorder="1" applyAlignment="1">
      <alignment horizontal="center" vertical="center"/>
    </xf>
    <xf numFmtId="165" fontId="11" fillId="0" borderId="8" xfId="0" applyNumberFormat="1" applyFont="1" applyBorder="1" applyAlignment="1">
      <alignment horizontal="center" vertical="center"/>
    </xf>
    <xf numFmtId="165" fontId="11" fillId="0" borderId="7" xfId="0" applyNumberFormat="1" applyFont="1" applyBorder="1" applyAlignment="1">
      <alignment horizontal="center" vertical="center"/>
    </xf>
    <xf numFmtId="165" fontId="11" fillId="0" borderId="6" xfId="0" applyNumberFormat="1" applyFont="1" applyBorder="1" applyAlignment="1">
      <alignment horizontal="center" vertical="center"/>
    </xf>
    <xf numFmtId="165" fontId="11" fillId="0" borderId="3" xfId="0" applyNumberFormat="1" applyFont="1" applyBorder="1" applyAlignment="1">
      <alignment horizontal="center" vertical="center"/>
    </xf>
    <xf numFmtId="165" fontId="11" fillId="0" borderId="2" xfId="0" applyNumberFormat="1" applyFont="1" applyBorder="1" applyAlignment="1">
      <alignment horizontal="center" vertical="center"/>
    </xf>
    <xf numFmtId="165" fontId="11" fillId="0" borderId="1" xfId="0" applyNumberFormat="1" applyFont="1" applyBorder="1" applyAlignment="1">
      <alignment horizontal="center" vertical="center"/>
    </xf>
    <xf numFmtId="0" fontId="13" fillId="3" borderId="20" xfId="2" applyFont="1" applyFill="1" applyBorder="1" applyAlignment="1" applyProtection="1">
      <alignment horizontal="center"/>
      <protection locked="0"/>
    </xf>
    <xf numFmtId="0" fontId="13" fillId="3" borderId="19" xfId="2" applyFont="1" applyFill="1" applyBorder="1" applyAlignment="1" applyProtection="1">
      <alignment horizontal="center"/>
      <protection locked="0"/>
    </xf>
    <xf numFmtId="0" fontId="13" fillId="3" borderId="17" xfId="2" applyFont="1" applyFill="1" applyBorder="1" applyAlignment="1" applyProtection="1">
      <alignment horizontal="center"/>
      <protection locked="0"/>
    </xf>
    <xf numFmtId="0" fontId="13" fillId="3" borderId="16" xfId="2" applyFont="1" applyFill="1" applyBorder="1" applyAlignment="1" applyProtection="1">
      <alignment horizontal="center"/>
      <protection locked="0"/>
    </xf>
    <xf numFmtId="0" fontId="13" fillId="3" borderId="14" xfId="2" applyFont="1" applyFill="1" applyBorder="1" applyAlignment="1" applyProtection="1">
      <alignment horizontal="center"/>
      <protection locked="0"/>
    </xf>
    <xf numFmtId="0" fontId="13" fillId="3" borderId="13" xfId="2" applyFont="1" applyFill="1" applyBorder="1" applyAlignment="1" applyProtection="1">
      <alignment horizontal="center"/>
      <protection locked="0"/>
    </xf>
    <xf numFmtId="0" fontId="16" fillId="3" borderId="19" xfId="2" applyFont="1" applyFill="1" applyBorder="1" applyAlignment="1" applyProtection="1">
      <alignment horizontal="center"/>
      <protection locked="0"/>
    </xf>
    <xf numFmtId="0" fontId="16" fillId="3" borderId="18" xfId="2" applyFont="1" applyFill="1" applyBorder="1" applyAlignment="1" applyProtection="1">
      <alignment horizontal="center"/>
      <protection locked="0"/>
    </xf>
    <xf numFmtId="0" fontId="16" fillId="3" borderId="16" xfId="2" applyFont="1" applyFill="1" applyBorder="1" applyAlignment="1" applyProtection="1">
      <alignment horizontal="center"/>
      <protection locked="0"/>
    </xf>
    <xf numFmtId="0" fontId="16" fillId="3" borderId="15" xfId="2" applyFont="1" applyFill="1" applyBorder="1" applyAlignment="1" applyProtection="1">
      <alignment horizontal="center"/>
      <protection locked="0"/>
    </xf>
    <xf numFmtId="0" fontId="14" fillId="0" borderId="8" xfId="1" applyFont="1" applyBorder="1" applyAlignment="1" applyProtection="1">
      <alignment horizontal="center" vertical="center" wrapText="1"/>
    </xf>
    <xf numFmtId="0" fontId="14" fillId="0" borderId="7" xfId="1" applyFont="1" applyBorder="1" applyAlignment="1" applyProtection="1">
      <alignment horizontal="center" vertical="center" wrapText="1"/>
    </xf>
    <xf numFmtId="0" fontId="14" fillId="0" borderId="24" xfId="1" applyFont="1" applyBorder="1" applyAlignment="1" applyProtection="1">
      <alignment horizontal="center" vertical="center" wrapText="1"/>
    </xf>
    <xf numFmtId="0" fontId="14" fillId="0" borderId="5" xfId="1" applyFont="1" applyBorder="1" applyAlignment="1" applyProtection="1">
      <alignment horizontal="center" vertical="center" wrapText="1"/>
    </xf>
    <xf numFmtId="0" fontId="14" fillId="0" borderId="0" xfId="1" applyFont="1" applyBorder="1" applyAlignment="1" applyProtection="1">
      <alignment horizontal="center" vertical="center" wrapText="1"/>
    </xf>
    <xf numFmtId="0" fontId="14" fillId="0" borderId="22" xfId="1" applyFont="1" applyBorder="1" applyAlignment="1" applyProtection="1">
      <alignment horizontal="center" vertical="center" wrapText="1"/>
    </xf>
    <xf numFmtId="0" fontId="14" fillId="0" borderId="19" xfId="1" applyFont="1" applyBorder="1" applyAlignment="1" applyProtection="1">
      <alignment horizontal="left" vertical="center" wrapText="1"/>
    </xf>
    <xf numFmtId="0" fontId="14" fillId="0" borderId="18" xfId="1" applyFont="1" applyBorder="1" applyAlignment="1" applyProtection="1">
      <alignment horizontal="left" vertical="center" wrapText="1"/>
    </xf>
    <xf numFmtId="0" fontId="8" fillId="0" borderId="20" xfId="0" applyFont="1" applyBorder="1" applyAlignment="1">
      <alignment horizontal="center" vertical="center"/>
    </xf>
    <xf numFmtId="0" fontId="8" fillId="0" borderId="19" xfId="0" applyFont="1" applyBorder="1" applyAlignment="1">
      <alignment horizontal="center" vertical="center"/>
    </xf>
    <xf numFmtId="0" fontId="8" fillId="0" borderId="17" xfId="0" applyFont="1" applyBorder="1" applyAlignment="1">
      <alignment horizontal="center" vertical="center"/>
    </xf>
    <xf numFmtId="0" fontId="14" fillId="0" borderId="20" xfId="1" applyFont="1" applyBorder="1" applyAlignment="1" applyProtection="1">
      <alignment horizontal="center" vertical="center" wrapText="1"/>
    </xf>
    <xf numFmtId="0" fontId="14" fillId="0" borderId="19" xfId="1" applyFont="1" applyBorder="1" applyAlignment="1" applyProtection="1">
      <alignment horizontal="center" vertical="center" wrapText="1"/>
    </xf>
    <xf numFmtId="0" fontId="14" fillId="0" borderId="17" xfId="1" applyFont="1" applyBorder="1" applyAlignment="1" applyProtection="1">
      <alignment horizontal="center" vertical="center" wrapText="1"/>
    </xf>
    <xf numFmtId="0" fontId="14" fillId="0" borderId="16" xfId="1" applyFont="1" applyBorder="1" applyAlignment="1" applyProtection="1">
      <alignment horizontal="center" vertical="center" wrapText="1"/>
    </xf>
    <xf numFmtId="0" fontId="14" fillId="0" borderId="14" xfId="1" applyFont="1" applyBorder="1" applyAlignment="1" applyProtection="1">
      <alignment horizontal="center" vertical="center" wrapText="1"/>
    </xf>
    <xf numFmtId="0" fontId="14" fillId="0" borderId="13" xfId="1" applyFont="1" applyBorder="1" applyAlignment="1" applyProtection="1">
      <alignment horizontal="center" vertical="center" wrapText="1"/>
    </xf>
    <xf numFmtId="0" fontId="8" fillId="0" borderId="33" xfId="0" applyFont="1" applyBorder="1" applyAlignment="1">
      <alignment horizontal="center" vertical="center"/>
    </xf>
    <xf numFmtId="0" fontId="8" fillId="0" borderId="32" xfId="0" applyFont="1" applyBorder="1" applyAlignment="1">
      <alignment horizontal="center" vertical="center"/>
    </xf>
    <xf numFmtId="0" fontId="8" fillId="0" borderId="31" xfId="0" applyFont="1" applyBorder="1" applyAlignment="1">
      <alignment horizontal="center" vertical="center"/>
    </xf>
    <xf numFmtId="0" fontId="8" fillId="0" borderId="29" xfId="0" applyFont="1" applyBorder="1" applyAlignment="1">
      <alignment horizontal="center" vertical="center"/>
    </xf>
    <xf numFmtId="0" fontId="8" fillId="0" borderId="28" xfId="0" applyFont="1" applyBorder="1" applyAlignment="1">
      <alignment horizontal="center" vertical="center"/>
    </xf>
    <xf numFmtId="0" fontId="8" fillId="0" borderId="27" xfId="0" applyFont="1" applyBorder="1" applyAlignment="1">
      <alignment horizontal="center" vertical="center"/>
    </xf>
    <xf numFmtId="0" fontId="15" fillId="2" borderId="11" xfId="0" applyFont="1" applyFill="1" applyBorder="1" applyAlignment="1">
      <alignment horizontal="center"/>
    </xf>
    <xf numFmtId="0" fontId="15" fillId="2" borderId="10" xfId="0" applyFont="1" applyFill="1" applyBorder="1" applyAlignment="1">
      <alignment horizontal="center"/>
    </xf>
    <xf numFmtId="0" fontId="15" fillId="2" borderId="9" xfId="0" applyFont="1" applyFill="1" applyBorder="1" applyAlignment="1">
      <alignment horizontal="center"/>
    </xf>
    <xf numFmtId="0" fontId="8" fillId="0" borderId="35" xfId="0" applyFont="1" applyBorder="1" applyAlignment="1">
      <alignment horizontal="center" vertical="center"/>
    </xf>
    <xf numFmtId="0" fontId="8" fillId="0" borderId="20"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3" xfId="0" applyFont="1" applyBorder="1" applyAlignment="1">
      <alignment horizontal="center" vertical="center" wrapText="1"/>
    </xf>
    <xf numFmtId="0" fontId="14" fillId="0" borderId="23" xfId="1" applyFont="1" applyBorder="1" applyAlignment="1" applyProtection="1">
      <alignment horizontal="left" vertical="center"/>
    </xf>
    <xf numFmtId="0" fontId="14" fillId="0" borderId="7" xfId="1" applyFont="1" applyBorder="1" applyAlignment="1" applyProtection="1">
      <alignment horizontal="left" vertical="center"/>
    </xf>
    <xf numFmtId="0" fontId="14" fillId="0" borderId="6" xfId="1" applyFont="1" applyBorder="1" applyAlignment="1" applyProtection="1">
      <alignment horizontal="left" vertical="center"/>
    </xf>
    <xf numFmtId="0" fontId="14" fillId="0" borderId="21" xfId="1" applyFont="1" applyBorder="1" applyAlignment="1" applyProtection="1">
      <alignment horizontal="left" vertical="center"/>
    </xf>
    <xf numFmtId="0" fontId="14" fillId="0" borderId="0" xfId="1" applyFont="1" applyBorder="1" applyAlignment="1" applyProtection="1">
      <alignment horizontal="left" vertical="center"/>
    </xf>
    <xf numFmtId="0" fontId="14" fillId="0" borderId="4" xfId="1" applyFont="1" applyBorder="1" applyAlignment="1" applyProtection="1">
      <alignment horizontal="left" vertical="center"/>
    </xf>
    <xf numFmtId="0" fontId="8" fillId="0" borderId="18" xfId="0" applyFont="1" applyBorder="1" applyAlignment="1">
      <alignment horizontal="center" vertical="center"/>
    </xf>
    <xf numFmtId="0" fontId="8" fillId="0" borderId="15" xfId="0" applyFont="1" applyBorder="1" applyAlignment="1">
      <alignment horizontal="center" vertical="center"/>
    </xf>
    <xf numFmtId="0" fontId="8" fillId="0" borderId="13" xfId="0" applyFont="1" applyBorder="1" applyAlignment="1">
      <alignment horizontal="center" vertical="center"/>
    </xf>
    <xf numFmtId="0" fontId="8" fillId="0" borderId="12" xfId="0" applyFont="1" applyBorder="1" applyAlignment="1">
      <alignment horizontal="center" vertical="center"/>
    </xf>
    <xf numFmtId="0" fontId="8" fillId="0" borderId="26" xfId="0" applyFont="1" applyBorder="1" applyAlignment="1">
      <alignment horizontal="center" vertical="center"/>
    </xf>
    <xf numFmtId="0" fontId="8" fillId="0" borderId="14"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Border="1" applyAlignment="1">
      <alignment horizontal="center" vertical="center"/>
    </xf>
    <xf numFmtId="0" fontId="8" fillId="0" borderId="4" xfId="0" applyFont="1" applyBorder="1" applyAlignment="1">
      <alignment horizontal="center" vertical="center"/>
    </xf>
    <xf numFmtId="0" fontId="8" fillId="0" borderId="25" xfId="0" applyFont="1" applyBorder="1" applyAlignment="1">
      <alignment horizontal="center" vertical="center"/>
    </xf>
    <xf numFmtId="0" fontId="8" fillId="0" borderId="8" xfId="0" applyFont="1" applyBorder="1" applyAlignment="1">
      <alignment horizontal="center" vertical="center"/>
    </xf>
    <xf numFmtId="0" fontId="8" fillId="0" borderId="7" xfId="0" applyFont="1" applyBorder="1" applyAlignment="1">
      <alignment horizontal="center" vertical="center"/>
    </xf>
    <xf numFmtId="0" fontId="8" fillId="0" borderId="6" xfId="0" applyFont="1" applyBorder="1" applyAlignment="1">
      <alignment horizontal="center" vertical="center"/>
    </xf>
    <xf numFmtId="0" fontId="14" fillId="0" borderId="34" xfId="1" applyFont="1" applyBorder="1" applyAlignment="1" applyProtection="1">
      <alignment horizontal="left" vertical="center" wrapText="1"/>
    </xf>
    <xf numFmtId="0" fontId="14" fillId="0" borderId="32" xfId="1" applyFont="1" applyBorder="1" applyAlignment="1" applyProtection="1">
      <alignment horizontal="left" vertical="center" wrapText="1"/>
    </xf>
    <xf numFmtId="0" fontId="14" fillId="0" borderId="31" xfId="1" applyFont="1" applyBorder="1" applyAlignment="1" applyProtection="1">
      <alignment horizontal="left" vertical="center" wrapText="1"/>
    </xf>
    <xf numFmtId="0" fontId="14" fillId="0" borderId="30" xfId="1" applyFont="1" applyBorder="1" applyAlignment="1" applyProtection="1">
      <alignment horizontal="left" vertical="center" wrapText="1"/>
    </xf>
    <xf numFmtId="0" fontId="14" fillId="0" borderId="28" xfId="1" applyFont="1" applyBorder="1" applyAlignment="1" applyProtection="1">
      <alignment horizontal="left" vertical="center" wrapText="1"/>
    </xf>
    <xf numFmtId="0" fontId="14" fillId="0" borderId="27" xfId="1" applyFont="1" applyBorder="1" applyAlignment="1" applyProtection="1">
      <alignment horizontal="left" vertical="center" wrapText="1"/>
    </xf>
    <xf numFmtId="0" fontId="0" fillId="0" borderId="0" xfId="0" applyAlignment="1">
      <alignment horizontal="center" wrapText="1"/>
    </xf>
    <xf numFmtId="0" fontId="13" fillId="0" borderId="16" xfId="0" applyFont="1" applyBorder="1" applyAlignment="1">
      <alignment horizontal="center"/>
    </xf>
    <xf numFmtId="0" fontId="0" fillId="0" borderId="16" xfId="0" applyBorder="1" applyAlignment="1">
      <alignment horizontal="center" vertical="center" wrapText="1"/>
    </xf>
    <xf numFmtId="0" fontId="0" fillId="0" borderId="16" xfId="0" applyBorder="1" applyAlignment="1">
      <alignment horizontal="center"/>
    </xf>
    <xf numFmtId="0" fontId="13" fillId="0" borderId="16" xfId="0" applyFont="1" applyBorder="1" applyAlignment="1">
      <alignment horizontal="center" vertical="center" wrapText="1"/>
    </xf>
    <xf numFmtId="0" fontId="0" fillId="0" borderId="0" xfId="0" applyAlignment="1">
      <alignment horizontal="center"/>
    </xf>
    <xf numFmtId="0" fontId="0" fillId="0" borderId="0" xfId="0" applyAlignment="1">
      <alignment horizontal="left" wrapText="1"/>
    </xf>
    <xf numFmtId="0" fontId="0" fillId="0" borderId="4" xfId="0" applyBorder="1" applyAlignment="1">
      <alignment horizontal="center"/>
    </xf>
    <xf numFmtId="0" fontId="0" fillId="0" borderId="11" xfId="0" applyBorder="1" applyAlignment="1"/>
    <xf numFmtId="0" fontId="0" fillId="0" borderId="10" xfId="0" applyBorder="1" applyAlignment="1"/>
    <xf numFmtId="0" fontId="0" fillId="0" borderId="9" xfId="0" applyBorder="1" applyAlignment="1"/>
    <xf numFmtId="0" fontId="0" fillId="0" borderId="8" xfId="0" applyBorder="1" applyAlignment="1">
      <alignment horizontal="center"/>
    </xf>
    <xf numFmtId="0" fontId="0" fillId="0" borderId="7" xfId="0" applyBorder="1" applyAlignment="1">
      <alignment horizontal="center"/>
    </xf>
    <xf numFmtId="0" fontId="0" fillId="0" borderId="6" xfId="0" applyBorder="1" applyAlignment="1">
      <alignment horizontal="center"/>
    </xf>
    <xf numFmtId="0" fontId="0" fillId="0" borderId="3" xfId="0" applyBorder="1" applyAlignment="1">
      <alignment horizontal="center"/>
    </xf>
    <xf numFmtId="0" fontId="0" fillId="0" borderId="2" xfId="0" applyBorder="1" applyAlignment="1">
      <alignment horizontal="center"/>
    </xf>
    <xf numFmtId="0" fontId="0" fillId="0" borderId="1" xfId="0" applyBorder="1" applyAlignment="1">
      <alignment horizontal="center"/>
    </xf>
    <xf numFmtId="0" fontId="0" fillId="0" borderId="11" xfId="0" applyBorder="1" applyAlignment="1">
      <alignment horizontal="left"/>
    </xf>
    <xf numFmtId="0" fontId="0" fillId="0" borderId="10" xfId="0" applyBorder="1" applyAlignment="1">
      <alignment horizontal="left"/>
    </xf>
    <xf numFmtId="0" fontId="0" fillId="0" borderId="9" xfId="0" applyBorder="1" applyAlignment="1">
      <alignment horizontal="left"/>
    </xf>
    <xf numFmtId="0" fontId="0" fillId="0" borderId="11" xfId="0" applyBorder="1" applyAlignment="1">
      <alignment horizontal="center"/>
    </xf>
    <xf numFmtId="0" fontId="0" fillId="0" borderId="10" xfId="0" applyBorder="1" applyAlignment="1">
      <alignment horizontal="center"/>
    </xf>
    <xf numFmtId="0" fontId="0" fillId="0" borderId="9" xfId="0" applyBorder="1" applyAlignment="1">
      <alignment horizontal="center"/>
    </xf>
    <xf numFmtId="0" fontId="0" fillId="0" borderId="8" xfId="0" applyBorder="1" applyAlignment="1">
      <alignment wrapText="1"/>
    </xf>
    <xf numFmtId="0" fontId="0" fillId="0" borderId="7" xfId="0" applyBorder="1" applyAlignment="1">
      <alignment wrapText="1"/>
    </xf>
    <xf numFmtId="0" fontId="0" fillId="0" borderId="6" xfId="0" applyBorder="1" applyAlignment="1">
      <alignment wrapText="1"/>
    </xf>
    <xf numFmtId="0" fontId="0" fillId="0" borderId="3" xfId="0" applyBorder="1" applyAlignment="1">
      <alignment wrapText="1"/>
    </xf>
    <xf numFmtId="0" fontId="0" fillId="0" borderId="2" xfId="0" applyBorder="1" applyAlignment="1">
      <alignment wrapText="1"/>
    </xf>
    <xf numFmtId="0" fontId="0" fillId="0" borderId="1" xfId="0" applyBorder="1" applyAlignment="1">
      <alignment wrapText="1"/>
    </xf>
  </cellXfs>
  <cellStyles count="5">
    <cellStyle name="Millares 2" xfId="3"/>
    <cellStyle name="Millares 3" xfId="4"/>
    <cellStyle name="Normal" xfId="0" builtinId="0"/>
    <cellStyle name="Normal 2" xfId="2"/>
    <cellStyle name="Normal 3" xfId="1"/>
  </cellStyles>
  <dxfs count="1">
    <dxf>
      <font>
        <color theme="0" tint="-4.9989318521683403E-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85725</xdr:colOff>
      <xdr:row>0</xdr:row>
      <xdr:rowOff>95250</xdr:rowOff>
    </xdr:from>
    <xdr:to>
      <xdr:col>2</xdr:col>
      <xdr:colOff>142875</xdr:colOff>
      <xdr:row>3</xdr:row>
      <xdr:rowOff>47625</xdr:rowOff>
    </xdr:to>
    <xdr:pic>
      <xdr:nvPicPr>
        <xdr:cNvPr id="2" name="Imagen 1" descr="ESCUDO CASUR grande silueta">
          <a:extLst>
            <a:ext uri="{FF2B5EF4-FFF2-40B4-BE49-F238E27FC236}">
              <a16:creationId xmlns:a16="http://schemas.microsoft.com/office/drawing/2014/main" id="{1D382592-76CA-4E67-9886-A1E3B274145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95250"/>
          <a:ext cx="49530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209550</xdr:colOff>
      <xdr:row>8</xdr:row>
      <xdr:rowOff>152400</xdr:rowOff>
    </xdr:from>
    <xdr:to>
      <xdr:col>28</xdr:col>
      <xdr:colOff>76200</xdr:colOff>
      <xdr:row>10</xdr:row>
      <xdr:rowOff>47625</xdr:rowOff>
    </xdr:to>
    <xdr:sp macro="" textlink="">
      <xdr:nvSpPr>
        <xdr:cNvPr id="3" name="Check Box 1" hidden="1">
          <a:extLst>
            <a:ext uri="{63B3BB69-23CF-44E3-9099-C40C66FF867C}">
              <a14:compatExt xmlns:a14="http://schemas.microsoft.com/office/drawing/2010/main" spid="_x0000_s2049"/>
            </a:ext>
            <a:ext uri="{FF2B5EF4-FFF2-40B4-BE49-F238E27FC236}">
              <a16:creationId xmlns:a16="http://schemas.microsoft.com/office/drawing/2014/main" id="{59193B90-8F72-4B29-8BE5-3855D98C5BCE}"/>
            </a:ext>
          </a:extLst>
        </xdr:cNvPr>
        <xdr:cNvSpPr/>
      </xdr:nvSpPr>
      <xdr:spPr bwMode="auto">
        <a:xfrm>
          <a:off x="5905500" y="1447800"/>
          <a:ext cx="3048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29</xdr:col>
      <xdr:colOff>9525</xdr:colOff>
      <xdr:row>13</xdr:row>
      <xdr:rowOff>133350</xdr:rowOff>
    </xdr:from>
    <xdr:to>
      <xdr:col>30</xdr:col>
      <xdr:colOff>95250</xdr:colOff>
      <xdr:row>15</xdr:row>
      <xdr:rowOff>28575</xdr:rowOff>
    </xdr:to>
    <xdr:sp macro="" textlink="">
      <xdr:nvSpPr>
        <xdr:cNvPr id="4" name="Option Button 3" hidden="1">
          <a:extLst>
            <a:ext uri="{63B3BB69-23CF-44E3-9099-C40C66FF867C}">
              <a14:compatExt xmlns:a14="http://schemas.microsoft.com/office/drawing/2010/main" spid="_x0000_s2051"/>
            </a:ext>
            <a:ext uri="{FF2B5EF4-FFF2-40B4-BE49-F238E27FC236}">
              <a16:creationId xmlns:a16="http://schemas.microsoft.com/office/drawing/2014/main" id="{B1732D33-CD51-40F8-BA99-431D91DE5159}"/>
            </a:ext>
          </a:extLst>
        </xdr:cNvPr>
        <xdr:cNvSpPr/>
      </xdr:nvSpPr>
      <xdr:spPr bwMode="auto">
        <a:xfrm>
          <a:off x="6362700" y="2238375"/>
          <a:ext cx="3048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29</xdr:col>
      <xdr:colOff>9525</xdr:colOff>
      <xdr:row>14</xdr:row>
      <xdr:rowOff>133350</xdr:rowOff>
    </xdr:from>
    <xdr:to>
      <xdr:col>30</xdr:col>
      <xdr:colOff>95250</xdr:colOff>
      <xdr:row>16</xdr:row>
      <xdr:rowOff>28575</xdr:rowOff>
    </xdr:to>
    <xdr:sp macro="" textlink="">
      <xdr:nvSpPr>
        <xdr:cNvPr id="5" name="Option Button 4" hidden="1">
          <a:extLst>
            <a:ext uri="{63B3BB69-23CF-44E3-9099-C40C66FF867C}">
              <a14:compatExt xmlns:a14="http://schemas.microsoft.com/office/drawing/2010/main" spid="_x0000_s2052"/>
            </a:ext>
            <a:ext uri="{FF2B5EF4-FFF2-40B4-BE49-F238E27FC236}">
              <a16:creationId xmlns:a16="http://schemas.microsoft.com/office/drawing/2014/main" id="{887C6BA6-5ABA-4F56-9FE5-9417C423F4AC}"/>
            </a:ext>
          </a:extLst>
        </xdr:cNvPr>
        <xdr:cNvSpPr/>
      </xdr:nvSpPr>
      <xdr:spPr bwMode="auto">
        <a:xfrm>
          <a:off x="6362700" y="2400300"/>
          <a:ext cx="3048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26276</xdr:colOff>
      <xdr:row>76</xdr:row>
      <xdr:rowOff>65690</xdr:rowOff>
    </xdr:from>
    <xdr:to>
      <xdr:col>17</xdr:col>
      <xdr:colOff>157656</xdr:colOff>
      <xdr:row>79</xdr:row>
      <xdr:rowOff>137948</xdr:rowOff>
    </xdr:to>
    <xdr:pic>
      <xdr:nvPicPr>
        <xdr:cNvPr id="6" name="5 Imagen"/>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96914" y="12770069"/>
          <a:ext cx="998483" cy="564931"/>
        </a:xfrm>
        <a:prstGeom prst="rect">
          <a:avLst/>
        </a:prstGeom>
        <a:noFill/>
      </xdr:spPr>
    </xdr:pic>
    <xdr:clientData/>
  </xdr:twoCellAnchor>
  <xdr:twoCellAnchor editAs="oneCell">
    <xdr:from>
      <xdr:col>7</xdr:col>
      <xdr:colOff>85396</xdr:colOff>
      <xdr:row>70</xdr:row>
      <xdr:rowOff>52553</xdr:rowOff>
    </xdr:from>
    <xdr:to>
      <xdr:col>23</xdr:col>
      <xdr:colOff>55507</xdr:colOff>
      <xdr:row>73</xdr:row>
      <xdr:rowOff>74230</xdr:rowOff>
    </xdr:to>
    <xdr:pic>
      <xdr:nvPicPr>
        <xdr:cNvPr id="7" name="Imagen 6"/>
        <xdr:cNvPicPr/>
      </xdr:nvPicPr>
      <xdr:blipFill>
        <a:blip xmlns:r="http://schemas.openxmlformats.org/officeDocument/2006/relationships" r:embed="rId3"/>
        <a:srcRect/>
        <a:stretch>
          <a:fillRect/>
        </a:stretch>
      </xdr:blipFill>
      <xdr:spPr>
        <a:xfrm>
          <a:off x="1655379" y="11771587"/>
          <a:ext cx="3438525" cy="51435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11"/>
  <sheetViews>
    <sheetView showGridLines="0" tabSelected="1" zoomScale="145" zoomScaleNormal="145" zoomScaleSheetLayoutView="145" zoomScalePageLayoutView="130" workbookViewId="0">
      <selection activeCell="AG72" sqref="AG72"/>
    </sheetView>
  </sheetViews>
  <sheetFormatPr baseColWidth="10" defaultColWidth="3.28515625" defaultRowHeight="12.75" customHeight="1" x14ac:dyDescent="0.2"/>
  <cols>
    <col min="1" max="4" width="3.28515625" style="1"/>
    <col min="5" max="5" width="4" style="1" bestFit="1" customWidth="1"/>
    <col min="6" max="16384" width="3.28515625" style="1"/>
  </cols>
  <sheetData>
    <row r="1" spans="1:32" ht="12.75" customHeight="1" x14ac:dyDescent="0.2">
      <c r="A1" s="208"/>
      <c r="B1" s="209"/>
      <c r="C1" s="209"/>
      <c r="D1" s="214" t="s">
        <v>79</v>
      </c>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5"/>
    </row>
    <row r="2" spans="1:32" ht="12.75" customHeight="1" x14ac:dyDescent="0.2">
      <c r="A2" s="210"/>
      <c r="B2" s="211"/>
      <c r="C2" s="211"/>
      <c r="D2" s="216" t="s">
        <v>78</v>
      </c>
      <c r="E2" s="216"/>
      <c r="F2" s="216"/>
      <c r="G2" s="216"/>
      <c r="H2" s="216"/>
      <c r="I2" s="216"/>
      <c r="J2" s="216"/>
      <c r="K2" s="216"/>
      <c r="L2" s="216"/>
      <c r="M2" s="216"/>
      <c r="N2" s="216"/>
      <c r="O2" s="216"/>
      <c r="P2" s="216"/>
      <c r="Q2" s="216"/>
      <c r="R2" s="216"/>
      <c r="S2" s="216"/>
      <c r="T2" s="216"/>
      <c r="U2" s="216"/>
      <c r="V2" s="216"/>
      <c r="W2" s="216"/>
      <c r="X2" s="216"/>
      <c r="Y2" s="216"/>
      <c r="Z2" s="216"/>
      <c r="AA2" s="216"/>
      <c r="AB2" s="216"/>
      <c r="AC2" s="216"/>
      <c r="AD2" s="216"/>
      <c r="AE2" s="217"/>
    </row>
    <row r="3" spans="1:32" ht="12.75" customHeight="1" x14ac:dyDescent="0.2">
      <c r="A3" s="210"/>
      <c r="B3" s="211"/>
      <c r="C3" s="211"/>
      <c r="D3" s="216" t="s">
        <v>77</v>
      </c>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7"/>
    </row>
    <row r="4" spans="1:32" ht="12.75" customHeight="1" thickBot="1" x14ac:dyDescent="0.25">
      <c r="A4" s="212"/>
      <c r="B4" s="213"/>
      <c r="C4" s="213"/>
      <c r="D4" s="188" t="s">
        <v>76</v>
      </c>
      <c r="E4" s="188"/>
      <c r="F4" s="188"/>
      <c r="G4" s="188"/>
      <c r="H4" s="188"/>
      <c r="I4" s="188"/>
      <c r="J4" s="188"/>
      <c r="K4" s="188"/>
      <c r="L4" s="188"/>
      <c r="M4" s="188"/>
      <c r="N4" s="188"/>
      <c r="O4" s="188"/>
      <c r="P4" s="188"/>
      <c r="Q4" s="188"/>
      <c r="R4" s="188" t="s">
        <v>75</v>
      </c>
      <c r="S4" s="188"/>
      <c r="T4" s="188"/>
      <c r="U4" s="188"/>
      <c r="V4" s="188"/>
      <c r="W4" s="188"/>
      <c r="X4" s="188"/>
      <c r="Y4" s="188"/>
      <c r="Z4" s="188"/>
      <c r="AA4" s="188"/>
      <c r="AB4" s="188"/>
      <c r="AC4" s="188"/>
      <c r="AD4" s="188"/>
      <c r="AE4" s="189"/>
    </row>
    <row r="5" spans="1:32" ht="12.75" customHeight="1" x14ac:dyDescent="0.2">
      <c r="A5" s="28"/>
      <c r="B5" s="28"/>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row>
    <row r="6" spans="1:32" ht="12.75" customHeight="1" thickBot="1" x14ac:dyDescent="0.25">
      <c r="A6" s="173" t="s">
        <v>74</v>
      </c>
      <c r="B6" s="173"/>
      <c r="C6" s="173"/>
      <c r="D6" s="173"/>
      <c r="E6" s="174" t="s">
        <v>125</v>
      </c>
      <c r="F6" s="174"/>
      <c r="G6" s="174"/>
      <c r="H6" s="174"/>
      <c r="I6" s="174"/>
      <c r="J6" s="174"/>
      <c r="K6" s="174"/>
      <c r="L6" s="174"/>
      <c r="M6" s="174"/>
      <c r="N6" s="174"/>
      <c r="O6" s="174"/>
      <c r="P6" s="174"/>
      <c r="Q6" s="174"/>
      <c r="R6" s="174"/>
      <c r="S6" s="43"/>
      <c r="T6" s="16"/>
      <c r="U6" s="185" t="s">
        <v>72</v>
      </c>
      <c r="V6" s="185"/>
      <c r="W6" s="185"/>
      <c r="X6" s="185"/>
      <c r="Y6" s="185"/>
      <c r="Z6" s="174">
        <v>11448034</v>
      </c>
      <c r="AA6" s="174"/>
      <c r="AB6" s="174"/>
      <c r="AC6" s="174"/>
      <c r="AD6" s="174"/>
      <c r="AE6" s="174"/>
    </row>
    <row r="7" spans="1:32" ht="12.75" customHeight="1" x14ac:dyDescent="0.2">
      <c r="A7" s="45"/>
      <c r="B7" s="45"/>
      <c r="C7" s="45"/>
      <c r="D7" s="45"/>
      <c r="E7" s="28"/>
      <c r="F7" s="28"/>
      <c r="G7" s="28"/>
      <c r="H7" s="28"/>
      <c r="I7" s="28"/>
      <c r="J7" s="28"/>
      <c r="K7" s="28"/>
      <c r="L7" s="28"/>
      <c r="M7" s="28"/>
      <c r="N7" s="28"/>
      <c r="O7" s="28"/>
      <c r="P7" s="28"/>
      <c r="Q7" s="28"/>
      <c r="R7" s="28"/>
      <c r="S7" s="28"/>
      <c r="T7" s="29"/>
      <c r="U7" s="29"/>
      <c r="V7" s="29"/>
      <c r="W7" s="29"/>
      <c r="X7" s="29"/>
      <c r="Y7" s="29"/>
      <c r="Z7" s="29"/>
      <c r="AA7" s="29"/>
      <c r="AB7" s="29"/>
      <c r="AC7" s="29"/>
      <c r="AD7" s="28"/>
      <c r="AE7" s="28"/>
    </row>
    <row r="8" spans="1:32" ht="12.75" customHeight="1" thickBot="1" x14ac:dyDescent="0.25">
      <c r="A8" s="173" t="s">
        <v>73</v>
      </c>
      <c r="B8" s="173"/>
      <c r="C8" s="173"/>
      <c r="D8" s="173"/>
      <c r="E8" s="174"/>
      <c r="F8" s="174"/>
      <c r="G8" s="174"/>
      <c r="H8" s="174"/>
      <c r="I8" s="174"/>
      <c r="J8" s="174"/>
      <c r="K8" s="174"/>
      <c r="L8" s="174"/>
      <c r="M8" s="174"/>
      <c r="N8" s="174"/>
      <c r="O8" s="174"/>
      <c r="P8" s="174"/>
      <c r="Q8" s="174"/>
      <c r="R8" s="174"/>
      <c r="S8" s="28"/>
      <c r="T8" s="28"/>
      <c r="U8" s="185" t="s">
        <v>72</v>
      </c>
      <c r="V8" s="185"/>
      <c r="W8" s="185"/>
      <c r="X8" s="185"/>
      <c r="Y8" s="185"/>
      <c r="Z8" s="174"/>
      <c r="AA8" s="174"/>
      <c r="AB8" s="174"/>
      <c r="AC8" s="174"/>
      <c r="AD8" s="174"/>
      <c r="AE8" s="174"/>
    </row>
    <row r="9" spans="1:32" ht="12.75" customHeight="1" x14ac:dyDescent="0.2">
      <c r="A9" s="45"/>
      <c r="B9" s="45"/>
      <c r="C9" s="45"/>
      <c r="D9" s="45"/>
      <c r="E9" s="28"/>
      <c r="F9" s="28"/>
      <c r="G9" s="28"/>
      <c r="H9" s="28"/>
      <c r="I9" s="28"/>
      <c r="J9" s="28"/>
      <c r="K9" s="28"/>
      <c r="L9" s="28"/>
      <c r="M9" s="28"/>
      <c r="N9" s="28"/>
      <c r="O9" s="28"/>
      <c r="P9" s="28"/>
      <c r="Q9" s="28"/>
      <c r="R9" s="28"/>
      <c r="S9" s="28"/>
      <c r="T9" s="28"/>
      <c r="U9" s="28"/>
      <c r="V9" s="28"/>
      <c r="W9" s="28"/>
      <c r="X9" s="28"/>
      <c r="Y9" s="28"/>
      <c r="Z9" s="28"/>
      <c r="AA9" s="28"/>
      <c r="AB9" s="28"/>
      <c r="AC9" s="28"/>
      <c r="AD9" s="28"/>
      <c r="AE9" s="28"/>
    </row>
    <row r="10" spans="1:32" ht="12.75" customHeight="1" thickBot="1" x14ac:dyDescent="0.25">
      <c r="A10" s="173" t="s">
        <v>71</v>
      </c>
      <c r="B10" s="173"/>
      <c r="C10" s="173"/>
      <c r="D10" s="173"/>
      <c r="E10" s="44">
        <v>169</v>
      </c>
      <c r="F10" s="174" t="str">
        <f>CONCATENATE(,21000000+E10,"/GAC")</f>
        <v>21000169/GAC</v>
      </c>
      <c r="G10" s="174"/>
      <c r="H10" s="174"/>
      <c r="I10" s="174"/>
      <c r="J10" s="174"/>
      <c r="K10" s="43"/>
      <c r="L10" s="186" t="s">
        <v>70</v>
      </c>
      <c r="M10" s="186"/>
      <c r="N10" s="186"/>
      <c r="O10" s="186"/>
      <c r="P10" s="174" t="s">
        <v>69</v>
      </c>
      <c r="Q10" s="174"/>
      <c r="R10" s="174"/>
      <c r="S10" s="174"/>
      <c r="T10" s="174"/>
      <c r="U10" s="174"/>
      <c r="V10" s="174"/>
      <c r="W10" s="174"/>
      <c r="X10" s="174"/>
      <c r="Y10" s="174"/>
      <c r="Z10" s="174"/>
      <c r="AA10" s="16"/>
      <c r="AB10" s="28"/>
      <c r="AC10" s="187" t="s">
        <v>68</v>
      </c>
      <c r="AD10" s="187"/>
      <c r="AE10" s="28"/>
    </row>
    <row r="11" spans="1:32" ht="12.75" customHeight="1" thickBot="1" x14ac:dyDescent="0.25">
      <c r="A11" s="28"/>
      <c r="B11" s="28"/>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row>
    <row r="12" spans="1:32" ht="12.75" customHeight="1" thickBot="1" x14ac:dyDescent="0.25">
      <c r="A12" s="41"/>
      <c r="B12" s="20"/>
      <c r="C12" s="20"/>
      <c r="D12" s="20"/>
      <c r="E12" s="20"/>
      <c r="F12" s="20"/>
      <c r="G12" s="20"/>
      <c r="H12" s="20"/>
      <c r="I12" s="39"/>
      <c r="J12" s="39"/>
      <c r="K12" s="42"/>
      <c r="L12" s="16"/>
      <c r="M12" s="41"/>
      <c r="N12" s="20"/>
      <c r="O12" s="20"/>
      <c r="P12" s="20"/>
      <c r="Q12" s="39"/>
      <c r="R12" s="39"/>
      <c r="S12" s="39"/>
      <c r="T12" s="39"/>
      <c r="U12" s="39"/>
      <c r="V12" s="39"/>
      <c r="W12" s="38"/>
      <c r="X12" s="28"/>
      <c r="Y12" s="40"/>
      <c r="Z12" s="39"/>
      <c r="AA12" s="39"/>
      <c r="AB12" s="39"/>
      <c r="AC12" s="39"/>
      <c r="AD12" s="39"/>
      <c r="AE12" s="38"/>
      <c r="AF12" s="10"/>
    </row>
    <row r="13" spans="1:32" ht="12.75" customHeight="1" thickBot="1" x14ac:dyDescent="0.25">
      <c r="A13" s="36"/>
      <c r="B13" s="170" t="s">
        <v>67</v>
      </c>
      <c r="C13" s="171"/>
      <c r="D13" s="171"/>
      <c r="E13" s="171"/>
      <c r="F13" s="171"/>
      <c r="G13" s="171"/>
      <c r="H13" s="171"/>
      <c r="I13" s="171"/>
      <c r="J13" s="172"/>
      <c r="K13" s="37"/>
      <c r="L13" s="29"/>
      <c r="M13" s="36"/>
      <c r="N13" s="170" t="s">
        <v>66</v>
      </c>
      <c r="O13" s="171"/>
      <c r="P13" s="171"/>
      <c r="Q13" s="171"/>
      <c r="R13" s="171"/>
      <c r="S13" s="171"/>
      <c r="T13" s="171"/>
      <c r="U13" s="171"/>
      <c r="V13" s="172"/>
      <c r="W13" s="37"/>
      <c r="X13" s="28"/>
      <c r="Y13" s="36"/>
      <c r="Z13" s="170" t="s">
        <v>65</v>
      </c>
      <c r="AA13" s="171"/>
      <c r="AB13" s="171"/>
      <c r="AC13" s="171"/>
      <c r="AD13" s="172"/>
      <c r="AE13" s="37"/>
      <c r="AF13" s="10"/>
    </row>
    <row r="14" spans="1:32" ht="12.75" customHeight="1" x14ac:dyDescent="0.2">
      <c r="A14" s="17"/>
      <c r="B14" s="28"/>
      <c r="C14" s="28"/>
      <c r="D14" s="28"/>
      <c r="E14" s="28"/>
      <c r="F14" s="28"/>
      <c r="G14" s="28"/>
      <c r="H14" s="28"/>
      <c r="I14" s="28"/>
      <c r="J14" s="28"/>
      <c r="K14" s="37"/>
      <c r="L14" s="29"/>
      <c r="M14" s="36"/>
      <c r="N14" s="179" t="s">
        <v>64</v>
      </c>
      <c r="O14" s="179"/>
      <c r="P14" s="179" t="s">
        <v>63</v>
      </c>
      <c r="Q14" s="179"/>
      <c r="R14" s="179"/>
      <c r="S14" s="179"/>
      <c r="T14" s="179" t="s">
        <v>62</v>
      </c>
      <c r="U14" s="179"/>
      <c r="V14" s="179"/>
      <c r="W14" s="37"/>
      <c r="X14" s="28"/>
      <c r="Y14" s="36"/>
      <c r="Z14" s="29"/>
      <c r="AA14" s="29"/>
      <c r="AB14" s="29"/>
      <c r="AC14" s="29"/>
      <c r="AD14" s="29"/>
      <c r="AE14" s="37"/>
      <c r="AF14" s="10"/>
    </row>
    <row r="15" spans="1:32" ht="12.75" customHeight="1" x14ac:dyDescent="0.2">
      <c r="A15" s="17"/>
      <c r="B15" s="178" t="s">
        <v>64</v>
      </c>
      <c r="C15" s="178"/>
      <c r="D15" s="178" t="s">
        <v>63</v>
      </c>
      <c r="E15" s="178"/>
      <c r="F15" s="178"/>
      <c r="G15" s="178"/>
      <c r="H15" s="178" t="s">
        <v>62</v>
      </c>
      <c r="I15" s="178"/>
      <c r="J15" s="178"/>
      <c r="K15" s="26"/>
      <c r="L15" s="16"/>
      <c r="M15" s="17"/>
      <c r="N15" s="180">
        <v>1</v>
      </c>
      <c r="O15" s="180"/>
      <c r="P15" s="180" t="s">
        <v>117</v>
      </c>
      <c r="Q15" s="180"/>
      <c r="R15" s="180"/>
      <c r="S15" s="180"/>
      <c r="T15" s="180">
        <v>2021</v>
      </c>
      <c r="U15" s="180"/>
      <c r="V15" s="180"/>
      <c r="W15" s="37"/>
      <c r="X15" s="28"/>
      <c r="Y15" s="36"/>
      <c r="Z15" s="178" t="s">
        <v>61</v>
      </c>
      <c r="AA15" s="178"/>
      <c r="AB15" s="178"/>
      <c r="AC15" s="178"/>
      <c r="AD15" s="35"/>
      <c r="AE15" s="26"/>
      <c r="AF15" s="10"/>
    </row>
    <row r="16" spans="1:32" ht="12.75" customHeight="1" x14ac:dyDescent="0.2">
      <c r="A16" s="36"/>
      <c r="B16" s="180">
        <v>5</v>
      </c>
      <c r="C16" s="180"/>
      <c r="D16" s="180" t="s">
        <v>116</v>
      </c>
      <c r="E16" s="180"/>
      <c r="F16" s="180"/>
      <c r="G16" s="180"/>
      <c r="H16" s="180">
        <v>2021</v>
      </c>
      <c r="I16" s="180"/>
      <c r="J16" s="180"/>
      <c r="K16" s="26"/>
      <c r="L16" s="16"/>
      <c r="M16" s="17"/>
      <c r="N16" s="180">
        <v>30</v>
      </c>
      <c r="O16" s="180"/>
      <c r="P16" s="180" t="s">
        <v>117</v>
      </c>
      <c r="Q16" s="180"/>
      <c r="R16" s="180"/>
      <c r="S16" s="180"/>
      <c r="T16" s="180">
        <v>2021</v>
      </c>
      <c r="U16" s="180"/>
      <c r="V16" s="180"/>
      <c r="W16" s="37"/>
      <c r="X16" s="28"/>
      <c r="Y16" s="36"/>
      <c r="Z16" s="178" t="s">
        <v>59</v>
      </c>
      <c r="AA16" s="178"/>
      <c r="AB16" s="178"/>
      <c r="AC16" s="178"/>
      <c r="AD16" s="35"/>
      <c r="AE16" s="26"/>
      <c r="AF16" s="10"/>
    </row>
    <row r="17" spans="1:32" ht="12.75" customHeight="1" thickBot="1" x14ac:dyDescent="0.25">
      <c r="A17" s="34"/>
      <c r="B17" s="33"/>
      <c r="C17" s="33"/>
      <c r="D17" s="33"/>
      <c r="E17" s="33"/>
      <c r="F17" s="33"/>
      <c r="G17" s="33"/>
      <c r="H17" s="33"/>
      <c r="I17" s="33"/>
      <c r="J17" s="33"/>
      <c r="K17" s="32"/>
      <c r="L17" s="29"/>
      <c r="M17" s="34"/>
      <c r="N17" s="33"/>
      <c r="O17" s="33"/>
      <c r="P17" s="33"/>
      <c r="Q17" s="33"/>
      <c r="R17" s="33"/>
      <c r="S17" s="33"/>
      <c r="T17" s="33"/>
      <c r="U17" s="33"/>
      <c r="V17" s="33"/>
      <c r="W17" s="32"/>
      <c r="X17" s="28"/>
      <c r="Y17" s="34"/>
      <c r="Z17" s="33"/>
      <c r="AA17" s="33"/>
      <c r="AB17" s="33"/>
      <c r="AC17" s="33"/>
      <c r="AD17" s="33"/>
      <c r="AE17" s="32"/>
      <c r="AF17" s="10"/>
    </row>
    <row r="18" spans="1:32" ht="12.75" customHeight="1" thickBot="1" x14ac:dyDescent="0.25">
      <c r="A18" s="29"/>
      <c r="B18" s="29"/>
      <c r="C18" s="29"/>
      <c r="D18" s="29"/>
      <c r="E18" s="29"/>
      <c r="F18" s="29"/>
      <c r="G18" s="29"/>
      <c r="H18" s="29"/>
      <c r="I18" s="29"/>
      <c r="J18" s="29"/>
      <c r="K18" s="29"/>
      <c r="L18" s="29"/>
      <c r="M18" s="29"/>
      <c r="N18" s="29"/>
      <c r="O18" s="29"/>
      <c r="P18" s="29"/>
      <c r="Q18" s="29"/>
      <c r="R18" s="29"/>
      <c r="S18" s="29"/>
      <c r="T18" s="29"/>
      <c r="U18" s="29"/>
      <c r="V18" s="29"/>
      <c r="W18" s="29"/>
      <c r="X18" s="28"/>
      <c r="Y18" s="29"/>
      <c r="Z18" s="29"/>
      <c r="AA18" s="29"/>
      <c r="AB18" s="29"/>
      <c r="AC18" s="29"/>
      <c r="AD18" s="29"/>
      <c r="AE18" s="29"/>
      <c r="AF18" s="10"/>
    </row>
    <row r="19" spans="1:32" ht="12.75" customHeight="1" thickBot="1" x14ac:dyDescent="0.25">
      <c r="A19" s="241" t="s">
        <v>58</v>
      </c>
      <c r="B19" s="242"/>
      <c r="C19" s="242"/>
      <c r="D19" s="242"/>
      <c r="E19" s="242"/>
      <c r="F19" s="242"/>
      <c r="G19" s="242"/>
      <c r="H19" s="242"/>
      <c r="I19" s="242"/>
      <c r="J19" s="242"/>
      <c r="K19" s="242"/>
      <c r="L19" s="242"/>
      <c r="M19" s="242"/>
      <c r="N19" s="242"/>
      <c r="O19" s="242"/>
      <c r="P19" s="242"/>
      <c r="Q19" s="242"/>
      <c r="R19" s="242"/>
      <c r="S19" s="242"/>
      <c r="T19" s="242"/>
      <c r="U19" s="242"/>
      <c r="V19" s="242"/>
      <c r="W19" s="242"/>
      <c r="X19" s="243"/>
      <c r="Y19" s="31"/>
      <c r="Z19" s="241" t="s">
        <v>57</v>
      </c>
      <c r="AA19" s="242"/>
      <c r="AB19" s="243"/>
      <c r="AC19" s="241" t="s">
        <v>41</v>
      </c>
      <c r="AD19" s="242"/>
      <c r="AE19" s="243"/>
    </row>
    <row r="20" spans="1:32" ht="30" customHeight="1" x14ac:dyDescent="0.2">
      <c r="A20" s="245" t="s">
        <v>56</v>
      </c>
      <c r="B20" s="246"/>
      <c r="C20" s="246"/>
      <c r="D20" s="246"/>
      <c r="E20" s="246"/>
      <c r="F20" s="224" t="s">
        <v>55</v>
      </c>
      <c r="G20" s="224"/>
      <c r="H20" s="224"/>
      <c r="I20" s="224"/>
      <c r="J20" s="224"/>
      <c r="K20" s="224"/>
      <c r="L20" s="224"/>
      <c r="M20" s="224"/>
      <c r="N20" s="224"/>
      <c r="O20" s="224"/>
      <c r="P20" s="224"/>
      <c r="Q20" s="224"/>
      <c r="R20" s="224"/>
      <c r="S20" s="224"/>
      <c r="T20" s="224"/>
      <c r="U20" s="224"/>
      <c r="V20" s="224"/>
      <c r="W20" s="224"/>
      <c r="X20" s="225"/>
      <c r="Y20" s="30"/>
      <c r="Z20" s="226">
        <v>100</v>
      </c>
      <c r="AA20" s="227"/>
      <c r="AB20" s="244"/>
      <c r="AC20" s="226">
        <f>+Z20+Z21+Z23+Z25+Z27+Z29</f>
        <v>600</v>
      </c>
      <c r="AD20" s="227"/>
      <c r="AE20" s="257"/>
    </row>
    <row r="21" spans="1:32" ht="12.75" customHeight="1" x14ac:dyDescent="0.2">
      <c r="A21" s="247"/>
      <c r="B21" s="248"/>
      <c r="C21" s="248"/>
      <c r="D21" s="248"/>
      <c r="E21" s="248"/>
      <c r="F21" s="181" t="s">
        <v>54</v>
      </c>
      <c r="G21" s="181"/>
      <c r="H21" s="181"/>
      <c r="I21" s="181"/>
      <c r="J21" s="181"/>
      <c r="K21" s="181"/>
      <c r="L21" s="181"/>
      <c r="M21" s="181"/>
      <c r="N21" s="181"/>
      <c r="O21" s="181"/>
      <c r="P21" s="181"/>
      <c r="Q21" s="181"/>
      <c r="R21" s="181"/>
      <c r="S21" s="181"/>
      <c r="T21" s="181"/>
      <c r="U21" s="181"/>
      <c r="V21" s="181"/>
      <c r="W21" s="181"/>
      <c r="X21" s="182"/>
      <c r="Y21" s="30"/>
      <c r="Z21" s="228">
        <v>100</v>
      </c>
      <c r="AA21" s="180"/>
      <c r="AB21" s="261"/>
      <c r="AC21" s="228"/>
      <c r="AD21" s="180"/>
      <c r="AE21" s="258"/>
    </row>
    <row r="22" spans="1:32" ht="12.75" customHeight="1" x14ac:dyDescent="0.2">
      <c r="A22" s="247"/>
      <c r="B22" s="248"/>
      <c r="C22" s="248"/>
      <c r="D22" s="248"/>
      <c r="E22" s="248"/>
      <c r="F22" s="181"/>
      <c r="G22" s="181"/>
      <c r="H22" s="181"/>
      <c r="I22" s="181"/>
      <c r="J22" s="181"/>
      <c r="K22" s="181"/>
      <c r="L22" s="181"/>
      <c r="M22" s="181"/>
      <c r="N22" s="181"/>
      <c r="O22" s="181"/>
      <c r="P22" s="181"/>
      <c r="Q22" s="181"/>
      <c r="R22" s="181"/>
      <c r="S22" s="181"/>
      <c r="T22" s="181"/>
      <c r="U22" s="181"/>
      <c r="V22" s="181"/>
      <c r="W22" s="181"/>
      <c r="X22" s="182"/>
      <c r="Y22" s="30"/>
      <c r="Z22" s="228"/>
      <c r="AA22" s="180"/>
      <c r="AB22" s="261"/>
      <c r="AC22" s="228"/>
      <c r="AD22" s="180"/>
      <c r="AE22" s="258"/>
    </row>
    <row r="23" spans="1:32" ht="12.75" customHeight="1" x14ac:dyDescent="0.2">
      <c r="A23" s="247"/>
      <c r="B23" s="248"/>
      <c r="C23" s="248"/>
      <c r="D23" s="248"/>
      <c r="E23" s="248"/>
      <c r="F23" s="270" t="s">
        <v>53</v>
      </c>
      <c r="G23" s="271"/>
      <c r="H23" s="271"/>
      <c r="I23" s="271"/>
      <c r="J23" s="271"/>
      <c r="K23" s="271"/>
      <c r="L23" s="271"/>
      <c r="M23" s="271"/>
      <c r="N23" s="271"/>
      <c r="O23" s="271"/>
      <c r="P23" s="271"/>
      <c r="Q23" s="271"/>
      <c r="R23" s="271"/>
      <c r="S23" s="271"/>
      <c r="T23" s="271"/>
      <c r="U23" s="271"/>
      <c r="V23" s="271"/>
      <c r="W23" s="271"/>
      <c r="X23" s="272"/>
      <c r="Y23" s="30"/>
      <c r="Z23" s="235">
        <v>100</v>
      </c>
      <c r="AA23" s="236"/>
      <c r="AB23" s="237"/>
      <c r="AC23" s="228"/>
      <c r="AD23" s="180"/>
      <c r="AE23" s="258"/>
    </row>
    <row r="24" spans="1:32" ht="12.75" customHeight="1" x14ac:dyDescent="0.2">
      <c r="A24" s="247"/>
      <c r="B24" s="248"/>
      <c r="C24" s="248"/>
      <c r="D24" s="248"/>
      <c r="E24" s="248"/>
      <c r="F24" s="273"/>
      <c r="G24" s="274"/>
      <c r="H24" s="274"/>
      <c r="I24" s="274"/>
      <c r="J24" s="274"/>
      <c r="K24" s="274"/>
      <c r="L24" s="274"/>
      <c r="M24" s="274"/>
      <c r="N24" s="274"/>
      <c r="O24" s="274"/>
      <c r="P24" s="274"/>
      <c r="Q24" s="274"/>
      <c r="R24" s="274"/>
      <c r="S24" s="274"/>
      <c r="T24" s="274"/>
      <c r="U24" s="274"/>
      <c r="V24" s="274"/>
      <c r="W24" s="274"/>
      <c r="X24" s="275"/>
      <c r="Y24" s="30"/>
      <c r="Z24" s="238"/>
      <c r="AA24" s="239"/>
      <c r="AB24" s="240"/>
      <c r="AC24" s="228"/>
      <c r="AD24" s="180"/>
      <c r="AE24" s="258"/>
    </row>
    <row r="25" spans="1:32" ht="12.75" customHeight="1" x14ac:dyDescent="0.2">
      <c r="A25" s="247"/>
      <c r="B25" s="248"/>
      <c r="C25" s="248"/>
      <c r="D25" s="248"/>
      <c r="E25" s="248"/>
      <c r="F25" s="181" t="s">
        <v>52</v>
      </c>
      <c r="G25" s="181"/>
      <c r="H25" s="181"/>
      <c r="I25" s="181"/>
      <c r="J25" s="181"/>
      <c r="K25" s="181"/>
      <c r="L25" s="181"/>
      <c r="M25" s="181"/>
      <c r="N25" s="181"/>
      <c r="O25" s="181"/>
      <c r="P25" s="181"/>
      <c r="Q25" s="181"/>
      <c r="R25" s="181"/>
      <c r="S25" s="181"/>
      <c r="T25" s="181"/>
      <c r="U25" s="181"/>
      <c r="V25" s="181"/>
      <c r="W25" s="181"/>
      <c r="X25" s="182"/>
      <c r="Y25" s="30"/>
      <c r="Z25" s="228">
        <v>100</v>
      </c>
      <c r="AA25" s="180"/>
      <c r="AB25" s="261"/>
      <c r="AC25" s="228"/>
      <c r="AD25" s="180"/>
      <c r="AE25" s="258"/>
    </row>
    <row r="26" spans="1:32" ht="12.75" customHeight="1" x14ac:dyDescent="0.2">
      <c r="A26" s="247"/>
      <c r="B26" s="248"/>
      <c r="C26" s="248"/>
      <c r="D26" s="248"/>
      <c r="E26" s="248"/>
      <c r="F26" s="181"/>
      <c r="G26" s="181"/>
      <c r="H26" s="181"/>
      <c r="I26" s="181"/>
      <c r="J26" s="181"/>
      <c r="K26" s="181"/>
      <c r="L26" s="181"/>
      <c r="M26" s="181"/>
      <c r="N26" s="181"/>
      <c r="O26" s="181"/>
      <c r="P26" s="181"/>
      <c r="Q26" s="181"/>
      <c r="R26" s="181"/>
      <c r="S26" s="181"/>
      <c r="T26" s="181"/>
      <c r="U26" s="181"/>
      <c r="V26" s="181"/>
      <c r="W26" s="181"/>
      <c r="X26" s="182"/>
      <c r="Y26" s="30"/>
      <c r="Z26" s="228"/>
      <c r="AA26" s="180"/>
      <c r="AB26" s="261"/>
      <c r="AC26" s="228"/>
      <c r="AD26" s="180"/>
      <c r="AE26" s="258"/>
    </row>
    <row r="27" spans="1:32" ht="12.75" customHeight="1" x14ac:dyDescent="0.2">
      <c r="A27" s="247"/>
      <c r="B27" s="248"/>
      <c r="C27" s="248"/>
      <c r="D27" s="248"/>
      <c r="E27" s="248"/>
      <c r="F27" s="181" t="s">
        <v>51</v>
      </c>
      <c r="G27" s="181"/>
      <c r="H27" s="181"/>
      <c r="I27" s="181"/>
      <c r="J27" s="181"/>
      <c r="K27" s="181"/>
      <c r="L27" s="181"/>
      <c r="M27" s="181"/>
      <c r="N27" s="181"/>
      <c r="O27" s="181"/>
      <c r="P27" s="181"/>
      <c r="Q27" s="181"/>
      <c r="R27" s="181"/>
      <c r="S27" s="181"/>
      <c r="T27" s="181"/>
      <c r="U27" s="181"/>
      <c r="V27" s="181"/>
      <c r="W27" s="181"/>
      <c r="X27" s="182"/>
      <c r="Y27" s="30"/>
      <c r="Z27" s="228">
        <v>100</v>
      </c>
      <c r="AA27" s="180"/>
      <c r="AB27" s="261"/>
      <c r="AC27" s="228"/>
      <c r="AD27" s="180"/>
      <c r="AE27" s="258"/>
    </row>
    <row r="28" spans="1:32" ht="12.75" customHeight="1" x14ac:dyDescent="0.2">
      <c r="A28" s="247"/>
      <c r="B28" s="248"/>
      <c r="C28" s="248"/>
      <c r="D28" s="248"/>
      <c r="E28" s="248"/>
      <c r="F28" s="181"/>
      <c r="G28" s="181"/>
      <c r="H28" s="181"/>
      <c r="I28" s="181"/>
      <c r="J28" s="181"/>
      <c r="K28" s="181"/>
      <c r="L28" s="181"/>
      <c r="M28" s="181"/>
      <c r="N28" s="181"/>
      <c r="O28" s="181"/>
      <c r="P28" s="181"/>
      <c r="Q28" s="181"/>
      <c r="R28" s="181"/>
      <c r="S28" s="181"/>
      <c r="T28" s="181"/>
      <c r="U28" s="181"/>
      <c r="V28" s="181"/>
      <c r="W28" s="181"/>
      <c r="X28" s="182"/>
      <c r="Y28" s="30"/>
      <c r="Z28" s="228"/>
      <c r="AA28" s="180"/>
      <c r="AB28" s="261"/>
      <c r="AC28" s="228"/>
      <c r="AD28" s="180"/>
      <c r="AE28" s="258"/>
    </row>
    <row r="29" spans="1:32" ht="12.75" customHeight="1" x14ac:dyDescent="0.2">
      <c r="A29" s="247"/>
      <c r="B29" s="248"/>
      <c r="C29" s="248"/>
      <c r="D29" s="248"/>
      <c r="E29" s="248"/>
      <c r="F29" s="181" t="s">
        <v>50</v>
      </c>
      <c r="G29" s="181"/>
      <c r="H29" s="181"/>
      <c r="I29" s="181"/>
      <c r="J29" s="181"/>
      <c r="K29" s="181"/>
      <c r="L29" s="181"/>
      <c r="M29" s="181"/>
      <c r="N29" s="181"/>
      <c r="O29" s="181"/>
      <c r="P29" s="181"/>
      <c r="Q29" s="181"/>
      <c r="R29" s="181"/>
      <c r="S29" s="181"/>
      <c r="T29" s="181"/>
      <c r="U29" s="181"/>
      <c r="V29" s="181"/>
      <c r="W29" s="181"/>
      <c r="X29" s="182"/>
      <c r="Y29" s="30"/>
      <c r="Z29" s="228">
        <v>100</v>
      </c>
      <c r="AA29" s="180"/>
      <c r="AB29" s="261"/>
      <c r="AC29" s="228"/>
      <c r="AD29" s="180"/>
      <c r="AE29" s="258"/>
    </row>
    <row r="30" spans="1:32" ht="12.75" customHeight="1" thickBot="1" x14ac:dyDescent="0.25">
      <c r="A30" s="249"/>
      <c r="B30" s="250"/>
      <c r="C30" s="250"/>
      <c r="D30" s="250"/>
      <c r="E30" s="250"/>
      <c r="F30" s="183"/>
      <c r="G30" s="183"/>
      <c r="H30" s="183"/>
      <c r="I30" s="183"/>
      <c r="J30" s="183"/>
      <c r="K30" s="183"/>
      <c r="L30" s="183"/>
      <c r="M30" s="183"/>
      <c r="N30" s="183"/>
      <c r="O30" s="183"/>
      <c r="P30" s="183"/>
      <c r="Q30" s="183"/>
      <c r="R30" s="183"/>
      <c r="S30" s="183"/>
      <c r="T30" s="183"/>
      <c r="U30" s="183"/>
      <c r="V30" s="183"/>
      <c r="W30" s="183"/>
      <c r="X30" s="184"/>
      <c r="Y30" s="30"/>
      <c r="Z30" s="262"/>
      <c r="AA30" s="259"/>
      <c r="AB30" s="266"/>
      <c r="AC30" s="262"/>
      <c r="AD30" s="259"/>
      <c r="AE30" s="260"/>
    </row>
    <row r="31" spans="1:32" ht="12.75" customHeight="1" x14ac:dyDescent="0.2">
      <c r="A31" s="229" t="s">
        <v>49</v>
      </c>
      <c r="B31" s="230"/>
      <c r="C31" s="230"/>
      <c r="D31" s="230"/>
      <c r="E31" s="230"/>
      <c r="F31" s="224" t="s">
        <v>48</v>
      </c>
      <c r="G31" s="224"/>
      <c r="H31" s="224"/>
      <c r="I31" s="224"/>
      <c r="J31" s="224"/>
      <c r="K31" s="224"/>
      <c r="L31" s="224"/>
      <c r="M31" s="224"/>
      <c r="N31" s="224"/>
      <c r="O31" s="224"/>
      <c r="P31" s="224"/>
      <c r="Q31" s="224"/>
      <c r="R31" s="224"/>
      <c r="S31" s="224"/>
      <c r="T31" s="224"/>
      <c r="U31" s="224"/>
      <c r="V31" s="224"/>
      <c r="W31" s="224"/>
      <c r="X31" s="225"/>
      <c r="Y31" s="30"/>
      <c r="Z31" s="263">
        <v>100</v>
      </c>
      <c r="AA31" s="264"/>
      <c r="AB31" s="264"/>
      <c r="AC31" s="264"/>
      <c r="AD31" s="264"/>
      <c r="AE31" s="265"/>
    </row>
    <row r="32" spans="1:32" ht="12.75" customHeight="1" thickBot="1" x14ac:dyDescent="0.25">
      <c r="A32" s="233"/>
      <c r="B32" s="234"/>
      <c r="C32" s="234"/>
      <c r="D32" s="234"/>
      <c r="E32" s="234"/>
      <c r="F32" s="183"/>
      <c r="G32" s="183"/>
      <c r="H32" s="183"/>
      <c r="I32" s="183"/>
      <c r="J32" s="183"/>
      <c r="K32" s="183"/>
      <c r="L32" s="183"/>
      <c r="M32" s="183"/>
      <c r="N32" s="183"/>
      <c r="O32" s="183"/>
      <c r="P32" s="183"/>
      <c r="Q32" s="183"/>
      <c r="R32" s="183"/>
      <c r="S32" s="183"/>
      <c r="T32" s="183"/>
      <c r="U32" s="183"/>
      <c r="V32" s="183"/>
      <c r="W32" s="183"/>
      <c r="X32" s="184"/>
      <c r="Y32" s="30"/>
      <c r="Z32" s="263"/>
      <c r="AA32" s="264"/>
      <c r="AB32" s="264"/>
      <c r="AC32" s="264"/>
      <c r="AD32" s="264"/>
      <c r="AE32" s="265"/>
    </row>
    <row r="33" spans="1:33" ht="12.75" customHeight="1" x14ac:dyDescent="0.2">
      <c r="A33" s="218" t="s">
        <v>47</v>
      </c>
      <c r="B33" s="219"/>
      <c r="C33" s="219"/>
      <c r="D33" s="219"/>
      <c r="E33" s="220"/>
      <c r="F33" s="251" t="s">
        <v>46</v>
      </c>
      <c r="G33" s="252"/>
      <c r="H33" s="252"/>
      <c r="I33" s="252"/>
      <c r="J33" s="252"/>
      <c r="K33" s="252"/>
      <c r="L33" s="252"/>
      <c r="M33" s="252"/>
      <c r="N33" s="252"/>
      <c r="O33" s="252"/>
      <c r="P33" s="252"/>
      <c r="Q33" s="252"/>
      <c r="R33" s="252"/>
      <c r="S33" s="252"/>
      <c r="T33" s="252"/>
      <c r="U33" s="252"/>
      <c r="V33" s="252"/>
      <c r="W33" s="252"/>
      <c r="X33" s="253"/>
      <c r="Y33" s="30"/>
      <c r="Z33" s="267">
        <v>100</v>
      </c>
      <c r="AA33" s="268"/>
      <c r="AB33" s="268"/>
      <c r="AC33" s="268"/>
      <c r="AD33" s="268"/>
      <c r="AE33" s="269"/>
    </row>
    <row r="34" spans="1:33" ht="12.75" customHeight="1" thickBot="1" x14ac:dyDescent="0.25">
      <c r="A34" s="221"/>
      <c r="B34" s="222"/>
      <c r="C34" s="222"/>
      <c r="D34" s="222"/>
      <c r="E34" s="223"/>
      <c r="F34" s="254"/>
      <c r="G34" s="255"/>
      <c r="H34" s="255"/>
      <c r="I34" s="255"/>
      <c r="J34" s="255"/>
      <c r="K34" s="255"/>
      <c r="L34" s="255"/>
      <c r="M34" s="255"/>
      <c r="N34" s="255"/>
      <c r="O34" s="255"/>
      <c r="P34" s="255"/>
      <c r="Q34" s="255"/>
      <c r="R34" s="255"/>
      <c r="S34" s="255"/>
      <c r="T34" s="255"/>
      <c r="U34" s="255"/>
      <c r="V34" s="255"/>
      <c r="W34" s="255"/>
      <c r="X34" s="256"/>
      <c r="Y34" s="30"/>
      <c r="Z34" s="263"/>
      <c r="AA34" s="264"/>
      <c r="AB34" s="264"/>
      <c r="AC34" s="264"/>
      <c r="AD34" s="264"/>
      <c r="AE34" s="265"/>
    </row>
    <row r="35" spans="1:33" ht="12.75" customHeight="1" x14ac:dyDescent="0.2">
      <c r="A35" s="229" t="s">
        <v>45</v>
      </c>
      <c r="B35" s="230"/>
      <c r="C35" s="230"/>
      <c r="D35" s="230"/>
      <c r="E35" s="230"/>
      <c r="F35" s="224" t="s">
        <v>44</v>
      </c>
      <c r="G35" s="224"/>
      <c r="H35" s="224"/>
      <c r="I35" s="224"/>
      <c r="J35" s="224"/>
      <c r="K35" s="224"/>
      <c r="L35" s="224"/>
      <c r="M35" s="224"/>
      <c r="N35" s="224"/>
      <c r="O35" s="224"/>
      <c r="P35" s="224"/>
      <c r="Q35" s="224"/>
      <c r="R35" s="224"/>
      <c r="S35" s="224"/>
      <c r="T35" s="224"/>
      <c r="U35" s="224"/>
      <c r="V35" s="224"/>
      <c r="W35" s="224"/>
      <c r="X35" s="225"/>
      <c r="Y35" s="30"/>
      <c r="Z35" s="226">
        <v>100</v>
      </c>
      <c r="AA35" s="227"/>
      <c r="AB35" s="227"/>
      <c r="AC35" s="227">
        <f>+Z35+Z37</f>
        <v>200</v>
      </c>
      <c r="AD35" s="227"/>
      <c r="AE35" s="257"/>
    </row>
    <row r="36" spans="1:33" ht="12.75" customHeight="1" x14ac:dyDescent="0.2">
      <c r="A36" s="231"/>
      <c r="B36" s="232"/>
      <c r="C36" s="232"/>
      <c r="D36" s="232"/>
      <c r="E36" s="232"/>
      <c r="F36" s="181"/>
      <c r="G36" s="181"/>
      <c r="H36" s="181"/>
      <c r="I36" s="181"/>
      <c r="J36" s="181"/>
      <c r="K36" s="181"/>
      <c r="L36" s="181"/>
      <c r="M36" s="181"/>
      <c r="N36" s="181"/>
      <c r="O36" s="181"/>
      <c r="P36" s="181"/>
      <c r="Q36" s="181"/>
      <c r="R36" s="181"/>
      <c r="S36" s="181"/>
      <c r="T36" s="181"/>
      <c r="U36" s="181"/>
      <c r="V36" s="181"/>
      <c r="W36" s="181"/>
      <c r="X36" s="182"/>
      <c r="Y36" s="30"/>
      <c r="Z36" s="228"/>
      <c r="AA36" s="180"/>
      <c r="AB36" s="180"/>
      <c r="AC36" s="180"/>
      <c r="AD36" s="180"/>
      <c r="AE36" s="258"/>
    </row>
    <row r="37" spans="1:33" ht="12.75" customHeight="1" x14ac:dyDescent="0.2">
      <c r="A37" s="231"/>
      <c r="B37" s="232"/>
      <c r="C37" s="232"/>
      <c r="D37" s="232"/>
      <c r="E37" s="232"/>
      <c r="F37" s="181" t="s">
        <v>43</v>
      </c>
      <c r="G37" s="181"/>
      <c r="H37" s="181"/>
      <c r="I37" s="181"/>
      <c r="J37" s="181"/>
      <c r="K37" s="181"/>
      <c r="L37" s="181"/>
      <c r="M37" s="181"/>
      <c r="N37" s="181"/>
      <c r="O37" s="181"/>
      <c r="P37" s="181"/>
      <c r="Q37" s="181"/>
      <c r="R37" s="181"/>
      <c r="S37" s="181"/>
      <c r="T37" s="181"/>
      <c r="U37" s="181"/>
      <c r="V37" s="181"/>
      <c r="W37" s="181"/>
      <c r="X37" s="182"/>
      <c r="Y37" s="30"/>
      <c r="Z37" s="228">
        <v>100</v>
      </c>
      <c r="AA37" s="180"/>
      <c r="AB37" s="180"/>
      <c r="AC37" s="180"/>
      <c r="AD37" s="180"/>
      <c r="AE37" s="258"/>
    </row>
    <row r="38" spans="1:33" ht="12.75" customHeight="1" thickBot="1" x14ac:dyDescent="0.25">
      <c r="A38" s="233"/>
      <c r="B38" s="234"/>
      <c r="C38" s="234"/>
      <c r="D38" s="234"/>
      <c r="E38" s="234"/>
      <c r="F38" s="183"/>
      <c r="G38" s="183"/>
      <c r="H38" s="183"/>
      <c r="I38" s="183"/>
      <c r="J38" s="183"/>
      <c r="K38" s="183"/>
      <c r="L38" s="183"/>
      <c r="M38" s="183"/>
      <c r="N38" s="183"/>
      <c r="O38" s="183"/>
      <c r="P38" s="183"/>
      <c r="Q38" s="183"/>
      <c r="R38" s="183"/>
      <c r="S38" s="183"/>
      <c r="T38" s="183"/>
      <c r="U38" s="183"/>
      <c r="V38" s="183"/>
      <c r="W38" s="183"/>
      <c r="X38" s="184"/>
      <c r="Y38" s="30"/>
      <c r="Z38" s="262"/>
      <c r="AA38" s="259"/>
      <c r="AB38" s="259"/>
      <c r="AC38" s="259"/>
      <c r="AD38" s="259"/>
      <c r="AE38" s="260"/>
    </row>
    <row r="39" spans="1:33" ht="12.75" customHeight="1" thickBot="1" x14ac:dyDescent="0.25">
      <c r="A39" s="28"/>
      <c r="B39" s="28"/>
      <c r="C39" s="28"/>
      <c r="D39" s="28"/>
      <c r="E39" s="28"/>
      <c r="F39" s="28"/>
      <c r="G39" s="28"/>
      <c r="H39" s="28"/>
      <c r="I39" s="28"/>
      <c r="J39" s="28"/>
      <c r="K39" s="28"/>
      <c r="L39" s="28"/>
      <c r="M39" s="28"/>
      <c r="N39" s="28"/>
      <c r="O39" s="28"/>
      <c r="P39" s="28"/>
      <c r="Q39" s="28"/>
      <c r="R39" s="28"/>
      <c r="S39" s="28"/>
      <c r="T39" s="28"/>
      <c r="U39" s="28"/>
      <c r="V39" s="29"/>
      <c r="W39" s="29"/>
      <c r="X39" s="29"/>
      <c r="Y39" s="29"/>
      <c r="Z39" s="29"/>
      <c r="AA39" s="29"/>
      <c r="AB39" s="29"/>
      <c r="AC39" s="29"/>
      <c r="AD39" s="29"/>
      <c r="AE39" s="29"/>
      <c r="AF39" s="10"/>
      <c r="AG39" s="10"/>
    </row>
    <row r="40" spans="1:33" ht="12.75" customHeight="1" x14ac:dyDescent="0.2">
      <c r="A40" s="190" t="s">
        <v>42</v>
      </c>
      <c r="B40" s="191"/>
      <c r="C40" s="191"/>
      <c r="D40" s="191"/>
      <c r="E40" s="191"/>
      <c r="F40" s="191"/>
      <c r="G40" s="191"/>
      <c r="H40" s="191"/>
      <c r="I40" s="191"/>
      <c r="J40" s="191"/>
      <c r="K40" s="191"/>
      <c r="L40" s="191"/>
      <c r="M40" s="191"/>
      <c r="N40" s="191"/>
      <c r="O40" s="191"/>
      <c r="P40" s="191"/>
      <c r="Q40" s="191"/>
      <c r="R40" s="191"/>
      <c r="S40" s="191"/>
      <c r="T40" s="191"/>
      <c r="U40" s="191"/>
      <c r="V40" s="191"/>
      <c r="W40" s="191"/>
      <c r="X40" s="192"/>
      <c r="Y40" s="29"/>
      <c r="Z40" s="196" t="s">
        <v>41</v>
      </c>
      <c r="AA40" s="197"/>
      <c r="AB40" s="198"/>
      <c r="AC40" s="202">
        <f>+(AC35+Z33+Z31+AC20)/10</f>
        <v>100</v>
      </c>
      <c r="AD40" s="203"/>
      <c r="AE40" s="204"/>
      <c r="AF40" s="10"/>
      <c r="AG40" s="10"/>
    </row>
    <row r="41" spans="1:33" ht="12.75" customHeight="1" thickBot="1" x14ac:dyDescent="0.25">
      <c r="A41" s="193"/>
      <c r="B41" s="194"/>
      <c r="C41" s="194"/>
      <c r="D41" s="194"/>
      <c r="E41" s="194"/>
      <c r="F41" s="194"/>
      <c r="G41" s="194"/>
      <c r="H41" s="194"/>
      <c r="I41" s="194"/>
      <c r="J41" s="194"/>
      <c r="K41" s="194"/>
      <c r="L41" s="194"/>
      <c r="M41" s="194"/>
      <c r="N41" s="194"/>
      <c r="O41" s="194"/>
      <c r="P41" s="194"/>
      <c r="Q41" s="194"/>
      <c r="R41" s="194"/>
      <c r="S41" s="194"/>
      <c r="T41" s="194"/>
      <c r="U41" s="194"/>
      <c r="V41" s="194"/>
      <c r="W41" s="194"/>
      <c r="X41" s="195"/>
      <c r="Y41" s="28"/>
      <c r="Z41" s="199"/>
      <c r="AA41" s="200"/>
      <c r="AB41" s="201"/>
      <c r="AC41" s="205"/>
      <c r="AD41" s="206"/>
      <c r="AE41" s="207"/>
    </row>
    <row r="42" spans="1:33" ht="12.75" customHeight="1" thickBot="1" x14ac:dyDescent="0.25">
      <c r="A42" s="28"/>
      <c r="B42" s="28"/>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row>
    <row r="43" spans="1:33" ht="12.75" customHeight="1" thickBot="1" x14ac:dyDescent="0.25">
      <c r="A43" s="175" t="s">
        <v>40</v>
      </c>
      <c r="B43" s="176"/>
      <c r="C43" s="176"/>
      <c r="D43" s="176"/>
      <c r="E43" s="176"/>
      <c r="F43" s="176"/>
      <c r="G43" s="176"/>
      <c r="H43" s="176"/>
      <c r="I43" s="176"/>
      <c r="J43" s="176"/>
      <c r="K43" s="176"/>
      <c r="L43" s="176"/>
      <c r="M43" s="176"/>
      <c r="N43" s="176"/>
      <c r="O43" s="176"/>
      <c r="P43" s="176"/>
      <c r="Q43" s="176"/>
      <c r="R43" s="176"/>
      <c r="S43" s="176"/>
      <c r="T43" s="176"/>
      <c r="U43" s="176"/>
      <c r="V43" s="176"/>
      <c r="W43" s="176"/>
      <c r="X43" s="176"/>
      <c r="Y43" s="176"/>
      <c r="Z43" s="176"/>
      <c r="AA43" s="176"/>
      <c r="AB43" s="176"/>
      <c r="AC43" s="176"/>
      <c r="AD43" s="176"/>
      <c r="AE43" s="177"/>
    </row>
    <row r="44" spans="1:33" ht="12.75" customHeight="1" x14ac:dyDescent="0.2">
      <c r="A44" s="11"/>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9"/>
    </row>
    <row r="45" spans="1:33" ht="12.75" customHeight="1" thickBot="1" x14ac:dyDescent="0.25">
      <c r="A45" s="27"/>
      <c r="B45" s="147" t="str">
        <f>IF(A45="•",F20," ")</f>
        <v xml:space="preserve"> </v>
      </c>
      <c r="C45" s="147"/>
      <c r="D45" s="147"/>
      <c r="E45" s="147"/>
      <c r="F45" s="147"/>
      <c r="G45" s="147"/>
      <c r="H45" s="147"/>
      <c r="I45" s="147"/>
      <c r="J45" s="147"/>
      <c r="K45" s="147"/>
      <c r="L45" s="147"/>
      <c r="M45" s="147"/>
      <c r="N45" s="147"/>
      <c r="O45" s="147"/>
      <c r="P45" s="147"/>
      <c r="Q45" s="147"/>
      <c r="R45" s="147"/>
      <c r="S45" s="147"/>
      <c r="T45" s="147"/>
      <c r="U45" s="147"/>
      <c r="V45" s="147"/>
      <c r="W45" s="147"/>
      <c r="X45" s="147"/>
      <c r="Y45" s="147"/>
      <c r="Z45" s="147"/>
      <c r="AA45" s="147"/>
      <c r="AB45" s="147"/>
      <c r="AC45" s="16"/>
      <c r="AD45" s="16"/>
      <c r="AE45" s="26"/>
    </row>
    <row r="46" spans="1:33" ht="12.75" customHeight="1" thickBot="1" x14ac:dyDescent="0.25">
      <c r="A46" s="27"/>
      <c r="B46" s="147" t="str">
        <f>IF(A46="•",F21," ")</f>
        <v xml:space="preserve"> </v>
      </c>
      <c r="C46" s="147"/>
      <c r="D46" s="147"/>
      <c r="E46" s="147"/>
      <c r="F46" s="147"/>
      <c r="G46" s="147"/>
      <c r="H46" s="147"/>
      <c r="I46" s="147"/>
      <c r="J46" s="147"/>
      <c r="K46" s="147"/>
      <c r="L46" s="147"/>
      <c r="M46" s="147"/>
      <c r="N46" s="147"/>
      <c r="O46" s="147"/>
      <c r="P46" s="147"/>
      <c r="Q46" s="147"/>
      <c r="R46" s="147"/>
      <c r="S46" s="147"/>
      <c r="T46" s="147"/>
      <c r="U46" s="147"/>
      <c r="V46" s="147"/>
      <c r="W46" s="147"/>
      <c r="X46" s="147"/>
      <c r="Y46" s="147"/>
      <c r="Z46" s="147"/>
      <c r="AA46" s="147"/>
      <c r="AB46" s="147"/>
      <c r="AC46" s="16"/>
      <c r="AD46" s="16"/>
      <c r="AE46" s="26"/>
    </row>
    <row r="47" spans="1:33" ht="12.75" customHeight="1" thickBot="1" x14ac:dyDescent="0.25">
      <c r="A47" s="27"/>
      <c r="B47" s="147" t="str">
        <f>IF(A47="•",F23," ")</f>
        <v xml:space="preserve"> </v>
      </c>
      <c r="C47" s="147"/>
      <c r="D47" s="147"/>
      <c r="E47" s="147"/>
      <c r="F47" s="147"/>
      <c r="G47" s="147"/>
      <c r="H47" s="147"/>
      <c r="I47" s="147"/>
      <c r="J47" s="147"/>
      <c r="K47" s="147"/>
      <c r="L47" s="147"/>
      <c r="M47" s="147"/>
      <c r="N47" s="147"/>
      <c r="O47" s="147"/>
      <c r="P47" s="147"/>
      <c r="Q47" s="147"/>
      <c r="R47" s="147"/>
      <c r="S47" s="147"/>
      <c r="T47" s="147"/>
      <c r="U47" s="147"/>
      <c r="V47" s="147"/>
      <c r="W47" s="147"/>
      <c r="X47" s="147"/>
      <c r="Y47" s="147"/>
      <c r="Z47" s="147"/>
      <c r="AA47" s="147"/>
      <c r="AB47" s="147"/>
      <c r="AC47" s="16"/>
      <c r="AD47" s="16"/>
      <c r="AE47" s="26"/>
    </row>
    <row r="48" spans="1:33" ht="12.75" customHeight="1" thickBot="1" x14ac:dyDescent="0.25">
      <c r="A48" s="27"/>
      <c r="B48" s="151" t="str">
        <f>IF(A48="•",F25," ")</f>
        <v xml:space="preserve"> </v>
      </c>
      <c r="C48" s="151"/>
      <c r="D48" s="151"/>
      <c r="E48" s="151"/>
      <c r="F48" s="151"/>
      <c r="G48" s="151"/>
      <c r="H48" s="151"/>
      <c r="I48" s="151"/>
      <c r="J48" s="151"/>
      <c r="K48" s="151"/>
      <c r="L48" s="151"/>
      <c r="M48" s="151"/>
      <c r="N48" s="151"/>
      <c r="O48" s="151"/>
      <c r="P48" s="151"/>
      <c r="Q48" s="151"/>
      <c r="R48" s="151"/>
      <c r="S48" s="151"/>
      <c r="T48" s="151"/>
      <c r="U48" s="151"/>
      <c r="V48" s="151"/>
      <c r="W48" s="151"/>
      <c r="X48" s="151"/>
      <c r="Y48" s="151"/>
      <c r="Z48" s="151"/>
      <c r="AA48" s="151"/>
      <c r="AB48" s="151"/>
      <c r="AC48" s="16"/>
      <c r="AD48" s="16"/>
      <c r="AE48" s="26"/>
    </row>
    <row r="49" spans="1:31" ht="12.75" customHeight="1" thickBot="1" x14ac:dyDescent="0.25">
      <c r="A49" s="27"/>
      <c r="B49" s="147" t="str">
        <f>IF(A49="•",F27," ")</f>
        <v xml:space="preserve"> </v>
      </c>
      <c r="C49" s="147"/>
      <c r="D49" s="147"/>
      <c r="E49" s="147"/>
      <c r="F49" s="147"/>
      <c r="G49" s="147"/>
      <c r="H49" s="147"/>
      <c r="I49" s="147"/>
      <c r="J49" s="147"/>
      <c r="K49" s="147"/>
      <c r="L49" s="147"/>
      <c r="M49" s="147"/>
      <c r="N49" s="147"/>
      <c r="O49" s="147"/>
      <c r="P49" s="147"/>
      <c r="Q49" s="147"/>
      <c r="R49" s="147"/>
      <c r="S49" s="147"/>
      <c r="T49" s="147"/>
      <c r="U49" s="147"/>
      <c r="V49" s="147"/>
      <c r="W49" s="147"/>
      <c r="X49" s="147"/>
      <c r="Y49" s="147"/>
      <c r="Z49" s="147"/>
      <c r="AA49" s="147"/>
      <c r="AB49" s="147"/>
      <c r="AC49" s="16"/>
      <c r="AD49" s="16"/>
      <c r="AE49" s="26"/>
    </row>
    <row r="50" spans="1:31" ht="12.75" customHeight="1" thickBot="1" x14ac:dyDescent="0.25">
      <c r="A50" s="27"/>
      <c r="B50" s="151" t="str">
        <f>IF(A50="•",F29," ")</f>
        <v xml:space="preserve"> </v>
      </c>
      <c r="C50" s="151"/>
      <c r="D50" s="151"/>
      <c r="E50" s="151"/>
      <c r="F50" s="151"/>
      <c r="G50" s="151"/>
      <c r="H50" s="151"/>
      <c r="I50" s="151"/>
      <c r="J50" s="151"/>
      <c r="K50" s="151"/>
      <c r="L50" s="151"/>
      <c r="M50" s="151"/>
      <c r="N50" s="151"/>
      <c r="O50" s="151"/>
      <c r="P50" s="151"/>
      <c r="Q50" s="151"/>
      <c r="R50" s="151"/>
      <c r="S50" s="151"/>
      <c r="T50" s="151"/>
      <c r="U50" s="151"/>
      <c r="V50" s="151"/>
      <c r="W50" s="151"/>
      <c r="X50" s="151"/>
      <c r="Y50" s="151"/>
      <c r="Z50" s="151"/>
      <c r="AA50" s="151"/>
      <c r="AB50" s="151"/>
      <c r="AC50" s="16"/>
      <c r="AD50" s="16"/>
      <c r="AE50" s="26"/>
    </row>
    <row r="51" spans="1:31" ht="12.75" customHeight="1" thickBot="1" x14ac:dyDescent="0.25">
      <c r="A51" s="27"/>
      <c r="B51" s="147" t="str">
        <f>IF(A51="•",F31," ")</f>
        <v xml:space="preserve"> </v>
      </c>
      <c r="C51" s="147"/>
      <c r="D51" s="147"/>
      <c r="E51" s="147"/>
      <c r="F51" s="147"/>
      <c r="G51" s="147"/>
      <c r="H51" s="147"/>
      <c r="I51" s="147"/>
      <c r="J51" s="147"/>
      <c r="K51" s="147"/>
      <c r="L51" s="147"/>
      <c r="M51" s="147"/>
      <c r="N51" s="147"/>
      <c r="O51" s="147"/>
      <c r="P51" s="147"/>
      <c r="Q51" s="147"/>
      <c r="R51" s="147"/>
      <c r="S51" s="147"/>
      <c r="T51" s="147"/>
      <c r="U51" s="147"/>
      <c r="V51" s="147"/>
      <c r="W51" s="147"/>
      <c r="X51" s="147"/>
      <c r="Y51" s="147"/>
      <c r="Z51" s="147"/>
      <c r="AA51" s="147"/>
      <c r="AB51" s="147"/>
      <c r="AC51" s="16"/>
      <c r="AD51" s="16"/>
      <c r="AE51" s="26"/>
    </row>
    <row r="52" spans="1:31" ht="12.75" customHeight="1" thickBot="1" x14ac:dyDescent="0.25">
      <c r="A52" s="27"/>
      <c r="B52" s="151" t="str">
        <f>IF(A52="•",F33," ")</f>
        <v xml:space="preserve"> </v>
      </c>
      <c r="C52" s="151"/>
      <c r="D52" s="151"/>
      <c r="E52" s="151"/>
      <c r="F52" s="151"/>
      <c r="G52" s="151"/>
      <c r="H52" s="151"/>
      <c r="I52" s="151"/>
      <c r="J52" s="151"/>
      <c r="K52" s="151"/>
      <c r="L52" s="151"/>
      <c r="M52" s="151"/>
      <c r="N52" s="151"/>
      <c r="O52" s="151"/>
      <c r="P52" s="151"/>
      <c r="Q52" s="151"/>
      <c r="R52" s="151"/>
      <c r="S52" s="151"/>
      <c r="T52" s="151"/>
      <c r="U52" s="151"/>
      <c r="V52" s="151"/>
      <c r="W52" s="151"/>
      <c r="X52" s="151"/>
      <c r="Y52" s="151"/>
      <c r="Z52" s="151"/>
      <c r="AA52" s="151"/>
      <c r="AB52" s="151"/>
      <c r="AC52" s="16"/>
      <c r="AD52" s="16"/>
      <c r="AE52" s="26"/>
    </row>
    <row r="53" spans="1:31" ht="12.75" customHeight="1" thickBot="1" x14ac:dyDescent="0.25">
      <c r="A53" s="27"/>
      <c r="B53" s="147" t="str">
        <f>IF(A53="•",F35," ")</f>
        <v xml:space="preserve"> </v>
      </c>
      <c r="C53" s="147"/>
      <c r="D53" s="147"/>
      <c r="E53" s="147"/>
      <c r="F53" s="147"/>
      <c r="G53" s="147"/>
      <c r="H53" s="147"/>
      <c r="I53" s="147"/>
      <c r="J53" s="147"/>
      <c r="K53" s="147"/>
      <c r="L53" s="147"/>
      <c r="M53" s="147"/>
      <c r="N53" s="147"/>
      <c r="O53" s="147"/>
      <c r="P53" s="147"/>
      <c r="Q53" s="147"/>
      <c r="R53" s="147"/>
      <c r="S53" s="147"/>
      <c r="T53" s="147"/>
      <c r="U53" s="147"/>
      <c r="V53" s="147"/>
      <c r="W53" s="147"/>
      <c r="X53" s="147"/>
      <c r="Y53" s="147"/>
      <c r="Z53" s="147"/>
      <c r="AA53" s="147"/>
      <c r="AB53" s="147"/>
      <c r="AC53" s="16"/>
      <c r="AD53" s="16"/>
      <c r="AE53" s="26"/>
    </row>
    <row r="54" spans="1:31" ht="12.75" customHeight="1" thickBot="1" x14ac:dyDescent="0.25">
      <c r="A54" s="25"/>
      <c r="B54" s="151" t="str">
        <f>IF(A54="•",F37," ")</f>
        <v xml:space="preserve"> </v>
      </c>
      <c r="C54" s="151"/>
      <c r="D54" s="151"/>
      <c r="E54" s="151"/>
      <c r="F54" s="151"/>
      <c r="G54" s="151"/>
      <c r="H54" s="151"/>
      <c r="I54" s="151"/>
      <c r="J54" s="151"/>
      <c r="K54" s="151"/>
      <c r="L54" s="151"/>
      <c r="M54" s="151"/>
      <c r="N54" s="151"/>
      <c r="O54" s="151"/>
      <c r="P54" s="151"/>
      <c r="Q54" s="151"/>
      <c r="R54" s="151"/>
      <c r="S54" s="151"/>
      <c r="T54" s="151"/>
      <c r="U54" s="151"/>
      <c r="V54" s="151"/>
      <c r="W54" s="151"/>
      <c r="X54" s="151"/>
      <c r="Y54" s="151"/>
      <c r="Z54" s="151"/>
      <c r="AA54" s="151"/>
      <c r="AB54" s="151"/>
      <c r="AC54" s="6"/>
      <c r="AD54" s="6"/>
      <c r="AE54" s="5"/>
    </row>
    <row r="56" spans="1:31" ht="13.5" thickBot="1" x14ac:dyDescent="0.25"/>
    <row r="57" spans="1:31" ht="12.75" customHeight="1" thickBot="1" x14ac:dyDescent="0.25">
      <c r="A57" s="148" t="s">
        <v>39</v>
      </c>
      <c r="B57" s="149"/>
      <c r="C57" s="149"/>
      <c r="D57" s="149"/>
      <c r="E57" s="149"/>
      <c r="F57" s="149"/>
      <c r="G57" s="149"/>
      <c r="H57" s="149"/>
      <c r="I57" s="149"/>
      <c r="J57" s="149"/>
      <c r="K57" s="149"/>
      <c r="L57" s="149"/>
      <c r="M57" s="149"/>
      <c r="N57" s="149"/>
      <c r="O57" s="149"/>
      <c r="P57" s="149"/>
      <c r="Q57" s="149"/>
      <c r="R57" s="149"/>
      <c r="S57" s="149"/>
      <c r="T57" s="149"/>
      <c r="U57" s="149"/>
      <c r="V57" s="149"/>
      <c r="W57" s="149"/>
      <c r="X57" s="149"/>
      <c r="Y57" s="149"/>
      <c r="Z57" s="149"/>
      <c r="AA57" s="149"/>
      <c r="AB57" s="149"/>
      <c r="AC57" s="149"/>
      <c r="AD57" s="149"/>
      <c r="AE57" s="150"/>
    </row>
    <row r="58" spans="1:31" ht="12.75" customHeight="1" thickBot="1" x14ac:dyDescent="0.25">
      <c r="A58" s="11"/>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9"/>
    </row>
    <row r="59" spans="1:31" ht="12.75" customHeight="1" x14ac:dyDescent="0.2">
      <c r="A59" s="157" t="str">
        <f>CONCATENATE(Hoja1!B2,Hoja1!F2,Hoja1!G2,MAURICIO!E10,Hoja1!H2,MAURICIO!E6,Hoja1!H5,Hoja1!F30)</f>
        <v>En mi calidad de supervisor del contrato 169 certifico que la información consignada en la presente evaluación corresponde con el seguimiento que personalmente he adelantado de la ejecución por parte del contratista JAVIER MAURICIO MOJICA MEDINA  y en tal virtud lo remito al Grupo de Adquisiciones y Contratos para el trámite de pago del periodo evaluado.</v>
      </c>
      <c r="B59" s="158"/>
      <c r="C59" s="158"/>
      <c r="D59" s="158"/>
      <c r="E59" s="158"/>
      <c r="F59" s="158"/>
      <c r="G59" s="158"/>
      <c r="H59" s="158"/>
      <c r="I59" s="158"/>
      <c r="J59" s="158"/>
      <c r="K59" s="158"/>
      <c r="L59" s="158"/>
      <c r="M59" s="158"/>
      <c r="N59" s="158"/>
      <c r="O59" s="158"/>
      <c r="P59" s="158"/>
      <c r="Q59" s="158"/>
      <c r="R59" s="158"/>
      <c r="S59" s="158"/>
      <c r="T59" s="158"/>
      <c r="U59" s="158"/>
      <c r="V59" s="158"/>
      <c r="W59" s="158"/>
      <c r="X59" s="158"/>
      <c r="Y59" s="158"/>
      <c r="Z59" s="158"/>
      <c r="AA59" s="158"/>
      <c r="AB59" s="158"/>
      <c r="AC59" s="158"/>
      <c r="AD59" s="158"/>
      <c r="AE59" s="159"/>
    </row>
    <row r="60" spans="1:31" ht="12.75" customHeight="1" x14ac:dyDescent="0.2">
      <c r="A60" s="160"/>
      <c r="B60" s="161"/>
      <c r="C60" s="161"/>
      <c r="D60" s="161"/>
      <c r="E60" s="161"/>
      <c r="F60" s="161"/>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1"/>
      <c r="AE60" s="162"/>
    </row>
    <row r="61" spans="1:31" ht="12.75" customHeight="1" x14ac:dyDescent="0.2">
      <c r="A61" s="160"/>
      <c r="B61" s="161"/>
      <c r="C61" s="161"/>
      <c r="D61" s="161"/>
      <c r="E61" s="161"/>
      <c r="F61" s="161"/>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1"/>
      <c r="AE61" s="162"/>
    </row>
    <row r="62" spans="1:31" ht="12.75" customHeight="1" thickBot="1" x14ac:dyDescent="0.25">
      <c r="A62" s="163"/>
      <c r="B62" s="164"/>
      <c r="C62" s="164"/>
      <c r="D62" s="164"/>
      <c r="E62" s="164"/>
      <c r="F62" s="164"/>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4"/>
      <c r="AE62" s="165"/>
    </row>
    <row r="63" spans="1:31" ht="12.75" customHeight="1" thickBot="1" x14ac:dyDescent="0.25">
      <c r="A63" s="11"/>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9"/>
    </row>
    <row r="64" spans="1:31" ht="12.75" customHeight="1" x14ac:dyDescent="0.2">
      <c r="A64" s="167" t="s">
        <v>38</v>
      </c>
      <c r="B64" s="168"/>
      <c r="C64" s="168"/>
      <c r="D64" s="168"/>
      <c r="E64" s="168"/>
      <c r="F64" s="168"/>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8"/>
      <c r="AE64" s="169"/>
    </row>
    <row r="65" spans="1:31" ht="12.75" customHeight="1" x14ac:dyDescent="0.2">
      <c r="A65" s="11"/>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9"/>
    </row>
    <row r="66" spans="1:31" ht="12.75" customHeight="1" x14ac:dyDescent="0.2">
      <c r="A66" s="152" t="str">
        <f>Hoja5!C34</f>
        <v>He sido notificado del resultado de la evaluación (100) y me comprometo a mantener el rendimiento hasta ahora desempeñado.</v>
      </c>
      <c r="B66" s="153"/>
      <c r="C66" s="153"/>
      <c r="D66" s="153"/>
      <c r="E66" s="153"/>
      <c r="F66" s="153"/>
      <c r="G66" s="153"/>
      <c r="H66" s="153"/>
      <c r="I66" s="153"/>
      <c r="J66" s="153"/>
      <c r="K66" s="153"/>
      <c r="L66" s="153"/>
      <c r="M66" s="153"/>
      <c r="N66" s="153"/>
      <c r="O66" s="153"/>
      <c r="P66" s="153"/>
      <c r="Q66" s="153"/>
      <c r="R66" s="153"/>
      <c r="S66" s="153"/>
      <c r="T66" s="153"/>
      <c r="U66" s="153"/>
      <c r="V66" s="153"/>
      <c r="W66" s="153"/>
      <c r="X66" s="153"/>
      <c r="Y66" s="153"/>
      <c r="Z66" s="153"/>
      <c r="AA66" s="153"/>
      <c r="AB66" s="153"/>
      <c r="AC66" s="153"/>
      <c r="AD66" s="153"/>
      <c r="AE66" s="154"/>
    </row>
    <row r="67" spans="1:31" ht="12.75" customHeight="1" x14ac:dyDescent="0.2">
      <c r="A67" s="152"/>
      <c r="B67" s="153"/>
      <c r="C67" s="153"/>
      <c r="D67" s="153"/>
      <c r="E67" s="153"/>
      <c r="F67" s="153"/>
      <c r="G67" s="153"/>
      <c r="H67" s="153"/>
      <c r="I67" s="153"/>
      <c r="J67" s="153"/>
      <c r="K67" s="153"/>
      <c r="L67" s="153"/>
      <c r="M67" s="153"/>
      <c r="N67" s="153"/>
      <c r="O67" s="153"/>
      <c r="P67" s="153"/>
      <c r="Q67" s="153"/>
      <c r="R67" s="153"/>
      <c r="S67" s="153"/>
      <c r="T67" s="153"/>
      <c r="U67" s="153"/>
      <c r="V67" s="153"/>
      <c r="W67" s="153"/>
      <c r="X67" s="153"/>
      <c r="Y67" s="153"/>
      <c r="Z67" s="153"/>
      <c r="AA67" s="153"/>
      <c r="AB67" s="153"/>
      <c r="AC67" s="153"/>
      <c r="AD67" s="153"/>
      <c r="AE67" s="154"/>
    </row>
    <row r="68" spans="1:31" ht="12.75" customHeight="1" thickBot="1" x14ac:dyDescent="0.25">
      <c r="A68" s="24"/>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2"/>
    </row>
    <row r="69" spans="1:31" ht="12.75" customHeight="1" thickBot="1" x14ac:dyDescent="0.25">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row>
    <row r="70" spans="1:31" ht="12.75" customHeight="1" x14ac:dyDescent="0.2">
      <c r="A70" s="155" t="str">
        <f>CONCATENATE("NOTIFICADO HOY, ",B16," DE ",D16," DE ",H16,".")</f>
        <v>NOTIFICADO HOY, 5 DE OCTUBRE DE 2021.</v>
      </c>
      <c r="B70" s="156"/>
      <c r="C70" s="156"/>
      <c r="D70" s="156"/>
      <c r="E70" s="156"/>
      <c r="F70" s="156"/>
      <c r="G70" s="156"/>
      <c r="H70" s="156"/>
      <c r="I70" s="156"/>
      <c r="J70" s="156"/>
      <c r="K70" s="156"/>
      <c r="L70" s="156"/>
      <c r="M70" s="20"/>
      <c r="N70" s="20"/>
      <c r="O70" s="19"/>
      <c r="P70" s="19"/>
      <c r="Q70" s="19"/>
      <c r="R70" s="19"/>
      <c r="S70" s="19"/>
      <c r="T70" s="19"/>
      <c r="U70" s="19"/>
      <c r="V70" s="19"/>
      <c r="W70" s="19"/>
      <c r="X70" s="19"/>
      <c r="Y70" s="19"/>
      <c r="Z70" s="19"/>
      <c r="AA70" s="19"/>
      <c r="AB70" s="19"/>
      <c r="AC70" s="19"/>
      <c r="AD70" s="19"/>
      <c r="AE70" s="18"/>
    </row>
    <row r="71" spans="1:31" ht="12.75" customHeight="1" x14ac:dyDescent="0.2">
      <c r="A71" s="17"/>
      <c r="B71" s="16"/>
      <c r="C71" s="16"/>
      <c r="D71" s="16"/>
      <c r="E71" s="16"/>
      <c r="F71" s="16"/>
      <c r="G71" s="16"/>
      <c r="H71" s="16"/>
      <c r="I71" s="16"/>
      <c r="J71" s="16"/>
      <c r="K71" s="16"/>
      <c r="L71" s="16"/>
      <c r="M71" s="16"/>
      <c r="N71" s="16"/>
      <c r="O71" s="10"/>
      <c r="P71" s="10"/>
      <c r="Q71" s="10"/>
      <c r="R71" s="10"/>
      <c r="S71" s="10"/>
      <c r="T71" s="10"/>
      <c r="U71" s="10"/>
      <c r="V71" s="10"/>
      <c r="W71" s="10"/>
      <c r="X71" s="10"/>
      <c r="Y71" s="10"/>
      <c r="Z71" s="10"/>
      <c r="AA71" s="10"/>
      <c r="AB71" s="10"/>
      <c r="AC71" s="10"/>
      <c r="AD71" s="10"/>
      <c r="AE71" s="9"/>
    </row>
    <row r="72" spans="1:31" ht="12.75" customHeight="1" x14ac:dyDescent="0.2">
      <c r="A72" s="17"/>
      <c r="B72" s="16"/>
      <c r="C72" s="16"/>
      <c r="D72" s="16"/>
      <c r="E72" s="16"/>
      <c r="F72" s="16"/>
      <c r="G72" s="16"/>
      <c r="H72" s="16"/>
      <c r="I72" s="16"/>
      <c r="J72" s="16"/>
      <c r="K72" s="16"/>
      <c r="L72" s="16"/>
      <c r="M72" s="16"/>
      <c r="N72" s="16"/>
      <c r="O72" s="10"/>
      <c r="P72" s="10"/>
      <c r="Q72" s="10"/>
      <c r="R72" s="10"/>
      <c r="S72" s="10"/>
      <c r="T72" s="10"/>
      <c r="U72" s="10"/>
      <c r="V72" s="10"/>
      <c r="W72" s="10"/>
      <c r="X72" s="10"/>
      <c r="Y72" s="10"/>
      <c r="Z72" s="10"/>
      <c r="AA72" s="10"/>
      <c r="AB72" s="10"/>
      <c r="AC72" s="10"/>
      <c r="AD72" s="10"/>
      <c r="AE72" s="9"/>
    </row>
    <row r="73" spans="1:31" ht="12.75" customHeight="1" x14ac:dyDescent="0.2">
      <c r="A73" s="11"/>
      <c r="B73" s="10"/>
      <c r="C73" s="10"/>
      <c r="D73" s="10"/>
      <c r="E73" s="10"/>
      <c r="F73" s="10"/>
      <c r="G73" s="10"/>
      <c r="H73" s="10"/>
      <c r="I73" s="10"/>
      <c r="J73" s="15"/>
      <c r="K73" s="10"/>
      <c r="L73" s="10"/>
      <c r="M73" s="10"/>
      <c r="N73" s="10"/>
      <c r="O73" s="10"/>
      <c r="P73" s="10"/>
      <c r="Q73" s="10"/>
      <c r="R73" s="10"/>
      <c r="S73" s="10"/>
      <c r="T73" s="10"/>
      <c r="U73" s="10"/>
      <c r="V73" s="10"/>
      <c r="W73" s="10"/>
      <c r="X73" s="10"/>
      <c r="Y73" s="10"/>
      <c r="Z73" s="10"/>
      <c r="AA73" s="10"/>
      <c r="AB73" s="10"/>
      <c r="AC73" s="10"/>
      <c r="AD73" s="10"/>
      <c r="AE73" s="9"/>
    </row>
    <row r="74" spans="1:31" ht="12.75" customHeight="1" thickBot="1" x14ac:dyDescent="0.25">
      <c r="A74" s="11"/>
      <c r="B74" s="10"/>
      <c r="C74" s="10"/>
      <c r="D74" s="10"/>
      <c r="E74" s="10"/>
      <c r="F74" s="10"/>
      <c r="G74" s="10"/>
      <c r="H74" s="6"/>
      <c r="I74" s="6"/>
      <c r="J74" s="6"/>
      <c r="K74" s="6"/>
      <c r="L74" s="6"/>
      <c r="M74" s="6"/>
      <c r="N74" s="6"/>
      <c r="O74" s="6"/>
      <c r="P74" s="6"/>
      <c r="Q74" s="6"/>
      <c r="R74" s="6"/>
      <c r="S74" s="6"/>
      <c r="T74" s="6"/>
      <c r="U74" s="6"/>
      <c r="V74" s="6"/>
      <c r="W74" s="6"/>
      <c r="X74" s="6"/>
      <c r="Y74" s="10"/>
      <c r="Z74" s="10"/>
      <c r="AA74" s="10"/>
      <c r="AB74" s="10"/>
      <c r="AC74" s="10"/>
      <c r="AD74" s="10"/>
      <c r="AE74" s="9"/>
    </row>
    <row r="75" spans="1:31" ht="12.75" customHeight="1" x14ac:dyDescent="0.2">
      <c r="A75" s="11"/>
      <c r="B75" s="10"/>
      <c r="C75" s="10"/>
      <c r="D75" s="10"/>
      <c r="E75" s="10"/>
      <c r="F75" s="10"/>
      <c r="G75" s="10"/>
      <c r="H75" s="145" t="str">
        <f>P10</f>
        <v xml:space="preserve">P.D. LILIANA LOPEZ AVELLA </v>
      </c>
      <c r="I75" s="145"/>
      <c r="J75" s="145"/>
      <c r="K75" s="145"/>
      <c r="L75" s="145"/>
      <c r="M75" s="145"/>
      <c r="N75" s="145"/>
      <c r="O75" s="145"/>
      <c r="P75" s="145"/>
      <c r="Q75" s="145"/>
      <c r="R75" s="145"/>
      <c r="S75" s="145"/>
      <c r="T75" s="145"/>
      <c r="U75" s="145"/>
      <c r="V75" s="145"/>
      <c r="W75" s="145"/>
      <c r="X75" s="145"/>
      <c r="Y75" s="10"/>
      <c r="Z75" s="10"/>
      <c r="AA75" s="10"/>
      <c r="AB75" s="10"/>
      <c r="AC75" s="10"/>
      <c r="AD75" s="10"/>
      <c r="AE75" s="9"/>
    </row>
    <row r="76" spans="1:31" ht="12.75" customHeight="1" x14ac:dyDescent="0.2">
      <c r="A76" s="11"/>
      <c r="B76" s="10"/>
      <c r="C76" s="10"/>
      <c r="D76" s="10"/>
      <c r="E76" s="10"/>
      <c r="F76" s="10"/>
      <c r="G76" s="10"/>
      <c r="H76" s="146" t="str">
        <f>CONCATENATE(L10,Hoja1!F2,MAURICIO!A10," ",MAURICIO!E10)</f>
        <v>SUPERVISOR CONTRATO 169</v>
      </c>
      <c r="I76" s="146"/>
      <c r="J76" s="146"/>
      <c r="K76" s="146"/>
      <c r="L76" s="146"/>
      <c r="M76" s="146"/>
      <c r="N76" s="146"/>
      <c r="O76" s="146"/>
      <c r="P76" s="146"/>
      <c r="Q76" s="146"/>
      <c r="R76" s="146"/>
      <c r="S76" s="146"/>
      <c r="T76" s="146"/>
      <c r="U76" s="146"/>
      <c r="V76" s="146"/>
      <c r="W76" s="146"/>
      <c r="X76" s="146"/>
      <c r="Y76" s="10"/>
      <c r="Z76" s="10"/>
      <c r="AA76" s="10"/>
      <c r="AB76" s="10"/>
      <c r="AC76" s="10"/>
      <c r="AD76" s="10"/>
      <c r="AE76" s="9"/>
    </row>
    <row r="77" spans="1:31" ht="12.75" customHeight="1" x14ac:dyDescent="0.2">
      <c r="A77" s="11"/>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9"/>
    </row>
    <row r="78" spans="1:31" ht="12.75" customHeight="1" x14ac:dyDescent="0.2">
      <c r="A78" s="11"/>
      <c r="B78" s="10"/>
      <c r="C78" s="10"/>
      <c r="D78" s="10"/>
      <c r="E78" s="10"/>
      <c r="F78" s="10"/>
      <c r="G78" s="10"/>
      <c r="H78" s="10"/>
      <c r="I78" s="10"/>
      <c r="J78" s="12"/>
      <c r="K78" s="12"/>
      <c r="L78" s="12"/>
      <c r="M78" s="12"/>
      <c r="N78" s="14"/>
      <c r="O78" s="14"/>
      <c r="P78" s="14"/>
      <c r="Q78" s="14"/>
      <c r="R78" s="14"/>
      <c r="S78" s="14"/>
      <c r="T78" s="14"/>
      <c r="U78" s="14"/>
      <c r="V78" s="14"/>
      <c r="W78" s="14"/>
      <c r="X78" s="14"/>
      <c r="Y78" s="14"/>
      <c r="Z78" s="14"/>
      <c r="AA78" s="10"/>
      <c r="AB78" s="10"/>
      <c r="AC78" s="10"/>
      <c r="AD78" s="10"/>
      <c r="AE78" s="9"/>
    </row>
    <row r="79" spans="1:31" ht="12.75" customHeight="1" x14ac:dyDescent="0.2">
      <c r="A79" s="11"/>
      <c r="B79" s="10"/>
      <c r="C79" s="10"/>
      <c r="D79" s="10"/>
      <c r="E79" s="10"/>
      <c r="F79" s="10"/>
      <c r="G79" s="10"/>
      <c r="H79" s="10"/>
      <c r="I79" s="10"/>
      <c r="J79" s="12"/>
      <c r="K79" s="12"/>
      <c r="L79" s="12"/>
      <c r="M79" s="12"/>
      <c r="N79" s="14"/>
      <c r="O79" s="14"/>
      <c r="P79" s="14"/>
      <c r="Q79" s="14"/>
      <c r="R79" s="14"/>
      <c r="S79" s="14"/>
      <c r="T79" s="14"/>
      <c r="U79" s="14"/>
      <c r="V79" s="14"/>
      <c r="W79" s="14"/>
      <c r="X79" s="14"/>
      <c r="Y79" s="14"/>
      <c r="Z79" s="14"/>
      <c r="AA79" s="10"/>
      <c r="AB79" s="10"/>
      <c r="AC79" s="10"/>
      <c r="AD79" s="10"/>
      <c r="AE79" s="9"/>
    </row>
    <row r="80" spans="1:31" ht="12.75" customHeight="1" thickBot="1" x14ac:dyDescent="0.25">
      <c r="A80" s="11"/>
      <c r="B80" s="10"/>
      <c r="C80" s="10"/>
      <c r="D80" s="10"/>
      <c r="E80" s="10"/>
      <c r="F80" s="10"/>
      <c r="G80" s="10"/>
      <c r="H80" s="6"/>
      <c r="I80" s="6"/>
      <c r="J80" s="13"/>
      <c r="K80" s="13"/>
      <c r="L80" s="13"/>
      <c r="M80" s="13"/>
      <c r="N80" s="13"/>
      <c r="O80" s="13"/>
      <c r="P80" s="13"/>
      <c r="Q80" s="13"/>
      <c r="R80" s="13"/>
      <c r="S80" s="13"/>
      <c r="T80" s="13"/>
      <c r="U80" s="13"/>
      <c r="V80" s="13"/>
      <c r="W80" s="13"/>
      <c r="X80" s="13"/>
      <c r="Y80" s="12"/>
      <c r="Z80" s="12"/>
      <c r="AA80" s="10"/>
      <c r="AB80" s="10"/>
      <c r="AC80" s="10"/>
      <c r="AD80" s="10"/>
      <c r="AE80" s="9"/>
    </row>
    <row r="81" spans="1:31" ht="12.75" customHeight="1" x14ac:dyDescent="0.2">
      <c r="A81" s="11"/>
      <c r="B81" s="10"/>
      <c r="C81" s="10"/>
      <c r="D81" s="10"/>
      <c r="E81" s="10"/>
      <c r="F81" s="10"/>
      <c r="G81" s="10"/>
      <c r="H81" s="145" t="str">
        <f>Hoja6!C4</f>
        <v xml:space="preserve">JAVIER MAURICIO MOJICA MEDINA </v>
      </c>
      <c r="I81" s="145"/>
      <c r="J81" s="145"/>
      <c r="K81" s="145"/>
      <c r="L81" s="145"/>
      <c r="M81" s="145"/>
      <c r="N81" s="145"/>
      <c r="O81" s="145"/>
      <c r="P81" s="145"/>
      <c r="Q81" s="145"/>
      <c r="R81" s="145"/>
      <c r="S81" s="145"/>
      <c r="T81" s="145"/>
      <c r="U81" s="145"/>
      <c r="V81" s="145"/>
      <c r="W81" s="145"/>
      <c r="X81" s="145"/>
      <c r="Y81" s="10"/>
      <c r="Z81" s="10"/>
      <c r="AA81" s="10"/>
      <c r="AB81" s="10"/>
      <c r="AC81" s="10"/>
      <c r="AD81" s="10"/>
      <c r="AE81" s="9"/>
    </row>
    <row r="82" spans="1:31" ht="12.75" customHeight="1" x14ac:dyDescent="0.2">
      <c r="A82" s="11"/>
      <c r="B82" s="10"/>
      <c r="C82" s="10"/>
      <c r="D82" s="10"/>
      <c r="E82" s="10"/>
      <c r="F82" s="10"/>
      <c r="G82" s="10"/>
      <c r="H82" s="146">
        <f>Hoja6!D4</f>
        <v>11448034</v>
      </c>
      <c r="I82" s="146"/>
      <c r="J82" s="146"/>
      <c r="K82" s="146"/>
      <c r="L82" s="146"/>
      <c r="M82" s="146"/>
      <c r="N82" s="146"/>
      <c r="O82" s="146"/>
      <c r="P82" s="146"/>
      <c r="Q82" s="146"/>
      <c r="R82" s="146"/>
      <c r="S82" s="146"/>
      <c r="T82" s="146"/>
      <c r="U82" s="146"/>
      <c r="V82" s="146"/>
      <c r="W82" s="146"/>
      <c r="X82" s="146"/>
      <c r="Y82" s="10"/>
      <c r="Z82" s="10"/>
      <c r="AA82" s="10"/>
      <c r="AB82" s="10"/>
      <c r="AC82" s="10"/>
      <c r="AD82" s="10"/>
      <c r="AE82" s="9"/>
    </row>
    <row r="83" spans="1:31" ht="12.75" customHeight="1" x14ac:dyDescent="0.2">
      <c r="A83" s="11"/>
      <c r="B83" s="10"/>
      <c r="C83" s="10"/>
      <c r="D83" s="10"/>
      <c r="E83" s="10"/>
      <c r="F83" s="10"/>
      <c r="G83" s="10"/>
      <c r="H83" s="166" t="str">
        <f>Hoja6!E4</f>
        <v/>
      </c>
      <c r="I83" s="166"/>
      <c r="J83" s="166"/>
      <c r="K83" s="166"/>
      <c r="L83" s="166"/>
      <c r="M83" s="166"/>
      <c r="N83" s="166"/>
      <c r="O83" s="166"/>
      <c r="P83" s="166"/>
      <c r="Q83" s="166"/>
      <c r="R83" s="166"/>
      <c r="S83" s="166"/>
      <c r="T83" s="166"/>
      <c r="U83" s="166"/>
      <c r="V83" s="166"/>
      <c r="W83" s="166"/>
      <c r="X83" s="166"/>
      <c r="Y83" s="10"/>
      <c r="Z83" s="10"/>
      <c r="AA83" s="10"/>
      <c r="AB83" s="10"/>
      <c r="AC83" s="10"/>
      <c r="AD83" s="10"/>
      <c r="AE83" s="9"/>
    </row>
    <row r="84" spans="1:31" ht="12.75" customHeight="1" x14ac:dyDescent="0.2">
      <c r="A84" s="11"/>
      <c r="B84" s="10"/>
      <c r="C84" s="10"/>
      <c r="D84" s="10"/>
      <c r="E84" s="10"/>
      <c r="F84" s="10"/>
      <c r="G84" s="10"/>
      <c r="H84" s="146" t="str">
        <f>Hoja6!F4</f>
        <v/>
      </c>
      <c r="I84" s="146"/>
      <c r="J84" s="146"/>
      <c r="K84" s="146"/>
      <c r="L84" s="146"/>
      <c r="M84" s="146"/>
      <c r="N84" s="146"/>
      <c r="O84" s="146"/>
      <c r="P84" s="146"/>
      <c r="Q84" s="146"/>
      <c r="R84" s="146"/>
      <c r="S84" s="146"/>
      <c r="T84" s="146"/>
      <c r="U84" s="146"/>
      <c r="V84" s="146"/>
      <c r="W84" s="146"/>
      <c r="X84" s="146"/>
      <c r="Y84" s="10"/>
      <c r="Z84" s="10"/>
      <c r="AA84" s="10"/>
      <c r="AB84" s="10"/>
      <c r="AC84" s="10"/>
      <c r="AD84" s="10"/>
      <c r="AE84" s="9"/>
    </row>
    <row r="85" spans="1:31" ht="12.75" customHeight="1" thickBot="1" x14ac:dyDescent="0.25">
      <c r="A85" s="8"/>
      <c r="B85" s="6"/>
      <c r="C85" s="6"/>
      <c r="D85" s="6"/>
      <c r="E85" s="6"/>
      <c r="F85" s="6"/>
      <c r="G85" s="6"/>
      <c r="H85" s="7"/>
      <c r="I85" s="7"/>
      <c r="J85" s="7"/>
      <c r="K85" s="7"/>
      <c r="L85" s="7"/>
      <c r="M85" s="7"/>
      <c r="N85" s="7"/>
      <c r="O85" s="7"/>
      <c r="P85" s="7"/>
      <c r="Q85" s="7"/>
      <c r="R85" s="7"/>
      <c r="S85" s="7"/>
      <c r="T85" s="7"/>
      <c r="U85" s="7"/>
      <c r="V85" s="7"/>
      <c r="W85" s="7"/>
      <c r="X85" s="7"/>
      <c r="Y85" s="6"/>
      <c r="Z85" s="6"/>
      <c r="AA85" s="6"/>
      <c r="AB85" s="6"/>
      <c r="AC85" s="6"/>
      <c r="AD85" s="6"/>
      <c r="AE85" s="5"/>
    </row>
    <row r="86" spans="1:31" ht="12.75" customHeight="1" thickBot="1" x14ac:dyDescent="0.25"/>
    <row r="87" spans="1:31" ht="12.75" customHeight="1" thickBot="1" x14ac:dyDescent="0.25">
      <c r="A87" s="81" t="s">
        <v>37</v>
      </c>
      <c r="B87" s="82"/>
      <c r="C87" s="82"/>
      <c r="D87" s="82"/>
      <c r="E87" s="82"/>
      <c r="F87" s="82"/>
      <c r="G87" s="82"/>
      <c r="H87" s="82"/>
      <c r="I87" s="82"/>
      <c r="J87" s="82"/>
      <c r="K87" s="82"/>
      <c r="L87" s="82"/>
      <c r="M87" s="82"/>
      <c r="N87" s="82"/>
      <c r="O87" s="82"/>
      <c r="P87" s="82"/>
      <c r="Q87" s="82"/>
      <c r="R87" s="82"/>
      <c r="S87" s="82"/>
      <c r="T87" s="82"/>
      <c r="U87" s="82"/>
      <c r="V87" s="82"/>
      <c r="W87" s="82"/>
      <c r="X87" s="82"/>
      <c r="Y87" s="82"/>
      <c r="Z87" s="82"/>
      <c r="AA87" s="82"/>
      <c r="AB87" s="82"/>
      <c r="AC87" s="82"/>
      <c r="AD87" s="82"/>
      <c r="AE87" s="83"/>
    </row>
    <row r="88" spans="1:31" ht="21.75" customHeight="1" thickBot="1" x14ac:dyDescent="0.25">
      <c r="A88" s="124" t="s">
        <v>36</v>
      </c>
      <c r="B88" s="125"/>
      <c r="C88" s="126"/>
      <c r="D88" s="81" t="s">
        <v>35</v>
      </c>
      <c r="E88" s="82"/>
      <c r="F88" s="82"/>
      <c r="G88" s="82"/>
      <c r="H88" s="82"/>
      <c r="I88" s="82"/>
      <c r="J88" s="82"/>
      <c r="K88" s="82"/>
      <c r="L88" s="82"/>
      <c r="M88" s="82"/>
      <c r="N88" s="82"/>
      <c r="O88" s="82"/>
      <c r="P88" s="82"/>
      <c r="Q88" s="82"/>
      <c r="R88" s="82"/>
      <c r="S88" s="82"/>
      <c r="T88" s="82"/>
      <c r="U88" s="82"/>
      <c r="V88" s="82"/>
      <c r="W88" s="82"/>
      <c r="X88" s="83"/>
      <c r="Y88" s="81" t="s">
        <v>34</v>
      </c>
      <c r="Z88" s="82"/>
      <c r="AA88" s="82"/>
      <c r="AB88" s="83"/>
      <c r="AC88" s="123" t="s">
        <v>33</v>
      </c>
      <c r="AD88" s="123"/>
      <c r="AE88" s="123"/>
    </row>
    <row r="89" spans="1:31" ht="21.75" customHeight="1" thickBot="1" x14ac:dyDescent="0.25">
      <c r="A89" s="66">
        <v>42709</v>
      </c>
      <c r="B89" s="67"/>
      <c r="C89" s="68"/>
      <c r="D89" s="69" t="s">
        <v>32</v>
      </c>
      <c r="E89" s="70"/>
      <c r="F89" s="70"/>
      <c r="G89" s="70"/>
      <c r="H89" s="70"/>
      <c r="I89" s="70"/>
      <c r="J89" s="70"/>
      <c r="K89" s="70"/>
      <c r="L89" s="70"/>
      <c r="M89" s="70"/>
      <c r="N89" s="70"/>
      <c r="O89" s="70"/>
      <c r="P89" s="70"/>
      <c r="Q89" s="70"/>
      <c r="R89" s="70"/>
      <c r="S89" s="70"/>
      <c r="T89" s="70"/>
      <c r="U89" s="70"/>
      <c r="V89" s="70"/>
      <c r="W89" s="70"/>
      <c r="X89" s="71"/>
      <c r="Y89" s="96" t="s">
        <v>31</v>
      </c>
      <c r="Z89" s="97"/>
      <c r="AA89" s="97"/>
      <c r="AB89" s="98"/>
      <c r="AC89" s="96" t="s">
        <v>30</v>
      </c>
      <c r="AD89" s="97"/>
      <c r="AE89" s="98"/>
    </row>
    <row r="90" spans="1:31" ht="12.75" customHeight="1" x14ac:dyDescent="0.2">
      <c r="A90" s="72" t="s">
        <v>29</v>
      </c>
      <c r="B90" s="73"/>
      <c r="C90" s="74"/>
      <c r="D90" s="127" t="s">
        <v>28</v>
      </c>
      <c r="E90" s="128"/>
      <c r="F90" s="128"/>
      <c r="G90" s="128"/>
      <c r="H90" s="128"/>
      <c r="I90" s="128"/>
      <c r="J90" s="128"/>
      <c r="K90" s="128"/>
      <c r="L90" s="128"/>
      <c r="M90" s="128"/>
      <c r="N90" s="128"/>
      <c r="O90" s="128"/>
      <c r="P90" s="128"/>
      <c r="Q90" s="128"/>
      <c r="R90" s="128"/>
      <c r="S90" s="128"/>
      <c r="T90" s="128"/>
      <c r="U90" s="128"/>
      <c r="V90" s="128"/>
      <c r="W90" s="128"/>
      <c r="X90" s="129"/>
      <c r="Y90" s="84" t="s">
        <v>17</v>
      </c>
      <c r="Z90" s="85"/>
      <c r="AA90" s="85"/>
      <c r="AB90" s="86"/>
      <c r="AC90" s="84">
        <v>1</v>
      </c>
      <c r="AD90" s="85"/>
      <c r="AE90" s="86"/>
    </row>
    <row r="91" spans="1:31" ht="12.75" customHeight="1" x14ac:dyDescent="0.2">
      <c r="A91" s="75"/>
      <c r="B91" s="76"/>
      <c r="C91" s="77"/>
      <c r="D91" s="93" t="s">
        <v>27</v>
      </c>
      <c r="E91" s="94"/>
      <c r="F91" s="94"/>
      <c r="G91" s="94"/>
      <c r="H91" s="94"/>
      <c r="I91" s="94"/>
      <c r="J91" s="94"/>
      <c r="K91" s="94"/>
      <c r="L91" s="94"/>
      <c r="M91" s="94"/>
      <c r="N91" s="94"/>
      <c r="O91" s="94"/>
      <c r="P91" s="94"/>
      <c r="Q91" s="94"/>
      <c r="R91" s="94"/>
      <c r="S91" s="94"/>
      <c r="T91" s="94"/>
      <c r="U91" s="94"/>
      <c r="V91" s="94"/>
      <c r="W91" s="94"/>
      <c r="X91" s="95"/>
      <c r="Y91" s="87"/>
      <c r="Z91" s="88"/>
      <c r="AA91" s="88"/>
      <c r="AB91" s="89"/>
      <c r="AC91" s="87"/>
      <c r="AD91" s="88"/>
      <c r="AE91" s="89"/>
    </row>
    <row r="92" spans="1:31" ht="12.75" customHeight="1" x14ac:dyDescent="0.2">
      <c r="A92" s="75"/>
      <c r="B92" s="76"/>
      <c r="C92" s="77"/>
      <c r="D92" s="93"/>
      <c r="E92" s="94"/>
      <c r="F92" s="94"/>
      <c r="G92" s="94"/>
      <c r="H92" s="94"/>
      <c r="I92" s="94"/>
      <c r="J92" s="94"/>
      <c r="K92" s="94"/>
      <c r="L92" s="94"/>
      <c r="M92" s="94"/>
      <c r="N92" s="94"/>
      <c r="O92" s="94"/>
      <c r="P92" s="94"/>
      <c r="Q92" s="94"/>
      <c r="R92" s="94"/>
      <c r="S92" s="94"/>
      <c r="T92" s="94"/>
      <c r="U92" s="94"/>
      <c r="V92" s="94"/>
      <c r="W92" s="94"/>
      <c r="X92" s="95"/>
      <c r="Y92" s="87"/>
      <c r="Z92" s="88"/>
      <c r="AA92" s="88"/>
      <c r="AB92" s="89"/>
      <c r="AC92" s="87"/>
      <c r="AD92" s="88"/>
      <c r="AE92" s="89"/>
    </row>
    <row r="93" spans="1:31" ht="12.75" customHeight="1" x14ac:dyDescent="0.2">
      <c r="A93" s="75"/>
      <c r="B93" s="76"/>
      <c r="C93" s="77"/>
      <c r="D93" s="93" t="s">
        <v>26</v>
      </c>
      <c r="E93" s="94"/>
      <c r="F93" s="94"/>
      <c r="G93" s="94"/>
      <c r="H93" s="94"/>
      <c r="I93" s="94"/>
      <c r="J93" s="94"/>
      <c r="K93" s="94"/>
      <c r="L93" s="94"/>
      <c r="M93" s="94"/>
      <c r="N93" s="94"/>
      <c r="O93" s="94"/>
      <c r="P93" s="94"/>
      <c r="Q93" s="94"/>
      <c r="R93" s="94"/>
      <c r="S93" s="94"/>
      <c r="T93" s="94"/>
      <c r="U93" s="94"/>
      <c r="V93" s="94"/>
      <c r="W93" s="94"/>
      <c r="X93" s="95"/>
      <c r="Y93" s="87"/>
      <c r="Z93" s="88"/>
      <c r="AA93" s="88"/>
      <c r="AB93" s="89"/>
      <c r="AC93" s="87"/>
      <c r="AD93" s="88"/>
      <c r="AE93" s="89"/>
    </row>
    <row r="94" spans="1:31" ht="12.75" customHeight="1" x14ac:dyDescent="0.2">
      <c r="A94" s="75"/>
      <c r="B94" s="76"/>
      <c r="C94" s="77"/>
      <c r="D94" s="93" t="s">
        <v>25</v>
      </c>
      <c r="E94" s="94"/>
      <c r="F94" s="94"/>
      <c r="G94" s="94"/>
      <c r="H94" s="94"/>
      <c r="I94" s="94"/>
      <c r="J94" s="94"/>
      <c r="K94" s="94"/>
      <c r="L94" s="94"/>
      <c r="M94" s="94"/>
      <c r="N94" s="94"/>
      <c r="O94" s="94"/>
      <c r="P94" s="94"/>
      <c r="Q94" s="94"/>
      <c r="R94" s="94"/>
      <c r="S94" s="94"/>
      <c r="T94" s="94"/>
      <c r="U94" s="94"/>
      <c r="V94" s="94"/>
      <c r="W94" s="94"/>
      <c r="X94" s="95"/>
      <c r="Y94" s="87"/>
      <c r="Z94" s="88"/>
      <c r="AA94" s="88"/>
      <c r="AB94" s="89"/>
      <c r="AC94" s="87"/>
      <c r="AD94" s="88"/>
      <c r="AE94" s="89"/>
    </row>
    <row r="95" spans="1:31" ht="12.75" customHeight="1" x14ac:dyDescent="0.2">
      <c r="A95" s="75"/>
      <c r="B95" s="76"/>
      <c r="C95" s="77"/>
      <c r="D95" s="117" t="s">
        <v>24</v>
      </c>
      <c r="E95" s="118"/>
      <c r="F95" s="118"/>
      <c r="G95" s="118"/>
      <c r="H95" s="118"/>
      <c r="I95" s="118"/>
      <c r="J95" s="118"/>
      <c r="K95" s="118"/>
      <c r="L95" s="118"/>
      <c r="M95" s="118"/>
      <c r="N95" s="118"/>
      <c r="O95" s="118"/>
      <c r="P95" s="118"/>
      <c r="Q95" s="118"/>
      <c r="R95" s="118"/>
      <c r="S95" s="118"/>
      <c r="T95" s="118"/>
      <c r="U95" s="118"/>
      <c r="V95" s="118"/>
      <c r="W95" s="118"/>
      <c r="X95" s="119"/>
      <c r="Y95" s="87"/>
      <c r="Z95" s="88"/>
      <c r="AA95" s="88"/>
      <c r="AB95" s="89"/>
      <c r="AC95" s="87"/>
      <c r="AD95" s="88"/>
      <c r="AE95" s="89"/>
    </row>
    <row r="96" spans="1:31" ht="12.75" customHeight="1" x14ac:dyDescent="0.2">
      <c r="A96" s="75"/>
      <c r="B96" s="76"/>
      <c r="C96" s="77"/>
      <c r="D96" s="117" t="s">
        <v>23</v>
      </c>
      <c r="E96" s="118"/>
      <c r="F96" s="118"/>
      <c r="G96" s="118"/>
      <c r="H96" s="118"/>
      <c r="I96" s="118"/>
      <c r="J96" s="118"/>
      <c r="K96" s="118"/>
      <c r="L96" s="118"/>
      <c r="M96" s="118"/>
      <c r="N96" s="118"/>
      <c r="O96" s="118"/>
      <c r="P96" s="118"/>
      <c r="Q96" s="118"/>
      <c r="R96" s="118"/>
      <c r="S96" s="118"/>
      <c r="T96" s="118"/>
      <c r="U96" s="118"/>
      <c r="V96" s="118"/>
      <c r="W96" s="118"/>
      <c r="X96" s="119"/>
      <c r="Y96" s="87"/>
      <c r="Z96" s="88"/>
      <c r="AA96" s="88"/>
      <c r="AB96" s="89"/>
      <c r="AC96" s="87"/>
      <c r="AD96" s="88"/>
      <c r="AE96" s="89"/>
    </row>
    <row r="97" spans="1:31" ht="12.75" customHeight="1" x14ac:dyDescent="0.2">
      <c r="A97" s="75"/>
      <c r="B97" s="76"/>
      <c r="C97" s="77"/>
      <c r="D97" s="117" t="s">
        <v>22</v>
      </c>
      <c r="E97" s="118"/>
      <c r="F97" s="118"/>
      <c r="G97" s="118"/>
      <c r="H97" s="118"/>
      <c r="I97" s="118"/>
      <c r="J97" s="118"/>
      <c r="K97" s="118"/>
      <c r="L97" s="118"/>
      <c r="M97" s="118"/>
      <c r="N97" s="118"/>
      <c r="O97" s="118"/>
      <c r="P97" s="118"/>
      <c r="Q97" s="118"/>
      <c r="R97" s="118"/>
      <c r="S97" s="118"/>
      <c r="T97" s="118"/>
      <c r="U97" s="118"/>
      <c r="V97" s="118"/>
      <c r="W97" s="118"/>
      <c r="X97" s="119"/>
      <c r="Y97" s="87"/>
      <c r="Z97" s="88"/>
      <c r="AA97" s="88"/>
      <c r="AB97" s="89"/>
      <c r="AC97" s="87"/>
      <c r="AD97" s="88"/>
      <c r="AE97" s="89"/>
    </row>
    <row r="98" spans="1:31" ht="12.75" customHeight="1" x14ac:dyDescent="0.2">
      <c r="A98" s="75"/>
      <c r="B98" s="76"/>
      <c r="C98" s="77"/>
      <c r="D98" s="117" t="s">
        <v>21</v>
      </c>
      <c r="E98" s="118"/>
      <c r="F98" s="118"/>
      <c r="G98" s="118"/>
      <c r="H98" s="118"/>
      <c r="I98" s="118"/>
      <c r="J98" s="118"/>
      <c r="K98" s="118"/>
      <c r="L98" s="118"/>
      <c r="M98" s="118"/>
      <c r="N98" s="118"/>
      <c r="O98" s="118"/>
      <c r="P98" s="118"/>
      <c r="Q98" s="118"/>
      <c r="R98" s="118"/>
      <c r="S98" s="118"/>
      <c r="T98" s="118"/>
      <c r="U98" s="118"/>
      <c r="V98" s="118"/>
      <c r="W98" s="118"/>
      <c r="X98" s="119"/>
      <c r="Y98" s="87"/>
      <c r="Z98" s="88"/>
      <c r="AA98" s="88"/>
      <c r="AB98" s="89"/>
      <c r="AC98" s="87"/>
      <c r="AD98" s="88"/>
      <c r="AE98" s="89"/>
    </row>
    <row r="99" spans="1:31" ht="12.75" customHeight="1" thickBot="1" x14ac:dyDescent="0.25">
      <c r="A99" s="78"/>
      <c r="B99" s="79"/>
      <c r="C99" s="80"/>
      <c r="D99" s="117" t="s">
        <v>20</v>
      </c>
      <c r="E99" s="118"/>
      <c r="F99" s="118"/>
      <c r="G99" s="118"/>
      <c r="H99" s="118"/>
      <c r="I99" s="118"/>
      <c r="J99" s="118"/>
      <c r="K99" s="118"/>
      <c r="L99" s="118"/>
      <c r="M99" s="118"/>
      <c r="N99" s="118"/>
      <c r="O99" s="118"/>
      <c r="P99" s="118"/>
      <c r="Q99" s="118"/>
      <c r="R99" s="118"/>
      <c r="S99" s="118"/>
      <c r="T99" s="118"/>
      <c r="U99" s="118"/>
      <c r="V99" s="118"/>
      <c r="W99" s="118"/>
      <c r="X99" s="119"/>
      <c r="Y99" s="90"/>
      <c r="Z99" s="91"/>
      <c r="AA99" s="91"/>
      <c r="AB99" s="92"/>
      <c r="AC99" s="90"/>
      <c r="AD99" s="91"/>
      <c r="AE99" s="92"/>
    </row>
    <row r="100" spans="1:31" ht="12.75" customHeight="1" x14ac:dyDescent="0.2">
      <c r="A100" s="136">
        <v>43753</v>
      </c>
      <c r="B100" s="137"/>
      <c r="C100" s="138"/>
      <c r="D100" s="4" t="s">
        <v>19</v>
      </c>
      <c r="E100" s="134" t="s">
        <v>18</v>
      </c>
      <c r="F100" s="134"/>
      <c r="G100" s="134"/>
      <c r="H100" s="134"/>
      <c r="I100" s="134"/>
      <c r="J100" s="134"/>
      <c r="K100" s="134"/>
      <c r="L100" s="134"/>
      <c r="M100" s="134"/>
      <c r="N100" s="134"/>
      <c r="O100" s="134"/>
      <c r="P100" s="134"/>
      <c r="Q100" s="134"/>
      <c r="R100" s="134"/>
      <c r="S100" s="134"/>
      <c r="T100" s="134"/>
      <c r="U100" s="134"/>
      <c r="V100" s="134"/>
      <c r="W100" s="134"/>
      <c r="X100" s="135"/>
      <c r="Y100" s="99" t="s">
        <v>17</v>
      </c>
      <c r="Z100" s="100"/>
      <c r="AA100" s="100"/>
      <c r="AB100" s="101"/>
      <c r="AC100" s="108">
        <v>2</v>
      </c>
      <c r="AD100" s="109"/>
      <c r="AE100" s="110"/>
    </row>
    <row r="101" spans="1:31" ht="12.75" customHeight="1" x14ac:dyDescent="0.2">
      <c r="A101" s="139"/>
      <c r="B101" s="140"/>
      <c r="C101" s="141"/>
      <c r="D101" s="3" t="s">
        <v>16</v>
      </c>
      <c r="E101" s="132" t="s">
        <v>15</v>
      </c>
      <c r="F101" s="132"/>
      <c r="G101" s="132"/>
      <c r="H101" s="132"/>
      <c r="I101" s="132"/>
      <c r="J101" s="132"/>
      <c r="K101" s="132"/>
      <c r="L101" s="132"/>
      <c r="M101" s="132"/>
      <c r="N101" s="132"/>
      <c r="O101" s="132"/>
      <c r="P101" s="132"/>
      <c r="Q101" s="132"/>
      <c r="R101" s="132"/>
      <c r="S101" s="132"/>
      <c r="T101" s="132"/>
      <c r="U101" s="132"/>
      <c r="V101" s="132"/>
      <c r="W101" s="132"/>
      <c r="X101" s="133"/>
      <c r="Y101" s="102"/>
      <c r="Z101" s="103"/>
      <c r="AA101" s="103"/>
      <c r="AB101" s="104"/>
      <c r="AC101" s="111"/>
      <c r="AD101" s="112"/>
      <c r="AE101" s="113"/>
    </row>
    <row r="102" spans="1:31" ht="12.75" customHeight="1" x14ac:dyDescent="0.2">
      <c r="A102" s="139"/>
      <c r="B102" s="140"/>
      <c r="C102" s="141"/>
      <c r="D102" s="3" t="s">
        <v>14</v>
      </c>
      <c r="E102" s="132" t="s">
        <v>13</v>
      </c>
      <c r="F102" s="132"/>
      <c r="G102" s="132"/>
      <c r="H102" s="132"/>
      <c r="I102" s="132"/>
      <c r="J102" s="132"/>
      <c r="K102" s="132"/>
      <c r="L102" s="132"/>
      <c r="M102" s="132"/>
      <c r="N102" s="132"/>
      <c r="O102" s="132"/>
      <c r="P102" s="132"/>
      <c r="Q102" s="132"/>
      <c r="R102" s="132"/>
      <c r="S102" s="132"/>
      <c r="T102" s="132"/>
      <c r="U102" s="132"/>
      <c r="V102" s="132"/>
      <c r="W102" s="132"/>
      <c r="X102" s="133"/>
      <c r="Y102" s="102"/>
      <c r="Z102" s="103"/>
      <c r="AA102" s="103"/>
      <c r="AB102" s="104"/>
      <c r="AC102" s="111"/>
      <c r="AD102" s="112"/>
      <c r="AE102" s="113"/>
    </row>
    <row r="103" spans="1:31" ht="12.75" customHeight="1" x14ac:dyDescent="0.2">
      <c r="A103" s="139"/>
      <c r="B103" s="140"/>
      <c r="C103" s="141"/>
      <c r="D103" s="3" t="s">
        <v>12</v>
      </c>
      <c r="E103" s="132" t="s">
        <v>11</v>
      </c>
      <c r="F103" s="132"/>
      <c r="G103" s="132"/>
      <c r="H103" s="132"/>
      <c r="I103" s="132"/>
      <c r="J103" s="132"/>
      <c r="K103" s="132"/>
      <c r="L103" s="132"/>
      <c r="M103" s="132"/>
      <c r="N103" s="132"/>
      <c r="O103" s="132"/>
      <c r="P103" s="132"/>
      <c r="Q103" s="132"/>
      <c r="R103" s="132"/>
      <c r="S103" s="132"/>
      <c r="T103" s="132"/>
      <c r="U103" s="132"/>
      <c r="V103" s="132"/>
      <c r="W103" s="132"/>
      <c r="X103" s="133"/>
      <c r="Y103" s="102"/>
      <c r="Z103" s="103"/>
      <c r="AA103" s="103"/>
      <c r="AB103" s="104"/>
      <c r="AC103" s="111"/>
      <c r="AD103" s="112"/>
      <c r="AE103" s="113"/>
    </row>
    <row r="104" spans="1:31" ht="12.75" customHeight="1" thickBot="1" x14ac:dyDescent="0.25">
      <c r="A104" s="142"/>
      <c r="B104" s="143"/>
      <c r="C104" s="144"/>
      <c r="D104" s="2" t="s">
        <v>10</v>
      </c>
      <c r="E104" s="130" t="s">
        <v>9</v>
      </c>
      <c r="F104" s="130"/>
      <c r="G104" s="130"/>
      <c r="H104" s="130"/>
      <c r="I104" s="130"/>
      <c r="J104" s="130"/>
      <c r="K104" s="130"/>
      <c r="L104" s="130"/>
      <c r="M104" s="130"/>
      <c r="N104" s="130"/>
      <c r="O104" s="130"/>
      <c r="P104" s="130"/>
      <c r="Q104" s="130"/>
      <c r="R104" s="130"/>
      <c r="S104" s="130"/>
      <c r="T104" s="130"/>
      <c r="U104" s="130"/>
      <c r="V104" s="130"/>
      <c r="W104" s="130"/>
      <c r="X104" s="131"/>
      <c r="Y104" s="105"/>
      <c r="Z104" s="106"/>
      <c r="AA104" s="106"/>
      <c r="AB104" s="107"/>
      <c r="AC104" s="114"/>
      <c r="AD104" s="115"/>
      <c r="AE104" s="116"/>
    </row>
    <row r="105" spans="1:31" ht="12.75" customHeight="1" thickBot="1" x14ac:dyDescent="0.25"/>
    <row r="106" spans="1:31" ht="12.75" customHeight="1" thickBot="1" x14ac:dyDescent="0.25">
      <c r="A106" s="81" t="s">
        <v>8</v>
      </c>
      <c r="B106" s="82"/>
      <c r="C106" s="82"/>
      <c r="D106" s="82"/>
      <c r="E106" s="82"/>
      <c r="F106" s="82"/>
      <c r="G106" s="82"/>
      <c r="H106" s="82"/>
      <c r="I106" s="82"/>
      <c r="J106" s="83"/>
      <c r="K106" s="81" t="s">
        <v>7</v>
      </c>
      <c r="L106" s="82"/>
      <c r="M106" s="82"/>
      <c r="N106" s="82"/>
      <c r="O106" s="82"/>
      <c r="P106" s="82"/>
      <c r="Q106" s="82"/>
      <c r="R106" s="82"/>
      <c r="S106" s="82"/>
      <c r="T106" s="83"/>
      <c r="U106" s="81" t="s">
        <v>6</v>
      </c>
      <c r="V106" s="82"/>
      <c r="W106" s="82"/>
      <c r="X106" s="82"/>
      <c r="Y106" s="82"/>
      <c r="Z106" s="82"/>
      <c r="AA106" s="82"/>
      <c r="AB106" s="82"/>
      <c r="AC106" s="82"/>
      <c r="AD106" s="82"/>
      <c r="AE106" s="83"/>
    </row>
    <row r="107" spans="1:31" ht="12.75" customHeight="1" x14ac:dyDescent="0.2">
      <c r="A107" s="60" t="s">
        <v>5</v>
      </c>
      <c r="B107" s="61"/>
      <c r="C107" s="61"/>
      <c r="D107" s="61"/>
      <c r="E107" s="61"/>
      <c r="F107" s="61"/>
      <c r="G107" s="61"/>
      <c r="H107" s="61"/>
      <c r="I107" s="61"/>
      <c r="J107" s="62"/>
      <c r="K107" s="60" t="s">
        <v>4</v>
      </c>
      <c r="L107" s="61"/>
      <c r="M107" s="61"/>
      <c r="N107" s="61"/>
      <c r="O107" s="61"/>
      <c r="P107" s="61"/>
      <c r="Q107" s="61"/>
      <c r="R107" s="61"/>
      <c r="S107" s="61"/>
      <c r="T107" s="62"/>
      <c r="U107" s="60" t="s">
        <v>3</v>
      </c>
      <c r="V107" s="61"/>
      <c r="W107" s="61"/>
      <c r="X107" s="61"/>
      <c r="Y107" s="61"/>
      <c r="Z107" s="61"/>
      <c r="AA107" s="61"/>
      <c r="AB107" s="61"/>
      <c r="AC107" s="61"/>
      <c r="AD107" s="61"/>
      <c r="AE107" s="62"/>
    </row>
    <row r="108" spans="1:31" ht="12.75" customHeight="1" x14ac:dyDescent="0.2">
      <c r="A108" s="63"/>
      <c r="B108" s="64"/>
      <c r="C108" s="64"/>
      <c r="D108" s="64"/>
      <c r="E108" s="64"/>
      <c r="F108" s="64"/>
      <c r="G108" s="64"/>
      <c r="H108" s="64"/>
      <c r="I108" s="64"/>
      <c r="J108" s="65"/>
      <c r="K108" s="63"/>
      <c r="L108" s="64"/>
      <c r="M108" s="64"/>
      <c r="N108" s="64"/>
      <c r="O108" s="64"/>
      <c r="P108" s="64"/>
      <c r="Q108" s="64"/>
      <c r="R108" s="64"/>
      <c r="S108" s="64"/>
      <c r="T108" s="65"/>
      <c r="U108" s="63"/>
      <c r="V108" s="64"/>
      <c r="W108" s="64"/>
      <c r="X108" s="64"/>
      <c r="Y108" s="64"/>
      <c r="Z108" s="64"/>
      <c r="AA108" s="64"/>
      <c r="AB108" s="64"/>
      <c r="AC108" s="64"/>
      <c r="AD108" s="64"/>
      <c r="AE108" s="65"/>
    </row>
    <row r="109" spans="1:31" ht="12.75" customHeight="1" x14ac:dyDescent="0.2">
      <c r="A109" s="63"/>
      <c r="B109" s="64"/>
      <c r="C109" s="64"/>
      <c r="D109" s="64"/>
      <c r="E109" s="64"/>
      <c r="F109" s="64"/>
      <c r="G109" s="64"/>
      <c r="H109" s="64"/>
      <c r="I109" s="64"/>
      <c r="J109" s="65"/>
      <c r="K109" s="63"/>
      <c r="L109" s="64"/>
      <c r="M109" s="64"/>
      <c r="N109" s="64"/>
      <c r="O109" s="64"/>
      <c r="P109" s="64"/>
      <c r="Q109" s="64"/>
      <c r="R109" s="64"/>
      <c r="S109" s="64"/>
      <c r="T109" s="65"/>
      <c r="U109" s="63"/>
      <c r="V109" s="64"/>
      <c r="W109" s="64"/>
      <c r="X109" s="64"/>
      <c r="Y109" s="64"/>
      <c r="Z109" s="64"/>
      <c r="AA109" s="64"/>
      <c r="AB109" s="64"/>
      <c r="AC109" s="64"/>
      <c r="AD109" s="64"/>
      <c r="AE109" s="65"/>
    </row>
    <row r="110" spans="1:31" ht="12.75" customHeight="1" x14ac:dyDescent="0.2">
      <c r="A110" s="63"/>
      <c r="B110" s="64"/>
      <c r="C110" s="64"/>
      <c r="D110" s="64"/>
      <c r="E110" s="64"/>
      <c r="F110" s="64"/>
      <c r="G110" s="64"/>
      <c r="H110" s="64"/>
      <c r="I110" s="64"/>
      <c r="J110" s="65"/>
      <c r="K110" s="63"/>
      <c r="L110" s="64"/>
      <c r="M110" s="64"/>
      <c r="N110" s="64"/>
      <c r="O110" s="64"/>
      <c r="P110" s="64"/>
      <c r="Q110" s="64"/>
      <c r="R110" s="64"/>
      <c r="S110" s="64"/>
      <c r="T110" s="65"/>
      <c r="U110" s="63"/>
      <c r="V110" s="64"/>
      <c r="W110" s="64"/>
      <c r="X110" s="64"/>
      <c r="Y110" s="64"/>
      <c r="Z110" s="64"/>
      <c r="AA110" s="64"/>
      <c r="AB110" s="64"/>
      <c r="AC110" s="64"/>
      <c r="AD110" s="64"/>
      <c r="AE110" s="65"/>
    </row>
    <row r="111" spans="1:31" ht="12.75" customHeight="1" thickBot="1" x14ac:dyDescent="0.25">
      <c r="A111" s="120" t="s">
        <v>2</v>
      </c>
      <c r="B111" s="121"/>
      <c r="C111" s="121"/>
      <c r="D111" s="121"/>
      <c r="E111" s="121"/>
      <c r="F111" s="121"/>
      <c r="G111" s="121"/>
      <c r="H111" s="121"/>
      <c r="I111" s="121"/>
      <c r="J111" s="122"/>
      <c r="K111" s="120" t="s">
        <v>1</v>
      </c>
      <c r="L111" s="121"/>
      <c r="M111" s="121"/>
      <c r="N111" s="121"/>
      <c r="O111" s="121"/>
      <c r="P111" s="121"/>
      <c r="Q111" s="121"/>
      <c r="R111" s="121"/>
      <c r="S111" s="121"/>
      <c r="T111" s="122"/>
      <c r="U111" s="120" t="s">
        <v>0</v>
      </c>
      <c r="V111" s="121"/>
      <c r="W111" s="121"/>
      <c r="X111" s="121"/>
      <c r="Y111" s="121"/>
      <c r="Z111" s="121"/>
      <c r="AA111" s="121"/>
      <c r="AB111" s="121"/>
      <c r="AC111" s="121"/>
      <c r="AD111" s="121"/>
      <c r="AE111" s="122"/>
    </row>
  </sheetData>
  <mergeCells count="131">
    <mergeCell ref="A31:E32"/>
    <mergeCell ref="Z23:AB24"/>
    <mergeCell ref="Z19:AB19"/>
    <mergeCell ref="Z20:AB20"/>
    <mergeCell ref="A20:E30"/>
    <mergeCell ref="AC19:AE19"/>
    <mergeCell ref="A19:X19"/>
    <mergeCell ref="F33:X34"/>
    <mergeCell ref="AC35:AE38"/>
    <mergeCell ref="Z25:AB26"/>
    <mergeCell ref="Z21:AB22"/>
    <mergeCell ref="F25:X26"/>
    <mergeCell ref="F27:X28"/>
    <mergeCell ref="Z37:AB38"/>
    <mergeCell ref="F29:X30"/>
    <mergeCell ref="Z31:AE32"/>
    <mergeCell ref="Z29:AB30"/>
    <mergeCell ref="F31:X32"/>
    <mergeCell ref="Z33:AE34"/>
    <mergeCell ref="AC20:AE30"/>
    <mergeCell ref="F20:X20"/>
    <mergeCell ref="F21:X22"/>
    <mergeCell ref="Z27:AB28"/>
    <mergeCell ref="F23:X24"/>
    <mergeCell ref="D16:G16"/>
    <mergeCell ref="N14:O14"/>
    <mergeCell ref="N15:O15"/>
    <mergeCell ref="N16:O16"/>
    <mergeCell ref="Z15:AC15"/>
    <mergeCell ref="Z16:AC16"/>
    <mergeCell ref="T14:V14"/>
    <mergeCell ref="T15:V15"/>
    <mergeCell ref="T16:V16"/>
    <mergeCell ref="D4:Q4"/>
    <mergeCell ref="R4:AE4"/>
    <mergeCell ref="D99:X99"/>
    <mergeCell ref="A40:X41"/>
    <mergeCell ref="Z40:AB41"/>
    <mergeCell ref="AC40:AE41"/>
    <mergeCell ref="B49:AB49"/>
    <mergeCell ref="B50:AB50"/>
    <mergeCell ref="B51:AB51"/>
    <mergeCell ref="B52:AB52"/>
    <mergeCell ref="Z13:AD13"/>
    <mergeCell ref="F10:J10"/>
    <mergeCell ref="E6:R6"/>
    <mergeCell ref="Z6:AE6"/>
    <mergeCell ref="U6:Y6"/>
    <mergeCell ref="A1:C4"/>
    <mergeCell ref="A6:D6"/>
    <mergeCell ref="D1:AE1"/>
    <mergeCell ref="D2:AE2"/>
    <mergeCell ref="D3:AE3"/>
    <mergeCell ref="A33:E34"/>
    <mergeCell ref="F35:X36"/>
    <mergeCell ref="Z35:AB36"/>
    <mergeCell ref="A35:E38"/>
    <mergeCell ref="B13:J13"/>
    <mergeCell ref="N13:V13"/>
    <mergeCell ref="A8:D8"/>
    <mergeCell ref="E8:R8"/>
    <mergeCell ref="A43:AE43"/>
    <mergeCell ref="B45:AB45"/>
    <mergeCell ref="B46:AB46"/>
    <mergeCell ref="B47:AB47"/>
    <mergeCell ref="B48:AB48"/>
    <mergeCell ref="H15:J15"/>
    <mergeCell ref="P14:S14"/>
    <mergeCell ref="P15:S15"/>
    <mergeCell ref="P16:S16"/>
    <mergeCell ref="F37:X38"/>
    <mergeCell ref="U8:Y8"/>
    <mergeCell ref="Z8:AE8"/>
    <mergeCell ref="A10:D10"/>
    <mergeCell ref="L10:O10"/>
    <mergeCell ref="P10:Z10"/>
    <mergeCell ref="AC10:AD10"/>
    <mergeCell ref="B16:C16"/>
    <mergeCell ref="D15:G15"/>
    <mergeCell ref="B15:C15"/>
    <mergeCell ref="H16:J16"/>
    <mergeCell ref="A87:AE87"/>
    <mergeCell ref="H75:X75"/>
    <mergeCell ref="H76:X76"/>
    <mergeCell ref="H81:X81"/>
    <mergeCell ref="H82:X82"/>
    <mergeCell ref="B53:AB53"/>
    <mergeCell ref="A57:AE57"/>
    <mergeCell ref="B54:AB54"/>
    <mergeCell ref="A66:AE67"/>
    <mergeCell ref="A70:L70"/>
    <mergeCell ref="A59:AE62"/>
    <mergeCell ref="H83:X83"/>
    <mergeCell ref="H84:X84"/>
    <mergeCell ref="A64:AE64"/>
    <mergeCell ref="K111:T111"/>
    <mergeCell ref="D96:X96"/>
    <mergeCell ref="D97:X97"/>
    <mergeCell ref="U111:AE111"/>
    <mergeCell ref="AC88:AE88"/>
    <mergeCell ref="Y88:AB88"/>
    <mergeCell ref="Y90:AB99"/>
    <mergeCell ref="A88:C88"/>
    <mergeCell ref="D90:X90"/>
    <mergeCell ref="D91:X92"/>
    <mergeCell ref="D88:X88"/>
    <mergeCell ref="D94:X94"/>
    <mergeCell ref="D95:X95"/>
    <mergeCell ref="U107:AE110"/>
    <mergeCell ref="E104:X104"/>
    <mergeCell ref="E103:X103"/>
    <mergeCell ref="E102:X102"/>
    <mergeCell ref="E101:X101"/>
    <mergeCell ref="E100:X100"/>
    <mergeCell ref="A106:J106"/>
    <mergeCell ref="A107:J110"/>
    <mergeCell ref="A111:J111"/>
    <mergeCell ref="K106:T106"/>
    <mergeCell ref="A100:C104"/>
    <mergeCell ref="K107:T110"/>
    <mergeCell ref="A89:C89"/>
    <mergeCell ref="D89:X89"/>
    <mergeCell ref="A90:C99"/>
    <mergeCell ref="U106:AE106"/>
    <mergeCell ref="AC90:AE99"/>
    <mergeCell ref="D93:X93"/>
    <mergeCell ref="Y89:AB89"/>
    <mergeCell ref="AC89:AE89"/>
    <mergeCell ref="Y100:AB104"/>
    <mergeCell ref="AC100:AE104"/>
    <mergeCell ref="D98:X98"/>
  </mergeCells>
  <conditionalFormatting sqref="E10">
    <cfRule type="cellIs" dxfId="0" priority="1" stopIfTrue="1" operator="between">
      <formula>0</formula>
      <formula>300</formula>
    </cfRule>
  </conditionalFormatting>
  <dataValidations count="5">
    <dataValidation type="textLength" operator="lessThan" allowBlank="1" showErrorMessage="1" errorTitle="MUY LARGO" error="Este campo acepta menos de 196 carácteres. Sea conciso." promptTitle="OBSERVACIONES" prompt="Este campo acepta menos de 80 carácteres." sqref="A40:X41">
      <formula1>196</formula1>
    </dataValidation>
    <dataValidation type="list" allowBlank="1" showInputMessage="1" showErrorMessage="1" sqref="Z25:Z31 Z35 AA25:AB30 AA20:AB22 Z20:Z23 Z33 Z37">
      <formula1>PUNTOS</formula1>
    </dataValidation>
    <dataValidation type="list" allowBlank="1" showInputMessage="1" showErrorMessage="1" sqref="H16 T15:V16">
      <formula1>AÑOS</formula1>
    </dataValidation>
    <dataValidation type="list" allowBlank="1" showInputMessage="1" showErrorMessage="1" sqref="D16 P15:S16">
      <formula1>MESES</formula1>
    </dataValidation>
    <dataValidation type="list" allowBlank="1" showInputMessage="1" showErrorMessage="1" sqref="A15 B16 N15:O16">
      <formula1>DÍAS</formula1>
    </dataValidation>
  </dataValidations>
  <pageMargins left="0.25" right="0.25" top="0.75" bottom="0.75" header="0.3" footer="0.3"/>
  <pageSetup scale="99" orientation="portrait" r:id="rId1"/>
  <rowBreaks count="1" manualBreakCount="1">
    <brk id="8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35"/>
  <sheetViews>
    <sheetView workbookViewId="0">
      <selection activeCell="F19" sqref="F19"/>
    </sheetView>
  </sheetViews>
  <sheetFormatPr baseColWidth="10" defaultColWidth="9.140625" defaultRowHeight="15" x14ac:dyDescent="0.25"/>
  <cols>
    <col min="1" max="1" width="11.42578125" customWidth="1"/>
    <col min="2" max="2" width="5" customWidth="1"/>
    <col min="3" max="3" width="10" customWidth="1"/>
    <col min="4" max="4" width="5.140625" customWidth="1"/>
    <col min="5" max="5" width="5" customWidth="1"/>
    <col min="6" max="6" width="11.85546875" bestFit="1" customWidth="1"/>
    <col min="7" max="7" width="12.140625" bestFit="1" customWidth="1"/>
    <col min="8" max="8" width="11.42578125" customWidth="1"/>
    <col min="9" max="9" width="9.85546875" bestFit="1" customWidth="1"/>
    <col min="10" max="10" width="11.42578125" customWidth="1"/>
    <col min="11" max="11" width="4.28515625" customWidth="1"/>
    <col min="12" max="12" width="3.28515625" customWidth="1"/>
    <col min="13" max="13" width="11.42578125" customWidth="1"/>
    <col min="14" max="14" width="6.42578125" customWidth="1"/>
    <col min="15" max="15" width="2.140625" customWidth="1"/>
    <col min="16" max="16" width="6.28515625" customWidth="1"/>
    <col min="17" max="17" width="7" customWidth="1"/>
    <col min="18" max="18" width="8" customWidth="1"/>
    <col min="19" max="256" width="11.42578125" customWidth="1"/>
  </cols>
  <sheetData>
    <row r="1" spans="2:18" x14ac:dyDescent="0.25">
      <c r="F1" t="b">
        <v>0</v>
      </c>
    </row>
    <row r="2" spans="2:18" x14ac:dyDescent="0.25">
      <c r="B2" s="281" t="s">
        <v>89</v>
      </c>
      <c r="C2" s="281"/>
      <c r="D2" s="281"/>
      <c r="E2" s="281"/>
      <c r="F2" t="str">
        <f>IF(F1=TRUE," ( E ) "," ")</f>
        <v xml:space="preserve"> </v>
      </c>
      <c r="G2" t="s">
        <v>88</v>
      </c>
      <c r="H2" s="282" t="s">
        <v>87</v>
      </c>
      <c r="I2" s="282"/>
      <c r="J2" s="282"/>
      <c r="K2" s="282"/>
      <c r="L2" s="282"/>
      <c r="M2" s="282"/>
      <c r="N2" s="282"/>
      <c r="O2" s="282"/>
      <c r="P2" s="282"/>
      <c r="Q2" s="282"/>
      <c r="R2" s="282"/>
    </row>
    <row r="3" spans="2:18" x14ac:dyDescent="0.25">
      <c r="H3" s="282"/>
      <c r="I3" s="282"/>
      <c r="J3" s="282"/>
      <c r="K3" s="282"/>
      <c r="L3" s="282"/>
      <c r="M3" s="282"/>
      <c r="N3" s="282"/>
      <c r="O3" s="282"/>
      <c r="P3" s="282"/>
      <c r="Q3" s="282"/>
      <c r="R3" s="282"/>
    </row>
    <row r="5" spans="2:18" x14ac:dyDescent="0.25">
      <c r="H5" s="281" t="s">
        <v>86</v>
      </c>
      <c r="I5" s="281"/>
    </row>
    <row r="7" spans="2:18" x14ac:dyDescent="0.25">
      <c r="G7" s="277" t="s">
        <v>85</v>
      </c>
      <c r="H7" s="277"/>
      <c r="I7" s="277" t="s">
        <v>84</v>
      </c>
      <c r="J7" s="277"/>
      <c r="K7" s="277" t="s">
        <v>83</v>
      </c>
      <c r="L7" s="277"/>
      <c r="M7" s="277"/>
    </row>
    <row r="8" spans="2:18" ht="15" customHeight="1" x14ac:dyDescent="0.25">
      <c r="G8" s="280" t="s">
        <v>82</v>
      </c>
      <c r="H8" s="280"/>
      <c r="I8" s="280" t="s">
        <v>81</v>
      </c>
      <c r="J8" s="280"/>
      <c r="K8" s="280" t="s">
        <v>80</v>
      </c>
      <c r="L8" s="280"/>
      <c r="M8" s="280"/>
    </row>
    <row r="9" spans="2:18" x14ac:dyDescent="0.25">
      <c r="G9" s="280"/>
      <c r="H9" s="280"/>
      <c r="I9" s="280"/>
      <c r="J9" s="280"/>
      <c r="K9" s="280"/>
      <c r="L9" s="280"/>
      <c r="M9" s="280"/>
    </row>
    <row r="10" spans="2:18" x14ac:dyDescent="0.25">
      <c r="G10" s="280"/>
      <c r="H10" s="280"/>
      <c r="I10" s="280"/>
      <c r="J10" s="280"/>
      <c r="K10" s="280"/>
      <c r="L10" s="280"/>
      <c r="M10" s="280"/>
    </row>
    <row r="11" spans="2:18" x14ac:dyDescent="0.25">
      <c r="G11" s="280"/>
      <c r="H11" s="280"/>
      <c r="I11" s="280"/>
      <c r="J11" s="280"/>
      <c r="K11" s="280"/>
      <c r="L11" s="280"/>
      <c r="M11" s="280"/>
    </row>
    <row r="12" spans="2:18" x14ac:dyDescent="0.25">
      <c r="G12" s="280"/>
      <c r="H12" s="280"/>
      <c r="I12" s="280"/>
      <c r="J12" s="280"/>
      <c r="K12" s="280"/>
      <c r="L12" s="280"/>
      <c r="M12" s="280"/>
    </row>
    <row r="13" spans="2:18" x14ac:dyDescent="0.25">
      <c r="G13" s="280"/>
      <c r="H13" s="280"/>
      <c r="I13" s="280"/>
      <c r="J13" s="280"/>
      <c r="K13" s="280"/>
      <c r="L13" s="280"/>
      <c r="M13" s="280"/>
    </row>
    <row r="14" spans="2:18" x14ac:dyDescent="0.25">
      <c r="G14" s="280"/>
      <c r="H14" s="280"/>
      <c r="I14" s="280"/>
      <c r="J14" s="280"/>
      <c r="K14" s="280"/>
      <c r="L14" s="280"/>
      <c r="M14" s="280"/>
    </row>
    <row r="15" spans="2:18" x14ac:dyDescent="0.25">
      <c r="I15" s="280"/>
      <c r="J15" s="280"/>
      <c r="K15" s="48"/>
      <c r="L15" s="48"/>
      <c r="M15" s="48"/>
    </row>
    <row r="16" spans="2:18" x14ac:dyDescent="0.25">
      <c r="I16" s="280"/>
      <c r="J16" s="280"/>
      <c r="K16" s="48"/>
      <c r="L16" s="48"/>
      <c r="M16" s="48"/>
    </row>
    <row r="17" spans="6:19" x14ac:dyDescent="0.25">
      <c r="I17" s="280"/>
      <c r="J17" s="280"/>
      <c r="K17" s="48"/>
      <c r="L17" s="48"/>
      <c r="M17" s="48"/>
    </row>
    <row r="18" spans="6:19" x14ac:dyDescent="0.25">
      <c r="I18" s="280"/>
      <c r="J18" s="280"/>
      <c r="K18" s="48"/>
      <c r="L18" s="48"/>
      <c r="M18" s="48"/>
    </row>
    <row r="19" spans="6:19" x14ac:dyDescent="0.25">
      <c r="F19" s="47">
        <f>MAURICIO!AC40</f>
        <v>100</v>
      </c>
    </row>
    <row r="22" spans="6:19" x14ac:dyDescent="0.25">
      <c r="F22" s="46" t="str">
        <f>IF(G22=FALSE,"A","B")</f>
        <v>A</v>
      </c>
      <c r="G22" s="279" t="b">
        <f>IF(AND(F19&gt;0,F19&lt;60),G8)</f>
        <v>0</v>
      </c>
      <c r="H22" s="279"/>
      <c r="I22" s="279"/>
      <c r="J22" s="279"/>
      <c r="K22" s="279"/>
      <c r="L22" s="279"/>
      <c r="M22" s="279"/>
      <c r="N22" s="279"/>
      <c r="O22" s="279"/>
      <c r="P22" s="279"/>
      <c r="Q22" s="279"/>
      <c r="R22" s="279"/>
      <c r="S22" s="279"/>
    </row>
    <row r="23" spans="6:19" ht="15" customHeight="1" x14ac:dyDescent="0.25">
      <c r="F23" s="279" t="str">
        <f>IF(G23=FALSE,"A","B")</f>
        <v>A</v>
      </c>
      <c r="G23" s="278" t="b">
        <f>IF(AND(F19&gt;59,F19&lt;80),I8)</f>
        <v>0</v>
      </c>
      <c r="H23" s="278"/>
      <c r="I23" s="278"/>
      <c r="J23" s="278"/>
      <c r="K23" s="278"/>
      <c r="L23" s="278"/>
      <c r="M23" s="278"/>
      <c r="N23" s="278"/>
      <c r="O23" s="278"/>
      <c r="P23" s="278"/>
      <c r="Q23" s="278"/>
      <c r="R23" s="278"/>
      <c r="S23" s="278"/>
    </row>
    <row r="24" spans="6:19" x14ac:dyDescent="0.25">
      <c r="F24" s="279"/>
      <c r="G24" s="278"/>
      <c r="H24" s="278"/>
      <c r="I24" s="278"/>
      <c r="J24" s="278"/>
      <c r="K24" s="278"/>
      <c r="L24" s="278"/>
      <c r="M24" s="278"/>
      <c r="N24" s="278"/>
      <c r="O24" s="278"/>
      <c r="P24" s="278"/>
      <c r="Q24" s="278"/>
      <c r="R24" s="278"/>
      <c r="S24" s="278"/>
    </row>
    <row r="25" spans="6:19" x14ac:dyDescent="0.25">
      <c r="F25" s="279"/>
      <c r="G25" s="278"/>
      <c r="H25" s="278"/>
      <c r="I25" s="278"/>
      <c r="J25" s="278"/>
      <c r="K25" s="278"/>
      <c r="L25" s="278"/>
      <c r="M25" s="278"/>
      <c r="N25" s="278"/>
      <c r="O25" s="278"/>
      <c r="P25" s="278"/>
      <c r="Q25" s="278"/>
      <c r="R25" s="278"/>
      <c r="S25" s="278"/>
    </row>
    <row r="26" spans="6:19" x14ac:dyDescent="0.25">
      <c r="F26" s="279" t="str">
        <f>IF(G26=FALSE,"A","B")</f>
        <v>B</v>
      </c>
      <c r="G26" s="278" t="str">
        <f>IF(F19&gt;79,K8)</f>
        <v>remito al Grupo de Adquisiciones y Contratos para el trámite de pago del periodo evaluado.</v>
      </c>
      <c r="H26" s="278"/>
      <c r="I26" s="278"/>
      <c r="J26" s="278"/>
      <c r="K26" s="278"/>
      <c r="L26" s="278"/>
      <c r="M26" s="278"/>
      <c r="N26" s="278"/>
      <c r="O26" s="278"/>
      <c r="P26" s="278"/>
      <c r="Q26" s="278"/>
      <c r="R26" s="278"/>
      <c r="S26" s="278"/>
    </row>
    <row r="27" spans="6:19" x14ac:dyDescent="0.25">
      <c r="F27" s="279"/>
      <c r="G27" s="278"/>
      <c r="H27" s="278"/>
      <c r="I27" s="278"/>
      <c r="J27" s="278"/>
      <c r="K27" s="278"/>
      <c r="L27" s="278"/>
      <c r="M27" s="278"/>
      <c r="N27" s="278"/>
      <c r="O27" s="278"/>
      <c r="P27" s="278"/>
      <c r="Q27" s="278"/>
      <c r="R27" s="278"/>
      <c r="S27" s="278"/>
    </row>
    <row r="30" spans="6:19" x14ac:dyDescent="0.25">
      <c r="F30" s="276" t="str">
        <f>VLOOKUP("B",F22:S27,2,FALSE)</f>
        <v>remito al Grupo de Adquisiciones y Contratos para el trámite de pago del periodo evaluado.</v>
      </c>
      <c r="G30" s="276"/>
      <c r="H30" s="276"/>
      <c r="I30" s="276"/>
      <c r="J30" s="276"/>
      <c r="K30" s="276"/>
      <c r="L30" s="276"/>
      <c r="M30" s="276"/>
      <c r="N30" s="276"/>
      <c r="O30" s="276"/>
      <c r="P30" s="276"/>
      <c r="Q30" s="276"/>
      <c r="R30" s="276"/>
      <c r="S30" s="276"/>
    </row>
    <row r="31" spans="6:19" x14ac:dyDescent="0.25">
      <c r="F31" s="276"/>
      <c r="G31" s="276"/>
      <c r="H31" s="276"/>
      <c r="I31" s="276"/>
      <c r="J31" s="276"/>
      <c r="K31" s="276"/>
      <c r="L31" s="276"/>
      <c r="M31" s="276"/>
      <c r="N31" s="276"/>
      <c r="O31" s="276"/>
      <c r="P31" s="276"/>
      <c r="Q31" s="276"/>
      <c r="R31" s="276"/>
      <c r="S31" s="276"/>
    </row>
    <row r="32" spans="6:19" x14ac:dyDescent="0.25">
      <c r="F32" s="276"/>
      <c r="G32" s="276"/>
      <c r="H32" s="276"/>
      <c r="I32" s="276"/>
      <c r="J32" s="276"/>
      <c r="K32" s="276"/>
      <c r="L32" s="276"/>
      <c r="M32" s="276"/>
      <c r="N32" s="276"/>
      <c r="O32" s="276"/>
      <c r="P32" s="276"/>
      <c r="Q32" s="276"/>
      <c r="R32" s="276"/>
      <c r="S32" s="276"/>
    </row>
    <row r="33" spans="6:19" x14ac:dyDescent="0.25">
      <c r="F33" s="276"/>
      <c r="G33" s="276"/>
      <c r="H33" s="276"/>
      <c r="I33" s="276"/>
      <c r="J33" s="276"/>
      <c r="K33" s="276"/>
      <c r="L33" s="276"/>
      <c r="M33" s="276"/>
      <c r="N33" s="276"/>
      <c r="O33" s="276"/>
      <c r="P33" s="276"/>
      <c r="Q33" s="276"/>
      <c r="R33" s="276"/>
      <c r="S33" s="276"/>
    </row>
    <row r="34" spans="6:19" x14ac:dyDescent="0.25">
      <c r="F34" s="276"/>
      <c r="G34" s="276"/>
      <c r="H34" s="276"/>
      <c r="I34" s="276"/>
      <c r="J34" s="276"/>
      <c r="K34" s="276"/>
      <c r="L34" s="276"/>
      <c r="M34" s="276"/>
      <c r="N34" s="276"/>
      <c r="O34" s="276"/>
      <c r="P34" s="276"/>
      <c r="Q34" s="276"/>
      <c r="R34" s="276"/>
      <c r="S34" s="276"/>
    </row>
    <row r="35" spans="6:19" x14ac:dyDescent="0.25">
      <c r="F35" s="276"/>
      <c r="G35" s="276"/>
      <c r="H35" s="276"/>
      <c r="I35" s="276"/>
      <c r="J35" s="276"/>
      <c r="K35" s="276"/>
      <c r="L35" s="276"/>
      <c r="M35" s="276"/>
      <c r="N35" s="276"/>
      <c r="O35" s="276"/>
      <c r="P35" s="276"/>
      <c r="Q35" s="276"/>
      <c r="R35" s="276"/>
      <c r="S35" s="276"/>
    </row>
  </sheetData>
  <mergeCells count="15">
    <mergeCell ref="B2:E2"/>
    <mergeCell ref="H2:R3"/>
    <mergeCell ref="H5:I5"/>
    <mergeCell ref="G7:H7"/>
    <mergeCell ref="F26:F27"/>
    <mergeCell ref="F23:F25"/>
    <mergeCell ref="F30:S35"/>
    <mergeCell ref="K7:M7"/>
    <mergeCell ref="I7:J7"/>
    <mergeCell ref="G23:S25"/>
    <mergeCell ref="G22:S22"/>
    <mergeCell ref="G26:S27"/>
    <mergeCell ref="G8:H14"/>
    <mergeCell ref="I8:J18"/>
    <mergeCell ref="K8:M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5"/>
  <sheetViews>
    <sheetView workbookViewId="0">
      <selection activeCell="B3" sqref="B3"/>
    </sheetView>
  </sheetViews>
  <sheetFormatPr baseColWidth="10" defaultColWidth="9.140625" defaultRowHeight="15" x14ac:dyDescent="0.25"/>
  <cols>
    <col min="1" max="1" width="11.42578125" customWidth="1"/>
    <col min="2" max="2" width="4.28515625" customWidth="1"/>
    <col min="3" max="8" width="11.42578125" customWidth="1"/>
    <col min="9" max="9" width="42.42578125" bestFit="1" customWidth="1"/>
    <col min="10" max="10" width="11.85546875" bestFit="1" customWidth="1"/>
    <col min="11" max="256" width="11.42578125" customWidth="1"/>
  </cols>
  <sheetData>
    <row r="1" spans="2:11" ht="15.75" thickBot="1" x14ac:dyDescent="0.3"/>
    <row r="2" spans="2:11" x14ac:dyDescent="0.25">
      <c r="B2" s="59" t="str">
        <f>IF(MAURICIO!Z20&lt;76,"•"," ")</f>
        <v xml:space="preserve"> </v>
      </c>
      <c r="D2">
        <f>COUNTIF(MAURICIO!A45:A54,"•")</f>
        <v>0</v>
      </c>
      <c r="G2">
        <v>1</v>
      </c>
      <c r="H2" t="s">
        <v>113</v>
      </c>
    </row>
    <row r="3" spans="2:11" x14ac:dyDescent="0.25">
      <c r="B3" s="58" t="str">
        <f>IF(MAURICIO!Z21&lt;76,"•"," ")</f>
        <v xml:space="preserve"> </v>
      </c>
      <c r="G3">
        <v>2</v>
      </c>
      <c r="H3" t="s">
        <v>112</v>
      </c>
    </row>
    <row r="4" spans="2:11" x14ac:dyDescent="0.25">
      <c r="B4" s="58" t="str">
        <f>IF(MAURICIO!Z23&lt;76,"•"," ")</f>
        <v xml:space="preserve"> </v>
      </c>
      <c r="G4">
        <v>3</v>
      </c>
      <c r="H4" t="s">
        <v>111</v>
      </c>
    </row>
    <row r="5" spans="2:11" x14ac:dyDescent="0.25">
      <c r="B5" s="58" t="str">
        <f>IF(MAURICIO!Z25&lt;76,"•"," ")</f>
        <v xml:space="preserve"> </v>
      </c>
      <c r="G5">
        <v>4</v>
      </c>
      <c r="H5" t="s">
        <v>110</v>
      </c>
    </row>
    <row r="6" spans="2:11" x14ac:dyDescent="0.25">
      <c r="B6" s="58" t="str">
        <f>IF(MAURICIO!Z27&lt;76,"•"," ")</f>
        <v xml:space="preserve"> </v>
      </c>
      <c r="G6">
        <v>5</v>
      </c>
      <c r="H6" t="s">
        <v>109</v>
      </c>
    </row>
    <row r="7" spans="2:11" x14ac:dyDescent="0.25">
      <c r="B7" s="58" t="str">
        <f>IF(MAURICIO!Z29&lt;76,"•"," ")</f>
        <v xml:space="preserve"> </v>
      </c>
      <c r="G7">
        <v>6</v>
      </c>
      <c r="H7" t="s">
        <v>108</v>
      </c>
    </row>
    <row r="8" spans="2:11" x14ac:dyDescent="0.25">
      <c r="B8" s="58" t="str">
        <f>IF(MAURICIO!Z31&lt;76,"•"," ")</f>
        <v xml:space="preserve"> </v>
      </c>
      <c r="G8">
        <v>7</v>
      </c>
      <c r="H8" t="s">
        <v>107</v>
      </c>
    </row>
    <row r="9" spans="2:11" x14ac:dyDescent="0.25">
      <c r="B9" s="58" t="str">
        <f>IF(MAURICIO!Z33&lt;76,"•"," ")</f>
        <v xml:space="preserve"> </v>
      </c>
      <c r="G9">
        <v>8</v>
      </c>
      <c r="H9" t="s">
        <v>106</v>
      </c>
    </row>
    <row r="10" spans="2:11" x14ac:dyDescent="0.25">
      <c r="B10" s="58" t="str">
        <f>IF(MAURICIO!Z35&lt;76,"•"," ")</f>
        <v xml:space="preserve"> </v>
      </c>
      <c r="G10">
        <v>9</v>
      </c>
      <c r="H10" t="s">
        <v>105</v>
      </c>
    </row>
    <row r="11" spans="2:11" x14ac:dyDescent="0.25">
      <c r="B11" s="58" t="str">
        <f>IF(MAURICIO!Z37&lt;76,"•"," ")</f>
        <v xml:space="preserve"> </v>
      </c>
      <c r="G11">
        <v>0</v>
      </c>
    </row>
    <row r="12" spans="2:11" ht="15.75" thickBot="1" x14ac:dyDescent="0.3">
      <c r="B12" s="57"/>
      <c r="G12">
        <v>10</v>
      </c>
      <c r="H12" t="s">
        <v>104</v>
      </c>
    </row>
    <row r="14" spans="2:11" x14ac:dyDescent="0.25">
      <c r="G14" s="281">
        <f>VLOOKUP(D2:D2,G2:H12,2,FALSE)</f>
        <v>0</v>
      </c>
      <c r="H14" s="281"/>
      <c r="I14" s="281"/>
      <c r="J14" s="281"/>
      <c r="K14" s="281"/>
    </row>
    <row r="16" spans="2:11" x14ac:dyDescent="0.25">
      <c r="I16" t="str">
        <f>IF(G14=" ","el","los")</f>
        <v>los</v>
      </c>
      <c r="J16" t="str">
        <f>IF(G14=" "," ","s ")</f>
        <v xml:space="preserve">s </v>
      </c>
      <c r="K16" t="str">
        <f>IF(G14=" "," ","n")</f>
        <v>n</v>
      </c>
    </row>
    <row r="17" spans="2:14" ht="15.75" thickBot="1" x14ac:dyDescent="0.3"/>
    <row r="18" spans="2:14" ht="15.75" thickBot="1" x14ac:dyDescent="0.3">
      <c r="C18" s="293" t="s">
        <v>103</v>
      </c>
      <c r="D18" s="294"/>
      <c r="E18" s="294"/>
      <c r="F18" s="294"/>
      <c r="G18" s="294"/>
      <c r="H18" s="294"/>
      <c r="I18" s="294"/>
      <c r="J18" s="294"/>
      <c r="K18" s="294"/>
      <c r="L18" s="294"/>
      <c r="M18" s="294"/>
      <c r="N18" s="295"/>
    </row>
    <row r="19" spans="2:14" ht="15.75" thickBot="1" x14ac:dyDescent="0.3">
      <c r="C19" s="55"/>
      <c r="D19" s="55"/>
      <c r="E19" s="55"/>
      <c r="F19" s="55"/>
      <c r="G19" s="55"/>
      <c r="H19" s="55"/>
      <c r="I19" s="55"/>
      <c r="J19" s="55"/>
      <c r="K19" s="55"/>
      <c r="L19" s="55"/>
      <c r="M19" s="55"/>
      <c r="N19" s="55"/>
    </row>
    <row r="20" spans="2:14" ht="15.75" thickBot="1" x14ac:dyDescent="0.3">
      <c r="C20" s="55"/>
      <c r="D20" s="55"/>
      <c r="E20" s="55"/>
      <c r="F20" s="55"/>
      <c r="G20" s="56" t="s">
        <v>102</v>
      </c>
      <c r="H20" s="56" t="s">
        <v>101</v>
      </c>
      <c r="I20" s="55" t="s">
        <v>100</v>
      </c>
      <c r="J20" s="55"/>
      <c r="K20" s="55"/>
      <c r="L20" s="55"/>
      <c r="M20" s="55"/>
      <c r="N20" s="55"/>
    </row>
    <row r="21" spans="2:14" ht="15.75" thickBot="1" x14ac:dyDescent="0.3"/>
    <row r="22" spans="2:14" ht="15.75" thickBot="1" x14ac:dyDescent="0.3">
      <c r="C22" s="296" t="s">
        <v>99</v>
      </c>
      <c r="D22" s="297"/>
      <c r="E22" s="298"/>
      <c r="F22" s="50"/>
      <c r="G22" s="54" t="s">
        <v>98</v>
      </c>
      <c r="H22" s="54" t="s">
        <v>97</v>
      </c>
      <c r="I22" s="53" t="s">
        <v>96</v>
      </c>
      <c r="J22" s="53" t="s">
        <v>95</v>
      </c>
      <c r="K22" s="53" t="s">
        <v>94</v>
      </c>
      <c r="L22" s="53" t="s">
        <v>93</v>
      </c>
      <c r="M22" s="53"/>
      <c r="N22" s="52"/>
    </row>
    <row r="23" spans="2:14" ht="15.75" thickBot="1" x14ac:dyDescent="0.3">
      <c r="C23" s="51"/>
      <c r="D23" s="51"/>
      <c r="E23" s="51"/>
      <c r="F23" s="50"/>
      <c r="G23" s="49"/>
      <c r="H23" s="49"/>
      <c r="I23" s="49"/>
      <c r="J23" s="49"/>
      <c r="K23" s="49"/>
      <c r="L23" s="49"/>
      <c r="M23" s="49"/>
      <c r="N23" s="49"/>
    </row>
    <row r="24" spans="2:14" ht="15.75" thickBot="1" x14ac:dyDescent="0.3">
      <c r="C24" s="51"/>
      <c r="D24" s="51"/>
      <c r="E24" s="51"/>
      <c r="F24" s="50"/>
      <c r="G24" s="296" t="s">
        <v>92</v>
      </c>
      <c r="H24" s="297"/>
      <c r="I24" s="297"/>
      <c r="J24" s="297"/>
      <c r="K24" s="297"/>
      <c r="L24" s="297"/>
      <c r="M24" s="297"/>
      <c r="N24" s="298"/>
    </row>
    <row r="25" spans="2:14" x14ac:dyDescent="0.25">
      <c r="C25" s="51"/>
      <c r="D25" s="51"/>
      <c r="E25" s="51"/>
      <c r="F25" s="50"/>
      <c r="G25" s="49"/>
      <c r="H25" s="49"/>
      <c r="I25" s="49"/>
      <c r="J25" s="49"/>
      <c r="K25" s="49"/>
      <c r="L25" s="49"/>
      <c r="M25" s="49"/>
      <c r="N25" s="49"/>
    </row>
    <row r="26" spans="2:14" x14ac:dyDescent="0.25">
      <c r="C26" s="51"/>
      <c r="D26" s="51"/>
      <c r="E26" s="51"/>
      <c r="F26" s="50"/>
      <c r="G26" s="49"/>
      <c r="H26" s="49"/>
      <c r="I26" s="49"/>
      <c r="J26" s="49"/>
      <c r="K26" s="49"/>
      <c r="L26" s="49"/>
      <c r="M26" s="49"/>
      <c r="N26" s="49"/>
    </row>
    <row r="27" spans="2:14" x14ac:dyDescent="0.25">
      <c r="C27" s="51"/>
      <c r="D27" s="51"/>
      <c r="E27" s="51"/>
      <c r="F27" s="50"/>
      <c r="G27" s="49"/>
      <c r="H27" s="49"/>
      <c r="I27" s="49"/>
      <c r="J27" s="49"/>
      <c r="K27" s="49"/>
      <c r="L27" s="49"/>
      <c r="M27" s="49"/>
      <c r="N27" s="49"/>
    </row>
    <row r="28" spans="2:14" ht="15.75" thickBot="1" x14ac:dyDescent="0.3"/>
    <row r="29" spans="2:14" x14ac:dyDescent="0.25">
      <c r="B29" s="283" t="s">
        <v>91</v>
      </c>
      <c r="C29" s="299" t="str">
        <f>CONCATENATE(C18,G20,MAURICIO!AC40,H20,Hoja5!C22,Hoja5!G22,Hoja5!I16,G14,G20,D2,H20,Hoja5!H22,J16,J22,Hoja5!J16,Hoja5!I22,".")</f>
        <v>He sido notificado del resultado de la evaluación (100) y me comprometo a cumplir con los0 (0) criterios listados en la sección "criterios que se deben mejorar".</v>
      </c>
      <c r="D29" s="300"/>
      <c r="E29" s="300"/>
      <c r="F29" s="300"/>
      <c r="G29" s="300"/>
      <c r="H29" s="300"/>
      <c r="I29" s="300"/>
      <c r="J29" s="300"/>
      <c r="K29" s="300"/>
      <c r="L29" s="300"/>
      <c r="M29" s="300"/>
      <c r="N29" s="301"/>
    </row>
    <row r="30" spans="2:14" ht="15.75" thickBot="1" x14ac:dyDescent="0.3">
      <c r="B30" s="283"/>
      <c r="C30" s="302"/>
      <c r="D30" s="303"/>
      <c r="E30" s="303"/>
      <c r="F30" s="303"/>
      <c r="G30" s="303"/>
      <c r="H30" s="303"/>
      <c r="I30" s="303"/>
      <c r="J30" s="303"/>
      <c r="K30" s="303"/>
      <c r="L30" s="303"/>
      <c r="M30" s="303"/>
      <c r="N30" s="304"/>
    </row>
    <row r="31" spans="2:14" ht="15.75" thickBot="1" x14ac:dyDescent="0.3">
      <c r="C31" s="50"/>
      <c r="D31" s="50"/>
      <c r="E31" s="50"/>
      <c r="F31" s="50"/>
      <c r="G31" s="50"/>
      <c r="H31" s="50"/>
      <c r="I31" s="50"/>
      <c r="J31" s="50"/>
      <c r="K31" s="50"/>
      <c r="L31" s="50"/>
      <c r="M31" s="50"/>
      <c r="N31" s="50"/>
    </row>
    <row r="32" spans="2:14" ht="15.75" thickBot="1" x14ac:dyDescent="0.3">
      <c r="B32" t="s">
        <v>90</v>
      </c>
      <c r="C32" s="284" t="str">
        <f>CONCATENATE(C18,G20,MAURICIO!AC40,Hoja5!H20,Hoja5!C22,G24)</f>
        <v>He sido notificado del resultado de la evaluación (100) y me comprometo a mantener el rendimiento hasta ahora desempeñado.</v>
      </c>
      <c r="D32" s="285"/>
      <c r="E32" s="285"/>
      <c r="F32" s="285"/>
      <c r="G32" s="285"/>
      <c r="H32" s="285"/>
      <c r="I32" s="285"/>
      <c r="J32" s="285"/>
      <c r="K32" s="285"/>
      <c r="L32" s="285"/>
      <c r="M32" s="285"/>
      <c r="N32" s="286"/>
    </row>
    <row r="33" spans="3:14" ht="15.75" thickBot="1" x14ac:dyDescent="0.3">
      <c r="C33" s="49"/>
      <c r="D33" s="49"/>
      <c r="E33" s="49"/>
      <c r="F33" s="49"/>
      <c r="G33" s="49"/>
      <c r="H33" s="49"/>
      <c r="I33" s="49"/>
      <c r="J33" s="49"/>
      <c r="K33" s="49"/>
      <c r="L33" s="49"/>
      <c r="M33" s="49"/>
      <c r="N33" s="49"/>
    </row>
    <row r="34" spans="3:14" x14ac:dyDescent="0.25">
      <c r="C34" s="287" t="str">
        <f>IF(D2&gt;0,C29,C32)</f>
        <v>He sido notificado del resultado de la evaluación (100) y me comprometo a mantener el rendimiento hasta ahora desempeñado.</v>
      </c>
      <c r="D34" s="288"/>
      <c r="E34" s="288"/>
      <c r="F34" s="288"/>
      <c r="G34" s="288"/>
      <c r="H34" s="288"/>
      <c r="I34" s="288"/>
      <c r="J34" s="288"/>
      <c r="K34" s="288"/>
      <c r="L34" s="288"/>
      <c r="M34" s="288"/>
      <c r="N34" s="289"/>
    </row>
    <row r="35" spans="3:14" ht="15.75" thickBot="1" x14ac:dyDescent="0.3">
      <c r="C35" s="290"/>
      <c r="D35" s="291"/>
      <c r="E35" s="291"/>
      <c r="F35" s="291"/>
      <c r="G35" s="291"/>
      <c r="H35" s="291"/>
      <c r="I35" s="291"/>
      <c r="J35" s="291"/>
      <c r="K35" s="291"/>
      <c r="L35" s="291"/>
      <c r="M35" s="291"/>
      <c r="N35" s="292"/>
    </row>
  </sheetData>
  <mergeCells count="8">
    <mergeCell ref="B29:B30"/>
    <mergeCell ref="C32:N32"/>
    <mergeCell ref="C34:N35"/>
    <mergeCell ref="G14:K14"/>
    <mergeCell ref="C18:N18"/>
    <mergeCell ref="C22:E22"/>
    <mergeCell ref="C29:N30"/>
    <mergeCell ref="G24:N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33"/>
  <sheetViews>
    <sheetView workbookViewId="0">
      <selection activeCell="C32" sqref="C32"/>
    </sheetView>
  </sheetViews>
  <sheetFormatPr baseColWidth="10" defaultColWidth="9.140625" defaultRowHeight="15" x14ac:dyDescent="0.25"/>
  <cols>
    <col min="1" max="256" width="11.42578125" customWidth="1"/>
  </cols>
  <sheetData>
    <row r="3" spans="2:8" x14ac:dyDescent="0.25">
      <c r="B3">
        <v>1</v>
      </c>
      <c r="D3" t="s">
        <v>124</v>
      </c>
      <c r="F3">
        <v>2019</v>
      </c>
      <c r="H3">
        <v>0</v>
      </c>
    </row>
    <row r="4" spans="2:8" x14ac:dyDescent="0.25">
      <c r="B4">
        <v>2</v>
      </c>
      <c r="D4" t="s">
        <v>123</v>
      </c>
      <c r="F4">
        <v>2020</v>
      </c>
      <c r="H4">
        <v>25</v>
      </c>
    </row>
    <row r="5" spans="2:8" x14ac:dyDescent="0.25">
      <c r="B5">
        <v>3</v>
      </c>
      <c r="D5" t="s">
        <v>60</v>
      </c>
      <c r="F5">
        <v>2021</v>
      </c>
      <c r="H5">
        <v>50</v>
      </c>
    </row>
    <row r="6" spans="2:8" x14ac:dyDescent="0.25">
      <c r="B6">
        <v>4</v>
      </c>
      <c r="D6" t="s">
        <v>122</v>
      </c>
      <c r="F6">
        <v>2022</v>
      </c>
      <c r="H6">
        <v>75</v>
      </c>
    </row>
    <row r="7" spans="2:8" x14ac:dyDescent="0.25">
      <c r="B7">
        <v>5</v>
      </c>
      <c r="D7" t="s">
        <v>121</v>
      </c>
      <c r="H7">
        <v>100</v>
      </c>
    </row>
    <row r="8" spans="2:8" x14ac:dyDescent="0.25">
      <c r="B8">
        <v>6</v>
      </c>
      <c r="D8" t="s">
        <v>120</v>
      </c>
    </row>
    <row r="9" spans="2:8" x14ac:dyDescent="0.25">
      <c r="B9">
        <v>7</v>
      </c>
      <c r="D9" t="s">
        <v>119</v>
      </c>
    </row>
    <row r="10" spans="2:8" x14ac:dyDescent="0.25">
      <c r="B10">
        <v>8</v>
      </c>
      <c r="D10" t="s">
        <v>118</v>
      </c>
    </row>
    <row r="11" spans="2:8" x14ac:dyDescent="0.25">
      <c r="B11">
        <v>9</v>
      </c>
      <c r="D11" t="s">
        <v>117</v>
      </c>
    </row>
    <row r="12" spans="2:8" x14ac:dyDescent="0.25">
      <c r="B12">
        <v>10</v>
      </c>
      <c r="D12" t="s">
        <v>116</v>
      </c>
    </row>
    <row r="13" spans="2:8" x14ac:dyDescent="0.25">
      <c r="B13">
        <v>11</v>
      </c>
      <c r="D13" t="s">
        <v>115</v>
      </c>
    </row>
    <row r="14" spans="2:8" x14ac:dyDescent="0.25">
      <c r="B14">
        <v>12</v>
      </c>
      <c r="D14" t="s">
        <v>114</v>
      </c>
    </row>
    <row r="15" spans="2:8" x14ac:dyDescent="0.25">
      <c r="B15">
        <v>13</v>
      </c>
    </row>
    <row r="16" spans="2:8" x14ac:dyDescent="0.25">
      <c r="B16">
        <v>14</v>
      </c>
    </row>
    <row r="17" spans="2:2" x14ac:dyDescent="0.25">
      <c r="B17">
        <v>15</v>
      </c>
    </row>
    <row r="18" spans="2:2" x14ac:dyDescent="0.25">
      <c r="B18">
        <v>16</v>
      </c>
    </row>
    <row r="19" spans="2:2" x14ac:dyDescent="0.25">
      <c r="B19">
        <v>17</v>
      </c>
    </row>
    <row r="20" spans="2:2" x14ac:dyDescent="0.25">
      <c r="B20">
        <v>18</v>
      </c>
    </row>
    <row r="21" spans="2:2" x14ac:dyDescent="0.25">
      <c r="B21">
        <v>19</v>
      </c>
    </row>
    <row r="22" spans="2:2" x14ac:dyDescent="0.25">
      <c r="B22">
        <v>20</v>
      </c>
    </row>
    <row r="23" spans="2:2" x14ac:dyDescent="0.25">
      <c r="B23">
        <v>21</v>
      </c>
    </row>
    <row r="24" spans="2:2" x14ac:dyDescent="0.25">
      <c r="B24">
        <v>22</v>
      </c>
    </row>
    <row r="25" spans="2:2" x14ac:dyDescent="0.25">
      <c r="B25">
        <v>23</v>
      </c>
    </row>
    <row r="26" spans="2:2" x14ac:dyDescent="0.25">
      <c r="B26">
        <v>24</v>
      </c>
    </row>
    <row r="27" spans="2:2" x14ac:dyDescent="0.25">
      <c r="B27">
        <v>25</v>
      </c>
    </row>
    <row r="28" spans="2:2" x14ac:dyDescent="0.25">
      <c r="B28">
        <v>26</v>
      </c>
    </row>
    <row r="29" spans="2:2" x14ac:dyDescent="0.25">
      <c r="B29">
        <v>27</v>
      </c>
    </row>
    <row r="30" spans="2:2" x14ac:dyDescent="0.25">
      <c r="B30">
        <v>28</v>
      </c>
    </row>
    <row r="31" spans="2:2" x14ac:dyDescent="0.25">
      <c r="B31">
        <v>29</v>
      </c>
    </row>
    <row r="32" spans="2:2" x14ac:dyDescent="0.25">
      <c r="B32">
        <v>30</v>
      </c>
    </row>
    <row r="33" spans="2:2" x14ac:dyDescent="0.25">
      <c r="B33">
        <v>31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F4"/>
  <sheetViews>
    <sheetView workbookViewId="0">
      <selection activeCell="D4" sqref="D4"/>
    </sheetView>
  </sheetViews>
  <sheetFormatPr baseColWidth="10" defaultColWidth="9.140625" defaultRowHeight="15" x14ac:dyDescent="0.25"/>
  <cols>
    <col min="1" max="2" width="11.42578125" customWidth="1"/>
    <col min="3" max="3" width="30.7109375" bestFit="1" customWidth="1"/>
    <col min="4" max="4" width="34.140625" customWidth="1"/>
    <col min="5" max="5" width="30.7109375" bestFit="1" customWidth="1"/>
    <col min="6" max="6" width="25.140625" bestFit="1" customWidth="1"/>
    <col min="7" max="256" width="11.42578125" customWidth="1"/>
  </cols>
  <sheetData>
    <row r="4" spans="3:6" x14ac:dyDescent="0.25">
      <c r="C4" t="str">
        <f>IF(MAURICIO!E8="",MAURICIO!E6,MAURICIO!E8)</f>
        <v xml:space="preserve">JAVIER MAURICIO MOJICA MEDINA </v>
      </c>
      <c r="D4">
        <f>IF(MAURICIO!E8="",MAURICIO!Z6,(CONCATENATE("IDENTIFICACIÓN ",MAURICIO!Z8)))</f>
        <v>11448034</v>
      </c>
      <c r="E4" t="str">
        <f>IF(MAURICIO!E8="","",(CONCATENATE("REPRESENTANTE LEGAL DE ",MAURICIO!E6)))</f>
        <v/>
      </c>
      <c r="F4" t="str">
        <f>IF(MAURICIO!E8="","",(CONCATENATE("IDENTIFICACIÓN ",MAURICIO!Z6)))</f>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MAURICIO</vt:lpstr>
      <vt:lpstr>Hoja1</vt:lpstr>
      <vt:lpstr>Hoja5</vt:lpstr>
      <vt:lpstr>Hoja3</vt:lpstr>
      <vt:lpstr>Hoja6</vt:lpstr>
      <vt:lpstr>AÑOS</vt:lpstr>
      <vt:lpstr>MAURICIO!Área_de_impresión</vt:lpstr>
      <vt:lpstr>DÍAS</vt:lpstr>
      <vt:lpstr>MESES</vt:lpstr>
      <vt:lpstr>PUNTOS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SHARON RODRIGUEZ BURGOS</dc:creator>
  <cp:lastModifiedBy>LILIANA.LOPEZ</cp:lastModifiedBy>
  <dcterms:created xsi:type="dcterms:W3CDTF">2021-08-31T14:45:13Z</dcterms:created>
  <dcterms:modified xsi:type="dcterms:W3CDTF">2021-10-05T19:04:00Z</dcterms:modified>
</cp:coreProperties>
</file>