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F:\CONTRATACION 2021 BIENES\CULTURA\"/>
    </mc:Choice>
  </mc:AlternateContent>
  <xr:revisionPtr revIDLastSave="0" documentId="13_ncr:1_{A5ACD5D8-9E4F-4E4D-AAE5-6200146195CC}" xr6:coauthVersionLast="46" xr6:coauthVersionMax="46" xr10:uidLastSave="{00000000-0000-0000-0000-000000000000}"/>
  <bookViews>
    <workbookView xWindow="-120" yWindow="-120" windowWidth="20730" windowHeight="11160" xr2:uid="{00000000-000D-0000-FFFF-FFFF00000000}"/>
  </bookViews>
  <sheets>
    <sheet name="Hoja1" sheetId="1" r:id="rId1"/>
  </sheets>
  <definedNames>
    <definedName name="_xlnm._FilterDatabase" localSheetId="0" hidden="1">Hoja1!#REF!</definedName>
    <definedName name="_xlnm.Print_Area" localSheetId="0">Hoja1!$A$1:$M$69</definedName>
    <definedName name="_xlnm.Print_Titles" localSheetId="0">Hoja1!$2:$14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09" i="1" l="1"/>
  <c r="M67" i="1"/>
  <c r="L114" i="1" l="1"/>
  <c r="G70" i="1"/>
  <c r="J70" i="1"/>
  <c r="L70" i="1" s="1"/>
  <c r="M70" i="1" s="1"/>
  <c r="K70" i="1"/>
  <c r="G71" i="1"/>
  <c r="J71" i="1"/>
  <c r="K71" i="1"/>
  <c r="G72" i="1"/>
  <c r="L72" i="1" s="1"/>
  <c r="M72" i="1" s="1"/>
  <c r="J72" i="1"/>
  <c r="K72" i="1"/>
  <c r="G73" i="1"/>
  <c r="L73" i="1" s="1"/>
  <c r="M73" i="1" s="1"/>
  <c r="J73" i="1"/>
  <c r="K73" i="1"/>
  <c r="G74" i="1"/>
  <c r="L74" i="1" s="1"/>
  <c r="M74" i="1" s="1"/>
  <c r="J74" i="1"/>
  <c r="K74" i="1"/>
  <c r="G75" i="1"/>
  <c r="J75" i="1"/>
  <c r="K75" i="1"/>
  <c r="G76" i="1"/>
  <c r="J76" i="1"/>
  <c r="K76" i="1"/>
  <c r="G77" i="1"/>
  <c r="L77" i="1" s="1"/>
  <c r="M77" i="1" s="1"/>
  <c r="J77" i="1"/>
  <c r="K77" i="1"/>
  <c r="G78" i="1"/>
  <c r="L78" i="1" s="1"/>
  <c r="M78" i="1" s="1"/>
  <c r="J78" i="1"/>
  <c r="K78" i="1"/>
  <c r="G79" i="1"/>
  <c r="L79" i="1" s="1"/>
  <c r="M79" i="1" s="1"/>
  <c r="J79" i="1"/>
  <c r="K79" i="1"/>
  <c r="G80" i="1"/>
  <c r="J80" i="1"/>
  <c r="K80" i="1"/>
  <c r="G81" i="1"/>
  <c r="J81" i="1"/>
  <c r="K81" i="1"/>
  <c r="G82" i="1"/>
  <c r="J82" i="1"/>
  <c r="K82" i="1"/>
  <c r="L82" i="1"/>
  <c r="M82" i="1" s="1"/>
  <c r="G83" i="1"/>
  <c r="L83" i="1" s="1"/>
  <c r="M83" i="1" s="1"/>
  <c r="J83" i="1"/>
  <c r="K83" i="1"/>
  <c r="G84" i="1"/>
  <c r="L84" i="1" s="1"/>
  <c r="M84" i="1" s="1"/>
  <c r="J84" i="1"/>
  <c r="K84" i="1"/>
  <c r="G85" i="1"/>
  <c r="J85" i="1"/>
  <c r="K85" i="1"/>
  <c r="G86" i="1"/>
  <c r="J86" i="1"/>
  <c r="L86" i="1" s="1"/>
  <c r="M86" i="1" s="1"/>
  <c r="K86" i="1"/>
  <c r="G87" i="1"/>
  <c r="J87" i="1"/>
  <c r="K87" i="1"/>
  <c r="G88" i="1"/>
  <c r="L88" i="1" s="1"/>
  <c r="M88" i="1" s="1"/>
  <c r="J88" i="1"/>
  <c r="K88" i="1"/>
  <c r="G89" i="1"/>
  <c r="L89" i="1" s="1"/>
  <c r="M89" i="1" s="1"/>
  <c r="J89" i="1"/>
  <c r="K89" i="1"/>
  <c r="G90" i="1"/>
  <c r="L90" i="1" s="1"/>
  <c r="M90" i="1" s="1"/>
  <c r="J90" i="1"/>
  <c r="K90" i="1"/>
  <c r="G91" i="1"/>
  <c r="J91" i="1"/>
  <c r="K91" i="1"/>
  <c r="G92" i="1"/>
  <c r="J92" i="1"/>
  <c r="K92" i="1"/>
  <c r="G93" i="1"/>
  <c r="L93" i="1" s="1"/>
  <c r="M93" i="1" s="1"/>
  <c r="J93" i="1"/>
  <c r="K93" i="1"/>
  <c r="G94" i="1"/>
  <c r="L94" i="1" s="1"/>
  <c r="M94" i="1" s="1"/>
  <c r="J94" i="1"/>
  <c r="K94" i="1"/>
  <c r="G95" i="1"/>
  <c r="L95" i="1" s="1"/>
  <c r="M95" i="1" s="1"/>
  <c r="J95" i="1"/>
  <c r="K95" i="1"/>
  <c r="G96" i="1"/>
  <c r="J96" i="1"/>
  <c r="K96" i="1"/>
  <c r="G97" i="1"/>
  <c r="J97" i="1"/>
  <c r="K97" i="1"/>
  <c r="G98" i="1"/>
  <c r="J98" i="1"/>
  <c r="K98" i="1"/>
  <c r="L98" i="1"/>
  <c r="M98" i="1" s="1"/>
  <c r="G99" i="1"/>
  <c r="L99" i="1" s="1"/>
  <c r="M99" i="1" s="1"/>
  <c r="J99" i="1"/>
  <c r="K99" i="1"/>
  <c r="G100" i="1"/>
  <c r="L100" i="1" s="1"/>
  <c r="M100" i="1" s="1"/>
  <c r="J100" i="1"/>
  <c r="K100" i="1"/>
  <c r="G101" i="1"/>
  <c r="J101" i="1"/>
  <c r="K101" i="1"/>
  <c r="G102" i="1"/>
  <c r="J102" i="1"/>
  <c r="L102" i="1" s="1"/>
  <c r="M102" i="1" s="1"/>
  <c r="K102" i="1"/>
  <c r="G103" i="1"/>
  <c r="J103" i="1"/>
  <c r="K103" i="1"/>
  <c r="G104" i="1"/>
  <c r="L104" i="1" s="1"/>
  <c r="M104" i="1" s="1"/>
  <c r="J104" i="1"/>
  <c r="K104" i="1"/>
  <c r="G105" i="1"/>
  <c r="L105" i="1" s="1"/>
  <c r="M105" i="1" s="1"/>
  <c r="J105" i="1"/>
  <c r="K105" i="1"/>
  <c r="G106" i="1"/>
  <c r="L106" i="1" s="1"/>
  <c r="M106" i="1" s="1"/>
  <c r="J106" i="1"/>
  <c r="K106" i="1"/>
  <c r="G107" i="1"/>
  <c r="J107" i="1"/>
  <c r="K107" i="1"/>
  <c r="G108" i="1"/>
  <c r="J108" i="1"/>
  <c r="K108" i="1"/>
  <c r="L107" i="1" l="1"/>
  <c r="M107" i="1" s="1"/>
  <c r="L101" i="1"/>
  <c r="M101" i="1" s="1"/>
  <c r="L91" i="1"/>
  <c r="M91" i="1" s="1"/>
  <c r="L80" i="1"/>
  <c r="M80" i="1" s="1"/>
  <c r="L75" i="1"/>
  <c r="M75" i="1" s="1"/>
  <c r="L108" i="1"/>
  <c r="M108" i="1" s="1"/>
  <c r="L103" i="1"/>
  <c r="M103" i="1" s="1"/>
  <c r="L97" i="1"/>
  <c r="M97" i="1" s="1"/>
  <c r="L92" i="1"/>
  <c r="M92" i="1" s="1"/>
  <c r="L87" i="1"/>
  <c r="M87" i="1" s="1"/>
  <c r="L81" i="1"/>
  <c r="M81" i="1" s="1"/>
  <c r="L76" i="1"/>
  <c r="M76" i="1" s="1"/>
  <c r="L71" i="1"/>
  <c r="M71" i="1" s="1"/>
  <c r="L96" i="1"/>
  <c r="M96" i="1" s="1"/>
  <c r="L85" i="1"/>
  <c r="M85" i="1" s="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16" i="1"/>
  <c r="G17" i="1" l="1"/>
  <c r="L17" i="1" s="1"/>
  <c r="M17" i="1" s="1"/>
  <c r="G18" i="1"/>
  <c r="L18" i="1" s="1"/>
  <c r="M18" i="1" s="1"/>
  <c r="G19" i="1"/>
  <c r="L19" i="1" s="1"/>
  <c r="M19" i="1" s="1"/>
  <c r="G20" i="1"/>
  <c r="L20" i="1" s="1"/>
  <c r="M20" i="1" s="1"/>
  <c r="G21" i="1"/>
  <c r="L21" i="1" s="1"/>
  <c r="M21" i="1" s="1"/>
  <c r="G22" i="1"/>
  <c r="L22" i="1" s="1"/>
  <c r="M22" i="1" s="1"/>
  <c r="G23" i="1"/>
  <c r="L23" i="1" s="1"/>
  <c r="M23" i="1" s="1"/>
  <c r="G24" i="1"/>
  <c r="L24" i="1" s="1"/>
  <c r="M24" i="1" s="1"/>
  <c r="G25" i="1"/>
  <c r="L25" i="1" s="1"/>
  <c r="M25" i="1" s="1"/>
  <c r="G26" i="1"/>
  <c r="L26" i="1" s="1"/>
  <c r="M26" i="1" s="1"/>
  <c r="G27" i="1"/>
  <c r="L27" i="1" s="1"/>
  <c r="M27" i="1" s="1"/>
  <c r="G28" i="1"/>
  <c r="L28" i="1" s="1"/>
  <c r="M28" i="1" s="1"/>
  <c r="G29" i="1"/>
  <c r="L29" i="1" s="1"/>
  <c r="M29" i="1" s="1"/>
  <c r="G30" i="1"/>
  <c r="L30" i="1" s="1"/>
  <c r="M30" i="1" s="1"/>
  <c r="G31" i="1"/>
  <c r="L31" i="1" s="1"/>
  <c r="M31" i="1" s="1"/>
  <c r="G32" i="1"/>
  <c r="L32" i="1" s="1"/>
  <c r="M32" i="1" s="1"/>
  <c r="G33" i="1"/>
  <c r="L33" i="1" s="1"/>
  <c r="M33" i="1" s="1"/>
  <c r="G34" i="1"/>
  <c r="L34" i="1" s="1"/>
  <c r="M34" i="1" s="1"/>
  <c r="G35" i="1"/>
  <c r="L35" i="1" s="1"/>
  <c r="M35" i="1" s="1"/>
  <c r="G36" i="1"/>
  <c r="L36" i="1" s="1"/>
  <c r="M36" i="1" s="1"/>
  <c r="G37" i="1"/>
  <c r="L37" i="1" s="1"/>
  <c r="M37" i="1" s="1"/>
  <c r="G38" i="1"/>
  <c r="L38" i="1" s="1"/>
  <c r="M38" i="1" s="1"/>
  <c r="G39" i="1"/>
  <c r="L39" i="1" s="1"/>
  <c r="M39" i="1" s="1"/>
  <c r="G40" i="1"/>
  <c r="L40" i="1" s="1"/>
  <c r="M40" i="1" s="1"/>
  <c r="G41" i="1"/>
  <c r="L41" i="1" s="1"/>
  <c r="M41" i="1" s="1"/>
  <c r="G42" i="1"/>
  <c r="L42" i="1" s="1"/>
  <c r="M42" i="1" s="1"/>
  <c r="G43" i="1"/>
  <c r="L43" i="1" s="1"/>
  <c r="M43" i="1" s="1"/>
  <c r="G44" i="1"/>
  <c r="L44" i="1" s="1"/>
  <c r="M44" i="1" s="1"/>
  <c r="G45" i="1"/>
  <c r="L45" i="1" s="1"/>
  <c r="M45" i="1" s="1"/>
  <c r="G46" i="1"/>
  <c r="L46" i="1" s="1"/>
  <c r="M46" i="1" s="1"/>
  <c r="G47" i="1"/>
  <c r="L47" i="1" s="1"/>
  <c r="M47" i="1" s="1"/>
  <c r="G48" i="1"/>
  <c r="L48" i="1" s="1"/>
  <c r="M48" i="1" s="1"/>
  <c r="G49" i="1"/>
  <c r="L49" i="1" s="1"/>
  <c r="M49" i="1" s="1"/>
  <c r="G50" i="1"/>
  <c r="L50" i="1" s="1"/>
  <c r="M50" i="1" s="1"/>
  <c r="G51" i="1"/>
  <c r="L51" i="1" s="1"/>
  <c r="M51" i="1" s="1"/>
  <c r="G52" i="1"/>
  <c r="L52" i="1" s="1"/>
  <c r="M52" i="1" s="1"/>
  <c r="G53" i="1"/>
  <c r="L53" i="1" s="1"/>
  <c r="M53" i="1" s="1"/>
  <c r="G54" i="1"/>
  <c r="L54" i="1" s="1"/>
  <c r="M54" i="1" s="1"/>
  <c r="G55" i="1"/>
  <c r="L55" i="1" s="1"/>
  <c r="M55" i="1" s="1"/>
  <c r="G56" i="1"/>
  <c r="L56" i="1" s="1"/>
  <c r="M56" i="1" s="1"/>
  <c r="G57" i="1"/>
  <c r="L57" i="1" s="1"/>
  <c r="M57" i="1" s="1"/>
  <c r="G58" i="1"/>
  <c r="L58" i="1" s="1"/>
  <c r="M58" i="1" s="1"/>
  <c r="G59" i="1"/>
  <c r="L59" i="1" s="1"/>
  <c r="M59" i="1" s="1"/>
  <c r="G60" i="1"/>
  <c r="L60" i="1" s="1"/>
  <c r="M60" i="1" s="1"/>
  <c r="G61" i="1"/>
  <c r="L61" i="1" s="1"/>
  <c r="M61" i="1" s="1"/>
  <c r="G62" i="1"/>
  <c r="L62" i="1" s="1"/>
  <c r="M62" i="1" s="1"/>
  <c r="G63" i="1"/>
  <c r="L63" i="1" s="1"/>
  <c r="M63" i="1" s="1"/>
  <c r="G64" i="1"/>
  <c r="L64" i="1" s="1"/>
  <c r="M64" i="1" s="1"/>
  <c r="G65" i="1"/>
  <c r="L65" i="1" s="1"/>
  <c r="M65" i="1" s="1"/>
  <c r="G66" i="1"/>
  <c r="L66" i="1" s="1"/>
  <c r="M66" i="1" s="1"/>
  <c r="G16" i="1"/>
  <c r="L16" i="1" s="1"/>
  <c r="M16" i="1" s="1"/>
</calcChain>
</file>

<file path=xl/sharedStrings.xml><?xml version="1.0" encoding="utf-8"?>
<sst xmlns="http://schemas.openxmlformats.org/spreadsheetml/2006/main" count="196" uniqueCount="118">
  <si>
    <t>REPUBLICA DE COLOMBIA</t>
  </si>
  <si>
    <t>DEPARTAMENTO DE CUNDINAMARCA</t>
  </si>
  <si>
    <t xml:space="preserve">SERVICIO NACIONAL DE APRENDIZAJE - SENA - </t>
  </si>
  <si>
    <t>CENTRO DE BIOTECNOLOGIA AGROPECUARIA</t>
  </si>
  <si>
    <t>NIT 899.999.034-1</t>
  </si>
  <si>
    <t xml:space="preserve"> CUADRO COMPARATIVO DE VALORES UNITARIOS</t>
  </si>
  <si>
    <t>UNIDAD</t>
  </si>
  <si>
    <t>TIRANTAS NEGRAS EN CINTA TEJIDA ELÁSTICA DE 3 CMS CON CHAPAS DE CIERRE METÁLICO Y CORREDERAS METÁLICAS AJUSTABLES A CUALQUIER MEDIDA. </t>
  </si>
  <si>
    <t>SOTANA DE CURA BATOLA EN LINO BLANCA CON CAPUCHA Y  PETO EN LINO NEGRA TALLE ADULTO </t>
  </si>
  <si>
    <t>VESTIDO DE UNA ENTERIZO EN LINO, ALGODÓN Y SEDA CON ABERTURA EN LA PIERNA Y ESPALDA AL AIRE COLOR AMARILLO MOSTAZA, DE LARGO HASTA EL TOBILLO. LAS TALLAS Y MEDIDAS SE ENTREGARÁN AL PROVEEDOR QUE RESULTE GANADOR DE LA LICITACIÓN.   TALLA ADULTO S , M </t>
  </si>
  <si>
    <t>VESTIDO LARGO HASTA EL TOBILLO, MANGA LARGA, EN LINO AZUL OSCURO, CON DELANTAL AZUL CLARO, CUELLO EN V.  LAS TALLAS Y MEDIDAS SE ENTREGARÁN AL PROVEEDOR QUE RESULTE GANADOR DE LA LICITACIÓN. TALLA ADULTO S , M </t>
  </si>
  <si>
    <t>VESTIDOS DE ANTAÑONA (MUJER) DE LINO Y ALGODÓN CON PRENSES Y BOLADOS, HOMBRERAS, FALDA LARGA DE VUELO Y MAGA LARGA CUELLO CERRADO TALLA ADULTO S , M </t>
  </si>
  <si>
    <t>TRUSA ENTERIZA, CUELLO, PIERNAS, BRAZOS. CUELLO REDONDO. MATERIAL: ALGODÓN Y SPANDEX. LICRADO NEGRAS TALLA ADULTO S , M </t>
  </si>
  <si>
    <t>VESTIDO ÁNGEL AUREOLA ESPUMA FORRADA EN TELA BLANCA FELPA CON SOPORTE METÁLICO, ALAS ACRÍLICO EN LAS ALAS Y FELPA BLANCAS, VESTIDO EN  LINO, CON MANGAS SEDA BLANCO </t>
  </si>
  <si>
    <t>BATOLA NEGRA CON MANGA DE AGUA Y CAPOTA, EN ALGODÓN, COLOR NEGRO. </t>
  </si>
  <si>
    <t>CAPA Y TRAJE CON INSERCIÓN EN TERCIOPELO, PELUCHE, ALGODÓN. AZUL, ROJO Y PELUCHE BLANCO, CORONA DE ESPUMA RECUBIERTA EN LINO ROJO Y PELUCHE BLANCO, CETRO MADERA DORADO. </t>
  </si>
  <si>
    <t>VESTIDO TALLE LARGO MANGA PRINCESA CON TUL DE REALCE TERCIOPELO, ALGODÓN. CAPA, TERCIOPELO, ALGODÓN Y PELUCHE. </t>
  </si>
  <si>
    <t>VESTIDO LARGO ELABORADO EN ALGODÓN LICRADO COLOR NEGRO TALLA ADULTO S , M </t>
  </si>
  <si>
    <t>PANTALONES COLOR: 3 NEGRO , 3 AZUL, 3 BLANCO CINTURA ELÁSTICA LISO SIN BOLSILLOS TALLA ADULTO S , M </t>
  </si>
  <si>
    <t>CHAQUETA ELABORADA EN LINO COLOR: 3 NEGRO , 3 AZUL, 3 BLANCO TALLA ADULTO S , M, CUELLO ROMANO </t>
  </si>
  <si>
    <t>TRAJES DE POLICÍA CON CHAQUETAS Y QUEPIS TALLA M Y 32 </t>
  </si>
  <si>
    <t>BATOLA NEGRA EN LINO Y DELANTAL BLANCO EN LINO TALLA M </t>
  </si>
  <si>
    <t>FRAC , PANTALÓN EN LINO BLANCOS, CHAQUETA GABARDINA AZUL BORDE ROJO, POLAINAS Y CINTURÓN EN LINO AMARILLO TALLA M </t>
  </si>
  <si>
    <t>VESTIDO TALLE LARGO MANGA PRINCESA CON TUL DE REALCE, FALDÓN AMPLIO Y GUANTES EN ACRÍLICO, SEDA Y GABARDINA AZUL CON TOQUE BLANCO DE PELUCHE. TALLA S </t>
  </si>
  <si>
    <t>VESTIDO ELABORADA EN YACAR O ACRÍLICO TALLE LARGO CORTE PRINCESA CON INSERCIÓN EN TUL, MANGAS GLOBO EN ACRÍLICO Y GABARDINA, CON HOMBRERAS EMBOMBADAS 3/4 , EN ACRÍLICO Y GABARDINA COLOR VERDE CON MANGAS NEGRAS TALLA S </t>
  </si>
  <si>
    <t>FRAC NEGRO, FAJÓN CAMISA CON CUELLO Y GORGUERA, CHALECO, FULLAT PANTALÓN EN ACRÍLICO, SATÍN Y GABARDINA TALLA M COLOR VIOLETA COBRIZO TALLA M Y 32 </t>
  </si>
  <si>
    <t>MALETA ANTIGUAS DE CUERINA CON ESTRUCTURA DE 70 CM POR 3POR 50 CM POR 30 CMS APROXIMADAMENTE COLOR AZUL OSCURO Y CAFÉ </t>
  </si>
  <si>
    <t>AUGUSTO:  CHAQUETA O ABRIGO, CORTO, NORMAL O LARGO, CON O SIN COLA, O UNA SELECCIÓN DE CUADROS DE COLORES, RAYAS, LUNARES Y CUADROS, ASÍ COMO COLORES LISOS. NORMALMENTE LLAMADO "LA PESADILLA DEL SASTRE", CON ACCESORIOS EXTRAVAGANTES, COMO CORBATAS GRANDES O PEQUEÑAS, TIRANTES, GUANTES BLANCOS O DE COLORES.                              *  CARA BLANCA: VESTIDO CON EL TRADICIONAL MONO DE UNA O DOS PIEZAS, DE BLANCO O DE UN TEJIDO DE UN COLOR QUE ENCAJA CON EL PERSONAJE DEL PIERROT CLÁSICO. LOS ESTILOS PUEDEN VARIAR, PERO EN GENERAL SON HOLGADOS Y HECHOS A MEDIDA Y PUEDEN LLEVAR UN CUELLO QUE PUEDE SEPARARSE. LA TÚNICA O CAMISA ES CORTA, MEDIA O LARGA Y CON MANGAS LARGAS, RECTA Y ACABADA CON VUELO. LOS BOTONES O “POMPONS” Y EL CUELLO RIZADO TIENEN CONTRASTE DE COLOR. LOS PANTALONES SON RECTOS, O CON VUELO, O RIZADOS. EL SOMBRERO DEL PAYASO DEBE ENCAJAR CON SU PERSONAJE, PUEDE SER CÓNICO (LARGO O CORTO), O PLANO, O ACHATADO, O EL TÍPICO SOMBRERO DE “PAGLIACCI”. LOS GUANTES SON BLANCOS, O A JUEGO CON EL TRAJE, Y LE CUBREN LAS MANOS Y LAS MUÑECAS </t>
  </si>
  <si>
    <t>CUERO SINTÉTICO TALLA A LA MEDIDA COLORES:  / NEGROS SUELA BLANCA / ROJO BRILLANTE SUELA BLANCA / (TODOS SEGÚN DISEÑO) TALLAS 42</t>
  </si>
  <si>
    <t>GRUESA Y LISA SIN ESTAMPADOS COLOR  CON 18 AGARRADERAS EN CINTA ELÁSTICA COLOR NEGRO Y BLANCO Y REFUERZO A LOS EXTREMOS PARA TEMPLAR LA TELA DE 3 MTS POR 6 MTS CADA UNA INCLUYE SOPORTE ARMABLE Y PESOS. </t>
  </si>
  <si>
    <t>GRUESA Y LISA SIN ESTAMPADOS COLOR BLANCO Y NEGRO CON 8 AGARRADERAS EN CINTA ELÁSTICA COLOR NEGRO Y REFUERZO A LOS EXTREMOS PARA TEMPLAR LA TELA DE 3 MTS POR 2 MTS CADA UNA INCLUYE SOPORTE ARMABLE Y PESOS.</t>
  </si>
  <si>
    <t>GRUESA Y LISA SIN ESTAMPADOS COLOR  CON 18 AGARRADERAS EN CINTA ELÁSTICA COLOR VERDE / AZUL  CROMA KEY CON REFUERZO A LOS EXTREMOS PARA TEMPLAR LA TELA DE 3 MTS POR 6 MTS CADA UNA INCLUYE SOPORTE ARMABLE Y PESOS. DOS ESTRUCTURAS DE METAL CON BASES PARA TELÓN DE 3 MTS X 6 MTS ESCUALIZABLES, DESARMABLES Y DE FÁCIL TRANSPORTE Y CONTRAPESOS PARA SOPORTE</t>
  </si>
  <si>
    <t>VESTUARIO DIABLO CAPA ROJA ELABORADA EN TERCIOPELO CON CUELLO ALTO, CHALECO EN SATÍN ROJO, CAMISA NEGRA DE LINO, PANTALÓN NEGRO EN LINO, COLA INCRUSTADA, CACHOS DE ESPUMA FORRADOS EN SATÍN ROJO CON CAUCHO. </t>
  </si>
  <si>
    <t>VESTIDO DIABLA DE ALGODÓN, LYCRA Y TUL CON CUELLO ALTO Y CORTES SIMÉTRICOS, CAPA ELABORADA EN VELO, SATÍN Y LINO CON CUELLO ALTO CON INSERCIONES DE VELO NEGRO Y ROJO </t>
  </si>
  <si>
    <t>2 FEDORA SOMBREROS MASCULINO DE FIELTRO CON CORONA PINCHADA Y CON UN LAZO ALREDEDOR DE LA BASE DE LA CORONA. 2 BOHINAS / 2 USHANKA GORRAS RUSA DE PELAJE QUE TIENE "OREJAS" O ALAS LATERALES / 2 BOMBÍN (SOMBRERO HONGO) SOMBREROS CLÁSICOS CONFECCIONADO EN FIELTRO QUE SE COMPONE DE UN ALA ESTRECHA Y UNA CORONA REDONDA. / 2 CLOCHÉ SOMBREROS FEMENINOS EN FORMA DE CAMPANA, / 2 SOMBRERO DE COPA ALTA SOMBREROS CONFECCIONADO EN FIELTRO, SEDA O PIEL, QUE SE COMPONE DE UNA CORONA CILÍNDRICA Y UN BORDE SEMICURVO / 2 SOMBREROS CORDOBÉS SOMBREROS TRADICIONALES DE CÓRDOBA, ESPAÑA. /2 NÓN IÁ SOMBREROS DE PAJA DE FORMA CÓNICA TRADICIONAL EN ASIA, /  2 GORRA DE PLATO GORRAS DE CORONA PLANA QUE TIENE UNA VISERA, ES REGULARMENTE UTILIZADA POR MILITARES/ 2 CAPOTAIN SOMBRERO CON CORONA EN FORMA DE CONO TRUNCADO QUE USUALMENTE CONTENÍA UN CINTURÓN ALREDEDOR DE LA BASE DE LA CORONA. / 2 BICORNIO SOMBRERO ANTIGUO QUE CONSTA DE UN BORDE DOBLADO, / 2 MONTERA  SOMBRERO TRADICIONAL TEJIDO EN COMO PARTE DE LA INDUMENTARIA DE LA PENÍNSULA IBÉRICA. ASOCIADO CON LOS PRACTICANTES PROFESIONALES DE LA TAUROMAQUIA. / 2 PAPAJA (SOMBRERO DE ASTRACÁN) GORRO MASCULINO DE LANA UTILIZADO POR LOS COSACOS. 2 BIRRETE GORRO DE SUPERFICIE PLANA CON UNA BORLA / 2 TOQUE (GORRO DE CHEF) GORRO PLEGABLE ALTO UTILIZADO POR CHEFS / 2 MITRA INDUMENTARIA UTILIZADA POR CLÉRIGOS DE LA IGLESIA CATÓLICA / 2 QUEPIS (QUEPÍ) TIPO DE GORRA MILITAR CILÍNDRICA CON UNA VISERA, UTILIZADA POR EL EJÉRCITO FRANCÉS </t>
  </si>
  <si>
    <t>FRAC AZUL ROJO, FAJON CAMISA CON PECHERA INSERCIÓN DE CAPA BLANCA, PANTALÓN EN LINO BLANCO Y GABARDINA, CHAQUETA CON CHARRETERAS, POLAINAS, SOMBRERO NAPOLEÓN DE MATERIAL Y GUANTES EN LINO BLANCOS. TALLA M </t>
  </si>
  <si>
    <t>ENTERIZOS LARGOS TELA SUAVE FALDA DE VUELO. TALLA 3S 2 M ELABORADO EN ALGODÓN LYCRA CON INSERCIÓN EN VELO TALLA ADULTO S, M   (GAMA DE COLOR:2 BLANCOS, 1 AZUL, 1 VERDE, 1 ROJO.) </t>
  </si>
  <si>
    <t>PRENDA  </t>
  </si>
  <si>
    <t>PRENDA </t>
  </si>
  <si>
    <t>PAR </t>
  </si>
  <si>
    <t>BACKING </t>
  </si>
  <si>
    <t>PANTALÓN Y CAMISA ENGUATADA, ROJA CON PUÑOS BLANCOS ELABORADAS EN TERCIOPELO, PELUCHE, LINO, BOTAS Y CINTURÓN ELABORADAS EN SINTÉTICA CUERINA, GORRO EN PELUCHE </t>
  </si>
  <si>
    <t>VESTIDO ROJO CON TUL TERCIOPELO, TUL Y PELUCHE, BOTAS Y CINTURÓN ELABORADAS EN SINTÉTICA CUERINA </t>
  </si>
  <si>
    <t>BOLSA ROJA PELUCHE SATÍN CON BORDE BLANCO ENGUATADA DE  1, 30 MTS POR 90 CMS </t>
  </si>
  <si>
    <t>VESTIDO LARGO ELABORADO EN ALGODÓN LICRADO  COLOR NEGRO </t>
  </si>
  <si>
    <t>MANTILLA TEJIDA CON BORDE EN ENCAJE COLOR NEGRO </t>
  </si>
  <si>
    <t>CAMUFLADA CHAQUETA, PANTALÓN 2 VERDES 2 AZULES ENTELA CAMUFLADO NACIONAL </t>
  </si>
  <si>
    <t>TRAJE ENFERMERA VESTIDO ALTO CON INSERCIÓN EN TUL TALLA S TELA LINO, ANTIFLUIDO Y KEPIS COLOR BLANCO TALLA S </t>
  </si>
  <si>
    <t>TRAJE DOCTOR CAMISÓN CUELLO ALTO, PANTALÓN EN DRIL ALGODÓN TALLA M </t>
  </si>
  <si>
    <t>FRACK(HOMBRE) DE LINO Y POLIESTER PANTALÓN NEGRO LISO – QUE PUEDE INCLUIR FRANJAS LATERALES EN SEDA–; UNA LEVITA TAMBIÉN NEGRA, CON LA CHAQUETILLA CORTADA EN ÁNGULO Y SOLAPAS EN SEDA; UN CHALECO BLANCO Y UN MOÑO O CORBATÍN BLANCO, LA PRENDA DISTINTIVA DE ESTE TRAJE. LOS ZAPATOS PUEDEN SER BRILLANTES SIEMPRE Y CUANDO SEAN NEGROS Y DE CORDÓN. ADEMÁS, LA CAMISA DEBE SER, EN LO POSIBLE, DE CUELLO PRESIDENCIAL, CON LAS PUNTAS CORTAS Y ABIERTAS (PARA LUCIR EL MOÑO) </t>
  </si>
  <si>
    <t>FORRO PARA GUITARRA ACÚSTICA SEMIDURO</t>
  </si>
  <si>
    <t>FORRO PARA GUITARRA ELÉCTRICA SEMIDURO</t>
  </si>
  <si>
    <t>FORRO PARA BAJO ELÉCTRICO SEMIDURO</t>
  </si>
  <si>
    <t>FORRO PARA TECLADO CINCO OCTAVAS SEMIDURO</t>
  </si>
  <si>
    <t>FORRO CHARANGO SEMIDURO</t>
  </si>
  <si>
    <t>FORRO PARA TIPLE SEMIDURO</t>
  </si>
  <si>
    <t>FORRO REQUINTO SEMIDURO</t>
  </si>
  <si>
    <t>FORRO TUMBADORAS MACHO Y HEMBRA</t>
  </si>
  <si>
    <t>FORRO BONGO SEMIDURO</t>
  </si>
  <si>
    <t>FORRO TAMBORA DOMINICANA SEMIDURO</t>
  </si>
  <si>
    <t xml:space="preserve">TAMBORA </t>
  </si>
  <si>
    <t>ALEGRE</t>
  </si>
  <si>
    <t>LLAMADOR</t>
  </si>
  <si>
    <t>MARACONES</t>
  </si>
  <si>
    <t xml:space="preserve">BASE PARA TAMBORA </t>
  </si>
  <si>
    <t>PARCHE FRONTAL BOMBO 22”</t>
  </si>
  <si>
    <t xml:space="preserve">PARCHE ACEITE O HIDRÁULICO 22" </t>
  </si>
  <si>
    <t xml:space="preserve">PARCHE ACEITE O HIDRÁULICO 12" </t>
  </si>
  <si>
    <t xml:space="preserve">PARCHE ACEITE O HIDRÁULICO 14" </t>
  </si>
  <si>
    <t>PARCHE SORDINA Y HUECOS 14" CORRUGADO</t>
  </si>
  <si>
    <t>PARCHE SENSIBLE 14"</t>
  </si>
  <si>
    <t>SILLA PARA BATERÍA</t>
  </si>
  <si>
    <t>BAQUETAS PUNTA DE MADERA 5B</t>
  </si>
  <si>
    <t>ENCORDADO BAJO ELÉCTRICO CUATRO CUERDAS CALIBRE .45</t>
  </si>
  <si>
    <t>ENCORDADO BAJO ELÉCTRICO CINCO CUERDAS CALIBRE .45</t>
  </si>
  <si>
    <t>ENCORDADO GUITARRA ELÉCTRICA CALIBRE .10</t>
  </si>
  <si>
    <t>ENCORDADO GUITARRA ACÚSTICA NYLON</t>
  </si>
  <si>
    <t>ENCORDADO BANDOLA</t>
  </si>
  <si>
    <t>ENCORDADO TIPLE</t>
  </si>
  <si>
    <t>ENCORDADO REQUINTO</t>
  </si>
  <si>
    <t>ENCORDADO CHARANGO</t>
  </si>
  <si>
    <t>STAND PARA BAJO O GUITARRA</t>
  </si>
  <si>
    <t>CAMPANA DE BONGO PARA BATERÍA</t>
  </si>
  <si>
    <t>CAMPANA DE BONGO PARA MANO</t>
  </si>
  <si>
    <t>JAM BLOCK LP ROJO</t>
  </si>
  <si>
    <t>CAMPANA DE BRILLO TIMBAL</t>
  </si>
  <si>
    <t xml:space="preserve">CLAM PARA CAMPANA EN BOMBO </t>
  </si>
  <si>
    <t>BASES PARA PLATILLO BOOM</t>
  </si>
  <si>
    <t>FALDA ELABORADA EN TELA DE SEDA POLYESTER DE UN SOLO TONO, CUERPO DE 8 METROS, CON TRES ARANDELAS, ADORNADA CON 3 CINTAS DE 12 MILÍMETROS REMATADA EN TELA FLOREADA TIPO RANDA PASA CINTA Y ENCAJE, CADA ARANDELA DE 24 METROS POR 15 CMS.</t>
  </si>
  <si>
    <t>BLUSAS EN TELA DACRÓN HILO, CON PECHERA REMATADA EN TELA FLOREADA, ENCAJE Y PASA CINTA, DIFERENTES TALLAS CON BORDADO EN PECHERA Y MANGAS.</t>
  </si>
  <si>
    <t>SOMBRERO EN FIBRA NATURAL (TOLIMA) DE IMITACIÓN, CON CINTAS RASO POLICROMÍA DISEÑO EN (PAVA).</t>
  </si>
  <si>
    <t>TOCADO CON FLORES ARTIFICIALES CON PICO DE LORO Y TIRA ELÁSTICA DE AMARRE PARA SUJETAR</t>
  </si>
  <si>
    <t>POLLERIN EN TRES CORTES EN CEDA POLIÉSTER BLANCA, CON 100 METROS LINEALES DE TULL DE 25 CM DE AMPLITUD ENAILADO EN BORDE CON NAILON CALIBRE 90.</t>
  </si>
  <si>
    <t>PANTALÓN BLANCO BOTA RECTA, EN LINO FLEX CON PRETINA Y SIMULACIÓN BOLSILLOS.</t>
  </si>
  <si>
    <t>CAMISA MANGA LARGA UNICOLOR EN DACRÓN HILO, CUELLO MILITAR CON PECHERA ALFORZADA, ADICIONAL DECORADA CON ENCAJE DE 4 CM Y MILLARE DE 1 CM</t>
  </si>
  <si>
    <t>CUBIERTA EN CUERO Y PEINILLA METÁLICA DE 18 A 22 PULGADAS CM CON AMARRE TRADICIONAL EN FIQUE TEJIDO.</t>
  </si>
  <si>
    <t>RABO E´ GALLO TRIANGULAR DE 1,50 M X1M EN DACRÓN O SATÍN ESTAMPADO</t>
  </si>
  <si>
    <t>SOMBRERO DE PINDO (TOLIMA) PARA HOMBRE.</t>
  </si>
  <si>
    <t>PONCHO GRANDE A PARA ADULTO DE CUADROS GRANDES.</t>
  </si>
  <si>
    <t>MOCHILA EN FIQUE O YUTE.</t>
  </si>
  <si>
    <t xml:space="preserve">PARCHE ACEITE O HIDRÁULICO 10" </t>
  </si>
  <si>
    <t> UNIDAD</t>
  </si>
  <si>
    <t> PAR</t>
  </si>
  <si>
    <t> ENCORDADO CUATRO CUERDAS</t>
  </si>
  <si>
    <t> ENCORDADO CINCO CUERDAS</t>
  </si>
  <si>
    <t> ENCORDADO SEIS CUERDAS</t>
  </si>
  <si>
    <t> ENCORDADO DOCE CUERDAS</t>
  </si>
  <si>
    <t>PRENDA</t>
  </si>
  <si>
    <t>GRAN TOTAL</t>
  </si>
  <si>
    <t>Elaboró: 
Zulma Milena Barragan
Cargo:  apoyo a contratacion 
Centro de Biotecnología Agropecuaria</t>
  </si>
  <si>
    <t>LOTE 1 . Elementos de vestuario para teatro y danza</t>
  </si>
  <si>
    <t>TOTAL  LOTE 1</t>
  </si>
  <si>
    <t>LOTE 2. ELEMENTOS DE MUSICA</t>
  </si>
  <si>
    <r>
      <t>Una vez revisados  y  verificados los  elementos y cantidades solicitadas por el SENA se realizó el cuadro comparativo con los valores presentados por cada proponente, para el presente proceso se tomó el valor promedio unitario de cada ítem de las precotizaciones presentadas; por lo cual se estima un valor hasta</t>
    </r>
    <r>
      <rPr>
        <b/>
        <sz val="10"/>
        <rFont val="Arial"/>
        <family val="2"/>
      </rPr>
      <t xml:space="preserve">  TREINTA Y NUEVE MILLONES  SETECIENTOS  DIECINUEVE MIL  DOSCIENTOS UN  PESOS M/CTE.( $ 39.719.201) IVA INLCUIDO DISTRIBUIDOS DE LA SIGUIENTE MANERA
LOTE 1: ELEMENTOS DE  VESTUARIO PARA TEATRO Y DANZA :  VEINTIOCHO MILLONES  NOVECIENTOS TREINTA Y TRES MIL  OCHENTA Y CUATRO   PESOS  M/CTE ( $ 28.933.084)
LOTE 2:  ELEMENTOS DE MUSICA: DIEZ MILLONES  SETECIENTOS OCHENTA  Y SEIS MIL  CIENTO DIECISIETE  PESOS M/CTE( $ 10.785.117)
</t>
    </r>
  </si>
  <si>
    <t xml:space="preserve"> SON :    TREINTA Y NUEVE MILLONES  SETECIENTOS  DIECINUEVE MIL  DOSCIENTOS UN  PESOS M/CTE.( $ 39.719.201) IVA INLCUIDO</t>
  </si>
  <si>
    <t>TOTAL LOTE 2</t>
  </si>
  <si>
    <t>COMPRA DE  ELEMENTOS  DE CULTURA Y MUSICA NECESARIOS PARA LAS DIFERENTES ACTIVIDADES  DEL AREA DE  BIENESTAR AL APRENDIZ DEL CENTRO DE BIOTECNOLOGIA AGROPECUARIA</t>
  </si>
  <si>
    <t xml:space="preserve">El Centro de Biotecnología Agropecuaria del SENA Regional Cundinamarca, de conformidad con los principios de transparencia para la contratación, convoco públicamente el día 08 de julio  del 2020 a través de la página SECOP II, a todos los interesados en participar como parte del estudio de mercado del proceso en mención. 
En respuesta a esta convocatoria no se recibieron pre cotizaciones, por lo tanto  el area solicitante allegó dos  (2) precotizaciones, lo cual permite determinar las variables consideradas para calcular el presupuesto oficial para el presente proceso, para lo cual se tendra en cuenta el valor promedio unitario de las cotizaciones presentadas por las diferentes empresas, asi: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</si>
</sst>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240A]\ #,##0"/>
  </numFmts>
  <fonts count="11" x14ac:knownFonts="1">
    <font>
      <sz val="11"/>
      <color theme="1"/>
      <name val="Calibri"/>
      <family val="2"/>
      <scheme val="minor"/>
    </font>
    <font>
      <b/>
      <sz val="10"/>
      <name val="Arial"/>
      <family val="2"/>
    </font>
    <font>
      <b/>
      <sz val="10"/>
      <color theme="1"/>
      <name val="Arial Narrow"/>
      <family val="2"/>
    </font>
    <font>
      <sz val="10"/>
      <name val="Arial"/>
      <family val="2"/>
    </font>
    <font>
      <sz val="10"/>
      <color rgb="FF000000"/>
      <name val="Arial Narrow"/>
      <family val="2"/>
    </font>
    <font>
      <sz val="11"/>
      <color theme="1"/>
      <name val="Calibri"/>
      <family val="2"/>
      <scheme val="minor"/>
    </font>
    <font>
      <b/>
      <sz val="11"/>
      <color theme="1"/>
      <name val="Calibri"/>
      <family val="2"/>
      <scheme val="minor"/>
    </font>
    <font>
      <sz val="11"/>
      <color theme="1"/>
      <name val="Arial Narrow"/>
      <family val="2"/>
    </font>
    <font>
      <sz val="11"/>
      <color rgb="FF000000"/>
      <name val="Arial Narrow"/>
      <family val="2"/>
    </font>
    <font>
      <b/>
      <sz val="10"/>
      <color rgb="FF000000"/>
      <name val="Arial Narrow"/>
      <family val="2"/>
    </font>
    <font>
      <sz val="11"/>
      <color theme="0"/>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164" fontId="5" fillId="0" borderId="0" applyFont="0" applyFill="0" applyBorder="0" applyAlignment="0" applyProtection="0"/>
    <xf numFmtId="9" fontId="5" fillId="0" borderId="0" applyFont="0" applyFill="0" applyBorder="0" applyAlignment="0" applyProtection="0"/>
  </cellStyleXfs>
  <cellXfs count="67">
    <xf numFmtId="0" fontId="0" fillId="0" borderId="0" xfId="0"/>
    <xf numFmtId="0" fontId="1" fillId="0" borderId="0" xfId="0" applyFont="1" applyFill="1" applyBorder="1" applyAlignment="1">
      <alignment horizontal="center" wrapText="1"/>
    </xf>
    <xf numFmtId="0" fontId="2" fillId="0" borderId="0" xfId="0" applyFont="1" applyBorder="1" applyAlignment="1">
      <alignment horizontal="center"/>
    </xf>
    <xf numFmtId="0" fontId="0" fillId="0" borderId="0" xfId="0" applyBorder="1"/>
    <xf numFmtId="3" fontId="0" fillId="0" borderId="0" xfId="0" applyNumberFormat="1" applyBorder="1" applyAlignment="1">
      <alignment horizontal="center"/>
    </xf>
    <xf numFmtId="3" fontId="0" fillId="0" borderId="0" xfId="0" applyNumberFormat="1"/>
    <xf numFmtId="0" fontId="3" fillId="0" borderId="0" xfId="0" applyFont="1" applyFill="1" applyAlignment="1">
      <alignment horizontal="center"/>
    </xf>
    <xf numFmtId="0" fontId="3" fillId="0" borderId="0" xfId="0" applyFont="1" applyFill="1"/>
    <xf numFmtId="3" fontId="3" fillId="0" borderId="0" xfId="0" applyNumberFormat="1" applyFont="1" applyFill="1" applyAlignment="1">
      <alignment horizontal="center"/>
    </xf>
    <xf numFmtId="3" fontId="3" fillId="0" borderId="0" xfId="0" applyNumberFormat="1" applyFont="1" applyFill="1"/>
    <xf numFmtId="0" fontId="1" fillId="0" borderId="0" xfId="0" applyFont="1" applyFill="1" applyBorder="1" applyAlignment="1">
      <alignment horizontal="left" vertical="center" wrapText="1"/>
    </xf>
    <xf numFmtId="0" fontId="1" fillId="0" borderId="0" xfId="0" applyFont="1" applyFill="1" applyBorder="1"/>
    <xf numFmtId="0" fontId="0" fillId="2" borderId="0" xfId="0" applyFill="1"/>
    <xf numFmtId="165" fontId="0" fillId="2" borderId="9" xfId="1" applyNumberFormat="1" applyFont="1" applyFill="1" applyBorder="1" applyAlignment="1">
      <alignment vertical="center"/>
    </xf>
    <xf numFmtId="0" fontId="2" fillId="0" borderId="0" xfId="0" applyFont="1" applyBorder="1" applyAlignment="1">
      <alignment horizontal="center"/>
    </xf>
    <xf numFmtId="0" fontId="4" fillId="2" borderId="9" xfId="0" applyFont="1" applyFill="1" applyBorder="1" applyAlignment="1">
      <alignment horizontal="center" vertical="center" wrapText="1"/>
    </xf>
    <xf numFmtId="9" fontId="0" fillId="2" borderId="9" xfId="2" applyNumberFormat="1" applyFont="1" applyFill="1" applyBorder="1" applyAlignment="1">
      <alignment vertical="center"/>
    </xf>
    <xf numFmtId="0" fontId="7" fillId="0" borderId="9" xfId="0" applyFont="1" applyBorder="1" applyAlignment="1">
      <alignment vertical="center" wrapText="1"/>
    </xf>
    <xf numFmtId="0" fontId="7" fillId="0" borderId="9" xfId="0" applyFont="1" applyBorder="1" applyAlignment="1">
      <alignment horizontal="center" vertical="center" wrapText="1"/>
    </xf>
    <xf numFmtId="0" fontId="8" fillId="0" borderId="9" xfId="0" applyFont="1" applyBorder="1" applyAlignment="1">
      <alignment vertical="center" wrapText="1"/>
    </xf>
    <xf numFmtId="0" fontId="8" fillId="0" borderId="9" xfId="0" applyFont="1" applyBorder="1" applyAlignment="1">
      <alignment horizontal="center" vertical="center" wrapText="1"/>
    </xf>
    <xf numFmtId="0" fontId="8" fillId="0" borderId="9" xfId="0" applyFont="1" applyBorder="1" applyAlignment="1">
      <alignment horizontal="left" vertical="center" wrapText="1"/>
    </xf>
    <xf numFmtId="0" fontId="8" fillId="0" borderId="11" xfId="0" applyFont="1" applyBorder="1" applyAlignment="1">
      <alignment vertical="center" wrapText="1"/>
    </xf>
    <xf numFmtId="0" fontId="7" fillId="0" borderId="11" xfId="0" applyFont="1" applyBorder="1" applyAlignment="1">
      <alignment horizontal="center" vertical="center" wrapText="1"/>
    </xf>
    <xf numFmtId="165" fontId="0" fillId="2" borderId="11" xfId="1" applyNumberFormat="1" applyFont="1" applyFill="1" applyBorder="1" applyAlignment="1">
      <alignment vertical="center"/>
    </xf>
    <xf numFmtId="9" fontId="0" fillId="2" borderId="11" xfId="2" applyNumberFormat="1" applyFont="1" applyFill="1" applyBorder="1" applyAlignment="1">
      <alignment vertical="center"/>
    </xf>
    <xf numFmtId="9" fontId="0" fillId="2" borderId="10" xfId="2" applyNumberFormat="1" applyFont="1" applyFill="1" applyBorder="1" applyAlignment="1">
      <alignment vertical="center"/>
    </xf>
    <xf numFmtId="0" fontId="10" fillId="0" borderId="0" xfId="0" applyFont="1"/>
    <xf numFmtId="0" fontId="10" fillId="2" borderId="0" xfId="0" applyFont="1" applyFill="1"/>
    <xf numFmtId="0" fontId="7" fillId="2" borderId="9" xfId="0" applyFont="1" applyFill="1" applyBorder="1" applyAlignment="1">
      <alignment horizontal="center" vertical="center" wrapText="1"/>
    </xf>
    <xf numFmtId="166" fontId="0" fillId="2" borderId="9" xfId="0" applyNumberFormat="1" applyFill="1" applyBorder="1"/>
    <xf numFmtId="165" fontId="6" fillId="2" borderId="9" xfId="1" applyNumberFormat="1" applyFont="1" applyFill="1" applyBorder="1" applyAlignment="1">
      <alignment vertical="center"/>
    </xf>
    <xf numFmtId="166" fontId="0" fillId="2" borderId="9" xfId="0" applyNumberFormat="1" applyFill="1" applyBorder="1" applyAlignment="1">
      <alignment vertical="center"/>
    </xf>
    <xf numFmtId="166" fontId="0" fillId="2" borderId="10" xfId="0" applyNumberFormat="1" applyFill="1" applyBorder="1" applyAlignment="1">
      <alignment vertical="center"/>
    </xf>
    <xf numFmtId="165" fontId="6" fillId="0" borderId="9" xfId="0" applyNumberFormat="1" applyFont="1" applyBorder="1"/>
    <xf numFmtId="0" fontId="0" fillId="0" borderId="0" xfId="0" applyAlignment="1">
      <alignment wrapText="1"/>
    </xf>
    <xf numFmtId="0" fontId="1" fillId="0" borderId="2" xfId="0" applyFont="1" applyBorder="1" applyAlignment="1">
      <alignment wrapText="1"/>
    </xf>
    <xf numFmtId="0" fontId="1" fillId="0" borderId="0" xfId="0" applyFont="1" applyAlignment="1">
      <alignment wrapText="1"/>
    </xf>
    <xf numFmtId="3" fontId="3" fillId="0" borderId="0" xfId="0" applyNumberFormat="1" applyFont="1" applyBorder="1" applyAlignment="1">
      <alignment vertical="center" wrapText="1"/>
    </xf>
    <xf numFmtId="3" fontId="1" fillId="0" borderId="0" xfId="0" applyNumberFormat="1" applyFont="1" applyBorder="1" applyAlignment="1">
      <alignment vertical="center" wrapText="1"/>
    </xf>
    <xf numFmtId="0" fontId="7" fillId="2" borderId="10" xfId="0" applyFont="1" applyFill="1" applyBorder="1" applyAlignment="1">
      <alignment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vertical="center" wrapText="1"/>
    </xf>
    <xf numFmtId="165" fontId="0" fillId="0" borderId="0" xfId="0" applyNumberFormat="1"/>
    <xf numFmtId="0" fontId="6" fillId="0" borderId="9" xfId="0" applyFont="1" applyBorder="1" applyAlignment="1">
      <alignment horizontal="center"/>
    </xf>
    <xf numFmtId="0" fontId="9" fillId="2" borderId="9" xfId="0" applyFont="1" applyFill="1" applyBorder="1" applyAlignment="1">
      <alignment horizontal="center" vertical="center" wrapText="1"/>
    </xf>
    <xf numFmtId="0" fontId="2" fillId="0" borderId="3" xfId="0" applyFont="1" applyBorder="1" applyAlignment="1">
      <alignment horizontal="center"/>
    </xf>
    <xf numFmtId="0" fontId="2" fillId="0" borderId="0" xfId="0" applyFont="1" applyBorder="1" applyAlignment="1">
      <alignment horizontal="center"/>
    </xf>
    <xf numFmtId="0" fontId="2" fillId="0" borderId="13" xfId="0" applyFont="1" applyBorder="1" applyAlignment="1">
      <alignment horizontal="center"/>
    </xf>
    <xf numFmtId="0" fontId="1" fillId="0" borderId="3" xfId="0" applyFont="1" applyFill="1" applyBorder="1" applyAlignment="1">
      <alignment horizontal="center" wrapText="1"/>
    </xf>
    <xf numFmtId="0" fontId="1" fillId="0" borderId="0" xfId="0" applyFont="1" applyFill="1" applyBorder="1" applyAlignment="1">
      <alignment horizontal="center" wrapText="1"/>
    </xf>
    <xf numFmtId="0" fontId="3" fillId="0" borderId="9" xfId="0" applyFont="1" applyBorder="1" applyAlignment="1">
      <alignment horizontal="center" vertical="center" wrapText="1"/>
    </xf>
    <xf numFmtId="0" fontId="1" fillId="0" borderId="9" xfId="0" applyFont="1" applyBorder="1" applyAlignment="1">
      <alignment horizontal="center" vertical="top" wrapText="1"/>
    </xf>
    <xf numFmtId="0" fontId="6" fillId="0" borderId="6"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xf>
    <xf numFmtId="3" fontId="3" fillId="0" borderId="9" xfId="0" applyNumberFormat="1" applyFont="1" applyBorder="1" applyAlignment="1">
      <alignment horizontal="center" vertical="center" wrapText="1"/>
    </xf>
    <xf numFmtId="3" fontId="1" fillId="0" borderId="9"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wrapText="1"/>
    </xf>
    <xf numFmtId="0" fontId="1" fillId="0" borderId="5" xfId="0" applyFont="1" applyFill="1" applyBorder="1" applyAlignment="1">
      <alignment horizontal="center" wrapText="1"/>
    </xf>
    <xf numFmtId="0" fontId="1" fillId="0" borderId="14" xfId="0" applyFont="1" applyFill="1" applyBorder="1" applyAlignment="1">
      <alignment horizont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12" xfId="0" applyFont="1" applyBorder="1" applyAlignment="1">
      <alignment horizontal="center"/>
    </xf>
    <xf numFmtId="9" fontId="0" fillId="2" borderId="9" xfId="2" applyFont="1" applyFill="1" applyBorder="1" applyAlignment="1">
      <alignment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9</xdr:col>
      <xdr:colOff>923925</xdr:colOff>
      <xdr:row>1</xdr:row>
      <xdr:rowOff>28575</xdr:rowOff>
    </xdr:from>
    <xdr:to>
      <xdr:col>10</xdr:col>
      <xdr:colOff>816173</xdr:colOff>
      <xdr:row>5</xdr:row>
      <xdr:rowOff>104775</xdr:rowOff>
    </xdr:to>
    <xdr:pic>
      <xdr:nvPicPr>
        <xdr:cNvPr id="2" name="4 Imagen" descr="cid:image001.jpg@01D05BF1.97ACE200">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5300" y="219075"/>
          <a:ext cx="847725" cy="838200"/>
        </a:xfrm>
        <a:prstGeom prst="rect">
          <a:avLst/>
        </a:prstGeom>
        <a:noFill/>
        <a:ln>
          <a:noFill/>
        </a:ln>
      </xdr:spPr>
    </xdr:pic>
    <xdr:clientData/>
  </xdr:twoCellAnchor>
  <xdr:twoCellAnchor editAs="oneCell">
    <xdr:from>
      <xdr:col>1</xdr:col>
      <xdr:colOff>773906</xdr:colOff>
      <xdr:row>121</xdr:row>
      <xdr:rowOff>89297</xdr:rowOff>
    </xdr:from>
    <xdr:to>
      <xdr:col>1</xdr:col>
      <xdr:colOff>2788588</xdr:colOff>
      <xdr:row>123</xdr:row>
      <xdr:rowOff>133373</xdr:rowOff>
    </xdr:to>
    <xdr:pic>
      <xdr:nvPicPr>
        <xdr:cNvPr id="4" name="Imagen 3">
          <a:extLst>
            <a:ext uri="{FF2B5EF4-FFF2-40B4-BE49-F238E27FC236}">
              <a16:creationId xmlns:a16="http://schemas.microsoft.com/office/drawing/2014/main" id="{6E85E906-D663-4ECF-A0A9-406CE5E6341D}"/>
            </a:ext>
          </a:extLst>
        </xdr:cNvPr>
        <xdr:cNvPicPr>
          <a:picLocks noChangeAspect="1"/>
        </xdr:cNvPicPr>
      </xdr:nvPicPr>
      <xdr:blipFill>
        <a:blip xmlns:r="http://schemas.openxmlformats.org/officeDocument/2006/relationships" r:embed="rId2"/>
        <a:stretch>
          <a:fillRect/>
        </a:stretch>
      </xdr:blipFill>
      <xdr:spPr>
        <a:xfrm>
          <a:off x="1071562" y="81706641"/>
          <a:ext cx="2014682" cy="4310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5"/>
  <sheetViews>
    <sheetView tabSelected="1" zoomScale="64" zoomScaleNormal="64" workbookViewId="0">
      <pane ySplit="1" topLeftCell="A102" activePane="bottomLeft" state="frozen"/>
      <selection pane="bottomLeft" activeCell="P124" sqref="P124"/>
    </sheetView>
  </sheetViews>
  <sheetFormatPr baseColWidth="10" defaultRowHeight="15" x14ac:dyDescent="0.25"/>
  <cols>
    <col min="1" max="1" width="4.42578125" customWidth="1"/>
    <col min="2" max="2" width="52.28515625" customWidth="1"/>
    <col min="3" max="3" width="19.7109375" customWidth="1"/>
    <col min="4" max="4" width="9.28515625" customWidth="1"/>
    <col min="5" max="5" width="14.140625" bestFit="1" customWidth="1"/>
    <col min="6" max="6" width="4.7109375" customWidth="1"/>
    <col min="7" max="7" width="13.7109375" customWidth="1"/>
    <col min="8" max="8" width="12.85546875" customWidth="1"/>
    <col min="9" max="9" width="6.140625" customWidth="1"/>
    <col min="10" max="10" width="14.28515625" customWidth="1"/>
    <col min="11" max="11" width="15" customWidth="1"/>
    <col min="12" max="12" width="21.7109375" customWidth="1"/>
    <col min="13" max="13" width="17.7109375" customWidth="1"/>
    <col min="14" max="14" width="11.42578125" style="28"/>
    <col min="15" max="15" width="19.28515625" style="28" customWidth="1"/>
    <col min="16" max="16" width="21.7109375" style="28" customWidth="1"/>
    <col min="17" max="30" width="11.42578125" style="28"/>
    <col min="31" max="31" width="11.42578125" style="27"/>
  </cols>
  <sheetData>
    <row r="1" spans="1:31" x14ac:dyDescent="0.25">
      <c r="A1" s="58"/>
      <c r="B1" s="59"/>
      <c r="C1" s="59"/>
      <c r="D1" s="59"/>
      <c r="E1" s="59"/>
      <c r="F1" s="59"/>
      <c r="G1" s="59"/>
      <c r="H1" s="59"/>
      <c r="I1" s="59"/>
      <c r="J1" s="59"/>
    </row>
    <row r="2" spans="1:31" x14ac:dyDescent="0.25">
      <c r="A2" s="63" t="s">
        <v>0</v>
      </c>
      <c r="B2" s="64"/>
      <c r="C2" s="64"/>
      <c r="D2" s="64"/>
      <c r="E2" s="64"/>
      <c r="F2" s="64"/>
      <c r="G2" s="64"/>
      <c r="H2" s="64"/>
      <c r="I2" s="64"/>
      <c r="J2" s="64"/>
      <c r="K2" s="64"/>
      <c r="L2" s="65"/>
    </row>
    <row r="3" spans="1:31" x14ac:dyDescent="0.25">
      <c r="A3" s="46" t="s">
        <v>1</v>
      </c>
      <c r="B3" s="47"/>
      <c r="C3" s="47"/>
      <c r="D3" s="47"/>
      <c r="E3" s="47"/>
      <c r="F3" s="47"/>
      <c r="G3" s="47"/>
      <c r="H3" s="47"/>
      <c r="I3" s="47"/>
      <c r="J3" s="47"/>
      <c r="K3" s="47"/>
      <c r="L3" s="48"/>
    </row>
    <row r="4" spans="1:31" x14ac:dyDescent="0.25">
      <c r="A4" s="46" t="s">
        <v>2</v>
      </c>
      <c r="B4" s="47"/>
      <c r="C4" s="47"/>
      <c r="D4" s="47"/>
      <c r="E4" s="47"/>
      <c r="F4" s="47"/>
      <c r="G4" s="47"/>
      <c r="H4" s="47"/>
      <c r="I4" s="47"/>
      <c r="J4" s="47"/>
      <c r="K4" s="47"/>
      <c r="L4" s="48"/>
    </row>
    <row r="5" spans="1:31" x14ac:dyDescent="0.25">
      <c r="A5" s="46" t="s">
        <v>3</v>
      </c>
      <c r="B5" s="47"/>
      <c r="C5" s="47"/>
      <c r="D5" s="47"/>
      <c r="E5" s="47"/>
      <c r="F5" s="47"/>
      <c r="G5" s="47"/>
      <c r="H5" s="47"/>
      <c r="I5" s="47"/>
      <c r="J5" s="47"/>
      <c r="K5" s="47"/>
      <c r="L5" s="48"/>
    </row>
    <row r="6" spans="1:31" x14ac:dyDescent="0.25">
      <c r="A6" s="46" t="s">
        <v>4</v>
      </c>
      <c r="B6" s="47"/>
      <c r="C6" s="47"/>
      <c r="D6" s="47"/>
      <c r="E6" s="47"/>
      <c r="F6" s="47"/>
      <c r="G6" s="47"/>
      <c r="H6" s="47"/>
      <c r="I6" s="47"/>
      <c r="J6" s="47"/>
      <c r="K6" s="47"/>
      <c r="L6" s="48"/>
    </row>
    <row r="7" spans="1:31" x14ac:dyDescent="0.25">
      <c r="A7" s="60"/>
      <c r="B7" s="61"/>
      <c r="C7" s="61"/>
      <c r="D7" s="61"/>
      <c r="E7" s="61"/>
      <c r="F7" s="61"/>
      <c r="G7" s="61"/>
      <c r="H7" s="61"/>
      <c r="I7" s="61"/>
      <c r="J7" s="61"/>
      <c r="K7" s="61"/>
      <c r="L7" s="62"/>
    </row>
    <row r="8" spans="1:31" x14ac:dyDescent="0.25">
      <c r="A8" s="1"/>
      <c r="B8" s="2"/>
      <c r="C8" s="2"/>
      <c r="D8" s="2"/>
      <c r="E8" s="2"/>
      <c r="F8" s="14"/>
      <c r="G8" s="14"/>
      <c r="H8" s="2"/>
      <c r="I8" s="2"/>
      <c r="J8" s="2"/>
    </row>
    <row r="9" spans="1:31" ht="15" customHeight="1" x14ac:dyDescent="0.25">
      <c r="A9" s="49" t="s">
        <v>5</v>
      </c>
      <c r="B9" s="50"/>
      <c r="C9" s="50"/>
      <c r="D9" s="50"/>
      <c r="E9" s="50"/>
      <c r="F9" s="50"/>
      <c r="G9" s="50"/>
      <c r="H9" s="50"/>
      <c r="I9" s="50"/>
      <c r="J9" s="50"/>
      <c r="K9" s="50"/>
      <c r="L9" s="50"/>
    </row>
    <row r="10" spans="1:31" x14ac:dyDescent="0.25">
      <c r="B10" s="3"/>
      <c r="C10" s="4"/>
      <c r="D10" s="4"/>
      <c r="E10" s="5"/>
      <c r="F10" s="5"/>
      <c r="G10" s="5"/>
      <c r="H10" s="5"/>
      <c r="I10" s="5"/>
      <c r="J10" s="5"/>
    </row>
    <row r="11" spans="1:31" ht="34.5" customHeight="1" x14ac:dyDescent="0.25">
      <c r="A11" s="52" t="s">
        <v>116</v>
      </c>
      <c r="B11" s="52"/>
      <c r="C11" s="52"/>
      <c r="D11" s="52"/>
      <c r="E11" s="52"/>
      <c r="F11" s="52"/>
      <c r="G11" s="52"/>
      <c r="H11" s="52"/>
      <c r="I11" s="52"/>
      <c r="J11" s="52"/>
      <c r="K11" s="52"/>
      <c r="L11" s="52"/>
      <c r="M11" s="52"/>
    </row>
    <row r="12" spans="1:31" ht="92.25" customHeight="1" x14ac:dyDescent="0.25">
      <c r="A12" s="51" t="s">
        <v>117</v>
      </c>
      <c r="B12" s="51"/>
      <c r="C12" s="51"/>
      <c r="D12" s="51"/>
      <c r="E12" s="51"/>
      <c r="F12" s="51"/>
      <c r="G12" s="51"/>
      <c r="H12" s="51"/>
      <c r="I12" s="51"/>
      <c r="J12" s="51"/>
      <c r="K12" s="51"/>
      <c r="L12" s="51"/>
      <c r="M12" s="51"/>
    </row>
    <row r="13" spans="1:31" x14ac:dyDescent="0.25">
      <c r="A13" s="6"/>
      <c r="B13" s="7"/>
      <c r="C13" s="8"/>
      <c r="D13" s="8"/>
      <c r="E13" s="9"/>
      <c r="F13" s="9"/>
      <c r="G13" s="9"/>
      <c r="H13" s="9"/>
      <c r="I13" s="9"/>
      <c r="J13" s="9"/>
    </row>
    <row r="14" spans="1:31" x14ac:dyDescent="0.25">
      <c r="A14" s="6"/>
      <c r="B14" s="11"/>
      <c r="C14" s="10"/>
      <c r="D14" s="10"/>
      <c r="E14" s="10"/>
      <c r="F14" s="10"/>
      <c r="G14" s="10"/>
      <c r="H14" s="10"/>
      <c r="I14" s="10"/>
      <c r="J14" s="10"/>
    </row>
    <row r="15" spans="1:31" s="12" customFormat="1" x14ac:dyDescent="0.25">
      <c r="A15" s="45" t="s">
        <v>110</v>
      </c>
      <c r="B15" s="45"/>
      <c r="C15" s="45"/>
      <c r="D15" s="45"/>
      <c r="E15" s="45"/>
      <c r="F15" s="45"/>
      <c r="G15" s="45"/>
      <c r="H15" s="45"/>
      <c r="I15" s="45"/>
      <c r="J15" s="45"/>
      <c r="K15" s="45"/>
      <c r="L15" s="45"/>
      <c r="M15" s="45"/>
      <c r="N15" s="28"/>
      <c r="O15" s="28"/>
      <c r="P15" s="28"/>
      <c r="Q15" s="28"/>
      <c r="R15" s="28"/>
      <c r="S15" s="28"/>
      <c r="T15" s="28"/>
      <c r="U15" s="28"/>
      <c r="V15" s="28"/>
      <c r="W15" s="28"/>
      <c r="X15" s="28"/>
      <c r="Y15" s="28"/>
      <c r="Z15" s="28"/>
      <c r="AA15" s="28"/>
      <c r="AB15" s="28"/>
      <c r="AC15" s="28"/>
      <c r="AD15" s="28"/>
      <c r="AE15" s="28"/>
    </row>
    <row r="16" spans="1:31" s="12" customFormat="1" ht="89.25" customHeight="1" x14ac:dyDescent="0.25">
      <c r="A16" s="15">
        <v>1</v>
      </c>
      <c r="B16" s="22" t="s">
        <v>7</v>
      </c>
      <c r="C16" s="23" t="s">
        <v>37</v>
      </c>
      <c r="D16" s="23">
        <v>4</v>
      </c>
      <c r="E16" s="24">
        <v>14000</v>
      </c>
      <c r="F16" s="25">
        <v>0.19</v>
      </c>
      <c r="G16" s="24">
        <f>E16*F16+E16</f>
        <v>16660</v>
      </c>
      <c r="H16" s="24">
        <v>15000</v>
      </c>
      <c r="I16" s="25">
        <v>0.19</v>
      </c>
      <c r="J16" s="24">
        <f>H16*I16+H16</f>
        <v>17850</v>
      </c>
      <c r="K16" s="24">
        <f>(E16+H16)/2</f>
        <v>14500</v>
      </c>
      <c r="L16" s="13">
        <f>(G16+J16)/2</f>
        <v>17255</v>
      </c>
      <c r="M16" s="13">
        <f>L16*D16</f>
        <v>69020</v>
      </c>
      <c r="N16" s="28"/>
      <c r="O16" s="28"/>
      <c r="P16" s="28"/>
      <c r="Q16" s="28"/>
      <c r="R16" s="28"/>
      <c r="S16" s="28"/>
      <c r="T16" s="28"/>
      <c r="U16" s="28"/>
      <c r="V16" s="28"/>
      <c r="W16" s="28"/>
      <c r="X16" s="28"/>
      <c r="Y16" s="28"/>
      <c r="Z16" s="28"/>
      <c r="AA16" s="28"/>
      <c r="AB16" s="28"/>
      <c r="AC16" s="28"/>
      <c r="AD16" s="28"/>
      <c r="AE16" s="28"/>
    </row>
    <row r="17" spans="1:31" s="12" customFormat="1" ht="68.25" customHeight="1" x14ac:dyDescent="0.25">
      <c r="A17" s="15">
        <v>2</v>
      </c>
      <c r="B17" s="17" t="s">
        <v>8</v>
      </c>
      <c r="C17" s="18" t="s">
        <v>38</v>
      </c>
      <c r="D17" s="18">
        <v>2</v>
      </c>
      <c r="E17" s="13">
        <v>100000</v>
      </c>
      <c r="F17" s="16">
        <v>0.19</v>
      </c>
      <c r="G17" s="13">
        <f>E17*F17+E17</f>
        <v>119000</v>
      </c>
      <c r="H17" s="13">
        <v>110000</v>
      </c>
      <c r="I17" s="16">
        <v>0.19</v>
      </c>
      <c r="J17" s="24">
        <f>H17*I17+H17</f>
        <v>130900</v>
      </c>
      <c r="K17" s="24">
        <f>(E17+H17)/2</f>
        <v>105000</v>
      </c>
      <c r="L17" s="13">
        <f>(G17+J17)/2</f>
        <v>124950</v>
      </c>
      <c r="M17" s="13">
        <f>L17*D17</f>
        <v>249900</v>
      </c>
      <c r="N17" s="28"/>
      <c r="O17" s="28"/>
      <c r="P17" s="28"/>
      <c r="Q17" s="28"/>
      <c r="R17" s="28"/>
      <c r="S17" s="28"/>
      <c r="T17" s="28"/>
      <c r="U17" s="28"/>
      <c r="V17" s="28"/>
      <c r="W17" s="28"/>
      <c r="X17" s="28"/>
      <c r="Y17" s="28"/>
      <c r="Z17" s="28"/>
      <c r="AA17" s="28"/>
      <c r="AB17" s="28"/>
      <c r="AC17" s="28"/>
      <c r="AD17" s="28"/>
      <c r="AE17" s="28"/>
    </row>
    <row r="18" spans="1:31" s="12" customFormat="1" ht="143.25" customHeight="1" x14ac:dyDescent="0.25">
      <c r="A18" s="15">
        <v>3</v>
      </c>
      <c r="B18" s="17" t="s">
        <v>9</v>
      </c>
      <c r="C18" s="18" t="s">
        <v>38</v>
      </c>
      <c r="D18" s="18">
        <v>3</v>
      </c>
      <c r="E18" s="13">
        <v>135000</v>
      </c>
      <c r="F18" s="16">
        <v>0.19</v>
      </c>
      <c r="G18" s="13">
        <f>E18*F18+E18</f>
        <v>160650</v>
      </c>
      <c r="H18" s="13">
        <v>150000</v>
      </c>
      <c r="I18" s="16">
        <v>0.19</v>
      </c>
      <c r="J18" s="24">
        <f>H18*I18+H18</f>
        <v>178500</v>
      </c>
      <c r="K18" s="24">
        <f>(E18+H18)/2</f>
        <v>142500</v>
      </c>
      <c r="L18" s="13">
        <f>(G18+J18)/2</f>
        <v>169575</v>
      </c>
      <c r="M18" s="13">
        <f>L18*D18</f>
        <v>508725</v>
      </c>
      <c r="N18" s="28"/>
      <c r="O18" s="28"/>
      <c r="P18" s="28"/>
      <c r="Q18" s="28"/>
      <c r="R18" s="28"/>
      <c r="S18" s="28"/>
      <c r="T18" s="28"/>
      <c r="U18" s="28"/>
      <c r="V18" s="28"/>
      <c r="W18" s="28"/>
      <c r="X18" s="28"/>
      <c r="Y18" s="28"/>
      <c r="Z18" s="28"/>
      <c r="AA18" s="28"/>
      <c r="AB18" s="28"/>
      <c r="AC18" s="28"/>
      <c r="AD18" s="28"/>
      <c r="AE18" s="28"/>
    </row>
    <row r="19" spans="1:31" s="12" customFormat="1" ht="116.25" customHeight="1" x14ac:dyDescent="0.25">
      <c r="A19" s="15">
        <v>4</v>
      </c>
      <c r="B19" s="17" t="s">
        <v>10</v>
      </c>
      <c r="C19" s="18" t="s">
        <v>38</v>
      </c>
      <c r="D19" s="18">
        <v>2</v>
      </c>
      <c r="E19" s="13">
        <v>90000</v>
      </c>
      <c r="F19" s="16">
        <v>0.19</v>
      </c>
      <c r="G19" s="13">
        <f>E19*F19+E19</f>
        <v>107100</v>
      </c>
      <c r="H19" s="13">
        <v>100000</v>
      </c>
      <c r="I19" s="16">
        <v>0.19</v>
      </c>
      <c r="J19" s="24">
        <f>H19*I19+H19</f>
        <v>119000</v>
      </c>
      <c r="K19" s="24">
        <f>(E19+H19)/2</f>
        <v>95000</v>
      </c>
      <c r="L19" s="13">
        <f>(G19+J19)/2</f>
        <v>113050</v>
      </c>
      <c r="M19" s="13">
        <f>L19*D19</f>
        <v>226100</v>
      </c>
      <c r="N19" s="28"/>
      <c r="O19" s="28"/>
      <c r="P19" s="28"/>
      <c r="Q19" s="28"/>
      <c r="R19" s="28"/>
      <c r="S19" s="28"/>
      <c r="T19" s="28"/>
      <c r="U19" s="28"/>
      <c r="V19" s="28"/>
      <c r="W19" s="28"/>
      <c r="X19" s="28"/>
      <c r="Y19" s="28"/>
      <c r="Z19" s="28"/>
      <c r="AA19" s="28"/>
      <c r="AB19" s="28"/>
      <c r="AC19" s="28"/>
      <c r="AD19" s="28"/>
      <c r="AE19" s="28"/>
    </row>
    <row r="20" spans="1:31" s="12" customFormat="1" ht="84.75" customHeight="1" x14ac:dyDescent="0.25">
      <c r="A20" s="15">
        <v>5</v>
      </c>
      <c r="B20" s="17" t="s">
        <v>11</v>
      </c>
      <c r="C20" s="18" t="s">
        <v>38</v>
      </c>
      <c r="D20" s="18">
        <v>3</v>
      </c>
      <c r="E20" s="13">
        <v>125000</v>
      </c>
      <c r="F20" s="16">
        <v>0.19</v>
      </c>
      <c r="G20" s="13">
        <f>E20*F20+E20</f>
        <v>148750</v>
      </c>
      <c r="H20" s="13">
        <v>160000</v>
      </c>
      <c r="I20" s="16">
        <v>0.19</v>
      </c>
      <c r="J20" s="24">
        <f>H20*I20+H20</f>
        <v>190400</v>
      </c>
      <c r="K20" s="24">
        <f>(E20+H20)/2</f>
        <v>142500</v>
      </c>
      <c r="L20" s="13">
        <f>(G20+J20)/2</f>
        <v>169575</v>
      </c>
      <c r="M20" s="13">
        <f>L20*D20</f>
        <v>508725</v>
      </c>
      <c r="N20" s="28"/>
      <c r="O20" s="28"/>
      <c r="P20" s="28"/>
      <c r="Q20" s="28"/>
      <c r="R20" s="28"/>
      <c r="S20" s="28"/>
      <c r="T20" s="28"/>
      <c r="U20" s="28"/>
      <c r="V20" s="28"/>
      <c r="W20" s="28"/>
      <c r="X20" s="28"/>
      <c r="Y20" s="28"/>
      <c r="Z20" s="28"/>
      <c r="AA20" s="28"/>
      <c r="AB20" s="28"/>
      <c r="AC20" s="28"/>
      <c r="AD20" s="28"/>
      <c r="AE20" s="28"/>
    </row>
    <row r="21" spans="1:31" s="12" customFormat="1" ht="78" customHeight="1" x14ac:dyDescent="0.25">
      <c r="A21" s="15">
        <v>6</v>
      </c>
      <c r="B21" s="17" t="s">
        <v>12</v>
      </c>
      <c r="C21" s="18" t="s">
        <v>38</v>
      </c>
      <c r="D21" s="18">
        <v>5</v>
      </c>
      <c r="E21" s="13">
        <v>90000</v>
      </c>
      <c r="F21" s="16">
        <v>0.19</v>
      </c>
      <c r="G21" s="13">
        <f>E21*F21+E21</f>
        <v>107100</v>
      </c>
      <c r="H21" s="13">
        <v>90000</v>
      </c>
      <c r="I21" s="16">
        <v>0.19</v>
      </c>
      <c r="J21" s="24">
        <f>H21*I21+H21</f>
        <v>107100</v>
      </c>
      <c r="K21" s="24">
        <f>(E21+H21)/2</f>
        <v>90000</v>
      </c>
      <c r="L21" s="13">
        <f>(G21+J21)/2</f>
        <v>107100</v>
      </c>
      <c r="M21" s="13">
        <f>L21*D21</f>
        <v>535500</v>
      </c>
      <c r="N21" s="28"/>
      <c r="O21" s="28"/>
      <c r="P21" s="28"/>
      <c r="Q21" s="28"/>
      <c r="R21" s="28"/>
      <c r="S21" s="28"/>
      <c r="T21" s="28"/>
      <c r="U21" s="28"/>
      <c r="V21" s="28"/>
      <c r="W21" s="28"/>
      <c r="X21" s="28"/>
      <c r="Y21" s="28"/>
      <c r="Z21" s="28"/>
      <c r="AA21" s="28"/>
      <c r="AB21" s="28"/>
      <c r="AC21" s="28"/>
      <c r="AD21" s="28"/>
      <c r="AE21" s="28"/>
    </row>
    <row r="22" spans="1:31" s="12" customFormat="1" ht="101.25" customHeight="1" x14ac:dyDescent="0.25">
      <c r="A22" s="15">
        <v>7</v>
      </c>
      <c r="B22" s="42" t="s">
        <v>13</v>
      </c>
      <c r="C22" s="29" t="s">
        <v>38</v>
      </c>
      <c r="D22" s="29">
        <v>1</v>
      </c>
      <c r="E22" s="13">
        <v>105000</v>
      </c>
      <c r="F22" s="16">
        <v>0.19</v>
      </c>
      <c r="G22" s="13">
        <f>E22*F22+E22</f>
        <v>124950</v>
      </c>
      <c r="H22" s="13">
        <v>118000</v>
      </c>
      <c r="I22" s="16">
        <v>0.19</v>
      </c>
      <c r="J22" s="24">
        <f>H22*I22+H22</f>
        <v>140420</v>
      </c>
      <c r="K22" s="24">
        <f>(E22+H22)/2</f>
        <v>111500</v>
      </c>
      <c r="L22" s="13">
        <f>(G22+J22)/2</f>
        <v>132685</v>
      </c>
      <c r="M22" s="13">
        <f>L22*D22</f>
        <v>132685</v>
      </c>
      <c r="N22" s="28"/>
      <c r="O22" s="28"/>
      <c r="P22" s="28"/>
      <c r="Q22" s="28"/>
      <c r="R22" s="28"/>
      <c r="S22" s="28"/>
      <c r="T22" s="28"/>
      <c r="U22" s="28"/>
      <c r="V22" s="28"/>
      <c r="W22" s="28"/>
      <c r="X22" s="28"/>
      <c r="Y22" s="28"/>
      <c r="Z22" s="28"/>
      <c r="AA22" s="28"/>
      <c r="AB22" s="28"/>
      <c r="AC22" s="28"/>
      <c r="AD22" s="28"/>
      <c r="AE22" s="28"/>
    </row>
    <row r="23" spans="1:31" s="12" customFormat="1" ht="69" customHeight="1" x14ac:dyDescent="0.25">
      <c r="A23" s="15">
        <v>8</v>
      </c>
      <c r="B23" s="17" t="s">
        <v>14</v>
      </c>
      <c r="C23" s="18" t="s">
        <v>38</v>
      </c>
      <c r="D23" s="18">
        <v>1</v>
      </c>
      <c r="E23" s="13">
        <v>75000</v>
      </c>
      <c r="F23" s="16">
        <v>0.19</v>
      </c>
      <c r="G23" s="13">
        <f>E23*F23+E23</f>
        <v>89250</v>
      </c>
      <c r="H23" s="13">
        <v>80000</v>
      </c>
      <c r="I23" s="16">
        <v>0.19</v>
      </c>
      <c r="J23" s="24">
        <f>H23*I23+H23</f>
        <v>95200</v>
      </c>
      <c r="K23" s="24">
        <f>(E23+H23)/2</f>
        <v>77500</v>
      </c>
      <c r="L23" s="13">
        <f>(G23+J23)/2</f>
        <v>92225</v>
      </c>
      <c r="M23" s="13">
        <f>L23*D23</f>
        <v>92225</v>
      </c>
      <c r="N23" s="28"/>
      <c r="O23" s="28"/>
      <c r="P23" s="28"/>
      <c r="Q23" s="28"/>
      <c r="R23" s="28"/>
      <c r="S23" s="28"/>
      <c r="T23" s="28"/>
      <c r="U23" s="28"/>
      <c r="V23" s="28"/>
      <c r="W23" s="28"/>
      <c r="X23" s="28"/>
      <c r="Y23" s="28"/>
      <c r="Z23" s="28"/>
      <c r="AA23" s="28"/>
      <c r="AB23" s="28"/>
      <c r="AC23" s="28"/>
      <c r="AD23" s="28"/>
      <c r="AE23" s="28"/>
    </row>
    <row r="24" spans="1:31" s="12" customFormat="1" ht="105.75" customHeight="1" x14ac:dyDescent="0.25">
      <c r="A24" s="15">
        <v>9</v>
      </c>
      <c r="B24" s="17" t="s">
        <v>15</v>
      </c>
      <c r="C24" s="18" t="s">
        <v>38</v>
      </c>
      <c r="D24" s="18">
        <v>1</v>
      </c>
      <c r="E24" s="13">
        <v>253000</v>
      </c>
      <c r="F24" s="16">
        <v>0.19</v>
      </c>
      <c r="G24" s="13">
        <f>E24*F24+E24</f>
        <v>301070</v>
      </c>
      <c r="H24" s="13">
        <v>221000</v>
      </c>
      <c r="I24" s="16">
        <v>0.19</v>
      </c>
      <c r="J24" s="24">
        <f>H24*I24+H24</f>
        <v>262990</v>
      </c>
      <c r="K24" s="24">
        <f>(E24+H24)/2</f>
        <v>237000</v>
      </c>
      <c r="L24" s="13">
        <f>(G24+J24)/2</f>
        <v>282030</v>
      </c>
      <c r="M24" s="13">
        <f>L24*D24</f>
        <v>282030</v>
      </c>
      <c r="N24" s="28"/>
      <c r="O24" s="28"/>
      <c r="P24" s="28"/>
      <c r="Q24" s="28"/>
      <c r="R24" s="28"/>
      <c r="S24" s="28"/>
      <c r="T24" s="28"/>
      <c r="U24" s="28"/>
      <c r="V24" s="28"/>
      <c r="W24" s="28"/>
      <c r="X24" s="28"/>
      <c r="Y24" s="28"/>
      <c r="Z24" s="28"/>
      <c r="AA24" s="28"/>
      <c r="AB24" s="28"/>
      <c r="AC24" s="28"/>
      <c r="AD24" s="28"/>
      <c r="AE24" s="28"/>
    </row>
    <row r="25" spans="1:31" s="12" customFormat="1" ht="82.5" customHeight="1" x14ac:dyDescent="0.25">
      <c r="A25" s="15">
        <v>10</v>
      </c>
      <c r="B25" s="17" t="s">
        <v>16</v>
      </c>
      <c r="C25" s="18" t="s">
        <v>38</v>
      </c>
      <c r="D25" s="18">
        <v>1</v>
      </c>
      <c r="E25" s="13">
        <v>265000</v>
      </c>
      <c r="F25" s="16">
        <v>0.19</v>
      </c>
      <c r="G25" s="13">
        <f>E25*F25+E25</f>
        <v>315350</v>
      </c>
      <c r="H25" s="13">
        <v>275000</v>
      </c>
      <c r="I25" s="16">
        <v>0.19</v>
      </c>
      <c r="J25" s="24">
        <f>H25*I25+H25</f>
        <v>327250</v>
      </c>
      <c r="K25" s="24">
        <f>(E25+H25)/2</f>
        <v>270000</v>
      </c>
      <c r="L25" s="13">
        <f>(G25+J25)/2</f>
        <v>321300</v>
      </c>
      <c r="M25" s="13">
        <f>L25*D25</f>
        <v>321300</v>
      </c>
      <c r="N25" s="28"/>
      <c r="O25" s="28"/>
      <c r="P25" s="28"/>
      <c r="Q25" s="28"/>
      <c r="R25" s="28"/>
      <c r="S25" s="28"/>
      <c r="T25" s="28"/>
      <c r="U25" s="28"/>
      <c r="V25" s="28"/>
      <c r="W25" s="28"/>
      <c r="X25" s="28"/>
      <c r="Y25" s="28"/>
      <c r="Z25" s="28"/>
      <c r="AA25" s="28"/>
      <c r="AB25" s="28"/>
      <c r="AC25" s="28"/>
      <c r="AD25" s="28"/>
      <c r="AE25" s="28"/>
    </row>
    <row r="26" spans="1:31" s="12" customFormat="1" ht="66" customHeight="1" x14ac:dyDescent="0.25">
      <c r="A26" s="15">
        <v>11</v>
      </c>
      <c r="B26" s="17" t="s">
        <v>17</v>
      </c>
      <c r="C26" s="18" t="s">
        <v>38</v>
      </c>
      <c r="D26" s="18">
        <v>3</v>
      </c>
      <c r="E26" s="13">
        <v>70000</v>
      </c>
      <c r="F26" s="16">
        <v>0.19</v>
      </c>
      <c r="G26" s="13">
        <f>E26*F26+E26</f>
        <v>83300</v>
      </c>
      <c r="H26" s="13">
        <v>90000</v>
      </c>
      <c r="I26" s="16">
        <v>0.19</v>
      </c>
      <c r="J26" s="24">
        <f>H26*I26+H26</f>
        <v>107100</v>
      </c>
      <c r="K26" s="24">
        <f>(E26+H26)/2</f>
        <v>80000</v>
      </c>
      <c r="L26" s="13">
        <f>(G26+J26)/2</f>
        <v>95200</v>
      </c>
      <c r="M26" s="13">
        <f>L26*D26</f>
        <v>285600</v>
      </c>
      <c r="N26" s="28"/>
      <c r="O26" s="28"/>
      <c r="P26" s="28"/>
      <c r="Q26" s="28"/>
      <c r="R26" s="28"/>
      <c r="S26" s="28"/>
      <c r="T26" s="28"/>
      <c r="U26" s="28"/>
      <c r="V26" s="28"/>
      <c r="W26" s="28"/>
      <c r="X26" s="28"/>
      <c r="Y26" s="28"/>
      <c r="Z26" s="28"/>
      <c r="AA26" s="28"/>
      <c r="AB26" s="28"/>
      <c r="AC26" s="28"/>
      <c r="AD26" s="28"/>
      <c r="AE26" s="28"/>
    </row>
    <row r="27" spans="1:31" s="12" customFormat="1" ht="69.75" customHeight="1" x14ac:dyDescent="0.25">
      <c r="A27" s="15">
        <v>12</v>
      </c>
      <c r="B27" s="17" t="s">
        <v>18</v>
      </c>
      <c r="C27" s="18" t="s">
        <v>38</v>
      </c>
      <c r="D27" s="18">
        <v>9</v>
      </c>
      <c r="E27" s="13">
        <v>40000</v>
      </c>
      <c r="F27" s="16">
        <v>0.19</v>
      </c>
      <c r="G27" s="13">
        <f>E27*F27+E27</f>
        <v>47600</v>
      </c>
      <c r="H27" s="13">
        <v>45000</v>
      </c>
      <c r="I27" s="16">
        <v>0.19</v>
      </c>
      <c r="J27" s="24">
        <f>H27*I27+H27</f>
        <v>53550</v>
      </c>
      <c r="K27" s="24">
        <f>(E27+H27)/2</f>
        <v>42500</v>
      </c>
      <c r="L27" s="13">
        <f>(G27+J27)/2</f>
        <v>50575</v>
      </c>
      <c r="M27" s="13">
        <f>L27*D27</f>
        <v>455175</v>
      </c>
      <c r="N27" s="28"/>
      <c r="O27" s="28"/>
      <c r="P27" s="28"/>
      <c r="Q27" s="28"/>
      <c r="R27" s="28"/>
      <c r="S27" s="28"/>
      <c r="T27" s="28"/>
      <c r="U27" s="28"/>
      <c r="V27" s="28"/>
      <c r="W27" s="28"/>
      <c r="X27" s="28"/>
      <c r="Y27" s="28"/>
      <c r="Z27" s="28"/>
      <c r="AA27" s="28"/>
      <c r="AB27" s="28"/>
      <c r="AC27" s="28"/>
      <c r="AD27" s="28"/>
      <c r="AE27" s="28"/>
    </row>
    <row r="28" spans="1:31" s="12" customFormat="1" ht="62.25" customHeight="1" x14ac:dyDescent="0.25">
      <c r="A28" s="15">
        <v>13</v>
      </c>
      <c r="B28" s="17" t="s">
        <v>19</v>
      </c>
      <c r="C28" s="18" t="s">
        <v>38</v>
      </c>
      <c r="D28" s="18">
        <v>9</v>
      </c>
      <c r="E28" s="13">
        <v>50000</v>
      </c>
      <c r="F28" s="16">
        <v>0.19</v>
      </c>
      <c r="G28" s="13">
        <f>E28*F28+E28</f>
        <v>59500</v>
      </c>
      <c r="H28" s="13">
        <v>57000</v>
      </c>
      <c r="I28" s="16">
        <v>0.19</v>
      </c>
      <c r="J28" s="24">
        <f>H28*I28+H28</f>
        <v>67830</v>
      </c>
      <c r="K28" s="24">
        <f>(E28+H28)/2</f>
        <v>53500</v>
      </c>
      <c r="L28" s="13">
        <f>(G28+J28)/2</f>
        <v>63665</v>
      </c>
      <c r="M28" s="13">
        <f>L28*D28</f>
        <v>572985</v>
      </c>
      <c r="N28" s="28"/>
      <c r="O28" s="28"/>
      <c r="P28" s="28"/>
      <c r="Q28" s="28"/>
      <c r="R28" s="28"/>
      <c r="S28" s="28"/>
      <c r="T28" s="28"/>
      <c r="U28" s="28"/>
      <c r="V28" s="28"/>
      <c r="W28" s="28"/>
      <c r="X28" s="28"/>
      <c r="Y28" s="28"/>
      <c r="Z28" s="28"/>
      <c r="AA28" s="28"/>
      <c r="AB28" s="28"/>
      <c r="AC28" s="28"/>
      <c r="AD28" s="28"/>
      <c r="AE28" s="28"/>
    </row>
    <row r="29" spans="1:31" s="12" customFormat="1" ht="94.5" customHeight="1" x14ac:dyDescent="0.25">
      <c r="A29" s="15">
        <v>14</v>
      </c>
      <c r="B29" s="17" t="s">
        <v>36</v>
      </c>
      <c r="C29" s="18" t="s">
        <v>38</v>
      </c>
      <c r="D29" s="18">
        <v>5</v>
      </c>
      <c r="E29" s="13">
        <v>110000</v>
      </c>
      <c r="F29" s="16">
        <v>0.19</v>
      </c>
      <c r="G29" s="13">
        <f>E29*F29+E29</f>
        <v>130900</v>
      </c>
      <c r="H29" s="13">
        <v>120000</v>
      </c>
      <c r="I29" s="16">
        <v>0.19</v>
      </c>
      <c r="J29" s="24">
        <f>H29*I29+H29</f>
        <v>142800</v>
      </c>
      <c r="K29" s="24">
        <f>(E29+H29)/2</f>
        <v>115000</v>
      </c>
      <c r="L29" s="13">
        <f>(G29+J29)/2</f>
        <v>136850</v>
      </c>
      <c r="M29" s="13">
        <f>L29*D29</f>
        <v>684250</v>
      </c>
      <c r="N29" s="28"/>
      <c r="O29" s="28"/>
      <c r="P29" s="28"/>
      <c r="Q29" s="28"/>
      <c r="R29" s="28"/>
      <c r="S29" s="28"/>
      <c r="T29" s="28"/>
      <c r="U29" s="28"/>
      <c r="V29" s="28"/>
      <c r="W29" s="28"/>
      <c r="X29" s="28"/>
      <c r="Y29" s="28"/>
      <c r="Z29" s="28"/>
      <c r="AA29" s="28"/>
      <c r="AB29" s="28"/>
      <c r="AC29" s="28"/>
      <c r="AD29" s="28"/>
      <c r="AE29" s="28"/>
    </row>
    <row r="30" spans="1:31" s="12" customFormat="1" ht="57.75" customHeight="1" x14ac:dyDescent="0.25">
      <c r="A30" s="15">
        <v>15</v>
      </c>
      <c r="B30" s="17" t="s">
        <v>20</v>
      </c>
      <c r="C30" s="18" t="s">
        <v>38</v>
      </c>
      <c r="D30" s="18">
        <v>2</v>
      </c>
      <c r="E30" s="13">
        <v>180000</v>
      </c>
      <c r="F30" s="16">
        <v>0.19</v>
      </c>
      <c r="G30" s="13">
        <f>E30*F30+E30</f>
        <v>214200</v>
      </c>
      <c r="H30" s="13">
        <v>150000</v>
      </c>
      <c r="I30" s="16">
        <v>0.19</v>
      </c>
      <c r="J30" s="24">
        <f>H30*I30+H30</f>
        <v>178500</v>
      </c>
      <c r="K30" s="24">
        <f>(E30+H30)/2</f>
        <v>165000</v>
      </c>
      <c r="L30" s="13">
        <f>(G30+J30)/2</f>
        <v>196350</v>
      </c>
      <c r="M30" s="13">
        <f>L30*D30</f>
        <v>392700</v>
      </c>
      <c r="N30" s="28"/>
      <c r="O30" s="28"/>
      <c r="P30" s="28"/>
      <c r="Q30" s="28"/>
      <c r="R30" s="28"/>
      <c r="S30" s="28"/>
      <c r="T30" s="28"/>
      <c r="U30" s="28"/>
      <c r="V30" s="28"/>
      <c r="W30" s="28"/>
      <c r="X30" s="28"/>
      <c r="Y30" s="28"/>
      <c r="Z30" s="28"/>
      <c r="AA30" s="28"/>
      <c r="AB30" s="28"/>
      <c r="AC30" s="28"/>
      <c r="AD30" s="28"/>
      <c r="AE30" s="28"/>
    </row>
    <row r="31" spans="1:31" s="12" customFormat="1" ht="58.5" customHeight="1" x14ac:dyDescent="0.25">
      <c r="A31" s="15">
        <v>16</v>
      </c>
      <c r="B31" s="17" t="s">
        <v>21</v>
      </c>
      <c r="C31" s="18" t="s">
        <v>107</v>
      </c>
      <c r="D31" s="18">
        <v>1</v>
      </c>
      <c r="E31" s="13">
        <v>75000</v>
      </c>
      <c r="F31" s="16">
        <v>0.19</v>
      </c>
      <c r="G31" s="13">
        <f>E31*F31+E31</f>
        <v>89250</v>
      </c>
      <c r="H31" s="13">
        <v>65000</v>
      </c>
      <c r="I31" s="16">
        <v>0.19</v>
      </c>
      <c r="J31" s="24">
        <f>H31*I31+H31</f>
        <v>77350</v>
      </c>
      <c r="K31" s="24">
        <f>(E31+H31)/2</f>
        <v>70000</v>
      </c>
      <c r="L31" s="13">
        <f>(G31+J31)/2</f>
        <v>83300</v>
      </c>
      <c r="M31" s="13">
        <f>L31*D31</f>
        <v>83300</v>
      </c>
      <c r="N31" s="28"/>
      <c r="O31" s="28"/>
      <c r="P31" s="28"/>
      <c r="Q31" s="28"/>
      <c r="R31" s="28"/>
      <c r="S31" s="28"/>
      <c r="T31" s="28"/>
      <c r="U31" s="28"/>
      <c r="V31" s="28"/>
      <c r="W31" s="28"/>
      <c r="X31" s="28"/>
      <c r="Y31" s="28"/>
      <c r="Z31" s="28"/>
      <c r="AA31" s="28"/>
      <c r="AB31" s="28"/>
      <c r="AC31" s="28"/>
      <c r="AD31" s="28"/>
      <c r="AE31" s="28"/>
    </row>
    <row r="32" spans="1:31" s="12" customFormat="1" ht="82.5" x14ac:dyDescent="0.25">
      <c r="A32" s="15">
        <v>17</v>
      </c>
      <c r="B32" s="17" t="s">
        <v>35</v>
      </c>
      <c r="C32" s="18" t="s">
        <v>38</v>
      </c>
      <c r="D32" s="18">
        <v>2</v>
      </c>
      <c r="E32" s="13">
        <v>150000</v>
      </c>
      <c r="F32" s="16">
        <v>0.19</v>
      </c>
      <c r="G32" s="13">
        <f>E32*F32+E32</f>
        <v>178500</v>
      </c>
      <c r="H32" s="13">
        <v>160000</v>
      </c>
      <c r="I32" s="16">
        <v>0.19</v>
      </c>
      <c r="J32" s="24">
        <f>H32*I32+H32</f>
        <v>190400</v>
      </c>
      <c r="K32" s="24">
        <f>(E32+H32)/2</f>
        <v>155000</v>
      </c>
      <c r="L32" s="13">
        <f>(G32+J32)/2</f>
        <v>184450</v>
      </c>
      <c r="M32" s="13">
        <f>L32*D32</f>
        <v>368900</v>
      </c>
      <c r="N32" s="28"/>
      <c r="O32" s="28"/>
      <c r="P32" s="28"/>
      <c r="Q32" s="28"/>
      <c r="R32" s="28"/>
      <c r="S32" s="28"/>
      <c r="T32" s="28"/>
      <c r="U32" s="28"/>
      <c r="V32" s="28"/>
      <c r="W32" s="28"/>
      <c r="X32" s="28"/>
      <c r="Y32" s="28"/>
      <c r="Z32" s="28"/>
      <c r="AA32" s="28"/>
      <c r="AB32" s="28"/>
      <c r="AC32" s="28"/>
      <c r="AD32" s="28"/>
      <c r="AE32" s="28"/>
    </row>
    <row r="33" spans="1:31" s="12" customFormat="1" ht="76.5" customHeight="1" x14ac:dyDescent="0.25">
      <c r="A33" s="15">
        <v>18</v>
      </c>
      <c r="B33" s="17" t="s">
        <v>22</v>
      </c>
      <c r="C33" s="18" t="s">
        <v>38</v>
      </c>
      <c r="D33" s="18">
        <v>1</v>
      </c>
      <c r="E33" s="13">
        <v>210000</v>
      </c>
      <c r="F33" s="16">
        <v>0.19</v>
      </c>
      <c r="G33" s="13">
        <f>E33*F33+E33</f>
        <v>249900</v>
      </c>
      <c r="H33" s="13">
        <v>150000</v>
      </c>
      <c r="I33" s="16">
        <v>0.19</v>
      </c>
      <c r="J33" s="24">
        <f>H33*I33+H33</f>
        <v>178500</v>
      </c>
      <c r="K33" s="24">
        <f>(E33+H33)/2</f>
        <v>180000</v>
      </c>
      <c r="L33" s="13">
        <f>(G33+J33)/2</f>
        <v>214200</v>
      </c>
      <c r="M33" s="13">
        <f>L33*D33</f>
        <v>214200</v>
      </c>
      <c r="N33" s="28"/>
      <c r="O33" s="28"/>
      <c r="P33" s="28"/>
      <c r="Q33" s="28"/>
      <c r="R33" s="28"/>
      <c r="S33" s="28"/>
      <c r="T33" s="28"/>
      <c r="U33" s="28"/>
      <c r="V33" s="28"/>
      <c r="W33" s="28"/>
      <c r="X33" s="28"/>
      <c r="Y33" s="28"/>
      <c r="Z33" s="28"/>
      <c r="AA33" s="28"/>
      <c r="AB33" s="28"/>
      <c r="AC33" s="28"/>
      <c r="AD33" s="28"/>
      <c r="AE33" s="28"/>
    </row>
    <row r="34" spans="1:31" s="12" customFormat="1" ht="96.75" customHeight="1" x14ac:dyDescent="0.25">
      <c r="A34" s="15">
        <v>19</v>
      </c>
      <c r="B34" s="17" t="s">
        <v>23</v>
      </c>
      <c r="C34" s="18" t="s">
        <v>38</v>
      </c>
      <c r="D34" s="18">
        <v>1</v>
      </c>
      <c r="E34" s="13">
        <v>150000</v>
      </c>
      <c r="F34" s="16">
        <v>0.19</v>
      </c>
      <c r="G34" s="13">
        <f>E34*F34+E34</f>
        <v>178500</v>
      </c>
      <c r="H34" s="13">
        <v>200000</v>
      </c>
      <c r="I34" s="16">
        <v>0.19</v>
      </c>
      <c r="J34" s="24">
        <f>H34*I34+H34</f>
        <v>238000</v>
      </c>
      <c r="K34" s="24">
        <f>(E34+H34)/2</f>
        <v>175000</v>
      </c>
      <c r="L34" s="13">
        <f>(G34+J34)/2</f>
        <v>208250</v>
      </c>
      <c r="M34" s="13">
        <f>L34*D34</f>
        <v>208250</v>
      </c>
      <c r="N34" s="28"/>
      <c r="O34" s="28"/>
      <c r="P34" s="28"/>
      <c r="Q34" s="28"/>
      <c r="R34" s="28"/>
      <c r="S34" s="28"/>
      <c r="T34" s="28"/>
      <c r="U34" s="28"/>
      <c r="V34" s="28"/>
      <c r="W34" s="28"/>
      <c r="X34" s="28"/>
      <c r="Y34" s="28"/>
      <c r="Z34" s="28"/>
      <c r="AA34" s="28"/>
      <c r="AB34" s="28"/>
      <c r="AC34" s="28"/>
      <c r="AD34" s="28"/>
      <c r="AE34" s="28"/>
    </row>
    <row r="35" spans="1:31" s="12" customFormat="1" ht="107.25" customHeight="1" x14ac:dyDescent="0.25">
      <c r="A35" s="15">
        <v>20</v>
      </c>
      <c r="B35" s="17" t="s">
        <v>24</v>
      </c>
      <c r="C35" s="18" t="s">
        <v>38</v>
      </c>
      <c r="D35" s="18">
        <v>1</v>
      </c>
      <c r="E35" s="13">
        <v>150000</v>
      </c>
      <c r="F35" s="16">
        <v>0.19</v>
      </c>
      <c r="G35" s="13">
        <f>E35*F35+E35</f>
        <v>178500</v>
      </c>
      <c r="H35" s="13">
        <v>175000</v>
      </c>
      <c r="I35" s="16">
        <v>0.19</v>
      </c>
      <c r="J35" s="24">
        <f>H35*I35+H35</f>
        <v>208250</v>
      </c>
      <c r="K35" s="24">
        <f>(E35+H35)/2</f>
        <v>162500</v>
      </c>
      <c r="L35" s="13">
        <f>(G35+J35)/2</f>
        <v>193375</v>
      </c>
      <c r="M35" s="13">
        <f>L35*D35</f>
        <v>193375</v>
      </c>
      <c r="N35" s="28"/>
      <c r="O35" s="28"/>
      <c r="P35" s="28"/>
      <c r="Q35" s="28"/>
      <c r="R35" s="28"/>
      <c r="S35" s="28"/>
      <c r="T35" s="28"/>
      <c r="U35" s="28"/>
      <c r="V35" s="28"/>
      <c r="W35" s="28"/>
      <c r="X35" s="28"/>
      <c r="Y35" s="28"/>
      <c r="Z35" s="28"/>
      <c r="AA35" s="28"/>
      <c r="AB35" s="28"/>
      <c r="AC35" s="28"/>
      <c r="AD35" s="28"/>
      <c r="AE35" s="28"/>
    </row>
    <row r="36" spans="1:31" s="12" customFormat="1" ht="99" customHeight="1" x14ac:dyDescent="0.25">
      <c r="A36" s="15">
        <v>21</v>
      </c>
      <c r="B36" s="17" t="s">
        <v>25</v>
      </c>
      <c r="C36" s="18" t="s">
        <v>38</v>
      </c>
      <c r="D36" s="18">
        <v>1</v>
      </c>
      <c r="E36" s="13">
        <v>150000</v>
      </c>
      <c r="F36" s="16">
        <v>0.19</v>
      </c>
      <c r="G36" s="13">
        <f>E36*F36+E36</f>
        <v>178500</v>
      </c>
      <c r="H36" s="13">
        <v>150000</v>
      </c>
      <c r="I36" s="16">
        <v>0.19</v>
      </c>
      <c r="J36" s="24">
        <f>H36*I36+H36</f>
        <v>178500</v>
      </c>
      <c r="K36" s="24">
        <f>(E36+H36)/2</f>
        <v>150000</v>
      </c>
      <c r="L36" s="13">
        <f>(G36+J36)/2</f>
        <v>178500</v>
      </c>
      <c r="M36" s="13">
        <f>L36*D36</f>
        <v>178500</v>
      </c>
      <c r="N36" s="28"/>
      <c r="O36" s="28"/>
      <c r="P36" s="28"/>
      <c r="Q36" s="28"/>
      <c r="R36" s="28"/>
      <c r="S36" s="28"/>
      <c r="T36" s="28"/>
      <c r="U36" s="28"/>
      <c r="V36" s="28"/>
      <c r="W36" s="28"/>
      <c r="X36" s="28"/>
      <c r="Y36" s="28"/>
      <c r="Z36" s="28"/>
      <c r="AA36" s="28"/>
      <c r="AB36" s="28"/>
      <c r="AC36" s="28"/>
      <c r="AD36" s="28"/>
      <c r="AE36" s="28"/>
    </row>
    <row r="37" spans="1:31" s="12" customFormat="1" ht="82.5" customHeight="1" x14ac:dyDescent="0.25">
      <c r="A37" s="15">
        <v>22</v>
      </c>
      <c r="B37" s="17" t="s">
        <v>26</v>
      </c>
      <c r="C37" s="18" t="s">
        <v>6</v>
      </c>
      <c r="D37" s="18">
        <v>2</v>
      </c>
      <c r="E37" s="13">
        <v>80000</v>
      </c>
      <c r="F37" s="16">
        <v>0.19</v>
      </c>
      <c r="G37" s="13">
        <f>E37*F37+E37</f>
        <v>95200</v>
      </c>
      <c r="H37" s="13">
        <v>100000</v>
      </c>
      <c r="I37" s="16">
        <v>0.19</v>
      </c>
      <c r="J37" s="24">
        <f>H37*I37+H37</f>
        <v>119000</v>
      </c>
      <c r="K37" s="24">
        <f>(E37+H37)/2</f>
        <v>90000</v>
      </c>
      <c r="L37" s="13">
        <f>(G37+J37)/2</f>
        <v>107100</v>
      </c>
      <c r="M37" s="13">
        <f>L37*D37</f>
        <v>214200</v>
      </c>
      <c r="N37" s="28"/>
      <c r="O37" s="28"/>
      <c r="P37" s="28"/>
      <c r="Q37" s="28"/>
      <c r="R37" s="28"/>
      <c r="S37" s="28"/>
      <c r="T37" s="28"/>
      <c r="U37" s="28"/>
      <c r="V37" s="28"/>
      <c r="W37" s="28"/>
      <c r="X37" s="28"/>
      <c r="Y37" s="28"/>
      <c r="Z37" s="28"/>
      <c r="AA37" s="28"/>
      <c r="AB37" s="28"/>
      <c r="AC37" s="28"/>
      <c r="AD37" s="28"/>
      <c r="AE37" s="28"/>
    </row>
    <row r="38" spans="1:31" s="12" customFormat="1" ht="409.5" x14ac:dyDescent="0.25">
      <c r="A38" s="15">
        <v>23</v>
      </c>
      <c r="B38" s="17" t="s">
        <v>34</v>
      </c>
      <c r="C38" s="18" t="s">
        <v>6</v>
      </c>
      <c r="D38" s="18">
        <v>34</v>
      </c>
      <c r="E38" s="13">
        <v>40000</v>
      </c>
      <c r="F38" s="16">
        <v>0.19</v>
      </c>
      <c r="G38" s="13">
        <f>E38*F38+E38</f>
        <v>47600</v>
      </c>
      <c r="H38" s="13">
        <v>60000</v>
      </c>
      <c r="I38" s="16">
        <v>0.19</v>
      </c>
      <c r="J38" s="24">
        <f>H38*I38+H38</f>
        <v>71400</v>
      </c>
      <c r="K38" s="24">
        <f>(E38+H38)/2</f>
        <v>50000</v>
      </c>
      <c r="L38" s="13">
        <f>(G38+J38)/2</f>
        <v>59500</v>
      </c>
      <c r="M38" s="13">
        <f>L38*D38</f>
        <v>2023000</v>
      </c>
      <c r="N38" s="28"/>
      <c r="O38" s="28"/>
      <c r="P38" s="28"/>
      <c r="Q38" s="28"/>
      <c r="R38" s="28"/>
      <c r="S38" s="28"/>
      <c r="T38" s="28"/>
      <c r="U38" s="28"/>
      <c r="V38" s="28"/>
      <c r="W38" s="28"/>
      <c r="X38" s="28"/>
      <c r="Y38" s="28"/>
      <c r="Z38" s="28"/>
      <c r="AA38" s="28"/>
      <c r="AB38" s="28"/>
      <c r="AC38" s="28"/>
      <c r="AD38" s="28"/>
      <c r="AE38" s="28"/>
    </row>
    <row r="39" spans="1:31" s="12" customFormat="1" ht="380.25" customHeight="1" x14ac:dyDescent="0.25">
      <c r="A39" s="15">
        <v>24</v>
      </c>
      <c r="B39" s="17" t="s">
        <v>27</v>
      </c>
      <c r="C39" s="18" t="s">
        <v>38</v>
      </c>
      <c r="D39" s="18">
        <v>2</v>
      </c>
      <c r="E39" s="13">
        <v>200000</v>
      </c>
      <c r="F39" s="16">
        <v>0.19</v>
      </c>
      <c r="G39" s="13">
        <f>E39*F39+E39</f>
        <v>238000</v>
      </c>
      <c r="H39" s="13">
        <v>250000</v>
      </c>
      <c r="I39" s="16">
        <v>0.19</v>
      </c>
      <c r="J39" s="24">
        <f>H39*I39+H39</f>
        <v>297500</v>
      </c>
      <c r="K39" s="24">
        <f>(E39+H39)/2</f>
        <v>225000</v>
      </c>
      <c r="L39" s="13">
        <f>(G39+J39)/2</f>
        <v>267750</v>
      </c>
      <c r="M39" s="13">
        <f>L39*D39</f>
        <v>535500</v>
      </c>
      <c r="N39" s="28"/>
      <c r="O39" s="28"/>
      <c r="P39" s="28"/>
      <c r="Q39" s="28"/>
      <c r="R39" s="28"/>
      <c r="S39" s="28"/>
      <c r="T39" s="28"/>
      <c r="U39" s="28"/>
      <c r="V39" s="28"/>
      <c r="W39" s="28"/>
      <c r="X39" s="28"/>
      <c r="Y39" s="28"/>
      <c r="Z39" s="28"/>
      <c r="AA39" s="28"/>
      <c r="AB39" s="28"/>
      <c r="AC39" s="28"/>
      <c r="AD39" s="28"/>
      <c r="AE39" s="28"/>
    </row>
    <row r="40" spans="1:31" s="12" customFormat="1" ht="96.75" customHeight="1" x14ac:dyDescent="0.25">
      <c r="A40" s="15">
        <v>25</v>
      </c>
      <c r="B40" s="17" t="s">
        <v>28</v>
      </c>
      <c r="C40" s="18" t="s">
        <v>39</v>
      </c>
      <c r="D40" s="18">
        <v>2</v>
      </c>
      <c r="E40" s="13">
        <v>200000</v>
      </c>
      <c r="F40" s="16">
        <v>0.19</v>
      </c>
      <c r="G40" s="13">
        <f>E40*F40+E40</f>
        <v>238000</v>
      </c>
      <c r="H40" s="13">
        <v>250000</v>
      </c>
      <c r="I40" s="16">
        <v>0.19</v>
      </c>
      <c r="J40" s="24">
        <f>H40*I40+H40</f>
        <v>297500</v>
      </c>
      <c r="K40" s="24">
        <f>(E40+H40)/2</f>
        <v>225000</v>
      </c>
      <c r="L40" s="13">
        <f>(G40+J40)/2</f>
        <v>267750</v>
      </c>
      <c r="M40" s="13">
        <f>L40*D40</f>
        <v>535500</v>
      </c>
      <c r="N40" s="28"/>
      <c r="O40" s="28"/>
      <c r="P40" s="28"/>
      <c r="Q40" s="28"/>
      <c r="R40" s="28"/>
      <c r="S40" s="28"/>
      <c r="T40" s="28"/>
      <c r="U40" s="28"/>
      <c r="V40" s="28"/>
      <c r="W40" s="28"/>
      <c r="X40" s="28"/>
      <c r="Y40" s="28"/>
      <c r="Z40" s="28"/>
      <c r="AA40" s="28"/>
      <c r="AB40" s="28"/>
      <c r="AC40" s="28"/>
      <c r="AD40" s="28"/>
      <c r="AE40" s="28"/>
    </row>
    <row r="41" spans="1:31" s="12" customFormat="1" ht="111.75" customHeight="1" x14ac:dyDescent="0.25">
      <c r="A41" s="15">
        <v>26</v>
      </c>
      <c r="B41" s="17" t="s">
        <v>29</v>
      </c>
      <c r="C41" s="18" t="s">
        <v>40</v>
      </c>
      <c r="D41" s="18">
        <v>2</v>
      </c>
      <c r="E41" s="13">
        <v>440000</v>
      </c>
      <c r="F41" s="16">
        <v>0.19</v>
      </c>
      <c r="G41" s="13">
        <f>E41*F41+E41</f>
        <v>523600</v>
      </c>
      <c r="H41" s="13">
        <v>400000</v>
      </c>
      <c r="I41" s="16">
        <v>0.19</v>
      </c>
      <c r="J41" s="24">
        <f>H41*I41+H41</f>
        <v>476000</v>
      </c>
      <c r="K41" s="24">
        <f>(E41+H41)/2</f>
        <v>420000</v>
      </c>
      <c r="L41" s="13">
        <f>(G41+J41)/2</f>
        <v>499800</v>
      </c>
      <c r="M41" s="13">
        <f>L41*D41</f>
        <v>999600</v>
      </c>
      <c r="N41" s="28"/>
      <c r="O41" s="28"/>
      <c r="P41" s="28"/>
      <c r="Q41" s="28"/>
      <c r="R41" s="28"/>
      <c r="S41" s="28"/>
      <c r="T41" s="28"/>
      <c r="U41" s="28"/>
      <c r="V41" s="28"/>
      <c r="W41" s="28"/>
      <c r="X41" s="28"/>
      <c r="Y41" s="28"/>
      <c r="Z41" s="28"/>
      <c r="AA41" s="28"/>
      <c r="AB41" s="28"/>
      <c r="AC41" s="28"/>
      <c r="AD41" s="28"/>
      <c r="AE41" s="28"/>
    </row>
    <row r="42" spans="1:31" s="12" customFormat="1" ht="126.75" customHeight="1" x14ac:dyDescent="0.25">
      <c r="A42" s="15">
        <v>27</v>
      </c>
      <c r="B42" s="17" t="s">
        <v>30</v>
      </c>
      <c r="C42" s="18" t="s">
        <v>40</v>
      </c>
      <c r="D42" s="18">
        <v>4</v>
      </c>
      <c r="E42" s="13">
        <v>440000</v>
      </c>
      <c r="F42" s="16">
        <v>0.19</v>
      </c>
      <c r="G42" s="13">
        <f>E42*F42+E42</f>
        <v>523600</v>
      </c>
      <c r="H42" s="13">
        <v>400000</v>
      </c>
      <c r="I42" s="16">
        <v>0.19</v>
      </c>
      <c r="J42" s="24">
        <f>H42*I42+H42</f>
        <v>476000</v>
      </c>
      <c r="K42" s="24">
        <f>(E42+H42)/2</f>
        <v>420000</v>
      </c>
      <c r="L42" s="13">
        <f>(G42+J42)/2</f>
        <v>499800</v>
      </c>
      <c r="M42" s="13">
        <f>L42*D42</f>
        <v>1999200</v>
      </c>
      <c r="N42" s="28"/>
      <c r="O42" s="28"/>
      <c r="P42" s="28"/>
      <c r="Q42" s="28"/>
      <c r="R42" s="28"/>
      <c r="S42" s="28"/>
      <c r="T42" s="28"/>
      <c r="U42" s="28"/>
      <c r="V42" s="28"/>
      <c r="W42" s="28"/>
      <c r="X42" s="28"/>
      <c r="Y42" s="28"/>
      <c r="Z42" s="28"/>
      <c r="AA42" s="28"/>
      <c r="AB42" s="28"/>
      <c r="AC42" s="28"/>
      <c r="AD42" s="28"/>
      <c r="AE42" s="28"/>
    </row>
    <row r="43" spans="1:31" s="12" customFormat="1" ht="176.25" customHeight="1" x14ac:dyDescent="0.25">
      <c r="A43" s="15">
        <v>28</v>
      </c>
      <c r="B43" s="17" t="s">
        <v>31</v>
      </c>
      <c r="C43" s="18" t="s">
        <v>40</v>
      </c>
      <c r="D43" s="18">
        <v>2</v>
      </c>
      <c r="E43" s="13">
        <v>440000</v>
      </c>
      <c r="F43" s="16">
        <v>0.19</v>
      </c>
      <c r="G43" s="13">
        <f>E43*F43+E43</f>
        <v>523600</v>
      </c>
      <c r="H43" s="13">
        <v>400000</v>
      </c>
      <c r="I43" s="16">
        <v>0.19</v>
      </c>
      <c r="J43" s="24">
        <f>H43*I43+H43</f>
        <v>476000</v>
      </c>
      <c r="K43" s="24">
        <f>(E43+H43)/2</f>
        <v>420000</v>
      </c>
      <c r="L43" s="13">
        <f>(G43+J43)/2</f>
        <v>499800</v>
      </c>
      <c r="M43" s="13">
        <f>L43*D43</f>
        <v>999600</v>
      </c>
      <c r="N43" s="28"/>
      <c r="O43" s="28"/>
      <c r="P43" s="28"/>
      <c r="Q43" s="28"/>
      <c r="R43" s="28"/>
      <c r="S43" s="28"/>
      <c r="T43" s="28"/>
      <c r="U43" s="28"/>
      <c r="V43" s="28"/>
      <c r="W43" s="28"/>
      <c r="X43" s="28"/>
      <c r="Y43" s="28"/>
      <c r="Z43" s="28"/>
      <c r="AA43" s="28"/>
      <c r="AB43" s="28"/>
      <c r="AC43" s="28"/>
      <c r="AD43" s="28"/>
      <c r="AE43" s="28"/>
    </row>
    <row r="44" spans="1:31" s="12" customFormat="1" ht="124.5" customHeight="1" x14ac:dyDescent="0.25">
      <c r="A44" s="15">
        <v>29</v>
      </c>
      <c r="B44" s="17" t="s">
        <v>32</v>
      </c>
      <c r="C44" s="18" t="s">
        <v>38</v>
      </c>
      <c r="D44" s="18">
        <v>1</v>
      </c>
      <c r="E44" s="13">
        <v>190000</v>
      </c>
      <c r="F44" s="16">
        <v>0.19</v>
      </c>
      <c r="G44" s="13">
        <f>E44*F44+E44</f>
        <v>226100</v>
      </c>
      <c r="H44" s="13">
        <v>193000</v>
      </c>
      <c r="I44" s="16">
        <v>0.19</v>
      </c>
      <c r="J44" s="24">
        <f>H44*I44+H44</f>
        <v>229670</v>
      </c>
      <c r="K44" s="24">
        <f>(E44+H44)/2</f>
        <v>191500</v>
      </c>
      <c r="L44" s="13">
        <f>(G44+J44)/2</f>
        <v>227885</v>
      </c>
      <c r="M44" s="13">
        <f>L44*D44</f>
        <v>227885</v>
      </c>
      <c r="N44" s="28"/>
      <c r="O44" s="28"/>
      <c r="P44" s="28"/>
      <c r="Q44" s="28"/>
      <c r="R44" s="28"/>
      <c r="S44" s="28"/>
      <c r="T44" s="28"/>
      <c r="U44" s="28"/>
      <c r="V44" s="28"/>
      <c r="W44" s="28"/>
      <c r="X44" s="28"/>
      <c r="Y44" s="28"/>
      <c r="Z44" s="28"/>
      <c r="AA44" s="28"/>
      <c r="AB44" s="28"/>
      <c r="AC44" s="28"/>
      <c r="AD44" s="28"/>
      <c r="AE44" s="28"/>
    </row>
    <row r="45" spans="1:31" s="12" customFormat="1" ht="105.75" customHeight="1" x14ac:dyDescent="0.25">
      <c r="A45" s="15">
        <v>30</v>
      </c>
      <c r="B45" s="17" t="s">
        <v>33</v>
      </c>
      <c r="C45" s="18" t="s">
        <v>38</v>
      </c>
      <c r="D45" s="18">
        <v>1</v>
      </c>
      <c r="E45" s="13">
        <v>115000</v>
      </c>
      <c r="F45" s="16">
        <v>0.19</v>
      </c>
      <c r="G45" s="13">
        <f>E45*F45+E45</f>
        <v>136850</v>
      </c>
      <c r="H45" s="13">
        <v>122000</v>
      </c>
      <c r="I45" s="16">
        <v>0.19</v>
      </c>
      <c r="J45" s="24">
        <f>H45*I45+H45</f>
        <v>145180</v>
      </c>
      <c r="K45" s="24">
        <f>(E45+H45)/2</f>
        <v>118500</v>
      </c>
      <c r="L45" s="13">
        <f>(G45+J45)/2</f>
        <v>141015</v>
      </c>
      <c r="M45" s="13">
        <f>L45*D45</f>
        <v>141015</v>
      </c>
      <c r="N45" s="28"/>
      <c r="O45" s="28"/>
      <c r="P45" s="28"/>
      <c r="Q45" s="28"/>
      <c r="R45" s="28"/>
      <c r="S45" s="28"/>
      <c r="T45" s="28"/>
      <c r="U45" s="28"/>
      <c r="V45" s="28"/>
      <c r="W45" s="28"/>
      <c r="X45" s="28"/>
      <c r="Y45" s="28"/>
      <c r="Z45" s="28"/>
      <c r="AA45" s="28"/>
      <c r="AB45" s="28"/>
      <c r="AC45" s="28"/>
      <c r="AD45" s="28"/>
      <c r="AE45" s="28"/>
    </row>
    <row r="46" spans="1:31" s="12" customFormat="1" ht="120.75" customHeight="1" x14ac:dyDescent="0.25">
      <c r="A46" s="15">
        <v>31</v>
      </c>
      <c r="B46" s="17" t="s">
        <v>41</v>
      </c>
      <c r="C46" s="18" t="s">
        <v>38</v>
      </c>
      <c r="D46" s="18">
        <v>1</v>
      </c>
      <c r="E46" s="13">
        <v>220000</v>
      </c>
      <c r="F46" s="16">
        <v>0.19</v>
      </c>
      <c r="G46" s="13">
        <f>E46*F46+E46</f>
        <v>261800</v>
      </c>
      <c r="H46" s="13">
        <v>248000</v>
      </c>
      <c r="I46" s="16">
        <v>0.19</v>
      </c>
      <c r="J46" s="24">
        <f>H46*I46+H46</f>
        <v>295120</v>
      </c>
      <c r="K46" s="24">
        <f>(E46+H46)/2</f>
        <v>234000</v>
      </c>
      <c r="L46" s="13">
        <f>(G46+J46)/2</f>
        <v>278460</v>
      </c>
      <c r="M46" s="13">
        <f>L46*D46</f>
        <v>278460</v>
      </c>
      <c r="N46" s="28"/>
      <c r="O46" s="28"/>
      <c r="P46" s="28"/>
      <c r="Q46" s="28"/>
      <c r="R46" s="28"/>
      <c r="S46" s="28"/>
      <c r="T46" s="28"/>
      <c r="U46" s="28"/>
      <c r="V46" s="28"/>
      <c r="W46" s="28"/>
      <c r="X46" s="28"/>
      <c r="Y46" s="28"/>
      <c r="Z46" s="28"/>
      <c r="AA46" s="28"/>
      <c r="AB46" s="28"/>
      <c r="AC46" s="28"/>
      <c r="AD46" s="28"/>
      <c r="AE46" s="28"/>
    </row>
    <row r="47" spans="1:31" s="12" customFormat="1" ht="82.5" customHeight="1" x14ac:dyDescent="0.25">
      <c r="A47" s="15">
        <v>32</v>
      </c>
      <c r="B47" s="17" t="s">
        <v>42</v>
      </c>
      <c r="C47" s="18" t="s">
        <v>38</v>
      </c>
      <c r="D47" s="18">
        <v>1</v>
      </c>
      <c r="E47" s="13">
        <v>160000</v>
      </c>
      <c r="F47" s="16">
        <v>0.19</v>
      </c>
      <c r="G47" s="13">
        <f>E47*F47+E47</f>
        <v>190400</v>
      </c>
      <c r="H47" s="13">
        <v>170000</v>
      </c>
      <c r="I47" s="16">
        <v>0.19</v>
      </c>
      <c r="J47" s="24">
        <f>H47*I47+H47</f>
        <v>202300</v>
      </c>
      <c r="K47" s="24">
        <f>(E47+H47)/2</f>
        <v>165000</v>
      </c>
      <c r="L47" s="13">
        <f>(G47+J47)/2</f>
        <v>196350</v>
      </c>
      <c r="M47" s="13">
        <f>L47*D47</f>
        <v>196350</v>
      </c>
      <c r="N47" s="28"/>
      <c r="O47" s="28"/>
      <c r="P47" s="28"/>
      <c r="Q47" s="28"/>
      <c r="R47" s="28"/>
      <c r="S47" s="28"/>
      <c r="T47" s="28"/>
      <c r="U47" s="28"/>
      <c r="V47" s="28"/>
      <c r="W47" s="28"/>
      <c r="X47" s="28"/>
      <c r="Y47" s="28"/>
      <c r="Z47" s="28"/>
      <c r="AA47" s="28"/>
      <c r="AB47" s="28"/>
      <c r="AC47" s="28"/>
      <c r="AD47" s="28"/>
      <c r="AE47" s="28"/>
    </row>
    <row r="48" spans="1:31" s="12" customFormat="1" ht="66" customHeight="1" x14ac:dyDescent="0.25">
      <c r="A48" s="15">
        <v>33</v>
      </c>
      <c r="B48" s="17" t="s">
        <v>43</v>
      </c>
      <c r="C48" s="18" t="s">
        <v>38</v>
      </c>
      <c r="D48" s="18">
        <v>1</v>
      </c>
      <c r="E48" s="13">
        <v>40000</v>
      </c>
      <c r="F48" s="16">
        <v>0.19</v>
      </c>
      <c r="G48" s="13">
        <f>E48*F48+E48</f>
        <v>47600</v>
      </c>
      <c r="H48" s="13">
        <v>50000</v>
      </c>
      <c r="I48" s="16">
        <v>0.19</v>
      </c>
      <c r="J48" s="24">
        <f>H48*I48+H48</f>
        <v>59500</v>
      </c>
      <c r="K48" s="24">
        <f>(E48+H48)/2</f>
        <v>45000</v>
      </c>
      <c r="L48" s="13">
        <f>(G48+J48)/2</f>
        <v>53550</v>
      </c>
      <c r="M48" s="13">
        <f>L48*D48</f>
        <v>53550</v>
      </c>
      <c r="N48" s="28"/>
      <c r="O48" s="28"/>
      <c r="P48" s="28"/>
      <c r="Q48" s="28"/>
      <c r="R48" s="28"/>
      <c r="S48" s="28"/>
      <c r="T48" s="28"/>
      <c r="U48" s="28"/>
      <c r="V48" s="28"/>
      <c r="W48" s="28"/>
      <c r="X48" s="28"/>
      <c r="Y48" s="28"/>
      <c r="Z48" s="28"/>
      <c r="AA48" s="28"/>
      <c r="AB48" s="28"/>
      <c r="AC48" s="28"/>
      <c r="AD48" s="28"/>
      <c r="AE48" s="28"/>
    </row>
    <row r="49" spans="1:31" s="12" customFormat="1" ht="33" x14ac:dyDescent="0.25">
      <c r="A49" s="15">
        <v>34</v>
      </c>
      <c r="B49" s="17" t="s">
        <v>44</v>
      </c>
      <c r="C49" s="18" t="s">
        <v>38</v>
      </c>
      <c r="D49" s="18">
        <v>5</v>
      </c>
      <c r="E49" s="13">
        <v>80000</v>
      </c>
      <c r="F49" s="16">
        <v>0.19</v>
      </c>
      <c r="G49" s="13">
        <f>E49*F49+E49</f>
        <v>95200</v>
      </c>
      <c r="H49" s="13">
        <v>90000</v>
      </c>
      <c r="I49" s="16">
        <v>0.19</v>
      </c>
      <c r="J49" s="24">
        <f>H49*I49+H49</f>
        <v>107100</v>
      </c>
      <c r="K49" s="24">
        <f>(E49+H49)/2</f>
        <v>85000</v>
      </c>
      <c r="L49" s="13">
        <f>(G49+J49)/2</f>
        <v>101150</v>
      </c>
      <c r="M49" s="13">
        <f>L49*D49</f>
        <v>505750</v>
      </c>
      <c r="N49" s="28"/>
      <c r="O49" s="28"/>
      <c r="P49" s="28"/>
      <c r="Q49" s="28"/>
      <c r="R49" s="28"/>
      <c r="S49" s="28"/>
      <c r="T49" s="28"/>
      <c r="U49" s="28"/>
      <c r="V49" s="28"/>
      <c r="W49" s="28"/>
      <c r="X49" s="28"/>
      <c r="Y49" s="28"/>
      <c r="Z49" s="28"/>
      <c r="AA49" s="28"/>
      <c r="AB49" s="28"/>
      <c r="AC49" s="28"/>
      <c r="AD49" s="28"/>
      <c r="AE49" s="28"/>
    </row>
    <row r="50" spans="1:31" s="12" customFormat="1" ht="78" customHeight="1" x14ac:dyDescent="0.25">
      <c r="A50" s="15">
        <v>35</v>
      </c>
      <c r="B50" s="17" t="s">
        <v>45</v>
      </c>
      <c r="C50" s="18" t="s">
        <v>38</v>
      </c>
      <c r="D50" s="18">
        <v>3</v>
      </c>
      <c r="E50" s="13">
        <v>20000</v>
      </c>
      <c r="F50" s="16">
        <v>0.19</v>
      </c>
      <c r="G50" s="13">
        <f>E50*F50+E50</f>
        <v>23800</v>
      </c>
      <c r="H50" s="13">
        <v>45000</v>
      </c>
      <c r="I50" s="16">
        <v>0.19</v>
      </c>
      <c r="J50" s="24">
        <f>H50*I50+H50</f>
        <v>53550</v>
      </c>
      <c r="K50" s="24">
        <f>(E50+H50)/2</f>
        <v>32500</v>
      </c>
      <c r="L50" s="13">
        <f>(G50+J50)/2</f>
        <v>38675</v>
      </c>
      <c r="M50" s="13">
        <f>L50*D50</f>
        <v>116025</v>
      </c>
      <c r="N50" s="28"/>
      <c r="O50" s="28"/>
      <c r="P50" s="28"/>
      <c r="Q50" s="28"/>
      <c r="R50" s="28"/>
      <c r="S50" s="28"/>
      <c r="T50" s="28"/>
      <c r="U50" s="28"/>
      <c r="V50" s="28"/>
      <c r="W50" s="28"/>
      <c r="X50" s="28"/>
      <c r="Y50" s="28"/>
      <c r="Z50" s="28"/>
      <c r="AA50" s="28"/>
      <c r="AB50" s="28"/>
      <c r="AC50" s="28"/>
      <c r="AD50" s="28"/>
      <c r="AE50" s="28"/>
    </row>
    <row r="51" spans="1:31" s="12" customFormat="1" ht="80.25" customHeight="1" x14ac:dyDescent="0.25">
      <c r="A51" s="15">
        <v>36</v>
      </c>
      <c r="B51" s="17" t="s">
        <v>46</v>
      </c>
      <c r="C51" s="18" t="s">
        <v>38</v>
      </c>
      <c r="D51" s="18">
        <v>8</v>
      </c>
      <c r="E51" s="13">
        <v>90000</v>
      </c>
      <c r="F51" s="16">
        <v>0.19</v>
      </c>
      <c r="G51" s="13">
        <f>E51*F51+E51</f>
        <v>107100</v>
      </c>
      <c r="H51" s="13">
        <v>100000</v>
      </c>
      <c r="I51" s="16">
        <v>0.19</v>
      </c>
      <c r="J51" s="24">
        <f>H51*I51+H51</f>
        <v>119000</v>
      </c>
      <c r="K51" s="24">
        <f>(E51+H51)/2</f>
        <v>95000</v>
      </c>
      <c r="L51" s="13">
        <f>(G51+J51)/2</f>
        <v>113050</v>
      </c>
      <c r="M51" s="13">
        <f>L51*D51</f>
        <v>904400</v>
      </c>
      <c r="N51" s="28"/>
      <c r="O51" s="28"/>
      <c r="P51" s="28"/>
      <c r="Q51" s="28"/>
      <c r="R51" s="28"/>
      <c r="S51" s="28"/>
      <c r="T51" s="28"/>
      <c r="U51" s="28"/>
      <c r="V51" s="28"/>
      <c r="W51" s="28"/>
      <c r="X51" s="28"/>
      <c r="Y51" s="28"/>
      <c r="Z51" s="28"/>
      <c r="AA51" s="28"/>
      <c r="AB51" s="28"/>
      <c r="AC51" s="28"/>
      <c r="AD51" s="28"/>
      <c r="AE51" s="28"/>
    </row>
    <row r="52" spans="1:31" s="12" customFormat="1" ht="83.25" customHeight="1" x14ac:dyDescent="0.25">
      <c r="A52" s="15">
        <v>37</v>
      </c>
      <c r="B52" s="17" t="s">
        <v>47</v>
      </c>
      <c r="C52" s="18" t="s">
        <v>38</v>
      </c>
      <c r="D52" s="18">
        <v>1</v>
      </c>
      <c r="E52" s="13">
        <v>70000</v>
      </c>
      <c r="F52" s="16">
        <v>0.19</v>
      </c>
      <c r="G52" s="13">
        <f>E52*F52+E52</f>
        <v>83300</v>
      </c>
      <c r="H52" s="13">
        <v>70000</v>
      </c>
      <c r="I52" s="16">
        <v>0.19</v>
      </c>
      <c r="J52" s="24">
        <f>H52*I52+H52</f>
        <v>83300</v>
      </c>
      <c r="K52" s="24">
        <f>(E52+H52)/2</f>
        <v>70000</v>
      </c>
      <c r="L52" s="13">
        <f>(G52+J52)/2</f>
        <v>83300</v>
      </c>
      <c r="M52" s="13">
        <f>L52*D52</f>
        <v>83300</v>
      </c>
      <c r="N52" s="28"/>
      <c r="O52" s="28"/>
      <c r="P52" s="28"/>
      <c r="Q52" s="28"/>
      <c r="R52" s="28"/>
      <c r="S52" s="28"/>
      <c r="T52" s="28"/>
      <c r="U52" s="28"/>
      <c r="V52" s="28"/>
      <c r="W52" s="28"/>
      <c r="X52" s="28"/>
      <c r="Y52" s="28"/>
      <c r="Z52" s="28"/>
      <c r="AA52" s="28"/>
      <c r="AB52" s="28"/>
      <c r="AC52" s="28"/>
      <c r="AD52" s="28"/>
      <c r="AE52" s="28"/>
    </row>
    <row r="53" spans="1:31" s="12" customFormat="1" ht="72" customHeight="1" x14ac:dyDescent="0.25">
      <c r="A53" s="15">
        <v>38</v>
      </c>
      <c r="B53" s="17" t="s">
        <v>48</v>
      </c>
      <c r="C53" s="18" t="s">
        <v>38</v>
      </c>
      <c r="D53" s="18">
        <v>1</v>
      </c>
      <c r="E53" s="13">
        <v>90000</v>
      </c>
      <c r="F53" s="16">
        <v>0.19</v>
      </c>
      <c r="G53" s="13">
        <f>E53*F53+E53</f>
        <v>107100</v>
      </c>
      <c r="H53" s="13">
        <v>95000</v>
      </c>
      <c r="I53" s="16">
        <v>0.19</v>
      </c>
      <c r="J53" s="24">
        <f>H53*I53+H53</f>
        <v>113050</v>
      </c>
      <c r="K53" s="24">
        <f>(E53+H53)/2</f>
        <v>92500</v>
      </c>
      <c r="L53" s="13">
        <f>(G53+J53)/2</f>
        <v>110075</v>
      </c>
      <c r="M53" s="13">
        <f>L53*D53</f>
        <v>110075</v>
      </c>
      <c r="N53" s="28"/>
      <c r="O53" s="28"/>
      <c r="P53" s="28"/>
      <c r="Q53" s="28"/>
      <c r="R53" s="28"/>
      <c r="S53" s="28"/>
      <c r="T53" s="28"/>
      <c r="U53" s="28"/>
      <c r="V53" s="28"/>
      <c r="W53" s="28"/>
      <c r="X53" s="28"/>
      <c r="Y53" s="28"/>
      <c r="Z53" s="28"/>
      <c r="AA53" s="28"/>
      <c r="AB53" s="28"/>
      <c r="AC53" s="28"/>
      <c r="AD53" s="28"/>
      <c r="AE53" s="28"/>
    </row>
    <row r="54" spans="1:31" s="12" customFormat="1" ht="255" customHeight="1" x14ac:dyDescent="0.25">
      <c r="A54" s="15">
        <v>39</v>
      </c>
      <c r="B54" s="17" t="s">
        <v>49</v>
      </c>
      <c r="C54" s="18" t="s">
        <v>38</v>
      </c>
      <c r="D54" s="18">
        <v>3</v>
      </c>
      <c r="E54" s="13">
        <v>100000</v>
      </c>
      <c r="F54" s="16">
        <v>0.19</v>
      </c>
      <c r="G54" s="13">
        <f>E54*F54+E54</f>
        <v>119000</v>
      </c>
      <c r="H54" s="13">
        <v>150000</v>
      </c>
      <c r="I54" s="16">
        <v>0.19</v>
      </c>
      <c r="J54" s="24">
        <f>H54*I54+H54</f>
        <v>178500</v>
      </c>
      <c r="K54" s="24">
        <f>(E54+H54)/2</f>
        <v>125000</v>
      </c>
      <c r="L54" s="13">
        <f>(G54+J54)/2</f>
        <v>148750</v>
      </c>
      <c r="M54" s="13">
        <f>L54*D54</f>
        <v>446250</v>
      </c>
      <c r="N54" s="28"/>
      <c r="O54" s="28"/>
      <c r="P54" s="28"/>
      <c r="Q54" s="28"/>
      <c r="R54" s="28"/>
      <c r="S54" s="28"/>
      <c r="T54" s="28"/>
      <c r="U54" s="28"/>
      <c r="V54" s="28"/>
      <c r="W54" s="28"/>
      <c r="X54" s="28"/>
      <c r="Y54" s="28"/>
      <c r="Z54" s="28"/>
      <c r="AA54" s="28"/>
      <c r="AB54" s="28"/>
      <c r="AC54" s="28"/>
      <c r="AD54" s="28"/>
      <c r="AE54" s="28"/>
    </row>
    <row r="55" spans="1:31" ht="138" customHeight="1" x14ac:dyDescent="0.25">
      <c r="A55" s="15">
        <v>40</v>
      </c>
      <c r="B55" s="17" t="s">
        <v>88</v>
      </c>
      <c r="C55" s="18" t="s">
        <v>107</v>
      </c>
      <c r="D55" s="18">
        <v>8</v>
      </c>
      <c r="E55" s="13">
        <v>440000</v>
      </c>
      <c r="F55" s="16">
        <v>0.19</v>
      </c>
      <c r="G55" s="13">
        <f>E55*F55+E55</f>
        <v>523600</v>
      </c>
      <c r="H55" s="32">
        <v>450000</v>
      </c>
      <c r="I55" s="16">
        <v>0.19</v>
      </c>
      <c r="J55" s="24">
        <f>H55*I55+H55</f>
        <v>535500</v>
      </c>
      <c r="K55" s="24">
        <f>(E55+H55)/2</f>
        <v>445000</v>
      </c>
      <c r="L55" s="13">
        <f>(G55+J55)/2</f>
        <v>529550</v>
      </c>
      <c r="M55" s="13">
        <f>L55*D55</f>
        <v>4236400</v>
      </c>
    </row>
    <row r="56" spans="1:31" ht="68.25" customHeight="1" x14ac:dyDescent="0.25">
      <c r="A56" s="15">
        <v>41</v>
      </c>
      <c r="B56" s="17" t="s">
        <v>89</v>
      </c>
      <c r="C56" s="18" t="s">
        <v>107</v>
      </c>
      <c r="D56" s="18">
        <v>8</v>
      </c>
      <c r="E56" s="13">
        <v>150000</v>
      </c>
      <c r="F56" s="16">
        <v>0.19</v>
      </c>
      <c r="G56" s="13">
        <f>E56*F56+E56</f>
        <v>178500</v>
      </c>
      <c r="H56" s="32">
        <v>220000</v>
      </c>
      <c r="I56" s="16">
        <v>0.19</v>
      </c>
      <c r="J56" s="24">
        <f>H56*I56+H56</f>
        <v>261800</v>
      </c>
      <c r="K56" s="24">
        <f>(E56+H56)/2</f>
        <v>185000</v>
      </c>
      <c r="L56" s="13">
        <f>(G56+J56)/2</f>
        <v>220150</v>
      </c>
      <c r="M56" s="13">
        <f>L56*D56</f>
        <v>1761200</v>
      </c>
    </row>
    <row r="57" spans="1:31" ht="62.25" customHeight="1" x14ac:dyDescent="0.25">
      <c r="A57" s="15">
        <v>42</v>
      </c>
      <c r="B57" s="17" t="s">
        <v>90</v>
      </c>
      <c r="C57" s="18" t="s">
        <v>107</v>
      </c>
      <c r="D57" s="18">
        <v>8</v>
      </c>
      <c r="E57" s="13">
        <v>90000</v>
      </c>
      <c r="F57" s="16">
        <v>0.19</v>
      </c>
      <c r="G57" s="13">
        <f>E57*F57+E57</f>
        <v>107100</v>
      </c>
      <c r="H57" s="32">
        <v>100000</v>
      </c>
      <c r="I57" s="16">
        <v>0.19</v>
      </c>
      <c r="J57" s="24">
        <f>H57*I57+H57</f>
        <v>119000</v>
      </c>
      <c r="K57" s="24">
        <f>(E57+H57)/2</f>
        <v>95000</v>
      </c>
      <c r="L57" s="13">
        <f>(G57+J57)/2</f>
        <v>113050</v>
      </c>
      <c r="M57" s="13">
        <f>L57*D57</f>
        <v>904400</v>
      </c>
    </row>
    <row r="58" spans="1:31" ht="62.25" customHeight="1" x14ac:dyDescent="0.25">
      <c r="A58" s="15">
        <v>43</v>
      </c>
      <c r="B58" s="17" t="s">
        <v>91</v>
      </c>
      <c r="C58" s="18" t="s">
        <v>107</v>
      </c>
      <c r="D58" s="18">
        <v>8</v>
      </c>
      <c r="E58" s="13">
        <v>60000</v>
      </c>
      <c r="F58" s="16">
        <v>0.19</v>
      </c>
      <c r="G58" s="13">
        <f>E58*F58+E58</f>
        <v>71400</v>
      </c>
      <c r="H58" s="32">
        <v>90000</v>
      </c>
      <c r="I58" s="16">
        <v>0.19</v>
      </c>
      <c r="J58" s="24">
        <f>H58*I58+H58</f>
        <v>107100</v>
      </c>
      <c r="K58" s="24">
        <f>(E58+H58)/2</f>
        <v>75000</v>
      </c>
      <c r="L58" s="13">
        <f>(G58+J58)/2</f>
        <v>89250</v>
      </c>
      <c r="M58" s="13">
        <f>L58*D58</f>
        <v>714000</v>
      </c>
    </row>
    <row r="59" spans="1:31" ht="84.75" customHeight="1" x14ac:dyDescent="0.25">
      <c r="A59" s="15">
        <v>44</v>
      </c>
      <c r="B59" s="17" t="s">
        <v>92</v>
      </c>
      <c r="C59" s="18" t="s">
        <v>107</v>
      </c>
      <c r="D59" s="18">
        <v>8</v>
      </c>
      <c r="E59" s="13">
        <v>100000</v>
      </c>
      <c r="F59" s="16">
        <v>0.19</v>
      </c>
      <c r="G59" s="13">
        <f>E59*F59+E59</f>
        <v>119000</v>
      </c>
      <c r="H59" s="32">
        <v>120000</v>
      </c>
      <c r="I59" s="16">
        <v>0.19</v>
      </c>
      <c r="J59" s="24">
        <f>H59*I59+H59</f>
        <v>142800</v>
      </c>
      <c r="K59" s="24">
        <f>(E59+H59)/2</f>
        <v>110000</v>
      </c>
      <c r="L59" s="13">
        <f>(G59+J59)/2</f>
        <v>130900</v>
      </c>
      <c r="M59" s="13">
        <f>L59*D59</f>
        <v>1047200</v>
      </c>
    </row>
    <row r="60" spans="1:31" ht="58.5" customHeight="1" x14ac:dyDescent="0.25">
      <c r="A60" s="15">
        <v>45</v>
      </c>
      <c r="B60" s="17" t="s">
        <v>93</v>
      </c>
      <c r="C60" s="18" t="s">
        <v>107</v>
      </c>
      <c r="D60" s="18">
        <v>8</v>
      </c>
      <c r="E60" s="13">
        <v>70000</v>
      </c>
      <c r="F60" s="16">
        <v>0.19</v>
      </c>
      <c r="G60" s="13">
        <f>E60*F60+E60</f>
        <v>83300</v>
      </c>
      <c r="H60" s="32">
        <v>30000</v>
      </c>
      <c r="I60" s="16">
        <v>0.19</v>
      </c>
      <c r="J60" s="24">
        <f>H60*I60+H60</f>
        <v>35700</v>
      </c>
      <c r="K60" s="24">
        <f>(E60+H60)/2</f>
        <v>50000</v>
      </c>
      <c r="L60" s="13">
        <f>(G60+J60)/2</f>
        <v>59500</v>
      </c>
      <c r="M60" s="13">
        <f>L60*D60</f>
        <v>476000</v>
      </c>
    </row>
    <row r="61" spans="1:31" ht="78" customHeight="1" x14ac:dyDescent="0.25">
      <c r="A61" s="15">
        <v>46</v>
      </c>
      <c r="B61" s="17" t="s">
        <v>94</v>
      </c>
      <c r="C61" s="18" t="s">
        <v>107</v>
      </c>
      <c r="D61" s="18">
        <v>8</v>
      </c>
      <c r="E61" s="13">
        <v>80000</v>
      </c>
      <c r="F61" s="16">
        <v>0.19</v>
      </c>
      <c r="G61" s="13">
        <f>E61*F61+E61</f>
        <v>95200</v>
      </c>
      <c r="H61" s="32">
        <v>45000</v>
      </c>
      <c r="I61" s="16">
        <v>0.19</v>
      </c>
      <c r="J61" s="24">
        <f>H61*I61+H61</f>
        <v>53550</v>
      </c>
      <c r="K61" s="24">
        <f>(E61+H61)/2</f>
        <v>62500</v>
      </c>
      <c r="L61" s="13">
        <f>(G61+J61)/2</f>
        <v>74375</v>
      </c>
      <c r="M61" s="13">
        <f>L61*D61</f>
        <v>595000</v>
      </c>
    </row>
    <row r="62" spans="1:31" ht="49.5" x14ac:dyDescent="0.25">
      <c r="A62" s="15">
        <v>47</v>
      </c>
      <c r="B62" s="17" t="s">
        <v>95</v>
      </c>
      <c r="C62" s="18" t="s">
        <v>107</v>
      </c>
      <c r="D62" s="18">
        <v>8</v>
      </c>
      <c r="E62" s="13">
        <v>50000</v>
      </c>
      <c r="F62" s="16">
        <v>0.19</v>
      </c>
      <c r="G62" s="13">
        <f>E62*F62+E62</f>
        <v>59500</v>
      </c>
      <c r="H62" s="32">
        <v>35500</v>
      </c>
      <c r="I62" s="16">
        <v>0.19</v>
      </c>
      <c r="J62" s="24">
        <f>H62*I62+H62</f>
        <v>42245</v>
      </c>
      <c r="K62" s="24">
        <f>(E62+H62)/2</f>
        <v>42750</v>
      </c>
      <c r="L62" s="13">
        <f>(G62+J62)/2</f>
        <v>50872.5</v>
      </c>
      <c r="M62" s="13">
        <f>L62*D62</f>
        <v>406980</v>
      </c>
    </row>
    <row r="63" spans="1:31" ht="33" x14ac:dyDescent="0.25">
      <c r="A63" s="15">
        <v>48</v>
      </c>
      <c r="B63" s="17" t="s">
        <v>96</v>
      </c>
      <c r="C63" s="18" t="s">
        <v>107</v>
      </c>
      <c r="D63" s="18">
        <v>8</v>
      </c>
      <c r="E63" s="13">
        <v>38504</v>
      </c>
      <c r="F63" s="16">
        <v>0.19</v>
      </c>
      <c r="G63" s="13">
        <f>E63*F63+E63</f>
        <v>45819.76</v>
      </c>
      <c r="H63" s="32">
        <v>50000</v>
      </c>
      <c r="I63" s="16">
        <v>0.19</v>
      </c>
      <c r="J63" s="24">
        <f>H63*I63+H63</f>
        <v>59500</v>
      </c>
      <c r="K63" s="24">
        <f>(E63+H63)/2</f>
        <v>44252</v>
      </c>
      <c r="L63" s="13">
        <f>(G63+J63)/2</f>
        <v>52659.880000000005</v>
      </c>
      <c r="M63" s="13">
        <f>L63*D63</f>
        <v>421279.04000000004</v>
      </c>
    </row>
    <row r="64" spans="1:31" ht="43.5" customHeight="1" x14ac:dyDescent="0.25">
      <c r="A64" s="15">
        <v>49</v>
      </c>
      <c r="B64" s="17" t="s">
        <v>97</v>
      </c>
      <c r="C64" s="18" t="s">
        <v>107</v>
      </c>
      <c r="D64" s="18">
        <v>8</v>
      </c>
      <c r="E64" s="13">
        <v>90000</v>
      </c>
      <c r="F64" s="16">
        <v>0.19</v>
      </c>
      <c r="G64" s="13">
        <f>E64*F64+E64</f>
        <v>107100</v>
      </c>
      <c r="H64" s="32">
        <v>60000</v>
      </c>
      <c r="I64" s="16">
        <v>0.19</v>
      </c>
      <c r="J64" s="24">
        <f>H64*I64+H64</f>
        <v>71400</v>
      </c>
      <c r="K64" s="24">
        <f>(E64+H64)/2</f>
        <v>75000</v>
      </c>
      <c r="L64" s="13">
        <f>(G64+J64)/2</f>
        <v>89250</v>
      </c>
      <c r="M64" s="13">
        <f>L64*D64</f>
        <v>714000</v>
      </c>
    </row>
    <row r="65" spans="1:31" ht="33" x14ac:dyDescent="0.25">
      <c r="A65" s="15">
        <v>50</v>
      </c>
      <c r="B65" s="17" t="s">
        <v>98</v>
      </c>
      <c r="C65" s="18" t="s">
        <v>107</v>
      </c>
      <c r="D65" s="18">
        <v>8</v>
      </c>
      <c r="E65" s="13">
        <v>50000</v>
      </c>
      <c r="F65" s="16">
        <v>0.19</v>
      </c>
      <c r="G65" s="13">
        <f>E65*F65+E65</f>
        <v>59500</v>
      </c>
      <c r="H65" s="32">
        <v>30000</v>
      </c>
      <c r="I65" s="16">
        <v>0.19</v>
      </c>
      <c r="J65" s="24">
        <f>H65*I65+H65</f>
        <v>35700</v>
      </c>
      <c r="K65" s="24">
        <f>(E65+H65)/2</f>
        <v>40000</v>
      </c>
      <c r="L65" s="13">
        <f>(G65+J65)/2</f>
        <v>47600</v>
      </c>
      <c r="M65" s="13">
        <f>L65*D65</f>
        <v>380800</v>
      </c>
    </row>
    <row r="66" spans="1:31" s="12" customFormat="1" ht="43.5" customHeight="1" x14ac:dyDescent="0.25">
      <c r="A66" s="15">
        <v>51</v>
      </c>
      <c r="B66" s="40" t="s">
        <v>99</v>
      </c>
      <c r="C66" s="41" t="s">
        <v>107</v>
      </c>
      <c r="D66" s="41">
        <v>8</v>
      </c>
      <c r="E66" s="13">
        <v>42000</v>
      </c>
      <c r="F66" s="26">
        <v>0.19</v>
      </c>
      <c r="G66" s="13">
        <f>E66*F66+E66</f>
        <v>49980</v>
      </c>
      <c r="H66" s="33">
        <v>30000</v>
      </c>
      <c r="I66" s="26">
        <v>0.19</v>
      </c>
      <c r="J66" s="24">
        <f>H66*I66+H66</f>
        <v>35700</v>
      </c>
      <c r="K66" s="24">
        <f>(E66+H66)/2</f>
        <v>36000</v>
      </c>
      <c r="L66" s="13">
        <f>(G66+J66)/2</f>
        <v>42840</v>
      </c>
      <c r="M66" s="13">
        <f>L66*D66</f>
        <v>342720</v>
      </c>
      <c r="N66" s="28"/>
      <c r="O66" s="28"/>
      <c r="P66" s="28"/>
      <c r="Q66" s="28"/>
      <c r="R66" s="28"/>
      <c r="S66" s="28"/>
      <c r="T66" s="28"/>
      <c r="U66" s="28"/>
      <c r="V66" s="28"/>
      <c r="W66" s="28"/>
      <c r="X66" s="28"/>
      <c r="Y66" s="28"/>
      <c r="Z66" s="28"/>
      <c r="AA66" s="28"/>
      <c r="AB66" s="28"/>
      <c r="AC66" s="28"/>
      <c r="AD66" s="28"/>
      <c r="AE66" s="28"/>
    </row>
    <row r="67" spans="1:31" x14ac:dyDescent="0.25">
      <c r="A67" s="44" t="s">
        <v>111</v>
      </c>
      <c r="B67" s="44"/>
      <c r="C67" s="44"/>
      <c r="D67" s="44"/>
      <c r="E67" s="44"/>
      <c r="F67" s="44"/>
      <c r="G67" s="44"/>
      <c r="H67" s="44"/>
      <c r="I67" s="44"/>
      <c r="J67" s="44"/>
      <c r="K67" s="44"/>
      <c r="L67" s="44"/>
      <c r="M67" s="31">
        <f>SUM(M16:M66)</f>
        <v>28933084.039999999</v>
      </c>
    </row>
    <row r="69" spans="1:31" x14ac:dyDescent="0.25">
      <c r="A69" s="44" t="s">
        <v>112</v>
      </c>
      <c r="B69" s="44"/>
      <c r="C69" s="44"/>
      <c r="D69" s="44"/>
      <c r="E69" s="44"/>
      <c r="F69" s="44"/>
      <c r="G69" s="44"/>
      <c r="H69" s="44"/>
      <c r="I69" s="44"/>
      <c r="J69" s="44"/>
      <c r="K69" s="44"/>
      <c r="L69" s="44"/>
      <c r="M69" s="44"/>
    </row>
    <row r="70" spans="1:31" ht="16.5" x14ac:dyDescent="0.25">
      <c r="A70" s="15">
        <v>1</v>
      </c>
      <c r="B70" s="19" t="s">
        <v>50</v>
      </c>
      <c r="C70" s="20" t="s">
        <v>101</v>
      </c>
      <c r="D70" s="20">
        <v>12</v>
      </c>
      <c r="E70" s="13">
        <v>52521</v>
      </c>
      <c r="F70" s="66">
        <v>0.19</v>
      </c>
      <c r="G70" s="13">
        <f>E70*F70+E70</f>
        <v>62499.99</v>
      </c>
      <c r="H70" s="13">
        <v>95798</v>
      </c>
      <c r="I70" s="66">
        <v>0.19</v>
      </c>
      <c r="J70" s="13">
        <f>H70*I70+H70</f>
        <v>113999.62</v>
      </c>
      <c r="K70" s="13">
        <f>(E70+H70)/2</f>
        <v>74159.5</v>
      </c>
      <c r="L70" s="13">
        <f>(G70+J70)/2</f>
        <v>88249.804999999993</v>
      </c>
      <c r="M70" s="13">
        <f>L70*D70</f>
        <v>1058997.6599999999</v>
      </c>
    </row>
    <row r="71" spans="1:31" ht="16.5" x14ac:dyDescent="0.25">
      <c r="A71" s="15">
        <v>2</v>
      </c>
      <c r="B71" s="19" t="s">
        <v>51</v>
      </c>
      <c r="C71" s="20" t="s">
        <v>101</v>
      </c>
      <c r="D71" s="20">
        <v>2</v>
      </c>
      <c r="E71" s="13">
        <v>52500</v>
      </c>
      <c r="F71" s="66">
        <v>0.19</v>
      </c>
      <c r="G71" s="13">
        <f>E71*F71+E71</f>
        <v>62475</v>
      </c>
      <c r="H71" s="13">
        <v>116560</v>
      </c>
      <c r="I71" s="66">
        <v>0.19</v>
      </c>
      <c r="J71" s="13">
        <f>H71*I71+H71</f>
        <v>138706.4</v>
      </c>
      <c r="K71" s="13">
        <f>(E71+H71)/2</f>
        <v>84530</v>
      </c>
      <c r="L71" s="13">
        <f>(G71+J71)/2</f>
        <v>100590.7</v>
      </c>
      <c r="M71" s="13">
        <f>L71*D71</f>
        <v>201181.4</v>
      </c>
    </row>
    <row r="72" spans="1:31" ht="16.5" x14ac:dyDescent="0.25">
      <c r="A72" s="15">
        <v>3</v>
      </c>
      <c r="B72" s="19" t="s">
        <v>52</v>
      </c>
      <c r="C72" s="20" t="s">
        <v>101</v>
      </c>
      <c r="D72" s="20">
        <v>2</v>
      </c>
      <c r="E72" s="13">
        <v>55588</v>
      </c>
      <c r="F72" s="66">
        <v>0.19</v>
      </c>
      <c r="G72" s="13">
        <f>E72*F72+E72</f>
        <v>66149.72</v>
      </c>
      <c r="H72" s="13">
        <v>137321</v>
      </c>
      <c r="I72" s="66">
        <v>0.19</v>
      </c>
      <c r="J72" s="13">
        <f>H72*I72+H72</f>
        <v>163411.99</v>
      </c>
      <c r="K72" s="13">
        <f>(E72+H72)/2</f>
        <v>96454.5</v>
      </c>
      <c r="L72" s="13">
        <f>(G72+J72)/2</f>
        <v>114780.855</v>
      </c>
      <c r="M72" s="13">
        <f>L72*D72</f>
        <v>229561.71</v>
      </c>
    </row>
    <row r="73" spans="1:31" ht="16.5" x14ac:dyDescent="0.25">
      <c r="A73" s="15">
        <v>4</v>
      </c>
      <c r="B73" s="19" t="s">
        <v>53</v>
      </c>
      <c r="C73" s="20" t="s">
        <v>101</v>
      </c>
      <c r="D73" s="20">
        <v>10</v>
      </c>
      <c r="E73" s="13">
        <v>52941</v>
      </c>
      <c r="F73" s="66">
        <v>0.19</v>
      </c>
      <c r="G73" s="13">
        <f>E73*F73+E73</f>
        <v>62999.79</v>
      </c>
      <c r="H73" s="13">
        <v>126446</v>
      </c>
      <c r="I73" s="66">
        <v>0.19</v>
      </c>
      <c r="J73" s="13">
        <f>H73*I73+H73</f>
        <v>150470.74</v>
      </c>
      <c r="K73" s="13">
        <f>(E73+H73)/2</f>
        <v>89693.5</v>
      </c>
      <c r="L73" s="13">
        <f>(G73+J73)/2</f>
        <v>106735.265</v>
      </c>
      <c r="M73" s="13">
        <f>L73*D73</f>
        <v>1067352.6499999999</v>
      </c>
    </row>
    <row r="74" spans="1:31" ht="16.5" x14ac:dyDescent="0.25">
      <c r="A74" s="15">
        <v>5</v>
      </c>
      <c r="B74" s="19" t="s">
        <v>54</v>
      </c>
      <c r="C74" s="20" t="s">
        <v>101</v>
      </c>
      <c r="D74" s="20">
        <v>1</v>
      </c>
      <c r="E74" s="13">
        <v>51176</v>
      </c>
      <c r="F74" s="66">
        <v>0.19</v>
      </c>
      <c r="G74" s="13">
        <f>E74*F74+E74</f>
        <v>60899.44</v>
      </c>
      <c r="H74" s="13">
        <v>43447</v>
      </c>
      <c r="I74" s="66">
        <v>0.19</v>
      </c>
      <c r="J74" s="13">
        <f>H74*I74+H74</f>
        <v>51701.93</v>
      </c>
      <c r="K74" s="13">
        <f>(E74+H74)/2</f>
        <v>47311.5</v>
      </c>
      <c r="L74" s="13">
        <f>(G74+J74)/2</f>
        <v>56300.684999999998</v>
      </c>
      <c r="M74" s="13">
        <f>L74*D74</f>
        <v>56300.684999999998</v>
      </c>
    </row>
    <row r="75" spans="1:31" ht="16.5" x14ac:dyDescent="0.25">
      <c r="A75" s="15">
        <v>6</v>
      </c>
      <c r="B75" s="19" t="s">
        <v>55</v>
      </c>
      <c r="C75" s="20" t="s">
        <v>101</v>
      </c>
      <c r="D75" s="20">
        <v>3</v>
      </c>
      <c r="E75" s="13">
        <v>55588</v>
      </c>
      <c r="F75" s="66">
        <v>0.19</v>
      </c>
      <c r="G75" s="13">
        <f>E75*F75+E75</f>
        <v>66149.72</v>
      </c>
      <c r="H75" s="13">
        <v>43447</v>
      </c>
      <c r="I75" s="66">
        <v>0.19</v>
      </c>
      <c r="J75" s="13">
        <f>H75*I75+H75</f>
        <v>51701.93</v>
      </c>
      <c r="K75" s="13">
        <f>(E75+H75)/2</f>
        <v>49517.5</v>
      </c>
      <c r="L75" s="13">
        <f>(G75+J75)/2</f>
        <v>58925.824999999997</v>
      </c>
      <c r="M75" s="13">
        <f>L75*D75</f>
        <v>176777.47499999998</v>
      </c>
    </row>
    <row r="76" spans="1:31" ht="16.5" x14ac:dyDescent="0.25">
      <c r="A76" s="15">
        <v>7</v>
      </c>
      <c r="B76" s="19" t="s">
        <v>56</v>
      </c>
      <c r="C76" s="20" t="s">
        <v>101</v>
      </c>
      <c r="D76" s="20">
        <v>1</v>
      </c>
      <c r="E76" s="13">
        <v>51176</v>
      </c>
      <c r="F76" s="66">
        <v>0.19</v>
      </c>
      <c r="G76" s="13">
        <f>E76*F76+E76</f>
        <v>60899.44</v>
      </c>
      <c r="H76" s="13">
        <v>43447</v>
      </c>
      <c r="I76" s="66">
        <v>0.19</v>
      </c>
      <c r="J76" s="13">
        <f>H76*I76+H76</f>
        <v>51701.93</v>
      </c>
      <c r="K76" s="13">
        <f>(E76+H76)/2</f>
        <v>47311.5</v>
      </c>
      <c r="L76" s="13">
        <f>(G76+J76)/2</f>
        <v>56300.684999999998</v>
      </c>
      <c r="M76" s="13">
        <f>L76*D76</f>
        <v>56300.684999999998</v>
      </c>
    </row>
    <row r="77" spans="1:31" ht="16.5" x14ac:dyDescent="0.25">
      <c r="A77" s="15">
        <v>8</v>
      </c>
      <c r="B77" s="19" t="s">
        <v>57</v>
      </c>
      <c r="C77" s="20" t="s">
        <v>101</v>
      </c>
      <c r="D77" s="20">
        <v>2</v>
      </c>
      <c r="E77" s="13">
        <v>255882</v>
      </c>
      <c r="F77" s="66">
        <v>0.19</v>
      </c>
      <c r="G77" s="13">
        <f>E77*F77+E77</f>
        <v>304499.58</v>
      </c>
      <c r="H77" s="13">
        <v>143767</v>
      </c>
      <c r="I77" s="66">
        <v>0.19</v>
      </c>
      <c r="J77" s="13">
        <f>H77*I77+H77</f>
        <v>171082.73</v>
      </c>
      <c r="K77" s="13">
        <f>(E77+H77)/2</f>
        <v>199824.5</v>
      </c>
      <c r="L77" s="13">
        <f>(G77+J77)/2</f>
        <v>237791.15500000003</v>
      </c>
      <c r="M77" s="13">
        <f>L77*D77</f>
        <v>475582.31000000006</v>
      </c>
    </row>
    <row r="78" spans="1:31" ht="16.5" x14ac:dyDescent="0.25">
      <c r="A78" s="15">
        <v>9</v>
      </c>
      <c r="B78" s="19" t="s">
        <v>58</v>
      </c>
      <c r="C78" s="20" t="s">
        <v>101</v>
      </c>
      <c r="D78" s="20">
        <v>1</v>
      </c>
      <c r="E78" s="13">
        <v>55588</v>
      </c>
      <c r="F78" s="66">
        <v>0.19</v>
      </c>
      <c r="G78" s="13">
        <f>E78*F78+E78</f>
        <v>66149.72</v>
      </c>
      <c r="H78" s="13">
        <v>43447</v>
      </c>
      <c r="I78" s="66">
        <v>0.19</v>
      </c>
      <c r="J78" s="13">
        <f>H78*I78+H78</f>
        <v>51701.93</v>
      </c>
      <c r="K78" s="13">
        <f>(E78+H78)/2</f>
        <v>49517.5</v>
      </c>
      <c r="L78" s="13">
        <f>(G78+J78)/2</f>
        <v>58925.824999999997</v>
      </c>
      <c r="M78" s="13">
        <f>L78*D78</f>
        <v>58925.824999999997</v>
      </c>
    </row>
    <row r="79" spans="1:31" ht="16.5" x14ac:dyDescent="0.25">
      <c r="A79" s="15">
        <v>10</v>
      </c>
      <c r="B79" s="19" t="s">
        <v>59</v>
      </c>
      <c r="C79" s="20" t="s">
        <v>101</v>
      </c>
      <c r="D79" s="20">
        <v>1</v>
      </c>
      <c r="E79" s="13">
        <v>25589</v>
      </c>
      <c r="F79" s="66">
        <v>0.19</v>
      </c>
      <c r="G79" s="13">
        <f>E79*F79+E79</f>
        <v>30450.91</v>
      </c>
      <c r="H79" s="13">
        <v>58454</v>
      </c>
      <c r="I79" s="66">
        <v>0.19</v>
      </c>
      <c r="J79" s="13">
        <f>H79*I79+H79</f>
        <v>69560.259999999995</v>
      </c>
      <c r="K79" s="13">
        <f>(E79+H79)/2</f>
        <v>42021.5</v>
      </c>
      <c r="L79" s="13">
        <f>(G79+J79)/2</f>
        <v>50005.584999999999</v>
      </c>
      <c r="M79" s="13">
        <f>L79*D79</f>
        <v>50005.584999999999</v>
      </c>
    </row>
    <row r="80" spans="1:31" ht="16.5" x14ac:dyDescent="0.25">
      <c r="A80" s="15">
        <v>11</v>
      </c>
      <c r="B80" s="19" t="s">
        <v>60</v>
      </c>
      <c r="C80" s="20" t="s">
        <v>101</v>
      </c>
      <c r="D80" s="20">
        <v>1</v>
      </c>
      <c r="E80" s="13">
        <v>259420</v>
      </c>
      <c r="F80" s="66">
        <v>0.19</v>
      </c>
      <c r="G80" s="13">
        <f>E80*F80+E80</f>
        <v>308709.8</v>
      </c>
      <c r="H80" s="13">
        <v>225126</v>
      </c>
      <c r="I80" s="66">
        <v>0.19</v>
      </c>
      <c r="J80" s="13">
        <f>H80*I80+H80</f>
        <v>267899.94</v>
      </c>
      <c r="K80" s="13">
        <f>(E80+H80)/2</f>
        <v>242273</v>
      </c>
      <c r="L80" s="13">
        <f>(G80+J80)/2</f>
        <v>288304.87</v>
      </c>
      <c r="M80" s="13">
        <f>L80*D80</f>
        <v>288304.87</v>
      </c>
    </row>
    <row r="81" spans="1:13" ht="16.5" x14ac:dyDescent="0.25">
      <c r="A81" s="15">
        <v>12</v>
      </c>
      <c r="B81" s="19" t="s">
        <v>61</v>
      </c>
      <c r="C81" s="20" t="s">
        <v>101</v>
      </c>
      <c r="D81" s="20">
        <v>1</v>
      </c>
      <c r="E81" s="13">
        <v>202500</v>
      </c>
      <c r="F81" s="66">
        <v>0.19</v>
      </c>
      <c r="G81" s="13">
        <f>E81*F81+E81</f>
        <v>240975</v>
      </c>
      <c r="H81" s="13">
        <v>225126</v>
      </c>
      <c r="I81" s="66">
        <v>0.19</v>
      </c>
      <c r="J81" s="13">
        <f>H81*I81+H81</f>
        <v>267899.94</v>
      </c>
      <c r="K81" s="13">
        <f>(E81+H81)/2</f>
        <v>213813</v>
      </c>
      <c r="L81" s="13">
        <f>(G81+J81)/2</f>
        <v>254437.47</v>
      </c>
      <c r="M81" s="13">
        <f>L81*D81</f>
        <v>254437.47</v>
      </c>
    </row>
    <row r="82" spans="1:13" ht="16.5" x14ac:dyDescent="0.25">
      <c r="A82" s="15">
        <v>13</v>
      </c>
      <c r="B82" s="19" t="s">
        <v>62</v>
      </c>
      <c r="C82" s="20" t="s">
        <v>101</v>
      </c>
      <c r="D82" s="20">
        <v>1</v>
      </c>
      <c r="E82" s="13">
        <v>157950</v>
      </c>
      <c r="F82" s="66">
        <v>0.19</v>
      </c>
      <c r="G82" s="13">
        <f>E82*F82+E82</f>
        <v>187960.5</v>
      </c>
      <c r="H82" s="13">
        <v>101109</v>
      </c>
      <c r="I82" s="66">
        <v>0.19</v>
      </c>
      <c r="J82" s="13">
        <f>H82*I82+H82</f>
        <v>120319.70999999999</v>
      </c>
      <c r="K82" s="13">
        <f>(E82+H82)/2</f>
        <v>129529.5</v>
      </c>
      <c r="L82" s="13">
        <f>(G82+J82)/2</f>
        <v>154140.10499999998</v>
      </c>
      <c r="M82" s="13">
        <f>L82*D82</f>
        <v>154140.10499999998</v>
      </c>
    </row>
    <row r="83" spans="1:13" ht="16.5" x14ac:dyDescent="0.25">
      <c r="A83" s="15">
        <v>14</v>
      </c>
      <c r="B83" s="19" t="s">
        <v>63</v>
      </c>
      <c r="C83" s="20" t="s">
        <v>101</v>
      </c>
      <c r="D83" s="20">
        <v>4</v>
      </c>
      <c r="E83" s="13">
        <v>31765</v>
      </c>
      <c r="F83" s="66">
        <v>0.19</v>
      </c>
      <c r="G83" s="13">
        <f>E83*F83+E83</f>
        <v>37800.35</v>
      </c>
      <c r="H83" s="13">
        <v>33178</v>
      </c>
      <c r="I83" s="66">
        <v>0.19</v>
      </c>
      <c r="J83" s="13">
        <f>H83*I83+H83</f>
        <v>39481.82</v>
      </c>
      <c r="K83" s="13">
        <f>(E83+H83)/2</f>
        <v>32471.5</v>
      </c>
      <c r="L83" s="13">
        <f>(G83+J83)/2</f>
        <v>38641.084999999999</v>
      </c>
      <c r="M83" s="13">
        <f>L83*D83</f>
        <v>154564.34</v>
      </c>
    </row>
    <row r="84" spans="1:13" ht="16.5" x14ac:dyDescent="0.25">
      <c r="A84" s="15">
        <v>15</v>
      </c>
      <c r="B84" s="19" t="s">
        <v>64</v>
      </c>
      <c r="C84" s="20" t="s">
        <v>101</v>
      </c>
      <c r="D84" s="20">
        <v>2</v>
      </c>
      <c r="E84" s="13">
        <v>27353</v>
      </c>
      <c r="F84" s="66">
        <v>0.19</v>
      </c>
      <c r="G84" s="13">
        <f>E84*F84+E84</f>
        <v>32550.07</v>
      </c>
      <c r="H84" s="13">
        <v>53715</v>
      </c>
      <c r="I84" s="66">
        <v>0.19</v>
      </c>
      <c r="J84" s="13">
        <f>H84*I84+H84</f>
        <v>63920.85</v>
      </c>
      <c r="K84" s="13">
        <f>(E84+H84)/2</f>
        <v>40534</v>
      </c>
      <c r="L84" s="13">
        <f>(G84+J84)/2</f>
        <v>48235.46</v>
      </c>
      <c r="M84" s="13">
        <f>L84*D84</f>
        <v>96470.92</v>
      </c>
    </row>
    <row r="85" spans="1:13" ht="16.5" x14ac:dyDescent="0.25">
      <c r="A85" s="15">
        <v>16</v>
      </c>
      <c r="B85" s="19" t="s">
        <v>65</v>
      </c>
      <c r="C85" s="20" t="s">
        <v>101</v>
      </c>
      <c r="D85" s="20">
        <v>1</v>
      </c>
      <c r="E85" s="13">
        <v>169748</v>
      </c>
      <c r="F85" s="66">
        <v>0.19</v>
      </c>
      <c r="G85" s="13">
        <f>E85*F85+E85</f>
        <v>202000.12</v>
      </c>
      <c r="H85" s="13">
        <v>147714</v>
      </c>
      <c r="I85" s="66">
        <v>0.19</v>
      </c>
      <c r="J85" s="13">
        <f>H85*I85+H85</f>
        <v>175779.66</v>
      </c>
      <c r="K85" s="13">
        <f>(E85+H85)/2</f>
        <v>158731</v>
      </c>
      <c r="L85" s="13">
        <f>(G85+J85)/2</f>
        <v>188889.89</v>
      </c>
      <c r="M85" s="13">
        <f>L85*D85</f>
        <v>188889.89</v>
      </c>
    </row>
    <row r="86" spans="1:13" ht="16.5" x14ac:dyDescent="0.25">
      <c r="A86" s="15">
        <v>17</v>
      </c>
      <c r="B86" s="19" t="s">
        <v>66</v>
      </c>
      <c r="C86" s="20" t="s">
        <v>101</v>
      </c>
      <c r="D86" s="20">
        <v>2</v>
      </c>
      <c r="E86" s="13">
        <v>47472</v>
      </c>
      <c r="F86" s="66">
        <v>0.19</v>
      </c>
      <c r="G86" s="13">
        <f>E86*F86+E86</f>
        <v>56491.68</v>
      </c>
      <c r="H86" s="13">
        <v>53715</v>
      </c>
      <c r="I86" s="66">
        <v>0.19</v>
      </c>
      <c r="J86" s="13">
        <f>H86*I86+H86</f>
        <v>63920.85</v>
      </c>
      <c r="K86" s="13">
        <f>(E86+H86)/2</f>
        <v>50593.5</v>
      </c>
      <c r="L86" s="13">
        <f>(G86+J86)/2</f>
        <v>60206.264999999999</v>
      </c>
      <c r="M86" s="13">
        <f>L86*D86</f>
        <v>120412.53</v>
      </c>
    </row>
    <row r="87" spans="1:13" ht="16.5" x14ac:dyDescent="0.25">
      <c r="A87" s="15">
        <v>18</v>
      </c>
      <c r="B87" s="21" t="s">
        <v>100</v>
      </c>
      <c r="C87" s="20" t="s">
        <v>101</v>
      </c>
      <c r="D87" s="20">
        <v>2</v>
      </c>
      <c r="E87" s="13">
        <v>61176</v>
      </c>
      <c r="F87" s="66">
        <v>0.19</v>
      </c>
      <c r="G87" s="13">
        <f>E87*F87+E87</f>
        <v>72799.44</v>
      </c>
      <c r="H87" s="13">
        <v>61614</v>
      </c>
      <c r="I87" s="66">
        <v>0.19</v>
      </c>
      <c r="J87" s="13">
        <f>H87*I87+H87</f>
        <v>73320.66</v>
      </c>
      <c r="K87" s="13">
        <f>(E87+H87)/2</f>
        <v>61395</v>
      </c>
      <c r="L87" s="13">
        <f>(G87+J87)/2</f>
        <v>73060.05</v>
      </c>
      <c r="M87" s="13">
        <f>L87*D87</f>
        <v>146120.1</v>
      </c>
    </row>
    <row r="88" spans="1:13" ht="16.5" x14ac:dyDescent="0.25">
      <c r="A88" s="15">
        <v>19</v>
      </c>
      <c r="B88" s="19" t="s">
        <v>67</v>
      </c>
      <c r="C88" s="20" t="s">
        <v>101</v>
      </c>
      <c r="D88" s="20">
        <v>2</v>
      </c>
      <c r="E88" s="13">
        <v>61176</v>
      </c>
      <c r="F88" s="66">
        <v>0.19</v>
      </c>
      <c r="G88" s="13">
        <f>E88*F88+E88</f>
        <v>72799.44</v>
      </c>
      <c r="H88" s="13">
        <v>61614</v>
      </c>
      <c r="I88" s="66">
        <v>0.19</v>
      </c>
      <c r="J88" s="13">
        <f>H88*I88+H88</f>
        <v>73320.66</v>
      </c>
      <c r="K88" s="13">
        <f>(E88+H88)/2</f>
        <v>61395</v>
      </c>
      <c r="L88" s="13">
        <f>(G88+J88)/2</f>
        <v>73060.05</v>
      </c>
      <c r="M88" s="13">
        <f>L88*D88</f>
        <v>146120.1</v>
      </c>
    </row>
    <row r="89" spans="1:13" ht="16.5" x14ac:dyDescent="0.25">
      <c r="A89" s="15">
        <v>20</v>
      </c>
      <c r="B89" s="19" t="s">
        <v>68</v>
      </c>
      <c r="C89" s="20" t="s">
        <v>101</v>
      </c>
      <c r="D89" s="20">
        <v>2</v>
      </c>
      <c r="E89" s="13">
        <v>48487</v>
      </c>
      <c r="F89" s="66">
        <v>0.19</v>
      </c>
      <c r="G89" s="13">
        <f>E89*F89+E89</f>
        <v>57699.53</v>
      </c>
      <c r="H89" s="13">
        <v>53715</v>
      </c>
      <c r="I89" s="66">
        <v>0.19</v>
      </c>
      <c r="J89" s="13">
        <f>H89*I89+H89</f>
        <v>63920.85</v>
      </c>
      <c r="K89" s="13">
        <f>(E89+H89)/2</f>
        <v>51101</v>
      </c>
      <c r="L89" s="13">
        <f>(G89+J89)/2</f>
        <v>60810.19</v>
      </c>
      <c r="M89" s="13">
        <f>L89*D89</f>
        <v>121620.38</v>
      </c>
    </row>
    <row r="90" spans="1:13" ht="16.5" x14ac:dyDescent="0.25">
      <c r="A90" s="15">
        <v>21</v>
      </c>
      <c r="B90" s="19" t="s">
        <v>69</v>
      </c>
      <c r="C90" s="20" t="s">
        <v>101</v>
      </c>
      <c r="D90" s="20">
        <v>2</v>
      </c>
      <c r="E90" s="13">
        <v>61176</v>
      </c>
      <c r="F90" s="66">
        <v>0.19</v>
      </c>
      <c r="G90" s="13">
        <f>E90*F90+E90</f>
        <v>72799.44</v>
      </c>
      <c r="H90" s="13">
        <v>72071</v>
      </c>
      <c r="I90" s="66">
        <v>0.19</v>
      </c>
      <c r="J90" s="13">
        <f>H90*I90+H90</f>
        <v>85764.49</v>
      </c>
      <c r="K90" s="13">
        <f>(E90+H90)/2</f>
        <v>66623.5</v>
      </c>
      <c r="L90" s="13">
        <f>(G90+J90)/2</f>
        <v>79281.964999999997</v>
      </c>
      <c r="M90" s="13">
        <f>L90*D90</f>
        <v>158563.93</v>
      </c>
    </row>
    <row r="91" spans="1:13" ht="16.5" x14ac:dyDescent="0.25">
      <c r="A91" s="15">
        <v>22</v>
      </c>
      <c r="B91" s="19" t="s">
        <v>70</v>
      </c>
      <c r="C91" s="20" t="s">
        <v>101</v>
      </c>
      <c r="D91" s="20">
        <v>2</v>
      </c>
      <c r="E91" s="13">
        <v>48487</v>
      </c>
      <c r="F91" s="66">
        <v>0.19</v>
      </c>
      <c r="G91" s="13">
        <f>E91*F91+E91</f>
        <v>57699.53</v>
      </c>
      <c r="H91" s="13">
        <v>57242</v>
      </c>
      <c r="I91" s="66">
        <v>0.19</v>
      </c>
      <c r="J91" s="13">
        <f>H91*I91+H91</f>
        <v>68117.98</v>
      </c>
      <c r="K91" s="13">
        <f>(E91+H91)/2</f>
        <v>52864.5</v>
      </c>
      <c r="L91" s="13">
        <f>(G91+J91)/2</f>
        <v>62908.754999999997</v>
      </c>
      <c r="M91" s="13">
        <f>L91*D91</f>
        <v>125817.51</v>
      </c>
    </row>
    <row r="92" spans="1:13" ht="16.5" x14ac:dyDescent="0.25">
      <c r="A92" s="15">
        <v>23</v>
      </c>
      <c r="B92" s="19" t="s">
        <v>71</v>
      </c>
      <c r="C92" s="20" t="s">
        <v>101</v>
      </c>
      <c r="D92" s="20">
        <v>1</v>
      </c>
      <c r="E92" s="13">
        <v>184874</v>
      </c>
      <c r="F92" s="66">
        <v>0.19</v>
      </c>
      <c r="G92" s="13">
        <f>E92*F92+E92</f>
        <v>220000.06</v>
      </c>
      <c r="H92" s="13">
        <v>277904</v>
      </c>
      <c r="I92" s="66">
        <v>0.19</v>
      </c>
      <c r="J92" s="13">
        <f>H92*I92+H92</f>
        <v>330705.76</v>
      </c>
      <c r="K92" s="13">
        <f>(E92+H92)/2</f>
        <v>231389</v>
      </c>
      <c r="L92" s="13">
        <f>(G92+J92)/2</f>
        <v>275352.91000000003</v>
      </c>
      <c r="M92" s="13">
        <f>L92*D92</f>
        <v>275352.91000000003</v>
      </c>
    </row>
    <row r="93" spans="1:13" ht="16.5" x14ac:dyDescent="0.25">
      <c r="A93" s="15">
        <v>24</v>
      </c>
      <c r="B93" s="19" t="s">
        <v>72</v>
      </c>
      <c r="C93" s="20" t="s">
        <v>102</v>
      </c>
      <c r="D93" s="20">
        <v>12</v>
      </c>
      <c r="E93" s="13">
        <v>35210</v>
      </c>
      <c r="F93" s="66">
        <v>0.19</v>
      </c>
      <c r="G93" s="13">
        <f>E93*F93+E93</f>
        <v>41899.9</v>
      </c>
      <c r="H93" s="13">
        <v>40435</v>
      </c>
      <c r="I93" s="66">
        <v>0.19</v>
      </c>
      <c r="J93" s="13">
        <f>H93*I93+H93</f>
        <v>48117.65</v>
      </c>
      <c r="K93" s="13">
        <f>(E93+H93)/2</f>
        <v>37822.5</v>
      </c>
      <c r="L93" s="13">
        <f>(G93+J93)/2</f>
        <v>45008.775000000001</v>
      </c>
      <c r="M93" s="13">
        <f>L93*D93</f>
        <v>540105.30000000005</v>
      </c>
    </row>
    <row r="94" spans="1:13" ht="33" x14ac:dyDescent="0.25">
      <c r="A94" s="15">
        <v>25</v>
      </c>
      <c r="B94" s="19" t="s">
        <v>73</v>
      </c>
      <c r="C94" s="20" t="s">
        <v>103</v>
      </c>
      <c r="D94" s="20">
        <v>2</v>
      </c>
      <c r="E94" s="13">
        <v>72941</v>
      </c>
      <c r="F94" s="66">
        <v>0.19</v>
      </c>
      <c r="G94" s="13">
        <f>E94*F94+E94</f>
        <v>86799.790000000008</v>
      </c>
      <c r="H94" s="13">
        <v>80969</v>
      </c>
      <c r="I94" s="66">
        <v>0.19</v>
      </c>
      <c r="J94" s="13">
        <f>H94*I94+H94</f>
        <v>96353.11</v>
      </c>
      <c r="K94" s="13">
        <f>(E94+H94)/2</f>
        <v>76955</v>
      </c>
      <c r="L94" s="13">
        <f>(G94+J94)/2</f>
        <v>91576.450000000012</v>
      </c>
      <c r="M94" s="13">
        <f>L94*D94</f>
        <v>183152.90000000002</v>
      </c>
    </row>
    <row r="95" spans="1:13" ht="33" x14ac:dyDescent="0.25">
      <c r="A95" s="15">
        <v>26</v>
      </c>
      <c r="B95" s="19" t="s">
        <v>74</v>
      </c>
      <c r="C95" s="20" t="s">
        <v>104</v>
      </c>
      <c r="D95" s="20">
        <v>2</v>
      </c>
      <c r="E95" s="13">
        <v>76975</v>
      </c>
      <c r="F95" s="66">
        <v>0.19</v>
      </c>
      <c r="G95" s="13">
        <f>E95*F95+E95</f>
        <v>91600.25</v>
      </c>
      <c r="H95" s="13">
        <v>107662</v>
      </c>
      <c r="I95" s="66">
        <v>0.19</v>
      </c>
      <c r="J95" s="13">
        <f>H95*I95+H95</f>
        <v>128117.78</v>
      </c>
      <c r="K95" s="13">
        <f>(E95+H95)/2</f>
        <v>92318.5</v>
      </c>
      <c r="L95" s="13">
        <f>(G95+J95)/2</f>
        <v>109859.015</v>
      </c>
      <c r="M95" s="13">
        <f>L95*D95</f>
        <v>219718.03</v>
      </c>
    </row>
    <row r="96" spans="1:13" ht="33" x14ac:dyDescent="0.25">
      <c r="A96" s="15">
        <v>27</v>
      </c>
      <c r="B96" s="19" t="s">
        <v>75</v>
      </c>
      <c r="C96" s="20" t="s">
        <v>105</v>
      </c>
      <c r="D96" s="20">
        <v>4</v>
      </c>
      <c r="E96" s="13">
        <v>19832</v>
      </c>
      <c r="F96" s="66">
        <v>0.19</v>
      </c>
      <c r="G96" s="13">
        <f>E96*F96+E96</f>
        <v>23600.080000000002</v>
      </c>
      <c r="H96" s="13">
        <v>21948</v>
      </c>
      <c r="I96" s="66">
        <v>0.19</v>
      </c>
      <c r="J96" s="13">
        <f>H96*I96+H96</f>
        <v>26118.12</v>
      </c>
      <c r="K96" s="13">
        <f>(E96+H96)/2</f>
        <v>20890</v>
      </c>
      <c r="L96" s="13">
        <f>(G96+J96)/2</f>
        <v>24859.1</v>
      </c>
      <c r="M96" s="13">
        <f>L96*D96</f>
        <v>99436.4</v>
      </c>
    </row>
    <row r="97" spans="1:13" ht="33" x14ac:dyDescent="0.25">
      <c r="A97" s="15">
        <v>28</v>
      </c>
      <c r="B97" s="19" t="s">
        <v>76</v>
      </c>
      <c r="C97" s="20" t="s">
        <v>105</v>
      </c>
      <c r="D97" s="20">
        <v>12</v>
      </c>
      <c r="E97" s="13">
        <v>23866</v>
      </c>
      <c r="F97" s="66">
        <v>0.19</v>
      </c>
      <c r="G97" s="13">
        <f>E97*F97+E97</f>
        <v>28400.54</v>
      </c>
      <c r="H97" s="13">
        <v>40435</v>
      </c>
      <c r="I97" s="66">
        <v>0.19</v>
      </c>
      <c r="J97" s="13">
        <f>H97*I97+H97</f>
        <v>48117.65</v>
      </c>
      <c r="K97" s="13">
        <f>(E97+H97)/2</f>
        <v>32150.5</v>
      </c>
      <c r="L97" s="13">
        <f>(G97+J97)/2</f>
        <v>38259.095000000001</v>
      </c>
      <c r="M97" s="13">
        <f>L97*D97</f>
        <v>459109.14</v>
      </c>
    </row>
    <row r="98" spans="1:13" ht="33" x14ac:dyDescent="0.25">
      <c r="A98" s="15">
        <v>29</v>
      </c>
      <c r="B98" s="19" t="s">
        <v>77</v>
      </c>
      <c r="C98" s="20" t="s">
        <v>103</v>
      </c>
      <c r="D98" s="20">
        <v>6</v>
      </c>
      <c r="E98" s="13">
        <v>56471</v>
      </c>
      <c r="F98" s="66">
        <v>0.19</v>
      </c>
      <c r="G98" s="13">
        <f>E98*F98+E98</f>
        <v>67200.490000000005</v>
      </c>
      <c r="H98" s="13">
        <v>64000</v>
      </c>
      <c r="I98" s="66">
        <v>0.19</v>
      </c>
      <c r="J98" s="13">
        <f>H98*I98+H98</f>
        <v>76160</v>
      </c>
      <c r="K98" s="13">
        <f>(E98+H98)/2</f>
        <v>60235.5</v>
      </c>
      <c r="L98" s="13">
        <f>(G98+J98)/2</f>
        <v>71680.244999999995</v>
      </c>
      <c r="M98" s="13">
        <f>L98*D98</f>
        <v>430081.47</v>
      </c>
    </row>
    <row r="99" spans="1:13" ht="33" x14ac:dyDescent="0.25">
      <c r="A99" s="15">
        <v>30</v>
      </c>
      <c r="B99" s="19" t="s">
        <v>78</v>
      </c>
      <c r="C99" s="20" t="s">
        <v>106</v>
      </c>
      <c r="D99" s="20">
        <v>6</v>
      </c>
      <c r="E99" s="13">
        <v>29412</v>
      </c>
      <c r="F99" s="66">
        <v>0.19</v>
      </c>
      <c r="G99" s="13">
        <f>E99*F99+E99</f>
        <v>35000.28</v>
      </c>
      <c r="H99" s="13">
        <v>40000</v>
      </c>
      <c r="I99" s="66">
        <v>0.19</v>
      </c>
      <c r="J99" s="13">
        <f>H99*I99+H99</f>
        <v>47600</v>
      </c>
      <c r="K99" s="13">
        <f>(E99+H99)/2</f>
        <v>34706</v>
      </c>
      <c r="L99" s="13">
        <f>(G99+J99)/2</f>
        <v>41300.14</v>
      </c>
      <c r="M99" s="13">
        <f>L99*D99</f>
        <v>247800.84</v>
      </c>
    </row>
    <row r="100" spans="1:13" ht="33" x14ac:dyDescent="0.25">
      <c r="A100" s="15">
        <v>31</v>
      </c>
      <c r="B100" s="19" t="s">
        <v>79</v>
      </c>
      <c r="C100" s="20" t="s">
        <v>105</v>
      </c>
      <c r="D100" s="20">
        <v>6</v>
      </c>
      <c r="E100" s="13">
        <v>25042</v>
      </c>
      <c r="F100" s="66">
        <v>0.19</v>
      </c>
      <c r="G100" s="13">
        <f>E100*F100+E100</f>
        <v>29799.98</v>
      </c>
      <c r="H100" s="13">
        <v>35000</v>
      </c>
      <c r="I100" s="66">
        <v>0.19</v>
      </c>
      <c r="J100" s="13">
        <f>H100*I100+H100</f>
        <v>41650</v>
      </c>
      <c r="K100" s="13">
        <f>(E100+H100)/2</f>
        <v>30021</v>
      </c>
      <c r="L100" s="13">
        <f>(G100+J100)/2</f>
        <v>35724.99</v>
      </c>
      <c r="M100" s="13">
        <f>L100*D100</f>
        <v>214349.94</v>
      </c>
    </row>
    <row r="101" spans="1:13" ht="33" x14ac:dyDescent="0.25">
      <c r="A101" s="15">
        <v>32</v>
      </c>
      <c r="B101" s="19" t="s">
        <v>80</v>
      </c>
      <c r="C101" s="20" t="s">
        <v>104</v>
      </c>
      <c r="D101" s="20">
        <v>3</v>
      </c>
      <c r="E101" s="13">
        <v>26471</v>
      </c>
      <c r="F101" s="66">
        <v>0.19</v>
      </c>
      <c r="G101" s="13">
        <f>E101*F101+E101</f>
        <v>31500.489999999998</v>
      </c>
      <c r="H101" s="13">
        <v>35000</v>
      </c>
      <c r="I101" s="66">
        <v>0.19</v>
      </c>
      <c r="J101" s="13">
        <f>H101*I101+H101</f>
        <v>41650</v>
      </c>
      <c r="K101" s="13">
        <f>(E101+H101)/2</f>
        <v>30735.5</v>
      </c>
      <c r="L101" s="13">
        <f>(G101+J101)/2</f>
        <v>36575.244999999995</v>
      </c>
      <c r="M101" s="13">
        <f>L101*D101</f>
        <v>109725.73499999999</v>
      </c>
    </row>
    <row r="102" spans="1:13" ht="16.5" x14ac:dyDescent="0.25">
      <c r="A102" s="15">
        <v>33</v>
      </c>
      <c r="B102" s="19" t="s">
        <v>81</v>
      </c>
      <c r="C102" s="20" t="s">
        <v>101</v>
      </c>
      <c r="D102" s="20">
        <v>3</v>
      </c>
      <c r="E102" s="13">
        <v>156303</v>
      </c>
      <c r="F102" s="66">
        <v>0.19</v>
      </c>
      <c r="G102" s="13">
        <f>E102*F102+E102</f>
        <v>186000.57</v>
      </c>
      <c r="H102" s="13">
        <v>156303</v>
      </c>
      <c r="I102" s="66">
        <v>0.19</v>
      </c>
      <c r="J102" s="13">
        <f>H102*I102+H102</f>
        <v>186000.57</v>
      </c>
      <c r="K102" s="13">
        <f>(E102+H102)/2</f>
        <v>156303</v>
      </c>
      <c r="L102" s="13">
        <f>(G102+J102)/2</f>
        <v>186000.57</v>
      </c>
      <c r="M102" s="13">
        <f>L102*D102</f>
        <v>558001.71</v>
      </c>
    </row>
    <row r="103" spans="1:13" ht="16.5" x14ac:dyDescent="0.25">
      <c r="A103" s="15">
        <v>34</v>
      </c>
      <c r="B103" s="19" t="s">
        <v>82</v>
      </c>
      <c r="C103" s="20" t="s">
        <v>101</v>
      </c>
      <c r="D103" s="20">
        <v>1</v>
      </c>
      <c r="E103" s="13">
        <v>136975</v>
      </c>
      <c r="F103" s="66">
        <v>0.19</v>
      </c>
      <c r="G103" s="13">
        <f>E103*F103+E103</f>
        <v>163000.25</v>
      </c>
      <c r="H103" s="13">
        <v>197726</v>
      </c>
      <c r="I103" s="66">
        <v>0.19</v>
      </c>
      <c r="J103" s="13">
        <f>H103*I103+H103</f>
        <v>235293.94</v>
      </c>
      <c r="K103" s="13">
        <f>(E103+H103)/2</f>
        <v>167350.5</v>
      </c>
      <c r="L103" s="13">
        <f>(G103+J103)/2</f>
        <v>199147.095</v>
      </c>
      <c r="M103" s="13">
        <f>L103*D103</f>
        <v>199147.095</v>
      </c>
    </row>
    <row r="104" spans="1:13" ht="16.5" x14ac:dyDescent="0.25">
      <c r="A104" s="15">
        <v>35</v>
      </c>
      <c r="B104" s="19" t="s">
        <v>83</v>
      </c>
      <c r="C104" s="20" t="s">
        <v>101</v>
      </c>
      <c r="D104" s="20">
        <v>2</v>
      </c>
      <c r="E104" s="13">
        <v>136975</v>
      </c>
      <c r="F104" s="66">
        <v>0.19</v>
      </c>
      <c r="G104" s="13">
        <f>E104*F104+E104</f>
        <v>163000.25</v>
      </c>
      <c r="H104" s="30">
        <v>143351</v>
      </c>
      <c r="I104" s="66">
        <v>0.19</v>
      </c>
      <c r="J104" s="13">
        <f>H104*I104+H104</f>
        <v>170587.69</v>
      </c>
      <c r="K104" s="13">
        <f>(E104+H104)/2</f>
        <v>140163</v>
      </c>
      <c r="L104" s="13">
        <f>(G104+J104)/2</f>
        <v>166793.97</v>
      </c>
      <c r="M104" s="13">
        <f>L104*D104</f>
        <v>333587.94</v>
      </c>
    </row>
    <row r="105" spans="1:13" ht="16.5" x14ac:dyDescent="0.25">
      <c r="A105" s="15">
        <v>36</v>
      </c>
      <c r="B105" s="19" t="s">
        <v>84</v>
      </c>
      <c r="C105" s="20" t="s">
        <v>101</v>
      </c>
      <c r="D105" s="20">
        <v>2</v>
      </c>
      <c r="E105" s="13">
        <v>150420</v>
      </c>
      <c r="F105" s="66">
        <v>0.19</v>
      </c>
      <c r="G105" s="13">
        <f>E105*F105+E105</f>
        <v>178999.8</v>
      </c>
      <c r="H105" s="30">
        <v>158181</v>
      </c>
      <c r="I105" s="66">
        <v>0.19</v>
      </c>
      <c r="J105" s="13">
        <f>H105*I105+H105</f>
        <v>188235.39</v>
      </c>
      <c r="K105" s="13">
        <f>(E105+H105)/2</f>
        <v>154300.5</v>
      </c>
      <c r="L105" s="13">
        <f>(G105+J105)/2</f>
        <v>183617.595</v>
      </c>
      <c r="M105" s="13">
        <f>L105*D105</f>
        <v>367235.19</v>
      </c>
    </row>
    <row r="106" spans="1:13" ht="16.5" x14ac:dyDescent="0.25">
      <c r="A106" s="15">
        <v>37</v>
      </c>
      <c r="B106" s="19" t="s">
        <v>85</v>
      </c>
      <c r="C106" s="20" t="s">
        <v>101</v>
      </c>
      <c r="D106" s="20">
        <v>2</v>
      </c>
      <c r="E106" s="13">
        <v>136975</v>
      </c>
      <c r="F106" s="66">
        <v>0.19</v>
      </c>
      <c r="G106" s="13">
        <f>E106*F106+E106</f>
        <v>163000.25</v>
      </c>
      <c r="H106" s="30">
        <v>197726</v>
      </c>
      <c r="I106" s="66">
        <v>0.19</v>
      </c>
      <c r="J106" s="13">
        <f>H106*I106+H106</f>
        <v>235293.94</v>
      </c>
      <c r="K106" s="13">
        <f>(E106+H106)/2</f>
        <v>167350.5</v>
      </c>
      <c r="L106" s="13">
        <f>(G106+J106)/2</f>
        <v>199147.095</v>
      </c>
      <c r="M106" s="13">
        <f>L106*D106</f>
        <v>398294.19</v>
      </c>
    </row>
    <row r="107" spans="1:13" ht="16.5" x14ac:dyDescent="0.25">
      <c r="A107" s="15">
        <v>38</v>
      </c>
      <c r="B107" s="19" t="s">
        <v>86</v>
      </c>
      <c r="C107" s="20" t="s">
        <v>101</v>
      </c>
      <c r="D107" s="20">
        <v>2</v>
      </c>
      <c r="E107" s="13">
        <v>54706</v>
      </c>
      <c r="F107" s="66">
        <v>0.19</v>
      </c>
      <c r="G107" s="13">
        <f>E107*F107+E107</f>
        <v>65100.14</v>
      </c>
      <c r="H107" s="30">
        <v>150173</v>
      </c>
      <c r="I107" s="66">
        <v>0.19</v>
      </c>
      <c r="J107" s="13">
        <f>H107*I107+H107</f>
        <v>178705.87</v>
      </c>
      <c r="K107" s="13">
        <f>(E107+H107)/2</f>
        <v>102439.5</v>
      </c>
      <c r="L107" s="13">
        <f>(G107+J107)/2</f>
        <v>121903.005</v>
      </c>
      <c r="M107" s="13">
        <f>L107*D107</f>
        <v>243806.01</v>
      </c>
    </row>
    <row r="108" spans="1:13" ht="16.5" x14ac:dyDescent="0.25">
      <c r="A108" s="15">
        <v>39</v>
      </c>
      <c r="B108" s="19" t="s">
        <v>87</v>
      </c>
      <c r="C108" s="20" t="s">
        <v>101</v>
      </c>
      <c r="D108" s="20">
        <v>2</v>
      </c>
      <c r="E108" s="13">
        <v>210924</v>
      </c>
      <c r="F108" s="66">
        <v>0.19</v>
      </c>
      <c r="G108" s="13">
        <f>E108*F108+E108</f>
        <v>250999.56</v>
      </c>
      <c r="H108" s="30">
        <v>226693</v>
      </c>
      <c r="I108" s="66">
        <v>0.19</v>
      </c>
      <c r="J108" s="13">
        <f>H108*I108+H108</f>
        <v>269764.67</v>
      </c>
      <c r="K108" s="13">
        <f>(E108+H108)/2</f>
        <v>218808.5</v>
      </c>
      <c r="L108" s="13">
        <f>(G108+J108)/2</f>
        <v>260382.11499999999</v>
      </c>
      <c r="M108" s="13">
        <f>L108*D108</f>
        <v>520764.23</v>
      </c>
    </row>
    <row r="109" spans="1:13" x14ac:dyDescent="0.25">
      <c r="A109" s="44" t="s">
        <v>115</v>
      </c>
      <c r="B109" s="44"/>
      <c r="C109" s="44"/>
      <c r="D109" s="44"/>
      <c r="E109" s="44"/>
      <c r="F109" s="44"/>
      <c r="G109" s="44"/>
      <c r="H109" s="44"/>
      <c r="I109" s="44"/>
      <c r="J109" s="44"/>
      <c r="K109" s="44"/>
      <c r="L109" s="44"/>
      <c r="M109" s="34">
        <f>SUM(M70:M108)</f>
        <v>10786117.159999998</v>
      </c>
    </row>
    <row r="114" spans="1:31" x14ac:dyDescent="0.25">
      <c r="I114" s="53" t="s">
        <v>108</v>
      </c>
      <c r="J114" s="54"/>
      <c r="K114" s="55"/>
      <c r="L114" s="34">
        <f>M109+M67</f>
        <v>39719201.199999996</v>
      </c>
    </row>
    <row r="117" spans="1:31" ht="98.25" customHeight="1" x14ac:dyDescent="0.25">
      <c r="A117" s="56" t="s">
        <v>113</v>
      </c>
      <c r="B117" s="56"/>
      <c r="C117" s="56"/>
      <c r="D117" s="56"/>
      <c r="E117" s="56"/>
      <c r="F117" s="56"/>
      <c r="G117" s="56"/>
      <c r="H117" s="56"/>
      <c r="I117" s="56"/>
      <c r="J117" s="56"/>
      <c r="K117" s="56"/>
      <c r="L117" s="56"/>
      <c r="M117" s="56"/>
      <c r="N117" s="38"/>
      <c r="O117" s="38"/>
      <c r="P117"/>
      <c r="Q117"/>
      <c r="R117"/>
      <c r="S117"/>
      <c r="T117"/>
      <c r="U117"/>
      <c r="V117"/>
      <c r="W117"/>
      <c r="X117"/>
      <c r="Y117"/>
      <c r="Z117"/>
      <c r="AA117"/>
      <c r="AB117"/>
      <c r="AC117"/>
      <c r="AD117"/>
      <c r="AE117"/>
    </row>
    <row r="118" spans="1:31" ht="47.25" customHeight="1" x14ac:dyDescent="0.25">
      <c r="A118" s="57" t="s">
        <v>114</v>
      </c>
      <c r="B118" s="57"/>
      <c r="C118" s="57"/>
      <c r="D118" s="57"/>
      <c r="E118" s="57"/>
      <c r="F118" s="57"/>
      <c r="G118" s="57"/>
      <c r="H118" s="57"/>
      <c r="I118" s="57"/>
      <c r="J118" s="57"/>
      <c r="K118" s="57"/>
      <c r="L118" s="57"/>
      <c r="M118" s="57"/>
      <c r="N118" s="39"/>
      <c r="O118" s="39"/>
      <c r="P118"/>
      <c r="Q118"/>
      <c r="R118"/>
      <c r="S118"/>
      <c r="T118"/>
      <c r="U118"/>
      <c r="V118"/>
      <c r="W118"/>
      <c r="X118"/>
      <c r="Y118"/>
      <c r="Z118"/>
      <c r="AA118"/>
      <c r="AB118"/>
      <c r="AC118"/>
      <c r="AD118"/>
      <c r="AE118"/>
    </row>
    <row r="119" spans="1:31" x14ac:dyDescent="0.25">
      <c r="C119" s="35"/>
      <c r="N119"/>
      <c r="O119"/>
      <c r="P119"/>
      <c r="Q119"/>
      <c r="R119"/>
      <c r="S119"/>
      <c r="T119"/>
      <c r="U119"/>
      <c r="V119"/>
      <c r="W119"/>
      <c r="X119"/>
      <c r="Y119"/>
      <c r="Z119"/>
      <c r="AA119"/>
      <c r="AB119"/>
      <c r="AC119"/>
      <c r="AD119"/>
      <c r="AE119"/>
    </row>
    <row r="120" spans="1:31" x14ac:dyDescent="0.25">
      <c r="C120" s="35"/>
      <c r="N120"/>
      <c r="O120"/>
      <c r="P120"/>
      <c r="Q120"/>
      <c r="R120"/>
      <c r="S120"/>
      <c r="T120"/>
      <c r="U120"/>
      <c r="V120"/>
      <c r="W120"/>
      <c r="X120"/>
      <c r="Y120"/>
      <c r="Z120"/>
      <c r="AA120"/>
      <c r="AB120"/>
      <c r="AC120"/>
      <c r="AD120"/>
      <c r="AE120"/>
    </row>
    <row r="121" spans="1:31" x14ac:dyDescent="0.25">
      <c r="C121" s="35"/>
      <c r="N121"/>
      <c r="O121" s="43"/>
      <c r="P121"/>
      <c r="Q121"/>
      <c r="R121"/>
      <c r="S121"/>
      <c r="T121"/>
      <c r="U121"/>
      <c r="V121"/>
      <c r="W121"/>
      <c r="X121"/>
      <c r="Y121"/>
      <c r="Z121"/>
      <c r="AA121"/>
      <c r="AB121"/>
      <c r="AC121"/>
      <c r="AD121"/>
      <c r="AE121"/>
    </row>
    <row r="122" spans="1:31" x14ac:dyDescent="0.25">
      <c r="C122" s="35"/>
      <c r="N122"/>
      <c r="O122"/>
      <c r="P122" s="43"/>
      <c r="Q122"/>
      <c r="R122"/>
      <c r="S122"/>
      <c r="T122"/>
      <c r="U122"/>
      <c r="V122"/>
      <c r="W122"/>
      <c r="X122"/>
      <c r="Y122"/>
      <c r="Z122"/>
      <c r="AA122"/>
      <c r="AB122"/>
      <c r="AC122"/>
      <c r="AD122"/>
      <c r="AE122"/>
    </row>
    <row r="123" spans="1:31" x14ac:dyDescent="0.25">
      <c r="C123" s="35"/>
      <c r="N123"/>
      <c r="O123"/>
      <c r="P123"/>
      <c r="Q123"/>
      <c r="R123"/>
      <c r="S123"/>
      <c r="T123"/>
      <c r="U123"/>
      <c r="V123"/>
      <c r="W123"/>
      <c r="X123"/>
      <c r="Y123"/>
      <c r="Z123"/>
      <c r="AA123"/>
      <c r="AB123"/>
      <c r="AC123"/>
      <c r="AD123"/>
      <c r="AE123"/>
    </row>
    <row r="124" spans="1:31" x14ac:dyDescent="0.25">
      <c r="C124" s="35"/>
      <c r="N124"/>
      <c r="O124"/>
      <c r="P124"/>
      <c r="Q124"/>
      <c r="R124"/>
      <c r="S124"/>
      <c r="T124"/>
      <c r="U124"/>
      <c r="V124"/>
      <c r="W124"/>
      <c r="X124"/>
      <c r="Y124"/>
      <c r="Z124"/>
      <c r="AA124"/>
      <c r="AB124"/>
      <c r="AC124"/>
      <c r="AD124"/>
      <c r="AE124"/>
    </row>
    <row r="125" spans="1:31" ht="74.25" customHeight="1" x14ac:dyDescent="0.25">
      <c r="B125" s="36" t="s">
        <v>109</v>
      </c>
      <c r="C125" s="37"/>
      <c r="N125"/>
      <c r="O125"/>
      <c r="P125"/>
      <c r="Q125"/>
      <c r="R125"/>
      <c r="S125"/>
      <c r="T125"/>
      <c r="U125"/>
      <c r="V125"/>
      <c r="W125"/>
      <c r="X125"/>
      <c r="Y125"/>
      <c r="Z125"/>
      <c r="AA125"/>
      <c r="AB125"/>
      <c r="AC125"/>
      <c r="AD125"/>
      <c r="AE125"/>
    </row>
  </sheetData>
  <mergeCells count="17">
    <mergeCell ref="I114:K114"/>
    <mergeCell ref="A117:M117"/>
    <mergeCell ref="A118:M118"/>
    <mergeCell ref="A1:J1"/>
    <mergeCell ref="A7:L7"/>
    <mergeCell ref="A2:L2"/>
    <mergeCell ref="A3:L3"/>
    <mergeCell ref="A4:L4"/>
    <mergeCell ref="A5:L5"/>
    <mergeCell ref="A6:L6"/>
    <mergeCell ref="A9:L9"/>
    <mergeCell ref="A12:M12"/>
    <mergeCell ref="A11:M11"/>
    <mergeCell ref="A15:M15"/>
    <mergeCell ref="A67:L67"/>
    <mergeCell ref="A69:M69"/>
    <mergeCell ref="A109:L109"/>
  </mergeCells>
  <pageMargins left="0" right="0" top="0" bottom="0" header="0" footer="0"/>
  <pageSetup paperSize="14" scale="71" orientation="landscape" r:id="rId1"/>
  <rowBreaks count="1" manualBreakCount="1">
    <brk id="116" max="12" man="1"/>
  </rowBreaks>
  <colBreaks count="1" manualBreakCount="1">
    <brk id="1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 Milena Barragan Rojas</dc:creator>
  <cp:lastModifiedBy>Zulma Milena Barragan Rojas</cp:lastModifiedBy>
  <cp:lastPrinted>2021-09-13T17:43:04Z</cp:lastPrinted>
  <dcterms:created xsi:type="dcterms:W3CDTF">2018-04-06T20:06:12Z</dcterms:created>
  <dcterms:modified xsi:type="dcterms:W3CDTF">2021-10-07T20:31:09Z</dcterms:modified>
</cp:coreProperties>
</file>