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E:\BOYACA - PAYA CMA 146\"/>
    </mc:Choice>
  </mc:AlternateContent>
  <bookViews>
    <workbookView xWindow="0" yWindow="0" windowWidth="19560" windowHeight="8430"/>
  </bookViews>
  <sheets>
    <sheet name="FORMULARIO No.1" sheetId="15" r:id="rId1"/>
    <sheet name="CRONOGRAMA Y PLAN DE CARGAS" sheetId="11" r:id="rId2"/>
    <sheet name="FORMULARIO 1 - Modelo 2" sheetId="5" state="hidden" r:id="rId3"/>
    <sheet name="F.M." sheetId="6" state="hidden" r:id="rId4"/>
    <sheet name="FORMULARIO 2" sheetId="4"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____PJ50" localSheetId="2">#REF!</definedName>
    <definedName name="_____pj51" localSheetId="2">#REF!</definedName>
    <definedName name="____PJ50" localSheetId="2">#REF!</definedName>
    <definedName name="____pj51" localSheetId="2">#REF!</definedName>
    <definedName name="___PJ50" localSheetId="2">#REF!</definedName>
    <definedName name="___pj51" localSheetId="2">#REF!</definedName>
    <definedName name="__PJ50" localSheetId="2">#REF!</definedName>
    <definedName name="__pj51" localSheetId="2">#REF!</definedName>
    <definedName name="_APU221" localSheetId="2">#REF!</definedName>
    <definedName name="_APU465" localSheetId="2">[1]!absc</definedName>
    <definedName name="_xlnm._FilterDatabase" localSheetId="1" hidden="1">'CRONOGRAMA Y PLAN DE CARGAS'!$A$11:$V$28</definedName>
    <definedName name="_PJ50" localSheetId="2">#REF!</definedName>
    <definedName name="_pj51" localSheetId="2">#REF!</definedName>
    <definedName name="A" localSheetId="2">#REF!</definedName>
    <definedName name="A_impresión_IM" localSheetId="2">#REF!</definedName>
    <definedName name="adoq" localSheetId="2">[2]!absc</definedName>
    <definedName name="alc" localSheetId="2">[3]!absc</definedName>
    <definedName name="APU" localSheetId="2">[4]!absc</definedName>
    <definedName name="APU221.1" localSheetId="2">#REF!</definedName>
    <definedName name="APU221.2" localSheetId="2">#REF!</definedName>
    <definedName name="_xlnm.Print_Area" localSheetId="2">'FORMULARIO 1 - Modelo 2'!$A$1:$F$88</definedName>
    <definedName name="_xlnm.Print_Area" localSheetId="0">'FORMULARIO No.1'!$B$2:$G$68</definedName>
    <definedName name="asdfñk" localSheetId="2">[5]!absc</definedName>
    <definedName name="auto1" localSheetId="2">#REF!</definedName>
    <definedName name="auto2" localSheetId="2">#REF!</definedName>
    <definedName name="b" localSheetId="2">#REF!</definedName>
    <definedName name="_xlnm.Database" localSheetId="2">#REF!</definedName>
    <definedName name="C_" localSheetId="2">#REF!</definedName>
    <definedName name="CANT" localSheetId="2">#REF!</definedName>
    <definedName name="CCCCCC" localSheetId="2">'[6]A. P. U.'!#REF!</definedName>
    <definedName name="ccto210" localSheetId="2">#REF!</definedName>
    <definedName name="DD" localSheetId="2">#REF!</definedName>
    <definedName name="diego" localSheetId="2">#REF!</definedName>
    <definedName name="diego1" localSheetId="2">#REF!</definedName>
    <definedName name="EQUIPO" localSheetId="2">#REF!</definedName>
    <definedName name="fd" localSheetId="2">'[6]A. P. U.'!#REF!</definedName>
    <definedName name="fm" localSheetId="2">#REF!</definedName>
    <definedName name="GRUPO1" localSheetId="2">#REF!</definedName>
    <definedName name="GRUPO2" localSheetId="2">#REF!</definedName>
    <definedName name="HOJA1" localSheetId="2">#REF!</definedName>
    <definedName name="I" localSheetId="2">#REF!</definedName>
    <definedName name="IF" localSheetId="2">'[6]A. P. U.'!#REF!</definedName>
    <definedName name="inf" localSheetId="2">#REF!</definedName>
    <definedName name="INFG" localSheetId="2">#REF!</definedName>
    <definedName name="ITEM" localSheetId="2">#REF!</definedName>
    <definedName name="LICITACION" localSheetId="2">#REF!</definedName>
    <definedName name="LOCA" localSheetId="2">[4]!absc</definedName>
    <definedName name="LOCA1" localSheetId="2">[4]!absc</definedName>
    <definedName name="MAL" localSheetId="2">'[7]Estado Resumen'!#REF!&lt;2.5</definedName>
    <definedName name="MALO" localSheetId="2">'[8]ESTADO VÍA-CRIT.TECNICO'!#REF!&lt;2.5</definedName>
    <definedName name="MAT" localSheetId="2">#REF!</definedName>
    <definedName name="NM" localSheetId="2">#REF!</definedName>
    <definedName name="NNN" localSheetId="2">[1]!absc</definedName>
    <definedName name="NOMBRE" localSheetId="2">#REF!</definedName>
    <definedName name="ooo" localSheetId="2">#REF!</definedName>
    <definedName name="pk" localSheetId="2">#REF!</definedName>
    <definedName name="PRE" localSheetId="2">#REF!</definedName>
    <definedName name="Print_Area_MI" localSheetId="2">#REF!</definedName>
    <definedName name="PRUEBA2" localSheetId="2">#REF!</definedName>
    <definedName name="rell" localSheetId="2">#REF!</definedName>
    <definedName name="RELLG" localSheetId="2">#REF!</definedName>
    <definedName name="t" localSheetId="2">[1]!absc</definedName>
    <definedName name="TABLA" localSheetId="2">#REF!</definedName>
    <definedName name="TITULO" localSheetId="2">#REF!</definedName>
    <definedName name="TOTAL" localSheetId="2">#REF!</definedName>
    <definedName name="U" localSheetId="2">#REF!</definedName>
    <definedName name="valor1" localSheetId="2">#REF!</definedName>
    <definedName name="valor2" localSheetId="2">#REF!</definedName>
    <definedName name="VALOR3" localSheetId="2">#REF!</definedName>
    <definedName name="VVV" localSheetId="2">#REF!</definedName>
    <definedName name="WILSON" localSheetId="2">'[9]Res-Accide-10'!#REF!</definedName>
    <definedName name="XXXXXXXXXX" localSheetId="2">#REF!</definedName>
    <definedName name="XXXXXXXXXXXX" localSheetId="2">#REF!</definedName>
    <definedName name="ZZZZZZZZZZZ" localSheetId="2">'[6]A. P. U.'!#REF!</definedName>
  </definedNames>
  <calcPr calcId="162913"/>
</workbook>
</file>

<file path=xl/calcChain.xml><?xml version="1.0" encoding="utf-8"?>
<calcChain xmlns="http://schemas.openxmlformats.org/spreadsheetml/2006/main">
  <c r="S24" i="11" l="1"/>
  <c r="S25" i="11" s="1"/>
  <c r="U24" i="11" l="1"/>
  <c r="U25" i="11" s="1"/>
  <c r="R24" i="11"/>
  <c r="R25" i="11" s="1"/>
  <c r="T24" i="11"/>
  <c r="T25" i="11" s="1"/>
  <c r="Q24" i="11"/>
  <c r="Q25" i="11" s="1"/>
  <c r="P24" i="11"/>
  <c r="P25" i="11" s="1"/>
  <c r="O24" i="11"/>
  <c r="O25" i="11" s="1"/>
  <c r="K12" i="11" l="1"/>
  <c r="L12" i="11" s="1"/>
  <c r="M12" i="11" s="1"/>
  <c r="G12" i="11"/>
  <c r="H12" i="11" s="1"/>
  <c r="I12" i="11" s="1"/>
  <c r="C12" i="11"/>
  <c r="D12" i="11" s="1"/>
  <c r="E12" i="11" s="1"/>
  <c r="I11" i="11"/>
  <c r="M11" i="11" s="1"/>
  <c r="J54" i="6" l="1"/>
  <c r="I48" i="6"/>
  <c r="I47" i="6"/>
  <c r="I51" i="6" s="1"/>
  <c r="I55" i="6" s="1"/>
  <c r="I59" i="6" s="1"/>
  <c r="J44" i="6"/>
  <c r="I40" i="6"/>
  <c r="I24" i="6"/>
  <c r="M11" i="6"/>
  <c r="M17" i="6" s="1"/>
  <c r="I11" i="6"/>
  <c r="I17" i="6" s="1"/>
  <c r="F50" i="5"/>
  <c r="F52" i="5" s="1"/>
  <c r="F71" i="5"/>
  <c r="F41" i="5"/>
  <c r="F43" i="5" s="1"/>
  <c r="F53" i="5" l="1"/>
  <c r="F72" i="5" s="1"/>
  <c r="F74" i="5" s="1"/>
  <c r="F75" i="5" s="1"/>
  <c r="F76" i="5" l="1"/>
</calcChain>
</file>

<file path=xl/comments1.xml><?xml version="1.0" encoding="utf-8"?>
<comments xmlns="http://schemas.openxmlformats.org/spreadsheetml/2006/main">
  <authors>
    <author>William Alexander Peña Molano</author>
  </authors>
  <commentList>
    <comment ref="I19" authorId="0" shapeId="0">
      <text>
        <r>
          <rPr>
            <b/>
            <sz val="9"/>
            <color indexed="81"/>
            <rFont val="Tahoma"/>
            <family val="2"/>
          </rPr>
          <t>William Alexander Peña Molano:</t>
        </r>
        <r>
          <rPr>
            <sz val="9"/>
            <color indexed="81"/>
            <rFont val="Tahoma"/>
            <family val="2"/>
          </rPr>
          <t xml:space="preserve">
#IDASMES*CTDIAS*CT MES</t>
        </r>
      </text>
    </comment>
  </commentList>
</comments>
</file>

<file path=xl/sharedStrings.xml><?xml version="1.0" encoding="utf-8"?>
<sst xmlns="http://schemas.openxmlformats.org/spreadsheetml/2006/main" count="404" uniqueCount="265">
  <si>
    <t>MINISTERIO DE TRANSPORTE</t>
  </si>
  <si>
    <t>INSTITUTO NACIONAL DE VÍAS</t>
  </si>
  <si>
    <t>Subdirección de la Red Nacional de Carreteras</t>
  </si>
  <si>
    <t>CANT.</t>
  </si>
  <si>
    <t>CARGO / OFICIO</t>
  </si>
  <si>
    <t>SUELDO Y/O</t>
  </si>
  <si>
    <t>PRIMA</t>
  </si>
  <si>
    <t>PARTICIPACIÓN</t>
  </si>
  <si>
    <t>VALOR</t>
  </si>
  <si>
    <t>JORNAL MENSUAL</t>
  </si>
  <si>
    <t>REGIONAL</t>
  </si>
  <si>
    <t>(h-mes)</t>
  </si>
  <si>
    <t>PARCIAL ($)</t>
  </si>
  <si>
    <t>(1)</t>
  </si>
  <si>
    <t>(2)</t>
  </si>
  <si>
    <t>(3)</t>
  </si>
  <si>
    <t>(4)</t>
  </si>
  <si>
    <r>
      <t>(1)*((2)+(3))*(4) =</t>
    </r>
    <r>
      <rPr>
        <b/>
        <sz val="8"/>
        <color indexed="12"/>
        <rFont val="Arial Narrow"/>
        <family val="2"/>
      </rPr>
      <t xml:space="preserve"> (5)</t>
    </r>
  </si>
  <si>
    <t>PERSONAL PROFESIONAL</t>
  </si>
  <si>
    <t xml:space="preserve">Ingeniero Residente </t>
  </si>
  <si>
    <t>Especialista en Estructuras</t>
  </si>
  <si>
    <t>Especialista Ambiental</t>
  </si>
  <si>
    <t>Profesional de Aseguramiento o Gestión de la Calidad</t>
  </si>
  <si>
    <t>PERSONAL TÉCNICO</t>
  </si>
  <si>
    <t xml:space="preserve">Topógrafo Inspector </t>
  </si>
  <si>
    <t>Inspector SISO</t>
  </si>
  <si>
    <t xml:space="preserve">Secretaria </t>
  </si>
  <si>
    <r>
      <t>SUBTOTAL COSTOS DE PERSONAL = SUMATORIA DE (5) =</t>
    </r>
    <r>
      <rPr>
        <b/>
        <sz val="9"/>
        <color indexed="12"/>
        <rFont val="Arial Narrow"/>
        <family val="2"/>
      </rPr>
      <t xml:space="preserve"> (6)</t>
    </r>
  </si>
  <si>
    <t>CONCEPTO</t>
  </si>
  <si>
    <t>UNIDAD</t>
  </si>
  <si>
    <t>COSTO</t>
  </si>
  <si>
    <t>UTILIZACION</t>
  </si>
  <si>
    <t>($)</t>
  </si>
  <si>
    <t>(10)</t>
  </si>
  <si>
    <t>(11)</t>
  </si>
  <si>
    <t>(12)</t>
  </si>
  <si>
    <r>
      <t xml:space="preserve">(10)*(11)*(12) = </t>
    </r>
    <r>
      <rPr>
        <b/>
        <sz val="8"/>
        <color indexed="12"/>
        <rFont val="Arial Narrow"/>
        <family val="2"/>
      </rPr>
      <t>(13)</t>
    </r>
  </si>
  <si>
    <t>OTROS COSTOS DIRECTOS</t>
  </si>
  <si>
    <t>VIÁTICOS</t>
  </si>
  <si>
    <t>Día</t>
  </si>
  <si>
    <t>COSTOS DE ALQUILER DE EQUIPOS Y OFICINA</t>
  </si>
  <si>
    <t>Mes</t>
  </si>
  <si>
    <t xml:space="preserve">Equipo completo de topografía </t>
  </si>
  <si>
    <t>Según comprobante por mes</t>
  </si>
  <si>
    <t>Oficina/Campamento (incluye  dotación y sevicios públicos)</t>
  </si>
  <si>
    <t>OTROS COSTOS</t>
  </si>
  <si>
    <t>Transportes aereos y/o terrestres (incluye peajes)</t>
  </si>
  <si>
    <t>Comunicaciones (telefonía fija y/o celular, fax,correo, internet, etc)</t>
  </si>
  <si>
    <t>NOTAS:</t>
  </si>
  <si>
    <t xml:space="preserve"> </t>
  </si>
  <si>
    <t xml:space="preserve">Cadenero </t>
  </si>
  <si>
    <t xml:space="preserve">COSTOS DIRECTOS DE PERSONAL </t>
  </si>
  <si>
    <t>NO MODIFICAR</t>
  </si>
  <si>
    <t>Especialista en Pavimentos</t>
  </si>
  <si>
    <t xml:space="preserve">FACTOR MULTIPLICADOR </t>
  </si>
  <si>
    <t>PORCENTAJE</t>
  </si>
  <si>
    <t>1.</t>
  </si>
  <si>
    <t>Salarios y Prestaciones Sociales de Personal Facturable</t>
  </si>
  <si>
    <t>Sub-total</t>
  </si>
  <si>
    <t>2.</t>
  </si>
  <si>
    <t>Gastos Directos</t>
  </si>
  <si>
    <t>3.</t>
  </si>
  <si>
    <t>Gastos Generales</t>
  </si>
  <si>
    <t>4.</t>
  </si>
  <si>
    <t>Costos Directos no Reembolsables</t>
  </si>
  <si>
    <t>ok</t>
  </si>
  <si>
    <t>OK</t>
  </si>
  <si>
    <t>TOTAL FACTOR MULTIPLICADOR</t>
  </si>
  <si>
    <t>5.</t>
  </si>
  <si>
    <t xml:space="preserve">Porcentaje de Honorarios </t>
  </si>
  <si>
    <t>TOTAL FACTOR DE HONORARIOS</t>
  </si>
  <si>
    <t>TOTAL FACTOR MULTIPLICADOR MAS FACTOR DE HONORARIOS</t>
  </si>
  <si>
    <t>FORMULARIO 1</t>
  </si>
  <si>
    <t>PERSONAL AUXILIAR TÉCNICO</t>
  </si>
  <si>
    <t>CONCURSO DE MERITOS ABIERTO CMA-DO-SRN-PRE-0XX-2015</t>
  </si>
  <si>
    <t>Ingeniero Residente Auxiliar</t>
  </si>
  <si>
    <t>PERSONAL ADMINISTRATIVO</t>
  </si>
  <si>
    <r>
      <t xml:space="preserve">CONCURSO DE MÉRITOS ABIERTO No. </t>
    </r>
    <r>
      <rPr>
        <b/>
        <sz val="10"/>
        <color indexed="10"/>
        <rFont val="Arial Narrow"/>
        <family val="2"/>
      </rPr>
      <t>CMA-PRE-DO-XXX-2015</t>
    </r>
  </si>
  <si>
    <t>INTERVENTORÍA PARA EL MEJORAMIENTO Y CONSTRUCCIÓN, GESTION PREDIAL, SOCIAL Y AMBIENTAL DEL CORREDOR VIAL  COMPRENDIDO ENTRE EL  PUENTE INTERNACIONAL RUMICHACA Y  GLORIETA VARIANTE SUR DE IPIALES INCLUYE VIAS ACCESO AL CENTRO BINACIONAL DE ATENCIÓN DE FRONTERA (CEBAF), EN EL DEPARTAMENTO DE NARIÑO. PARA EL PROGRAMA "VIAS PARA LA EQUIDAD"</t>
  </si>
  <si>
    <t>Profesional Ténico Predial</t>
  </si>
  <si>
    <t>Especialista en Geologia y/o Geotecnia</t>
  </si>
  <si>
    <t>Especialista en Hidráulica e Hidrología</t>
  </si>
  <si>
    <t xml:space="preserve">Abogado </t>
  </si>
  <si>
    <t>Laboratorista</t>
  </si>
  <si>
    <t>Inspector</t>
  </si>
  <si>
    <t>Auxiliar de laboratorio</t>
  </si>
  <si>
    <t>Campamentera</t>
  </si>
  <si>
    <t>Celador</t>
  </si>
  <si>
    <t xml:space="preserve">Conductor </t>
  </si>
  <si>
    <t>OTROS COSTOS DE PERSONAL</t>
  </si>
  <si>
    <t>Horas extras, recargos nocturnos, dominicales y festivos, jornadas 7X24</t>
  </si>
  <si>
    <t>Especialistas, Director y Residentes (**)</t>
  </si>
  <si>
    <t>Auditor de Calidad</t>
  </si>
  <si>
    <t>Profesional Social</t>
  </si>
  <si>
    <t>Profesional Ambiental</t>
  </si>
  <si>
    <t>COSTOS DIRECTOS DE PERSONAL JORNADA DIURNA (6AM-10PM)</t>
  </si>
  <si>
    <r>
      <t xml:space="preserve">FACTOR MULTIPLICADOR PERSONAL </t>
    </r>
    <r>
      <rPr>
        <b/>
        <sz val="9"/>
        <color indexed="12"/>
        <rFont val="Arial Narrow"/>
        <family val="2"/>
      </rPr>
      <t>(7)</t>
    </r>
  </si>
  <si>
    <r>
      <t xml:space="preserve">SUBTOTAL COSTOS DE PERSONAL =  (6) * (7) = </t>
    </r>
    <r>
      <rPr>
        <b/>
        <sz val="9"/>
        <color indexed="12"/>
        <rFont val="Arial Narrow"/>
        <family val="2"/>
      </rPr>
      <t xml:space="preserve">(A) </t>
    </r>
  </si>
  <si>
    <t>gl</t>
  </si>
  <si>
    <r>
      <t>FACTOR MULTIPLICADOR PERSONAL ESPECIALISTA</t>
    </r>
    <r>
      <rPr>
        <b/>
        <sz val="9"/>
        <color indexed="12"/>
        <rFont val="Arial Narrow"/>
        <family val="2"/>
      </rPr>
      <t xml:space="preserve"> (9)</t>
    </r>
  </si>
  <si>
    <r>
      <t xml:space="preserve">SUBTOTAL COSTOS DE PERSONAL ESPECIALISTA =  (8) * (9) = </t>
    </r>
    <r>
      <rPr>
        <b/>
        <sz val="9"/>
        <color indexed="12"/>
        <rFont val="Arial Narrow"/>
        <family val="2"/>
      </rPr>
      <t xml:space="preserve">(B) </t>
    </r>
  </si>
  <si>
    <r>
      <t xml:space="preserve">TOTAL COSTOS DE PERSONAL =   </t>
    </r>
    <r>
      <rPr>
        <b/>
        <sz val="10"/>
        <color indexed="12"/>
        <rFont val="Arial Narrow"/>
        <family val="2"/>
      </rPr>
      <t xml:space="preserve">(A) + (B) </t>
    </r>
  </si>
  <si>
    <t xml:space="preserve"> Laboratorio </t>
  </si>
  <si>
    <t>Edición de informes, papelería, reproducciòn de documentos,  planos, fotografías</t>
  </si>
  <si>
    <r>
      <t xml:space="preserve">SUBTOTAL OTROS COSTOS DIRECTOS = SUMATORIA DE (13) = </t>
    </r>
    <r>
      <rPr>
        <b/>
        <sz val="9"/>
        <color indexed="56"/>
        <rFont val="Arial Narrow"/>
        <family val="2"/>
      </rPr>
      <t>(B)</t>
    </r>
  </si>
  <si>
    <r>
      <t>SUBTOTAL COSTOS BASICOS = (A) + (B) =</t>
    </r>
    <r>
      <rPr>
        <b/>
        <sz val="9"/>
        <color indexed="56"/>
        <rFont val="Arial Narrow"/>
        <family val="2"/>
      </rPr>
      <t xml:space="preserve"> (C)</t>
    </r>
  </si>
  <si>
    <r>
      <t xml:space="preserve">PROVISIÓN SEGUNDO FRENTE y/o AJUSTES = </t>
    </r>
    <r>
      <rPr>
        <b/>
        <sz val="9"/>
        <color indexed="62"/>
        <rFont val="Arial Narrow"/>
        <family val="2"/>
      </rPr>
      <t>(D)</t>
    </r>
  </si>
  <si>
    <r>
      <t xml:space="preserve">SUBTOTAL COSTOS BASICOS INCLUIDO PROVISION SEGUNDO FRENTE y/o AJUSTES = (C) + (D) = </t>
    </r>
    <r>
      <rPr>
        <b/>
        <sz val="9"/>
        <color indexed="62"/>
        <rFont val="Arial Narrow"/>
        <family val="2"/>
      </rPr>
      <t>(E)</t>
    </r>
  </si>
  <si>
    <r>
      <t xml:space="preserve">IVA = 16% * (E) = </t>
    </r>
    <r>
      <rPr>
        <b/>
        <sz val="9"/>
        <color indexed="56"/>
        <rFont val="Arial Narrow"/>
        <family val="2"/>
      </rPr>
      <t>(F)</t>
    </r>
  </si>
  <si>
    <r>
      <t xml:space="preserve">COSTO TOTAL </t>
    </r>
    <r>
      <rPr>
        <b/>
        <sz val="9"/>
        <rFont val="Arial Narrow"/>
        <family val="2"/>
      </rPr>
      <t>= (E) + (F)</t>
    </r>
  </si>
  <si>
    <r>
      <t xml:space="preserve">PLAZO: </t>
    </r>
    <r>
      <rPr>
        <b/>
        <sz val="11"/>
        <color indexed="10"/>
        <rFont val="Arial Narrow"/>
        <family val="2"/>
      </rPr>
      <t>14 MESES</t>
    </r>
  </si>
  <si>
    <t>Director de Interventoría</t>
  </si>
  <si>
    <t>SUBTOTAL ESPECIALISTAS (8)</t>
  </si>
  <si>
    <t>ESPECIALISTAS POR PRESTACIÓN DE SERVICIOS</t>
  </si>
  <si>
    <t>FACTOR MULTIPLICADOR EMPRESAS DE CONSULTORIA</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</si>
  <si>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</si>
  <si>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</si>
  <si>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</si>
  <si>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</si>
  <si>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</si>
  <si>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</si>
  <si>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</si>
  <si>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</si>
  <si>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</si>
  <si>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</si>
  <si>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</si>
  <si>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</si>
  <si>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</si>
  <si>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(pensión)</t>
  </si>
  <si>
    <t>Seguridad Social (salud)</t>
  </si>
  <si>
    <t>1.8.</t>
  </si>
  <si>
    <t>ARP</t>
  </si>
  <si>
    <t>1.9.</t>
  </si>
  <si>
    <t>Otros (Auxilios varios, prestaciones extralegales, Incapacidades no cubertas)</t>
  </si>
  <si>
    <t>1.10.</t>
  </si>
  <si>
    <t>Dotación</t>
  </si>
  <si>
    <t>2.1.</t>
  </si>
  <si>
    <t>Arriendo oficina</t>
  </si>
  <si>
    <t>2.2.</t>
  </si>
  <si>
    <t>Administración edificio</t>
  </si>
  <si>
    <t>3.2.</t>
  </si>
  <si>
    <t>Servicios públicos</t>
  </si>
  <si>
    <t>3.1.</t>
  </si>
  <si>
    <t>Preparación de Propuesta</t>
  </si>
  <si>
    <t xml:space="preserve">Asesoria Contable Tributaria  y Juridica </t>
  </si>
  <si>
    <t>3.3.</t>
  </si>
  <si>
    <t>Equipos y mantenimiento Oficina (Aseo)</t>
  </si>
  <si>
    <t>3.4.</t>
  </si>
  <si>
    <t>Gastos de vehículo</t>
  </si>
  <si>
    <t>3.5.</t>
  </si>
  <si>
    <t>Seguros de robo e incendio</t>
  </si>
  <si>
    <t>3.6.</t>
  </si>
  <si>
    <t>Documentación Técnica</t>
  </si>
  <si>
    <t>3.7.</t>
  </si>
  <si>
    <t>Papelería y útiles de oficina</t>
  </si>
  <si>
    <t>3.8.</t>
  </si>
  <si>
    <t>Personal Administrativo no facturado</t>
  </si>
  <si>
    <t>3.9.</t>
  </si>
  <si>
    <t>Personal Profesional no facturado</t>
  </si>
  <si>
    <t>3.10.</t>
  </si>
  <si>
    <t>Depreciación de muebles y equipos</t>
  </si>
  <si>
    <t>3.11.</t>
  </si>
  <si>
    <t>Licenciamiento de software</t>
  </si>
  <si>
    <t>Correo y otros</t>
  </si>
  <si>
    <t>Gastos de Representación</t>
  </si>
  <si>
    <t>Poliza de Calidad</t>
  </si>
  <si>
    <t>Póliza Cumplimiento</t>
  </si>
  <si>
    <t>Póliza Salarios y prestaciones Sociales</t>
  </si>
  <si>
    <t>Impuesto de Renta</t>
  </si>
  <si>
    <t>Impuesto CRE</t>
  </si>
  <si>
    <t>Impuesto de Industria y Comercio</t>
  </si>
  <si>
    <t>Impuesto pro Universidad Nacional y demas universidades estatales</t>
  </si>
  <si>
    <t>Imprevistos</t>
  </si>
  <si>
    <t>provisión para imprevistos</t>
  </si>
  <si>
    <t>TOTAL FM</t>
  </si>
  <si>
    <t>6.</t>
  </si>
  <si>
    <t xml:space="preserve">Honorarios (Utilidad del consultor) </t>
  </si>
  <si>
    <t>Total</t>
  </si>
  <si>
    <t>Veeduría Comunitaria</t>
  </si>
  <si>
    <t xml:space="preserve">1. El Director de Obra, los Ingenieros Residentes y el Personal con deedicación del 100% al Proyecto, debe residir en el lugar de ejecución de la obra, so pena de incurrir en falta grave a sus obligaciones, con la consecuencia de la aplicación de las sanciones establecidas contractualmente </t>
  </si>
  <si>
    <t>2. Para el reconocimiento de los gastos deberá tenerse en cuenta la forma de pago establecida en los estudios previos, pliego y contrato y las indicaciones pertinentes del Manual de Interventoría vigente, o el que lo modifique o sustituya. Se tendrá en cuenta lo siguiente, según corresponda:</t>
  </si>
  <si>
    <t>3. Los costos directos de personal deben estar soportados por la nómina firmada, los cuales se anexarán al acta de costos para el trámite correspondiente ante el Instituto.</t>
  </si>
  <si>
    <t>4. Los viáticos se reconocerán según su utilización real y sin superar los topes fijados en la Resolución que el Instituto a tal fecha tenga vigente. Se reconoceran viaticos a los Especialistas. En los casos en que se reuiera la presencia del Director e Ingenieros Residentes de Interventoría en Planta Central de INVIAS Bogotá, se le reconocerán viáticos.</t>
  </si>
  <si>
    <t xml:space="preserve">5. El Equipo completo de topografía, Laboratorio completo de Suelos, Pavimentos y Concretos o Ensayos de Laboratorio de suelos, Pavimentos y Concretos, Oficina/Campamento (incluye  dotación y sevicios públicos), Transportes aereos y/o terrestres (incluye peajes), Edición de informes, papelería, reproducciòn de documentos,  planos, fotografías, Comunicaciones (telefonía fija y/o celular, fax,correo, internet, etc) y Veeduría Comunitaria, se reembolsarán según su costo real,  contra presentación de facturas y soportes. </t>
  </si>
  <si>
    <t>6. Los gastos de transporte terrestre y peajes solo se reconocerán aquellos que se originen por el desplazamiento del personal en la zona del proyecto.</t>
  </si>
  <si>
    <t>7. Los pasajes  aéreos y/o terrestres se reconocerán para los Especialistas, Director e Ingenieros Residentes de Interventoría.</t>
  </si>
  <si>
    <t>8. Para el caso del reembolso de los costos globales, es responsabilidad de la Interventoría el gasto racional de estos recursos, de acuerdo con las necesidades del proyecto dentro del plazo contractual.</t>
  </si>
  <si>
    <t>9. La participación del personal en el Proyectoy la utilización de los otros costos directos, se pagarán mensualmente, de conformidad con  la programación de recursos aprobada por el Supervisor del Contrato.</t>
  </si>
  <si>
    <t>10. Los valores que aparecen fijos e inmodificables, no podrán alterarse, de lo contrario, será causal de rechazo.</t>
  </si>
  <si>
    <t>11. Los costos correspondientes a las jornadas adicionales cuando se programen jornadas de trabajo 7 días a la semana 24 horas diarias (7x24), serán pagados por la provisón de horas extras contempladas en el presupuesto.</t>
  </si>
  <si>
    <t>Camioneta o Campero de mas de  2000 c.c (Incluye Peajes y Combustible)</t>
  </si>
  <si>
    <t>Van de pasajeros (Entre 8 y 10 personas) de mas de  2000 c.c (Incluye Peajes y Combustible)</t>
  </si>
  <si>
    <t>MODELO 2</t>
  </si>
  <si>
    <t>(8)</t>
  </si>
  <si>
    <t>COSTOS</t>
  </si>
  <si>
    <t>DE PERSONAL</t>
  </si>
  <si>
    <r>
      <t>FACTOR MULTIPLICADOR</t>
    </r>
    <r>
      <rPr>
        <b/>
        <sz val="9"/>
        <color indexed="12"/>
        <rFont val="Arial Narrow"/>
        <family val="2"/>
      </rPr>
      <t xml:space="preserve"> (7)</t>
    </r>
  </si>
  <si>
    <t>VALOR MÁXIMO</t>
  </si>
  <si>
    <t>(9)</t>
  </si>
  <si>
    <t>Ensayos de laboratorio de suelos, pavimentos y concretos completo</t>
  </si>
  <si>
    <t>Edición de informes, papelería, reproducciòn de documentos,  planos, fotografías, etc</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</si>
  <si>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</si>
  <si>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</si>
  <si>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el presupuesto que contractualmente tenga vigente. Se reconoceran viaticos a los Profesionales de dedicación parcial, sin prima regional. En los casos en que se requiera la presencia del Director de Interventoría en Planta Central de INVIAS Bogotá, se le reconocerán viáticos.</t>
  </si>
  <si>
    <t xml:space="preserve">2.3. El Equipo Completo de Topografía,  Ensayos de Laboratorio Completo de Suelos, Pavimentos y Concretos,  Oficina/Campamento (incluye  dotación y sevicios públicos), Transportes Aereos y/o Terrestres (incluye peajes y combustible),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</si>
  <si>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(incluye peajes y combustible) solo se reconocerán aquellos que se originen por el desplazamiento del personal  a la zona del proyecto.</t>
  </si>
  <si>
    <t>2.5. Los pasajes  aéreos y/o terrestres (incluye peajes y combustible) se reconocerán para el Personal  Director y/o Especialistas,  previa autorización del Gestor del Contrato, de conformidad con la programación de Comités.</t>
  </si>
  <si>
    <t>2.6.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</si>
  <si>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</si>
  <si>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FIRMAS:</t>
  </si>
  <si>
    <t>Nombre y Firma del Representante Legal del Proponente</t>
  </si>
  <si>
    <t>Nombre del Proponente</t>
  </si>
  <si>
    <t>Especialistas y Director</t>
  </si>
  <si>
    <r>
      <t xml:space="preserve">SUBTOTAL OTROS COSTOS DIRECTOS = SUMATORIA DE (11) = </t>
    </r>
    <r>
      <rPr>
        <b/>
        <sz val="9"/>
        <color indexed="12"/>
        <rFont val="Arial Narrow"/>
        <family val="2"/>
      </rPr>
      <t>(B)</t>
    </r>
  </si>
  <si>
    <t xml:space="preserve">2.7. La participación del personal de interventoría  y la utilización de los otros costos de personal , se pagarán mensualmente, de conformidad con  la programación de recursos aprobada PREVIAMENTE por el Supervisor del Contrato. por lo cual de no haberse surtido  esta aprobación, su costo no será reconocido en la(s) respectiva(s) acta(s) de costos de interventoría. </t>
  </si>
  <si>
    <t>SUBDIRECCION DE LA RED TERCIARIA Y FERREA</t>
  </si>
  <si>
    <r>
      <t xml:space="preserve">(8)*(9)*(10) = </t>
    </r>
    <r>
      <rPr>
        <b/>
        <sz val="8"/>
        <color indexed="12"/>
        <rFont val="Arial Narrow"/>
        <family val="2"/>
      </rPr>
      <t>(11)</t>
    </r>
  </si>
  <si>
    <r>
      <t xml:space="preserve">SUBTOTAL COSTOS DIRECTOS DE PERSONAL = [(6)*(7)] = </t>
    </r>
    <r>
      <rPr>
        <b/>
        <sz val="9"/>
        <color indexed="12"/>
        <rFont val="Arial Narrow"/>
        <family val="2"/>
      </rPr>
      <t xml:space="preserve">(A) </t>
    </r>
  </si>
  <si>
    <r>
      <t xml:space="preserve">(1)*((2)+(3))*(4) = </t>
    </r>
    <r>
      <rPr>
        <b/>
        <sz val="8"/>
        <color indexed="12"/>
        <rFont val="Arial Narrow"/>
        <family val="2"/>
      </rPr>
      <t>(5)</t>
    </r>
  </si>
  <si>
    <t>Vehiculo igual o mayor de 2000 c.c 4x4 (Incluye Combustible, Peajes y conductor)</t>
  </si>
  <si>
    <t>1. Los Ingenieros Residentes y el Personal con dedicación del 100% al Proyecto, debe residir en el lugar de ejecución de la obra, so pena de incurrir en falta grave a sus obligaciones, con la consecuente aplicación de las sanciones establecidas contractualmente.</t>
  </si>
  <si>
    <t xml:space="preserve">PLAZO: </t>
  </si>
  <si>
    <t>MESES</t>
  </si>
  <si>
    <t>Especialista en Hidraulica y/o Hidrología</t>
  </si>
  <si>
    <t xml:space="preserve">Especialista Ambiental </t>
  </si>
  <si>
    <t xml:space="preserve">Trabajo de topografía (Incluye Personal, equipo y transporte) </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</si>
  <si>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</si>
  <si>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</si>
  <si>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</si>
  <si>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</si>
  <si>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</si>
  <si>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</si>
  <si>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</si>
  <si>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</si>
  <si>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</si>
  <si>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Director de Interventoría e Ingeniero Residente de Interventoría.</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</si>
  <si>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</si>
  <si>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</si>
  <si>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</si>
  <si>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</si>
  <si>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</si>
  <si>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VALOR TOTAL MES-HOMBRE</t>
  </si>
  <si>
    <t>DEDICACIÓN TOTAL PRESUPUESTO</t>
  </si>
  <si>
    <t>NOTA:</t>
  </si>
  <si>
    <t>Todas las actividades de Interventoría estan apoyadas por el Personal Logistico de la Interventoría, tales como: Secretaria, Conductor(es), Celador y Campamentera.</t>
  </si>
  <si>
    <t xml:space="preserve">                    Nombre y firma del Representante Legal del Proponente</t>
  </si>
  <si>
    <t xml:space="preserve">  </t>
  </si>
  <si>
    <t xml:space="preserve">Inspector </t>
  </si>
  <si>
    <r>
      <t xml:space="preserve">SUBTOTAL COSTOS BASICOS = (A) + (B) = </t>
    </r>
    <r>
      <rPr>
        <b/>
        <sz val="9"/>
        <color indexed="12"/>
        <rFont val="Arial Narrow"/>
        <family val="2"/>
      </rPr>
      <t>(C)</t>
    </r>
  </si>
  <si>
    <t>Ingeniero Residente de Interventoría</t>
  </si>
  <si>
    <t>Especialista en Geotecnia y/o Pavimentos</t>
  </si>
  <si>
    <t>Director de Interventoría, Ingeniero residente, Especialista en Geologia y/o Geotecnia, Especialista Ambiental, Especialista en Estructuras, Especialista en Hidráulica e Hidrología.</t>
  </si>
  <si>
    <t>Director de Interventoría e Ingeniero Residente de Interventoría, secretaria.</t>
  </si>
  <si>
    <t>3. En este  presupuesto no se consideró prima regional para el personal de interventoría.</t>
  </si>
  <si>
    <t>4. La dedicación del personal de interventoría para el plazo total del contrato, será la que está estipulada en el Formulario No.1 en forma  respectiva, y es deber del contratista garantizar que  la participación pactada se ejecute  en forma proporcional para el plazo del contrato, sin superar la disponibilidad, mientras  no se autorice la variación a través de un acta de modificación de cantidades.</t>
  </si>
  <si>
    <t>SUBDIRECCION RED TERCIARIA Y FERREA</t>
  </si>
  <si>
    <t>1 Director de Interventoría</t>
  </si>
  <si>
    <t>“INTERVENTORIA TÉCNICA, ADMINISTRATIVA, FINANCIERA Y AMBIENTAL PARA EL MEJORAMIENTO DE VIAS TERCIARIAS EN PAYA, DEPARTAMENTO DE BOYACÁ"</t>
  </si>
  <si>
    <t>Transportes terrestres (incluye peajes y combustible)</t>
  </si>
  <si>
    <r>
      <t xml:space="preserve">IVA = </t>
    </r>
    <r>
      <rPr>
        <b/>
        <sz val="9"/>
        <color indexed="10"/>
        <rFont val="Arial Narrow"/>
        <family val="2"/>
      </rPr>
      <t>19%</t>
    </r>
    <r>
      <rPr>
        <b/>
        <sz val="9"/>
        <rFont val="Arial Narrow"/>
        <family val="2"/>
      </rPr>
      <t xml:space="preserve"> * (D) =</t>
    </r>
    <r>
      <rPr>
        <b/>
        <sz val="9"/>
        <color indexed="12"/>
        <rFont val="Arial Narrow"/>
        <family val="2"/>
      </rPr>
      <t xml:space="preserve"> (E)</t>
    </r>
  </si>
  <si>
    <t>COSTO TOTAL = (D) + (E)</t>
  </si>
  <si>
    <t>2.9 El número de ensayos se realizarán durante la ejecución del plazo contractual de la interventoría y estos serán realizados según las necesidades y se pagarán según comprobante por mes.</t>
  </si>
  <si>
    <t>5. En el ítem “trabajo de topografía” se incluye el topógrafo, cadenero(s), equipo de topografía y transporte, por lo cual se revisa en el anexo técnico los rangos establecidos para cada uno de los elementos que integran este ítem.</t>
  </si>
  <si>
    <t>FORMULARIO No. 1</t>
  </si>
  <si>
    <t>CONCURSO DE MÉRITOS ABIERTO No. CMA-DO-SRT-146-2018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</si>
</sst>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43" formatCode="_-* #,##0.00_-;\-* #,##0.00_-;_-* &quot;-&quot;??_-;_-@_-"/>
    <numFmt numFmtId="164" formatCode="_(* #,##0_);_(* \(#,##0\);_(* &quot;-&quot;_);_(@_)"/>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240A]\ * #,##0.00_ ;_-[$$-240A]\ * \-#,##0.00\ ;_-[$$-240A]\ * &quot;-&quot;??_ ;_-@_ "/>
    <numFmt numFmtId="170" formatCode="[$$-500A]\ #,##0.00"/>
    <numFmt numFmtId="171" formatCode="_ * #,##0.00_ ;_ * \-#,##0.00_ ;_ * &quot;-&quot;??_ ;_ @_ "/>
    <numFmt numFmtId="172" formatCode="_-* #,##0\ &quot;Pts&quot;_-;\-* #,##0\ &quot;Pts&quot;_-;_-* &quot;-&quot;\ &quot;Pts&quot;_-;_-@_-"/>
    <numFmt numFmtId="173" formatCode="_-* #,##0.00\ &quot;Pts&quot;_-;\-* #,##0.00\ &quot;Pts&quot;_-;_-* &quot;-&quot;??\ &quot;Pts&quot;_-;_-@_-"/>
    <numFmt numFmtId="174" formatCode="\$#,##0\ ;\(\$#,##0\)"/>
    <numFmt numFmtId="175" formatCode="_ [$€-2]\ * #,##0.00_ ;_ [$€-2]\ * \-#,##0.00_ ;_ [$€-2]\ * &quot;-&quot;??_ "/>
    <numFmt numFmtId="176" formatCode="000\°00&quot;´&quot;00&quot;´´&quot;"/>
    <numFmt numFmtId="177" formatCode="_(&quot;$&quot;* #,##0_);_(&quot;$&quot;* \(#,##0\);_(&quot;$&quot;* &quot;-&quot;??_);_(@_)"/>
    <numFmt numFmtId="178" formatCode="_ &quot;$&quot;* #,##0.00_ ;_ &quot;$&quot;* \-#,##0.00_ ;_ &quot;$&quot;* &quot;-&quot;??_ ;_ @_ "/>
    <numFmt numFmtId="179" formatCode="0.0000"/>
    <numFmt numFmtId="180" formatCode="&quot;$&quot;\ #,##0;&quot;$&quot;\ \-#,##0"/>
    <numFmt numFmtId="181" formatCode="_(&quot;$&quot;* #,##0.00_);_(&quot;$&quot;* \(#,##0.00\);_(&quot;$&quot;* &quot;-&quot;??_);_(@_)"/>
    <numFmt numFmtId="182" formatCode="0.000"/>
    <numFmt numFmtId="183" formatCode="dd/mm/yy;@"/>
    <numFmt numFmtId="184" formatCode="0.000%"/>
    <numFmt numFmtId="185" formatCode="0.00000%"/>
    <numFmt numFmtId="186" formatCode="_-[$$-240A]* #,##0.00_-;\-[$$-240A]* #,##0.00_-;_-[$$-240A]* &quot;-&quot;??_-;_-@_-"/>
  </numFmts>
  <fonts count="82" x14ac:knownFonts="1">
    <font>
      <sz val="11"/>
      <color theme="1"/>
      <name val="Arial Narrow"/>
      <family val="2"/>
    </font>
    <font>
      <sz val="11"/>
      <color theme="1"/>
      <name val="Calibri"/>
      <family val="2"/>
      <scheme val="minor"/>
    </font>
    <font>
      <sz val="11"/>
      <color indexed="8"/>
      <name val="Calibri"/>
      <family val="2"/>
    </font>
    <font>
      <sz val="12"/>
      <color indexed="8"/>
      <name val="Verdana"/>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0"/>
      <name val="Arial Narrow"/>
      <family val="2"/>
    </font>
    <font>
      <b/>
      <sz val="9"/>
      <name val="Arial Narrow"/>
      <family val="2"/>
    </font>
    <font>
      <b/>
      <sz val="11"/>
      <color indexed="8"/>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u/>
      <sz val="10"/>
      <name val="Arial Narrow"/>
      <family val="2"/>
    </font>
    <font>
      <sz val="10"/>
      <name val="Arial Narrow"/>
      <family val="2"/>
    </font>
    <font>
      <sz val="9"/>
      <name val="Arial Narrow"/>
      <family val="2"/>
    </font>
    <font>
      <sz val="10"/>
      <name val="Arial"/>
      <family val="2"/>
    </font>
    <font>
      <b/>
      <sz val="9"/>
      <color indexed="12"/>
      <name val="Arial Narrow"/>
      <family val="2"/>
    </font>
    <font>
      <sz val="11"/>
      <color indexed="8"/>
      <name val="Calibri"/>
      <family val="2"/>
    </font>
    <font>
      <b/>
      <sz val="10"/>
      <color indexed="12"/>
      <name val="Arial Narrow"/>
      <family val="2"/>
    </font>
    <font>
      <sz val="7"/>
      <name val="Arial Narrow"/>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sz val="10"/>
      <color indexed="24"/>
      <name val="Arial"/>
      <family val="2"/>
    </font>
    <font>
      <sz val="12"/>
      <name val="Courier"/>
      <family val="3"/>
    </font>
    <font>
      <sz val="1"/>
      <color indexed="8"/>
      <name val="Courier"/>
      <family val="3"/>
    </font>
    <font>
      <i/>
      <sz val="1"/>
      <color indexed="8"/>
      <name val="Courier"/>
      <family val="3"/>
    </font>
    <font>
      <u/>
      <sz val="6"/>
      <color indexed="12"/>
      <name val="Arial"/>
      <family val="2"/>
    </font>
    <font>
      <u/>
      <sz val="10"/>
      <color indexed="12"/>
      <name val="Arial"/>
      <family val="2"/>
    </font>
    <font>
      <b/>
      <sz val="10"/>
      <name val="Arial"/>
      <family val="2"/>
    </font>
    <font>
      <b/>
      <sz val="7"/>
      <name val="Arial Narrow"/>
      <family val="2"/>
    </font>
    <font>
      <sz val="10"/>
      <name val="Arial"/>
      <family val="2"/>
    </font>
    <font>
      <b/>
      <sz val="12"/>
      <name val="Arial Narrow"/>
      <family val="2"/>
    </font>
    <font>
      <b/>
      <sz val="11"/>
      <name val="Arial Narrow"/>
      <family val="2"/>
    </font>
    <font>
      <b/>
      <sz val="14"/>
      <color indexed="8"/>
      <name val="Arial"/>
      <family val="2"/>
    </font>
    <font>
      <b/>
      <u/>
      <sz val="14"/>
      <color indexed="8"/>
      <name val="Arial"/>
      <family val="2"/>
    </font>
    <font>
      <sz val="10"/>
      <color indexed="8"/>
      <name val="Arial"/>
      <family val="2"/>
    </font>
    <font>
      <sz val="12"/>
      <color indexed="8"/>
      <name val="Arial"/>
      <family val="2"/>
    </font>
    <font>
      <b/>
      <u/>
      <sz val="12"/>
      <color indexed="8"/>
      <name val="Arial"/>
      <family val="2"/>
    </font>
    <font>
      <b/>
      <sz val="12"/>
      <color indexed="8"/>
      <name val="Arial"/>
      <family val="2"/>
    </font>
    <font>
      <sz val="12"/>
      <name val="Arial"/>
      <family val="2"/>
    </font>
    <font>
      <b/>
      <sz val="10"/>
      <color indexed="8"/>
      <name val="Arial"/>
      <family val="2"/>
    </font>
    <font>
      <sz val="10"/>
      <color indexed="17"/>
      <name val="Arial"/>
      <family val="2"/>
    </font>
    <font>
      <b/>
      <sz val="10"/>
      <color indexed="10"/>
      <name val="Arial Narrow"/>
      <family val="2"/>
    </font>
    <font>
      <b/>
      <sz val="11"/>
      <color indexed="10"/>
      <name val="Arial Narrow"/>
      <family val="2"/>
    </font>
    <font>
      <b/>
      <sz val="9"/>
      <color indexed="56"/>
      <name val="Arial Narrow"/>
      <family val="2"/>
    </font>
    <font>
      <b/>
      <sz val="9"/>
      <color indexed="62"/>
      <name val="Arial Narrow"/>
      <family val="2"/>
    </font>
    <font>
      <sz val="11"/>
      <color indexed="8"/>
      <name val="Arial Narrow"/>
      <family val="2"/>
    </font>
    <font>
      <b/>
      <sz val="9"/>
      <color indexed="10"/>
      <name val="Arial Narrow"/>
      <family val="2"/>
    </font>
    <font>
      <sz val="11"/>
      <color theme="1"/>
      <name val="Arial Narrow"/>
      <family val="2"/>
    </font>
    <font>
      <sz val="11"/>
      <color theme="1"/>
      <name val="Calibri"/>
      <family val="2"/>
      <scheme val="minor"/>
    </font>
    <font>
      <b/>
      <sz val="10"/>
      <color rgb="FFFF0000"/>
      <name val="Arial Narrow"/>
      <family val="2"/>
    </font>
    <font>
      <b/>
      <sz val="9"/>
      <color rgb="FFFF0000"/>
      <name val="Arial Narrow"/>
      <family val="2"/>
    </font>
    <font>
      <b/>
      <sz val="10"/>
      <color theme="1"/>
      <name val="Arial Narrow"/>
      <family val="2"/>
    </font>
    <font>
      <b/>
      <sz val="11"/>
      <color theme="1"/>
      <name val="Arial Narrow"/>
      <family val="2"/>
    </font>
    <font>
      <b/>
      <sz val="13"/>
      <color theme="1"/>
      <name val="Calibri"/>
      <family val="2"/>
      <scheme val="minor"/>
    </font>
    <font>
      <b/>
      <sz val="14"/>
      <color rgb="FFFF0000"/>
      <name val="Arial Narrow"/>
      <family val="2"/>
    </font>
    <font>
      <sz val="28"/>
      <color indexed="8"/>
      <name val="Arial Narrow"/>
      <family val="2"/>
    </font>
    <font>
      <b/>
      <sz val="7"/>
      <color indexed="8"/>
      <name val="Arial Narrow"/>
      <family val="2"/>
    </font>
    <font>
      <sz val="8"/>
      <color indexed="8"/>
      <name val="Arial Narrow"/>
      <family val="2"/>
    </font>
    <font>
      <sz val="11"/>
      <color indexed="9"/>
      <name val="Arial Narrow"/>
      <family val="2"/>
    </font>
    <font>
      <sz val="11"/>
      <color rgb="FFFF0000"/>
      <name val="Arial Narrow"/>
      <family val="2"/>
    </font>
    <font>
      <sz val="11"/>
      <color theme="3" tint="0.39997558519241921"/>
      <name val="Arial Narrow"/>
      <family val="2"/>
    </font>
    <font>
      <b/>
      <sz val="9"/>
      <color indexed="81"/>
      <name val="Tahoma"/>
      <family val="2"/>
    </font>
    <font>
      <sz val="9"/>
      <color indexed="81"/>
      <name val="Tahoma"/>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9"/>
      </patternFill>
    </fill>
    <fill>
      <patternFill patternType="solid">
        <fgColor rgb="FFFFFFFF"/>
        <bgColor rgb="FF000000"/>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top style="medium">
        <color indexed="64"/>
      </top>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medium">
        <color indexed="64"/>
      </right>
      <top/>
      <bottom/>
      <diagonal/>
    </border>
    <border>
      <left style="medium">
        <color indexed="64"/>
      </left>
      <right style="medium">
        <color indexed="64"/>
      </right>
      <top/>
      <bottom/>
      <diagonal/>
    </border>
    <border>
      <left/>
      <right style="double">
        <color indexed="64"/>
      </right>
      <top/>
      <bottom/>
      <diagonal/>
    </border>
    <border>
      <left style="thin">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188">
    <xf numFmtId="0" fontId="0" fillId="0" borderId="0"/>
    <xf numFmtId="0" fontId="2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2" fontId="20" fillId="0" borderId="0"/>
    <xf numFmtId="0" fontId="2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3" fontId="40" fillId="0" borderId="0" applyFont="0" applyFill="0" applyBorder="0" applyAlignment="0" applyProtection="0"/>
    <xf numFmtId="172" fontId="20" fillId="0" borderId="0" applyFont="0" applyFill="0" applyBorder="0" applyAlignment="0" applyProtection="0"/>
    <xf numFmtId="173" fontId="20" fillId="0" borderId="0" applyFont="0" applyFill="0" applyBorder="0" applyAlignment="0" applyProtection="0"/>
    <xf numFmtId="174" fontId="40" fillId="0" borderId="0" applyFont="0" applyFill="0" applyBorder="0" applyAlignment="0" applyProtection="0"/>
    <xf numFmtId="0" fontId="40" fillId="0" borderId="0" applyFont="0" applyFill="0" applyBorder="0" applyAlignment="0" applyProtection="0"/>
    <xf numFmtId="1" fontId="20" fillId="0" borderId="0"/>
    <xf numFmtId="0" fontId="41"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0" fontId="29" fillId="0" borderId="0" applyNumberFormat="0" applyFill="0" applyBorder="0" applyAlignment="0" applyProtection="0"/>
    <xf numFmtId="4" fontId="42" fillId="0" borderId="0">
      <protection locked="0"/>
    </xf>
    <xf numFmtId="4" fontId="42" fillId="0" borderId="0">
      <protection locked="0"/>
    </xf>
    <xf numFmtId="4" fontId="43" fillId="0" borderId="0">
      <protection locked="0"/>
    </xf>
    <xf numFmtId="4" fontId="42" fillId="0" borderId="0">
      <protection locked="0"/>
    </xf>
    <xf numFmtId="4" fontId="42" fillId="0" borderId="0">
      <protection locked="0"/>
    </xf>
    <xf numFmtId="4" fontId="42" fillId="0" borderId="0">
      <protection locked="0"/>
    </xf>
    <xf numFmtId="4" fontId="43" fillId="0" borderId="0">
      <protection locked="0"/>
    </xf>
    <xf numFmtId="2" fontId="40" fillId="0" borderId="0" applyFont="0" applyFill="0" applyBorder="0" applyAlignment="0" applyProtection="0"/>
    <xf numFmtId="0" fontId="30" fillId="4" borderId="0" applyNumberFormat="0" applyBorder="0" applyAlignment="0" applyProtection="0"/>
    <xf numFmtId="176" fontId="20" fillId="0" borderId="0"/>
    <xf numFmtId="0" fontId="31" fillId="0" borderId="4" applyNumberFormat="0" applyFill="0" applyAlignment="0" applyProtection="0"/>
    <xf numFmtId="0" fontId="32" fillId="0" borderId="5" applyNumberFormat="0" applyFill="0" applyAlignment="0" applyProtection="0"/>
    <xf numFmtId="0" fontId="33" fillId="0" borderId="6" applyNumberFormat="0" applyFill="0" applyAlignment="0" applyProtection="0"/>
    <xf numFmtId="0" fontId="33" fillId="0" borderId="0" applyNumberFormat="0" applyFill="0" applyBorder="0" applyAlignment="0" applyProtection="0"/>
    <xf numFmtId="0" fontId="44"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34" fillId="7" borderId="1" applyNumberFormat="0" applyAlignment="0" applyProtection="0"/>
    <xf numFmtId="0" fontId="35" fillId="0" borderId="3" applyNumberFormat="0" applyFill="0" applyAlignment="0" applyProtection="0"/>
    <xf numFmtId="166" fontId="66" fillId="0" borderId="0" applyFont="0" applyFill="0" applyBorder="0" applyAlignment="0" applyProtection="0"/>
    <xf numFmtId="164" fontId="20" fillId="0" borderId="0" applyFont="0" applyFill="0" applyBorder="0" applyAlignment="0" applyProtection="0"/>
    <xf numFmtId="168" fontId="20" fillId="0" borderId="0" applyFont="0" applyFill="0" applyBorder="0" applyAlignment="0" applyProtection="0"/>
    <xf numFmtId="166" fontId="20" fillId="0" borderId="0" applyFont="0" applyFill="0" applyBorder="0" applyAlignment="0" applyProtection="0"/>
    <xf numFmtId="177" fontId="20" fillId="0" borderId="0" applyFont="0" applyFill="0" applyBorder="0" applyAlignment="0" applyProtection="0"/>
    <xf numFmtId="0" fontId="20" fillId="0" borderId="0" applyFont="0" applyFill="0" applyBorder="0" applyAlignment="0" applyProtection="0"/>
    <xf numFmtId="171" fontId="20" fillId="0" borderId="0" applyFont="0" applyFill="0" applyBorder="0" applyAlignment="0" applyProtection="0"/>
    <xf numFmtId="167" fontId="20" fillId="0" borderId="0" applyFont="0" applyFill="0" applyBorder="0" applyAlignment="0" applyProtection="0"/>
    <xf numFmtId="171"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71" fontId="20" fillId="0" borderId="0" applyFont="0" applyFill="0" applyBorder="0" applyAlignment="0" applyProtection="0"/>
    <xf numFmtId="165" fontId="66" fillId="0" borderId="0" applyFont="0" applyFill="0" applyBorder="0" applyAlignment="0" applyProtection="0"/>
    <xf numFmtId="178" fontId="20" fillId="0" borderId="0"/>
    <xf numFmtId="171" fontId="20" fillId="0" borderId="0" applyFont="0" applyFill="0" applyBorder="0" applyAlignment="0" applyProtection="0"/>
    <xf numFmtId="176" fontId="20" fillId="0" borderId="0" applyFont="0" applyFill="0" applyBorder="0" applyAlignment="0" applyProtection="0"/>
    <xf numFmtId="179" fontId="20" fillId="0" borderId="0" applyFont="0" applyFill="0" applyBorder="0" applyAlignment="0" applyProtection="0"/>
    <xf numFmtId="180" fontId="20" fillId="0" borderId="0" applyFont="0" applyFill="0" applyBorder="0" applyAlignment="0" applyProtection="0"/>
    <xf numFmtId="181"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82" fontId="20" fillId="0" borderId="0" applyFont="0" applyFill="0" applyBorder="0" applyAlignment="0" applyProtection="0"/>
    <xf numFmtId="165" fontId="22"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181"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0" fontId="20" fillId="0" borderId="0" applyFont="0" applyFill="0" applyBorder="0" applyAlignment="0" applyProtection="0"/>
    <xf numFmtId="171" fontId="20"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83" fontId="20" fillId="0" borderId="0" applyFont="0" applyFill="0" applyBorder="0" applyAlignment="0" applyProtection="0"/>
    <xf numFmtId="177" fontId="20" fillId="0" borderId="0" applyFont="0" applyFill="0" applyBorder="0" applyAlignment="0" applyProtection="0"/>
    <xf numFmtId="181"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20" fillId="0" borderId="0" applyFont="0" applyFill="0" applyBorder="0" applyAlignment="0" applyProtection="0"/>
    <xf numFmtId="0" fontId="3" fillId="0" borderId="0" applyNumberFormat="0" applyFill="0" applyBorder="0" applyProtection="0">
      <alignment vertical="top"/>
    </xf>
    <xf numFmtId="0" fontId="3" fillId="0" borderId="0" applyNumberFormat="0" applyFill="0" applyBorder="0" applyProtection="0">
      <alignment vertical="top"/>
    </xf>
    <xf numFmtId="0" fontId="4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67"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20" fillId="0" borderId="0"/>
    <xf numFmtId="0" fontId="20" fillId="0" borderId="0"/>
    <xf numFmtId="0" fontId="3" fillId="0" borderId="0" applyNumberFormat="0" applyFill="0" applyBorder="0" applyProtection="0">
      <alignment vertical="top"/>
    </xf>
    <xf numFmtId="0" fontId="36"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2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67" fillId="0" borderId="0"/>
    <xf numFmtId="0" fontId="2" fillId="0" borderId="0"/>
    <xf numFmtId="0" fontId="22" fillId="22" borderId="7" applyNumberFormat="0" applyFont="0" applyAlignment="0" applyProtection="0"/>
    <xf numFmtId="0" fontId="2" fillId="22" borderId="7" applyNumberFormat="0" applyFont="0" applyAlignment="0" applyProtection="0"/>
    <xf numFmtId="0" fontId="2" fillId="22" borderId="7" applyNumberFormat="0" applyFont="0" applyAlignment="0" applyProtection="0"/>
    <xf numFmtId="0" fontId="37" fillId="20" borderId="8" applyNumberFormat="0" applyAlignment="0" applyProtection="0"/>
    <xf numFmtId="10" fontId="40" fillId="0" borderId="0" applyFont="0" applyFill="0" applyBorder="0" applyAlignment="0" applyProtection="0"/>
    <xf numFmtId="9" fontId="66" fillId="0" borderId="0" applyFont="0" applyFill="0" applyBorder="0" applyAlignment="0" applyProtection="0"/>
    <xf numFmtId="9" fontId="20" fillId="0" borderId="0" applyFont="0" applyFill="0" applyBorder="0" applyAlignment="0" applyProtection="0"/>
    <xf numFmtId="9" fontId="67"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38" fillId="0" borderId="0" applyNumberFormat="0" applyFill="0" applyBorder="0" applyAlignment="0" applyProtection="0"/>
    <xf numFmtId="49" fontId="46" fillId="0" borderId="0">
      <alignment horizontal="center" vertical="center"/>
    </xf>
    <xf numFmtId="0" fontId="39" fillId="0" borderId="0" applyNumberFormat="0" applyFill="0" applyBorder="0" applyAlignment="0" applyProtection="0"/>
    <xf numFmtId="0" fontId="1" fillId="0" borderId="0"/>
    <xf numFmtId="43" fontId="1" fillId="0" borderId="0" applyFont="0" applyFill="0" applyBorder="0" applyAlignment="0" applyProtection="0"/>
  </cellStyleXfs>
  <cellXfs count="501">
    <xf numFmtId="0" fontId="0" fillId="0" borderId="0" xfId="0"/>
    <xf numFmtId="0" fontId="4" fillId="24" borderId="0" xfId="141" applyFont="1" applyFill="1" applyBorder="1" applyAlignment="1">
      <alignment horizontal="center" vertical="center" wrapText="1"/>
    </xf>
    <xf numFmtId="0" fontId="5" fillId="24" borderId="0" xfId="141" applyNumberFormat="1" applyFont="1" applyFill="1" applyBorder="1" applyAlignment="1">
      <alignment horizontal="center" vertical="center" wrapText="1"/>
    </xf>
    <xf numFmtId="0" fontId="5" fillId="24" borderId="0" xfId="141" applyNumberFormat="1" applyFont="1" applyFill="1" applyBorder="1" applyAlignment="1">
      <alignment horizontal="justify" vertical="center" wrapText="1"/>
    </xf>
    <xf numFmtId="0" fontId="5" fillId="24" borderId="0" xfId="141" applyNumberFormat="1" applyFont="1" applyFill="1" applyBorder="1" applyAlignment="1">
      <alignment vertical="center" wrapText="1"/>
    </xf>
    <xf numFmtId="0" fontId="5" fillId="24" borderId="0" xfId="141" applyNumberFormat="1" applyFont="1" applyFill="1" applyBorder="1" applyAlignment="1">
      <alignment horizontal="right" vertical="center" wrapText="1"/>
    </xf>
    <xf numFmtId="0" fontId="4" fillId="24" borderId="0" xfId="141" applyFont="1" applyFill="1" applyBorder="1" applyAlignment="1">
      <alignment vertical="center" wrapText="1"/>
    </xf>
    <xf numFmtId="0" fontId="16" fillId="0" borderId="9" xfId="141" quotePrefix="1" applyFont="1" applyBorder="1" applyAlignment="1">
      <alignment horizontal="center" vertical="center" wrapText="1"/>
    </xf>
    <xf numFmtId="0" fontId="15" fillId="0" borderId="10" xfId="141" applyFont="1" applyBorder="1" applyAlignment="1">
      <alignment horizontal="center" vertical="center" wrapText="1"/>
    </xf>
    <xf numFmtId="169" fontId="19" fillId="0" borderId="11" xfId="141" applyNumberFormat="1" applyFont="1" applyBorder="1" applyAlignment="1">
      <alignment vertical="center" wrapText="1"/>
    </xf>
    <xf numFmtId="0" fontId="19" fillId="0" borderId="11" xfId="141" applyFont="1" applyBorder="1" applyAlignment="1">
      <alignment horizontal="center" vertical="center" wrapText="1"/>
    </xf>
    <xf numFmtId="0" fontId="15" fillId="0" borderId="11" xfId="141" applyFont="1" applyBorder="1" applyAlignment="1">
      <alignment horizontal="center" vertical="center" wrapText="1"/>
    </xf>
    <xf numFmtId="0" fontId="67" fillId="0" borderId="0" xfId="141" applyFont="1" applyAlignment="1"/>
    <xf numFmtId="0" fontId="53" fillId="0" borderId="12" xfId="141" applyNumberFormat="1" applyFont="1" applyFill="1" applyBorder="1" applyAlignment="1">
      <alignment horizontal="center"/>
    </xf>
    <xf numFmtId="0" fontId="54" fillId="0" borderId="11" xfId="141" applyNumberFormat="1" applyFont="1" applyFill="1" applyBorder="1" applyAlignment="1"/>
    <xf numFmtId="0" fontId="53" fillId="0" borderId="13" xfId="141" applyNumberFormat="1" applyFont="1" applyFill="1" applyBorder="1" applyAlignment="1"/>
    <xf numFmtId="0" fontId="55" fillId="0" borderId="14" xfId="141" applyNumberFormat="1" applyFont="1" applyFill="1" applyBorder="1" applyAlignment="1">
      <alignment horizontal="center"/>
    </xf>
    <xf numFmtId="0" fontId="56" fillId="0" borderId="14" xfId="141" applyNumberFormat="1" applyFont="1" applyFill="1" applyBorder="1" applyAlignment="1"/>
    <xf numFmtId="0" fontId="56" fillId="0" borderId="15" xfId="141" applyNumberFormat="1" applyFont="1" applyFill="1" applyBorder="1" applyAlignment="1"/>
    <xf numFmtId="0" fontId="55" fillId="0" borderId="11" xfId="141" applyNumberFormat="1" applyFont="1" applyFill="1" applyBorder="1" applyAlignment="1">
      <alignment horizontal="right"/>
    </xf>
    <xf numFmtId="0" fontId="56" fillId="0" borderId="11" xfId="141" applyNumberFormat="1" applyFont="1" applyFill="1" applyBorder="1" applyAlignment="1">
      <alignment horizontal="left"/>
    </xf>
    <xf numFmtId="0" fontId="53" fillId="0" borderId="16" xfId="141" applyNumberFormat="1" applyFont="1" applyFill="1" applyBorder="1" applyAlignment="1"/>
    <xf numFmtId="0" fontId="53" fillId="0" borderId="12" xfId="141" applyNumberFormat="1" applyFont="1" applyFill="1" applyBorder="1" applyAlignment="1"/>
    <xf numFmtId="0" fontId="54" fillId="0" borderId="12" xfId="141" applyNumberFormat="1" applyFont="1" applyFill="1" applyBorder="1" applyAlignment="1"/>
    <xf numFmtId="10" fontId="54" fillId="0" borderId="12" xfId="141" applyNumberFormat="1" applyFont="1" applyFill="1" applyBorder="1" applyAlignment="1"/>
    <xf numFmtId="10" fontId="54" fillId="0" borderId="17" xfId="141" applyNumberFormat="1" applyFont="1" applyFill="1" applyBorder="1" applyAlignment="1"/>
    <xf numFmtId="0" fontId="54" fillId="0" borderId="11" xfId="141" applyNumberFormat="1" applyFont="1" applyFill="1" applyBorder="1" applyAlignment="1">
      <alignment horizontal="left"/>
    </xf>
    <xf numFmtId="10" fontId="54" fillId="0" borderId="11" xfId="141" applyNumberFormat="1" applyFont="1" applyFill="1" applyBorder="1" applyAlignment="1"/>
    <xf numFmtId="10" fontId="54" fillId="0" borderId="14" xfId="141" applyNumberFormat="1" applyFont="1" applyFill="1" applyBorder="1" applyAlignment="1"/>
    <xf numFmtId="0" fontId="54" fillId="0" borderId="14" xfId="141" applyNumberFormat="1" applyFont="1" applyFill="1" applyBorder="1" applyAlignment="1">
      <alignment horizontal="left"/>
    </xf>
    <xf numFmtId="0" fontId="53" fillId="0" borderId="14" xfId="141" applyNumberFormat="1" applyFont="1" applyFill="1" applyBorder="1" applyAlignment="1"/>
    <xf numFmtId="10" fontId="54" fillId="0" borderId="15" xfId="141" applyNumberFormat="1" applyFont="1" applyFill="1" applyBorder="1" applyAlignment="1"/>
    <xf numFmtId="0" fontId="54" fillId="0" borderId="13" xfId="141" applyNumberFormat="1" applyFont="1" applyFill="1" applyBorder="1" applyAlignment="1">
      <alignment horizontal="left"/>
    </xf>
    <xf numFmtId="0" fontId="67" fillId="0" borderId="14" xfId="141" applyNumberFormat="1" applyFont="1" applyFill="1" applyBorder="1" applyAlignment="1">
      <alignment wrapText="1"/>
    </xf>
    <xf numFmtId="0" fontId="67" fillId="0" borderId="15" xfId="141" applyNumberFormat="1" applyFont="1" applyFill="1" applyBorder="1" applyAlignment="1">
      <alignment wrapText="1"/>
    </xf>
    <xf numFmtId="9" fontId="67" fillId="0" borderId="0" xfId="141" applyNumberFormat="1" applyFont="1" applyAlignment="1"/>
    <xf numFmtId="184" fontId="56" fillId="0" borderId="11" xfId="141" applyNumberFormat="1" applyFont="1" applyFill="1" applyBorder="1" applyAlignment="1"/>
    <xf numFmtId="9" fontId="67" fillId="0" borderId="0" xfId="168" applyFont="1"/>
    <xf numFmtId="0" fontId="54" fillId="0" borderId="13" xfId="141" applyNumberFormat="1" applyFont="1" applyFill="1" applyBorder="1" applyAlignment="1"/>
    <xf numFmtId="0" fontId="54" fillId="0" borderId="14" xfId="141" applyNumberFormat="1" applyFont="1" applyFill="1" applyBorder="1" applyAlignment="1"/>
    <xf numFmtId="0" fontId="67" fillId="0" borderId="0" xfId="141" applyFont="1" applyAlignment="1">
      <alignment horizontal="center"/>
    </xf>
    <xf numFmtId="10" fontId="57" fillId="0" borderId="11" xfId="141" applyNumberFormat="1" applyFont="1" applyFill="1" applyBorder="1" applyAlignment="1"/>
    <xf numFmtId="184" fontId="54" fillId="0" borderId="15" xfId="141" applyNumberFormat="1" applyFont="1" applyFill="1" applyBorder="1" applyAlignment="1"/>
    <xf numFmtId="10" fontId="67" fillId="0" borderId="0" xfId="141" applyNumberFormat="1" applyFont="1" applyAlignment="1"/>
    <xf numFmtId="185" fontId="54" fillId="0" borderId="15" xfId="141" applyNumberFormat="1" applyFont="1" applyFill="1" applyBorder="1" applyAlignment="1"/>
    <xf numFmtId="0" fontId="67" fillId="0" borderId="0" xfId="141" applyFont="1" applyAlignment="1">
      <alignment vertical="center"/>
    </xf>
    <xf numFmtId="10" fontId="59" fillId="0" borderId="0" xfId="141" applyNumberFormat="1" applyFont="1" applyFill="1" applyAlignment="1"/>
    <xf numFmtId="0" fontId="67" fillId="0" borderId="0" xfId="141" applyFont="1" applyFill="1" applyAlignment="1"/>
    <xf numFmtId="0" fontId="18" fillId="24" borderId="18" xfId="141" applyFont="1" applyFill="1" applyBorder="1" applyAlignment="1">
      <alignment horizontal="center" vertical="center" wrapText="1"/>
    </xf>
    <xf numFmtId="2" fontId="19" fillId="0" borderId="11" xfId="141" applyNumberFormat="1" applyFont="1" applyBorder="1" applyAlignment="1">
      <alignment horizontal="center" vertical="center" wrapText="1"/>
    </xf>
    <xf numFmtId="0" fontId="10" fillId="25" borderId="19" xfId="141" applyFont="1" applyFill="1" applyBorder="1" applyAlignment="1">
      <alignment horizontal="center" vertical="center" wrapText="1"/>
    </xf>
    <xf numFmtId="0" fontId="68" fillId="24" borderId="0" xfId="141" applyNumberFormat="1" applyFont="1" applyFill="1" applyBorder="1" applyAlignment="1">
      <alignment horizontal="center" vertical="center" wrapText="1"/>
    </xf>
    <xf numFmtId="0" fontId="18" fillId="25" borderId="19" xfId="141" applyFont="1" applyFill="1" applyBorder="1" applyAlignment="1">
      <alignment horizontal="center" vertical="center" wrapText="1"/>
    </xf>
    <xf numFmtId="169" fontId="19" fillId="25" borderId="11" xfId="141" applyNumberFormat="1" applyFont="1" applyFill="1" applyBorder="1" applyAlignment="1">
      <alignment vertical="center" wrapText="1"/>
    </xf>
    <xf numFmtId="169" fontId="19" fillId="25" borderId="11" xfId="141" applyNumberFormat="1" applyFont="1" applyFill="1" applyBorder="1" applyAlignment="1">
      <alignment horizontal="center" vertical="center" wrapText="1"/>
    </xf>
    <xf numFmtId="169" fontId="19" fillId="25" borderId="20" xfId="87" applyNumberFormat="1" applyFont="1" applyFill="1" applyBorder="1" applyAlignment="1">
      <alignment vertical="center" wrapText="1"/>
    </xf>
    <xf numFmtId="168" fontId="5" fillId="24" borderId="0" xfId="141" applyNumberFormat="1" applyFont="1" applyFill="1" applyBorder="1" applyAlignment="1">
      <alignment vertical="center" wrapText="1"/>
    </xf>
    <xf numFmtId="0" fontId="12" fillId="24" borderId="0" xfId="141" applyFont="1" applyFill="1" applyAlignment="1">
      <alignment horizontal="centerContinuous" vertical="center" wrapText="1"/>
    </xf>
    <xf numFmtId="0" fontId="13" fillId="24" borderId="0" xfId="141" applyFont="1" applyFill="1" applyAlignment="1">
      <alignment vertical="center" wrapText="1"/>
    </xf>
    <xf numFmtId="0" fontId="14" fillId="24" borderId="0" xfId="141" applyFont="1" applyFill="1" applyAlignment="1">
      <alignment vertical="center" wrapText="1"/>
    </xf>
    <xf numFmtId="0" fontId="15" fillId="24" borderId="21" xfId="141" applyFont="1" applyFill="1" applyBorder="1" applyAlignment="1">
      <alignment horizontal="center" vertical="center" wrapText="1"/>
    </xf>
    <xf numFmtId="0" fontId="15" fillId="24" borderId="22" xfId="141" applyFont="1" applyFill="1" applyBorder="1" applyAlignment="1">
      <alignment horizontal="center" vertical="center" wrapText="1"/>
    </xf>
    <xf numFmtId="0" fontId="15" fillId="24" borderId="23" xfId="141" applyFont="1" applyFill="1" applyBorder="1" applyAlignment="1">
      <alignment horizontal="center" vertical="center" wrapText="1"/>
    </xf>
    <xf numFmtId="0" fontId="15" fillId="24" borderId="24" xfId="141" applyFont="1" applyFill="1" applyBorder="1" applyAlignment="1">
      <alignment horizontal="center" vertical="center" wrapText="1"/>
    </xf>
    <xf numFmtId="0" fontId="16" fillId="24" borderId="25" xfId="141" quotePrefix="1" applyFont="1" applyFill="1" applyBorder="1" applyAlignment="1">
      <alignment horizontal="center" vertical="center" wrapText="1"/>
    </xf>
    <xf numFmtId="0" fontId="16" fillId="24" borderId="9" xfId="141" quotePrefix="1" applyFont="1" applyFill="1" applyBorder="1" applyAlignment="1">
      <alignment horizontal="center" vertical="center" wrapText="1"/>
    </xf>
    <xf numFmtId="0" fontId="15" fillId="24" borderId="10" xfId="141" applyFont="1" applyFill="1" applyBorder="1" applyAlignment="1">
      <alignment horizontal="center" vertical="center" wrapText="1"/>
    </xf>
    <xf numFmtId="0" fontId="11" fillId="24" borderId="26" xfId="141" applyFont="1" applyFill="1" applyBorder="1" applyAlignment="1">
      <alignment vertical="center" wrapText="1"/>
    </xf>
    <xf numFmtId="0" fontId="18" fillId="24" borderId="18" xfId="141" applyFont="1" applyFill="1" applyBorder="1" applyAlignment="1">
      <alignment vertical="center" wrapText="1"/>
    </xf>
    <xf numFmtId="0" fontId="18" fillId="24" borderId="19" xfId="141" applyFont="1" applyFill="1" applyBorder="1" applyAlignment="1">
      <alignment horizontal="center" vertical="center" wrapText="1"/>
    </xf>
    <xf numFmtId="0" fontId="19" fillId="24" borderId="11" xfId="141" applyFont="1" applyFill="1" applyBorder="1" applyAlignment="1">
      <alignment vertical="center" wrapText="1"/>
    </xf>
    <xf numFmtId="169" fontId="19" fillId="24" borderId="11" xfId="141" applyNumberFormat="1" applyFont="1" applyFill="1" applyBorder="1" applyAlignment="1">
      <alignment vertical="center" wrapText="1"/>
    </xf>
    <xf numFmtId="169" fontId="19" fillId="24" borderId="20" xfId="87" applyNumberFormat="1" applyFont="1" applyFill="1" applyBorder="1" applyAlignment="1">
      <alignment vertical="center" wrapText="1"/>
    </xf>
    <xf numFmtId="169" fontId="19" fillId="24" borderId="27" xfId="87" applyNumberFormat="1" applyFont="1" applyFill="1" applyBorder="1" applyAlignment="1">
      <alignment vertical="center" wrapText="1"/>
    </xf>
    <xf numFmtId="0" fontId="18" fillId="24" borderId="28" xfId="141" applyFont="1" applyFill="1" applyBorder="1" applyAlignment="1">
      <alignment horizontal="center" vertical="center" wrapText="1"/>
    </xf>
    <xf numFmtId="169" fontId="11" fillId="24" borderId="27" xfId="141" applyNumberFormat="1" applyFont="1" applyFill="1" applyBorder="1" applyAlignment="1">
      <alignment vertical="center" wrapText="1"/>
    </xf>
    <xf numFmtId="169" fontId="19" fillId="24" borderId="11" xfId="141" applyNumberFormat="1" applyFont="1" applyFill="1" applyBorder="1" applyAlignment="1">
      <alignment horizontal="center" vertical="center" wrapText="1"/>
    </xf>
    <xf numFmtId="0" fontId="18" fillId="24" borderId="29" xfId="141" applyFont="1" applyFill="1" applyBorder="1" applyAlignment="1">
      <alignment horizontal="center" vertical="center" wrapText="1"/>
    </xf>
    <xf numFmtId="0" fontId="19" fillId="24" borderId="30" xfId="141" applyFont="1" applyFill="1" applyBorder="1" applyAlignment="1">
      <alignment vertical="center" wrapText="1"/>
    </xf>
    <xf numFmtId="165" fontId="11" fillId="24" borderId="31" xfId="106" applyFont="1" applyFill="1" applyBorder="1" applyAlignment="1">
      <alignment vertical="center" wrapText="1"/>
    </xf>
    <xf numFmtId="0" fontId="19" fillId="24" borderId="26" xfId="141" applyFont="1" applyFill="1" applyBorder="1" applyAlignment="1">
      <alignment vertical="center" wrapText="1"/>
    </xf>
    <xf numFmtId="165" fontId="11" fillId="24" borderId="32" xfId="106" applyFont="1" applyFill="1" applyBorder="1" applyAlignment="1">
      <alignment vertical="center" wrapText="1"/>
    </xf>
    <xf numFmtId="0" fontId="19" fillId="24" borderId="18" xfId="141" applyFont="1" applyFill="1" applyBorder="1" applyAlignment="1">
      <alignment vertical="center" wrapText="1"/>
    </xf>
    <xf numFmtId="165" fontId="11" fillId="24" borderId="20" xfId="106" applyFont="1" applyFill="1" applyBorder="1" applyAlignment="1">
      <alignment vertical="center" wrapText="1"/>
    </xf>
    <xf numFmtId="0" fontId="19" fillId="24" borderId="33" xfId="141" applyFont="1" applyFill="1" applyBorder="1" applyAlignment="1">
      <alignment vertical="center" wrapText="1"/>
    </xf>
    <xf numFmtId="165" fontId="11" fillId="24" borderId="34" xfId="106" applyFont="1" applyFill="1" applyBorder="1" applyAlignment="1">
      <alignment vertical="center" wrapText="1"/>
    </xf>
    <xf numFmtId="0" fontId="18" fillId="24" borderId="35" xfId="141" applyFont="1" applyFill="1" applyBorder="1" applyAlignment="1">
      <alignment horizontal="center" vertical="center" wrapText="1"/>
    </xf>
    <xf numFmtId="165" fontId="11" fillId="25" borderId="32" xfId="106" applyFont="1" applyFill="1" applyBorder="1" applyAlignment="1">
      <alignment vertical="center" wrapText="1"/>
    </xf>
    <xf numFmtId="2" fontId="19" fillId="24" borderId="11" xfId="141" applyNumberFormat="1" applyFont="1" applyFill="1" applyBorder="1" applyAlignment="1">
      <alignment horizontal="center" vertical="center" wrapText="1"/>
    </xf>
    <xf numFmtId="169" fontId="19" fillId="25" borderId="27" xfId="87" applyNumberFormat="1" applyFont="1" applyFill="1" applyBorder="1" applyAlignment="1">
      <alignment vertical="center" wrapText="1"/>
    </xf>
    <xf numFmtId="0" fontId="18" fillId="24" borderId="36" xfId="141" applyFont="1" applyFill="1" applyBorder="1" applyAlignment="1">
      <alignment horizontal="center" vertical="center" wrapText="1"/>
    </xf>
    <xf numFmtId="0" fontId="19" fillId="24" borderId="23" xfId="141" applyFont="1" applyFill="1" applyBorder="1" applyAlignment="1">
      <alignment vertical="center" wrapText="1"/>
    </xf>
    <xf numFmtId="169" fontId="19" fillId="24" borderId="23" xfId="141" applyNumberFormat="1" applyFont="1" applyFill="1" applyBorder="1" applyAlignment="1">
      <alignment vertical="center" wrapText="1"/>
    </xf>
    <xf numFmtId="2" fontId="19" fillId="24" borderId="23" xfId="141" applyNumberFormat="1" applyFont="1" applyFill="1" applyBorder="1" applyAlignment="1">
      <alignment horizontal="center" vertical="center" wrapText="1"/>
    </xf>
    <xf numFmtId="169" fontId="19" fillId="24" borderId="32" xfId="87" applyNumberFormat="1" applyFont="1" applyFill="1" applyBorder="1" applyAlignment="1">
      <alignment vertical="center" wrapText="1"/>
    </xf>
    <xf numFmtId="0" fontId="11" fillId="24" borderId="14" xfId="141" applyFont="1" applyFill="1" applyBorder="1" applyAlignment="1">
      <alignment vertical="center" wrapText="1"/>
    </xf>
    <xf numFmtId="0" fontId="11" fillId="24" borderId="37" xfId="141" applyFont="1" applyFill="1" applyBorder="1" applyAlignment="1">
      <alignment vertical="center" wrapText="1"/>
    </xf>
    <xf numFmtId="0" fontId="19" fillId="25" borderId="15" xfId="141" applyFont="1" applyFill="1" applyBorder="1" applyAlignment="1">
      <alignment vertical="center" wrapText="1"/>
    </xf>
    <xf numFmtId="0" fontId="19" fillId="25" borderId="38" xfId="141" applyFont="1" applyFill="1" applyBorder="1" applyAlignment="1">
      <alignment vertical="center" wrapText="1"/>
    </xf>
    <xf numFmtId="169" fontId="19" fillId="25" borderId="34" xfId="87" applyNumberFormat="1" applyFont="1" applyFill="1" applyBorder="1" applyAlignment="1">
      <alignment vertical="center" wrapText="1"/>
    </xf>
    <xf numFmtId="0" fontId="18" fillId="25" borderId="39" xfId="141" applyFont="1" applyFill="1" applyBorder="1" applyAlignment="1">
      <alignment horizontal="center" vertical="center" wrapText="1"/>
    </xf>
    <xf numFmtId="0" fontId="18" fillId="24" borderId="26" xfId="141" applyFont="1" applyFill="1" applyBorder="1" applyAlignment="1">
      <alignment horizontal="center" vertical="center" wrapText="1"/>
    </xf>
    <xf numFmtId="169" fontId="11" fillId="24" borderId="32" xfId="87" applyNumberFormat="1" applyFont="1" applyFill="1" applyBorder="1" applyAlignment="1">
      <alignment vertical="center" wrapText="1"/>
    </xf>
    <xf numFmtId="166" fontId="5" fillId="24" borderId="0" xfId="84" applyFont="1" applyFill="1" applyBorder="1" applyAlignment="1">
      <alignment vertical="center" wrapText="1"/>
    </xf>
    <xf numFmtId="0" fontId="51" fillId="0" borderId="40" xfId="143" applyNumberFormat="1" applyFont="1" applyFill="1" applyBorder="1" applyAlignment="1">
      <alignment horizontal="center"/>
    </xf>
    <xf numFmtId="0" fontId="51" fillId="0" borderId="0" xfId="143" applyNumberFormat="1" applyFont="1" applyFill="1" applyAlignment="1">
      <alignment horizontal="center"/>
    </xf>
    <xf numFmtId="0" fontId="51" fillId="0" borderId="41" xfId="143" applyNumberFormat="1" applyFont="1" applyFill="1" applyBorder="1" applyAlignment="1">
      <alignment horizontal="center"/>
    </xf>
    <xf numFmtId="0" fontId="67" fillId="0" borderId="0" xfId="143"/>
    <xf numFmtId="0" fontId="52" fillId="0" borderId="0" xfId="143" applyNumberFormat="1" applyFont="1" applyFill="1" applyAlignment="1">
      <alignment horizontal="center"/>
    </xf>
    <xf numFmtId="0" fontId="53" fillId="0" borderId="12" xfId="143" applyNumberFormat="1" applyFont="1" applyFill="1" applyBorder="1" applyAlignment="1">
      <alignment horizontal="center"/>
    </xf>
    <xf numFmtId="0" fontId="54" fillId="0" borderId="11" xfId="143" applyNumberFormat="1" applyFont="1" applyFill="1" applyBorder="1" applyAlignment="1"/>
    <xf numFmtId="0" fontId="53" fillId="0" borderId="13" xfId="143" applyNumberFormat="1" applyFont="1" applyFill="1" applyBorder="1" applyAlignment="1"/>
    <xf numFmtId="0" fontId="55" fillId="0" borderId="14" xfId="143" applyNumberFormat="1" applyFont="1" applyFill="1" applyBorder="1" applyAlignment="1">
      <alignment horizontal="center"/>
    </xf>
    <xf numFmtId="0" fontId="56" fillId="0" borderId="14" xfId="143" applyNumberFormat="1" applyFont="1" applyFill="1" applyBorder="1" applyAlignment="1"/>
    <xf numFmtId="0" fontId="56" fillId="0" borderId="15" xfId="143" applyNumberFormat="1" applyFont="1" applyFill="1" applyBorder="1" applyAlignment="1"/>
    <xf numFmtId="0" fontId="55" fillId="0" borderId="11" xfId="143" applyNumberFormat="1" applyFont="1" applyFill="1" applyBorder="1" applyAlignment="1">
      <alignment horizontal="right"/>
    </xf>
    <xf numFmtId="0" fontId="56" fillId="0" borderId="11" xfId="143" applyNumberFormat="1" applyFont="1" applyFill="1" applyBorder="1" applyAlignment="1">
      <alignment horizontal="left"/>
    </xf>
    <xf numFmtId="0" fontId="53" fillId="0" borderId="16" xfId="143" applyNumberFormat="1" applyFont="1" applyFill="1" applyBorder="1" applyAlignment="1"/>
    <xf numFmtId="0" fontId="53" fillId="0" borderId="12" xfId="143" applyNumberFormat="1" applyFont="1" applyFill="1" applyBorder="1" applyAlignment="1"/>
    <xf numFmtId="0" fontId="54" fillId="0" borderId="12" xfId="143" applyNumberFormat="1" applyFont="1" applyFill="1" applyBorder="1" applyAlignment="1"/>
    <xf numFmtId="10" fontId="54" fillId="0" borderId="12" xfId="143" applyNumberFormat="1" applyFont="1" applyFill="1" applyBorder="1" applyAlignment="1"/>
    <xf numFmtId="10" fontId="54" fillId="0" borderId="17" xfId="143" applyNumberFormat="1" applyFont="1" applyFill="1" applyBorder="1" applyAlignment="1"/>
    <xf numFmtId="0" fontId="54" fillId="0" borderId="11" xfId="143" applyNumberFormat="1" applyFont="1" applyFill="1" applyBorder="1" applyAlignment="1">
      <alignment horizontal="left"/>
    </xf>
    <xf numFmtId="10" fontId="54" fillId="0" borderId="11" xfId="143" applyNumberFormat="1" applyFont="1" applyFill="1" applyBorder="1" applyAlignment="1"/>
    <xf numFmtId="10" fontId="54" fillId="26" borderId="14" xfId="143" applyNumberFormat="1" applyFont="1" applyFill="1" applyBorder="1" applyAlignment="1"/>
    <xf numFmtId="0" fontId="54" fillId="26" borderId="14" xfId="143" applyNumberFormat="1" applyFont="1" applyFill="1" applyBorder="1" applyAlignment="1">
      <alignment horizontal="left"/>
    </xf>
    <xf numFmtId="0" fontId="53" fillId="26" borderId="14" xfId="143" applyNumberFormat="1" applyFont="1" applyFill="1" applyBorder="1" applyAlignment="1"/>
    <xf numFmtId="10" fontId="54" fillId="26" borderId="15" xfId="143" applyNumberFormat="1" applyFont="1" applyFill="1" applyBorder="1" applyAlignment="1"/>
    <xf numFmtId="9" fontId="67" fillId="0" borderId="0" xfId="143" applyNumberFormat="1"/>
    <xf numFmtId="0" fontId="53" fillId="0" borderId="14" xfId="143" applyNumberFormat="1" applyFont="1" applyFill="1" applyBorder="1" applyAlignment="1"/>
    <xf numFmtId="184" fontId="56" fillId="0" borderId="11" xfId="143" applyNumberFormat="1" applyFont="1" applyFill="1" applyBorder="1" applyAlignment="1"/>
    <xf numFmtId="9" fontId="67" fillId="0" borderId="0" xfId="169" applyFont="1"/>
    <xf numFmtId="0" fontId="54" fillId="0" borderId="13" xfId="143" applyNumberFormat="1" applyFont="1" applyFill="1" applyBorder="1" applyAlignment="1"/>
    <xf numFmtId="0" fontId="54" fillId="0" borderId="14" xfId="143" applyNumberFormat="1" applyFont="1" applyFill="1" applyBorder="1" applyAlignment="1"/>
    <xf numFmtId="10" fontId="54" fillId="0" borderId="14" xfId="143" applyNumberFormat="1" applyFont="1" applyFill="1" applyBorder="1" applyAlignment="1"/>
    <xf numFmtId="10" fontId="54" fillId="0" borderId="15" xfId="143" applyNumberFormat="1" applyFont="1" applyFill="1" applyBorder="1" applyAlignment="1"/>
    <xf numFmtId="0" fontId="67" fillId="0" borderId="0" xfId="143" applyAlignment="1">
      <alignment horizontal="center"/>
    </xf>
    <xf numFmtId="0" fontId="54" fillId="26" borderId="13" xfId="143" applyNumberFormat="1" applyFont="1" applyFill="1" applyBorder="1" applyAlignment="1">
      <alignment horizontal="left"/>
    </xf>
    <xf numFmtId="0" fontId="67" fillId="26" borderId="14" xfId="143" applyNumberFormat="1" applyFont="1" applyFill="1" applyBorder="1" applyAlignment="1">
      <alignment wrapText="1"/>
    </xf>
    <xf numFmtId="0" fontId="67" fillId="26" borderId="15" xfId="143" applyNumberFormat="1" applyFont="1" applyFill="1" applyBorder="1" applyAlignment="1">
      <alignment wrapText="1"/>
    </xf>
    <xf numFmtId="10" fontId="54" fillId="0" borderId="11" xfId="167" applyNumberFormat="1" applyFont="1" applyFill="1" applyBorder="1" applyAlignment="1"/>
    <xf numFmtId="10" fontId="56" fillId="0" borderId="11" xfId="143" applyNumberFormat="1" applyFont="1" applyFill="1" applyBorder="1" applyAlignment="1"/>
    <xf numFmtId="0" fontId="56" fillId="0" borderId="13" xfId="143" applyNumberFormat="1" applyFont="1" applyFill="1" applyBorder="1" applyAlignment="1"/>
    <xf numFmtId="0" fontId="55" fillId="0" borderId="14" xfId="143" applyNumberFormat="1" applyFont="1" applyFill="1" applyBorder="1" applyAlignment="1"/>
    <xf numFmtId="184" fontId="54" fillId="0" borderId="15" xfId="143" applyNumberFormat="1" applyFont="1" applyFill="1" applyBorder="1" applyAlignment="1"/>
    <xf numFmtId="185" fontId="56" fillId="0" borderId="11" xfId="143" applyNumberFormat="1" applyFont="1" applyFill="1" applyBorder="1" applyAlignment="1"/>
    <xf numFmtId="185" fontId="54" fillId="0" borderId="15" xfId="143" applyNumberFormat="1" applyFont="1" applyFill="1" applyBorder="1" applyAlignment="1"/>
    <xf numFmtId="0" fontId="67" fillId="0" borderId="0" xfId="143" applyAlignment="1">
      <alignment vertical="center"/>
    </xf>
    <xf numFmtId="10" fontId="59" fillId="0" borderId="0" xfId="143" applyNumberFormat="1" applyFont="1" applyFill="1" applyAlignment="1"/>
    <xf numFmtId="2" fontId="19" fillId="25" borderId="11" xfId="141" applyNumberFormat="1" applyFont="1" applyFill="1" applyBorder="1" applyAlignment="1">
      <alignment horizontal="center" vertical="center" wrapText="1"/>
    </xf>
    <xf numFmtId="169" fontId="11" fillId="25" borderId="42" xfId="87" applyNumberFormat="1" applyFont="1" applyFill="1" applyBorder="1" applyAlignment="1">
      <alignment vertical="center" wrapText="1"/>
    </xf>
    <xf numFmtId="0" fontId="5" fillId="24" borderId="43" xfId="141" applyNumberFormat="1" applyFont="1" applyFill="1" applyBorder="1" applyAlignment="1">
      <alignment vertical="center" wrapText="1"/>
    </xf>
    <xf numFmtId="0" fontId="19" fillId="0" borderId="11" xfId="141" applyFont="1" applyBorder="1" applyAlignment="1">
      <alignment horizontal="justify" vertical="center" wrapText="1"/>
    </xf>
    <xf numFmtId="169" fontId="19" fillId="24" borderId="11" xfId="141" applyNumberFormat="1" applyFont="1" applyFill="1" applyBorder="1" applyAlignment="1">
      <alignment horizontal="justify" vertical="center" wrapText="1"/>
    </xf>
    <xf numFmtId="169" fontId="19" fillId="24" borderId="20" xfId="87" applyNumberFormat="1" applyFont="1" applyFill="1" applyBorder="1" applyAlignment="1">
      <alignment horizontal="justify" vertical="center" wrapText="1"/>
    </xf>
    <xf numFmtId="0" fontId="49" fillId="27" borderId="0" xfId="141" applyFont="1" applyFill="1" applyBorder="1" applyAlignment="1">
      <alignment horizontal="center" vertical="center" wrapText="1"/>
    </xf>
    <xf numFmtId="4" fontId="19" fillId="28" borderId="20" xfId="106" applyNumberFormat="1" applyFont="1" applyFill="1" applyBorder="1" applyAlignment="1">
      <alignment vertical="center" wrapText="1"/>
    </xf>
    <xf numFmtId="2" fontId="19" fillId="28" borderId="20" xfId="106" applyNumberFormat="1" applyFont="1" applyFill="1" applyBorder="1" applyAlignment="1">
      <alignment vertical="center" wrapText="1"/>
    </xf>
    <xf numFmtId="0" fontId="11" fillId="29" borderId="14" xfId="141" applyFont="1" applyFill="1" applyBorder="1" applyAlignment="1">
      <alignment vertical="center" wrapText="1"/>
    </xf>
    <xf numFmtId="0" fontId="11" fillId="29" borderId="37" xfId="141" applyFont="1" applyFill="1" applyBorder="1" applyAlignment="1">
      <alignment vertical="center" wrapText="1"/>
    </xf>
    <xf numFmtId="169" fontId="19" fillId="0" borderId="20" xfId="87" applyNumberFormat="1" applyFont="1" applyFill="1" applyBorder="1" applyAlignment="1">
      <alignment vertical="center" wrapText="1"/>
    </xf>
    <xf numFmtId="0" fontId="4" fillId="24" borderId="29" xfId="141" applyFont="1" applyFill="1" applyBorder="1" applyAlignment="1">
      <alignment horizontal="center" vertical="center" wrapText="1"/>
    </xf>
    <xf numFmtId="0" fontId="5" fillId="24" borderId="44" xfId="141" applyNumberFormat="1" applyFont="1" applyFill="1" applyBorder="1" applyAlignment="1">
      <alignment horizontal="center" vertical="center" wrapText="1"/>
    </xf>
    <xf numFmtId="0" fontId="5" fillId="24" borderId="44" xfId="141" applyNumberFormat="1" applyFont="1" applyFill="1" applyBorder="1" applyAlignment="1">
      <alignment horizontal="justify" vertical="center" wrapText="1"/>
    </xf>
    <xf numFmtId="0" fontId="5" fillId="24" borderId="44" xfId="141" applyNumberFormat="1" applyFont="1" applyFill="1" applyBorder="1" applyAlignment="1">
      <alignment vertical="center" wrapText="1"/>
    </xf>
    <xf numFmtId="0" fontId="5" fillId="24" borderId="22" xfId="141" applyNumberFormat="1" applyFont="1" applyFill="1" applyBorder="1" applyAlignment="1">
      <alignment vertical="center" wrapText="1"/>
    </xf>
    <xf numFmtId="0" fontId="69" fillId="24" borderId="43" xfId="0" applyNumberFormat="1" applyFont="1" applyFill="1" applyBorder="1" applyAlignment="1">
      <alignment horizontal="center" vertical="center" wrapText="1"/>
    </xf>
    <xf numFmtId="0" fontId="69" fillId="24" borderId="0" xfId="0" applyNumberFormat="1" applyFont="1" applyFill="1" applyBorder="1" applyAlignment="1">
      <alignment horizontal="center" vertical="center" wrapText="1"/>
    </xf>
    <xf numFmtId="0" fontId="50" fillId="24" borderId="0" xfId="141" applyFont="1" applyFill="1" applyBorder="1" applyAlignment="1">
      <alignment horizontal="center" vertical="center" wrapText="1"/>
    </xf>
    <xf numFmtId="0" fontId="50" fillId="24" borderId="45" xfId="141" applyFont="1" applyFill="1" applyBorder="1" applyAlignment="1">
      <alignment horizontal="center" vertical="center" wrapText="1"/>
    </xf>
    <xf numFmtId="0" fontId="13" fillId="24" borderId="43" xfId="141" applyFont="1" applyFill="1" applyBorder="1" applyAlignment="1">
      <alignment vertical="center" wrapText="1"/>
    </xf>
    <xf numFmtId="0" fontId="14" fillId="24" borderId="0" xfId="141" applyFont="1" applyFill="1" applyBorder="1" applyAlignment="1">
      <alignment vertical="center" wrapText="1"/>
    </xf>
    <xf numFmtId="0" fontId="14" fillId="24" borderId="45" xfId="141" applyFont="1" applyFill="1" applyBorder="1" applyAlignment="1">
      <alignment vertical="center" wrapText="1"/>
    </xf>
    <xf numFmtId="0" fontId="16" fillId="0" borderId="25" xfId="141" quotePrefix="1" applyFont="1" applyFill="1" applyBorder="1" applyAlignment="1">
      <alignment horizontal="center" vertical="center" wrapText="1"/>
    </xf>
    <xf numFmtId="0" fontId="11" fillId="30" borderId="35" xfId="141" applyFont="1" applyFill="1" applyBorder="1" applyAlignment="1">
      <alignment vertical="center" wrapText="1"/>
    </xf>
    <xf numFmtId="0" fontId="18" fillId="29" borderId="18" xfId="141" applyFont="1" applyFill="1" applyBorder="1" applyAlignment="1">
      <alignment vertical="center" wrapText="1"/>
    </xf>
    <xf numFmtId="0" fontId="18" fillId="0" borderId="19" xfId="141" applyFont="1" applyFill="1" applyBorder="1" applyAlignment="1">
      <alignment horizontal="center" vertical="center" wrapText="1"/>
    </xf>
    <xf numFmtId="169" fontId="19" fillId="0" borderId="11" xfId="141" applyNumberFormat="1" applyFont="1" applyFill="1" applyBorder="1" applyAlignment="1">
      <alignment horizontal="center" vertical="center" wrapText="1"/>
    </xf>
    <xf numFmtId="2" fontId="19" fillId="0" borderId="11" xfId="141" applyNumberFormat="1" applyFont="1" applyFill="1" applyBorder="1" applyAlignment="1">
      <alignment horizontal="center" vertical="center" wrapText="1"/>
    </xf>
    <xf numFmtId="169" fontId="19" fillId="0" borderId="11" xfId="141" applyNumberFormat="1" applyFont="1" applyFill="1" applyBorder="1" applyAlignment="1">
      <alignment vertical="center" wrapText="1"/>
    </xf>
    <xf numFmtId="0" fontId="18" fillId="29" borderId="18" xfId="141" applyFont="1" applyFill="1" applyBorder="1" applyAlignment="1">
      <alignment horizontal="center" vertical="center" wrapText="1"/>
    </xf>
    <xf numFmtId="0" fontId="18" fillId="29" borderId="26" xfId="141" applyFont="1" applyFill="1" applyBorder="1" applyAlignment="1">
      <alignment horizontal="center" vertical="center" wrapText="1"/>
    </xf>
    <xf numFmtId="0" fontId="18" fillId="29" borderId="33" xfId="141" applyFont="1" applyFill="1" applyBorder="1" applyAlignment="1">
      <alignment horizontal="center" vertical="center" wrapText="1"/>
    </xf>
    <xf numFmtId="0" fontId="18" fillId="0" borderId="39" xfId="141" applyFont="1" applyFill="1" applyBorder="1" applyAlignment="1">
      <alignment horizontal="center" vertical="center" wrapText="1"/>
    </xf>
    <xf numFmtId="0" fontId="15" fillId="0" borderId="46" xfId="141" applyFont="1" applyBorder="1" applyAlignment="1">
      <alignment horizontal="center" vertical="center" wrapText="1"/>
    </xf>
    <xf numFmtId="169" fontId="19" fillId="25" borderId="46" xfId="141" applyNumberFormat="1" applyFont="1" applyFill="1" applyBorder="1" applyAlignment="1">
      <alignment vertical="center" wrapText="1"/>
    </xf>
    <xf numFmtId="0" fontId="19" fillId="29" borderId="47" xfId="141" applyFont="1" applyFill="1" applyBorder="1" applyAlignment="1">
      <alignment vertical="center" wrapText="1"/>
    </xf>
    <xf numFmtId="0" fontId="19" fillId="29" borderId="19" xfId="141" applyFont="1" applyFill="1" applyBorder="1" applyAlignment="1">
      <alignment vertical="center" wrapText="1"/>
    </xf>
    <xf numFmtId="0" fontId="4" fillId="24" borderId="0" xfId="141" applyFont="1" applyFill="1" applyBorder="1" applyAlignment="1">
      <alignment horizontal="left" vertical="center" wrapText="1"/>
    </xf>
    <xf numFmtId="0" fontId="4" fillId="24" borderId="0" xfId="141" applyNumberFormat="1" applyFont="1" applyFill="1" applyBorder="1" applyAlignment="1">
      <alignment horizontal="center" vertical="center" wrapText="1"/>
    </xf>
    <xf numFmtId="0" fontId="4" fillId="24" borderId="0" xfId="141" applyNumberFormat="1" applyFont="1" applyFill="1" applyBorder="1" applyAlignment="1">
      <alignment horizontal="justify" vertical="center" wrapText="1"/>
    </xf>
    <xf numFmtId="0" fontId="4" fillId="24" borderId="0" xfId="141" applyNumberFormat="1" applyFont="1" applyFill="1" applyBorder="1" applyAlignment="1">
      <alignment vertical="center" wrapText="1"/>
    </xf>
    <xf numFmtId="0" fontId="4" fillId="24" borderId="12" xfId="141" applyNumberFormat="1" applyFont="1" applyFill="1" applyBorder="1" applyAlignment="1">
      <alignment horizontal="center" vertical="center" wrapText="1"/>
    </xf>
    <xf numFmtId="0" fontId="4" fillId="24" borderId="12" xfId="141" applyNumberFormat="1" applyFont="1" applyFill="1" applyBorder="1" applyAlignment="1">
      <alignment horizontal="justify" vertical="center" wrapText="1"/>
    </xf>
    <xf numFmtId="0" fontId="4" fillId="24" borderId="12" xfId="141" applyNumberFormat="1" applyFont="1" applyFill="1" applyBorder="1" applyAlignment="1">
      <alignment vertical="center" wrapText="1"/>
    </xf>
    <xf numFmtId="0" fontId="15" fillId="24" borderId="45" xfId="141" applyFont="1" applyFill="1" applyBorder="1" applyAlignment="1">
      <alignment horizontal="center" vertical="center" wrapText="1"/>
    </xf>
    <xf numFmtId="0" fontId="19" fillId="29" borderId="39" xfId="141" applyFont="1" applyFill="1" applyBorder="1" applyAlignment="1">
      <alignment vertical="center" wrapText="1"/>
    </xf>
    <xf numFmtId="169" fontId="19" fillId="29" borderId="37" xfId="87" applyNumberFormat="1" applyFont="1" applyFill="1" applyBorder="1" applyAlignment="1">
      <alignment vertical="center" wrapText="1"/>
    </xf>
    <xf numFmtId="169" fontId="19" fillId="29" borderId="14" xfId="141" applyNumberFormat="1" applyFont="1" applyFill="1" applyBorder="1" applyAlignment="1">
      <alignment vertical="center" wrapText="1"/>
    </xf>
    <xf numFmtId="2" fontId="19" fillId="29" borderId="37" xfId="141" applyNumberFormat="1" applyFont="1" applyFill="1" applyBorder="1" applyAlignment="1">
      <alignment horizontal="center" vertical="center" wrapText="1"/>
    </xf>
    <xf numFmtId="2" fontId="19" fillId="29" borderId="14" xfId="141" applyNumberFormat="1" applyFont="1" applyFill="1" applyBorder="1" applyAlignment="1">
      <alignment horizontal="center" vertical="center" wrapText="1"/>
    </xf>
    <xf numFmtId="165" fontId="11" fillId="29" borderId="42" xfId="112" applyFont="1" applyFill="1" applyBorder="1" applyAlignment="1">
      <alignment horizontal="right" vertical="center" wrapText="1"/>
    </xf>
    <xf numFmtId="165" fontId="11" fillId="29" borderId="20" xfId="112" applyFont="1" applyFill="1" applyBorder="1" applyAlignment="1">
      <alignment horizontal="right" vertical="center" wrapText="1"/>
    </xf>
    <xf numFmtId="169" fontId="11" fillId="29" borderId="32" xfId="87" applyNumberFormat="1" applyFont="1" applyFill="1" applyBorder="1" applyAlignment="1">
      <alignment horizontal="right" vertical="center" wrapText="1"/>
    </xf>
    <xf numFmtId="4" fontId="69" fillId="25" borderId="20" xfId="167" applyNumberFormat="1" applyFont="1" applyFill="1" applyBorder="1" applyAlignment="1">
      <alignment horizontal="right" vertical="center" wrapText="1"/>
    </xf>
    <xf numFmtId="169" fontId="11" fillId="29" borderId="34" xfId="141" applyNumberFormat="1" applyFont="1" applyFill="1" applyBorder="1" applyAlignment="1">
      <alignment horizontal="right" vertical="center" wrapText="1"/>
    </xf>
    <xf numFmtId="0" fontId="0" fillId="24" borderId="0" xfId="0" applyFill="1" applyAlignment="1">
      <alignment horizontal="center" vertical="center"/>
    </xf>
    <xf numFmtId="0" fontId="19" fillId="24" borderId="0" xfId="141" applyNumberFormat="1" applyFont="1" applyFill="1" applyBorder="1" applyAlignment="1">
      <alignment horizontal="center" vertical="center" wrapText="1"/>
    </xf>
    <xf numFmtId="0" fontId="69" fillId="24" borderId="0" xfId="141" applyNumberFormat="1" applyFont="1" applyFill="1" applyBorder="1" applyAlignment="1">
      <alignment horizontal="center" vertical="center" wrapText="1"/>
    </xf>
    <xf numFmtId="0" fontId="69" fillId="25" borderId="0" xfId="141" applyNumberFormat="1" applyFont="1" applyFill="1" applyBorder="1" applyAlignment="1">
      <alignment horizontal="center" vertical="center" wrapText="1"/>
    </xf>
    <xf numFmtId="0" fontId="11" fillId="24" borderId="0" xfId="141" applyNumberFormat="1" applyFont="1" applyFill="1" applyBorder="1" applyAlignment="1">
      <alignment horizontal="center" vertical="center" wrapText="1"/>
    </xf>
    <xf numFmtId="165" fontId="5" fillId="24" borderId="0" xfId="96" applyFont="1" applyFill="1" applyBorder="1" applyAlignment="1">
      <alignment horizontal="center" vertical="center" wrapText="1"/>
    </xf>
    <xf numFmtId="165" fontId="5" fillId="24" borderId="0" xfId="141" applyNumberFormat="1" applyFont="1" applyFill="1" applyBorder="1" applyAlignment="1">
      <alignment horizontal="center" vertical="center" wrapText="1"/>
    </xf>
    <xf numFmtId="0" fontId="11" fillId="29" borderId="14" xfId="141" applyFont="1" applyFill="1" applyBorder="1" applyAlignment="1">
      <alignment horizontal="justify" vertical="center" wrapText="1"/>
    </xf>
    <xf numFmtId="0" fontId="19" fillId="0" borderId="11" xfId="141" applyFont="1" applyFill="1" applyBorder="1" applyAlignment="1">
      <alignment horizontal="justify" vertical="center" wrapText="1"/>
    </xf>
    <xf numFmtId="0" fontId="19" fillId="0" borderId="46" xfId="141" applyFont="1" applyFill="1" applyBorder="1" applyAlignment="1">
      <alignment horizontal="justify" vertical="center" wrapText="1"/>
    </xf>
    <xf numFmtId="186" fontId="5" fillId="24" borderId="0" xfId="141" applyNumberFormat="1" applyFont="1" applyFill="1" applyBorder="1" applyAlignment="1">
      <alignment vertical="center" wrapText="1"/>
    </xf>
    <xf numFmtId="0" fontId="49" fillId="24" borderId="30" xfId="141" applyFont="1" applyFill="1" applyBorder="1" applyAlignment="1">
      <alignment vertical="center" wrapText="1"/>
    </xf>
    <xf numFmtId="0" fontId="73" fillId="24" borderId="43" xfId="0" applyNumberFormat="1" applyFont="1" applyFill="1" applyBorder="1" applyAlignment="1">
      <alignment vertical="center" wrapText="1"/>
    </xf>
    <xf numFmtId="0" fontId="73" fillId="24" borderId="0" xfId="0" applyNumberFormat="1" applyFont="1" applyFill="1" applyBorder="1" applyAlignment="1">
      <alignment vertical="center" wrapText="1"/>
    </xf>
    <xf numFmtId="0" fontId="20" fillId="0" borderId="19" xfId="0" applyFont="1" applyFill="1" applyBorder="1" applyAlignment="1">
      <alignment horizontal="center" vertical="center"/>
    </xf>
    <xf numFmtId="0" fontId="49" fillId="24" borderId="58" xfId="141" applyNumberFormat="1" applyFont="1" applyFill="1" applyBorder="1" applyAlignment="1">
      <alignment vertical="center" wrapText="1"/>
    </xf>
    <xf numFmtId="0" fontId="49" fillId="24" borderId="62" xfId="141" applyFont="1" applyFill="1" applyBorder="1" applyAlignment="1">
      <alignment horizontal="right" vertical="center" wrapText="1"/>
    </xf>
    <xf numFmtId="0" fontId="15" fillId="0" borderId="11" xfId="141" applyFont="1" applyFill="1" applyBorder="1" applyAlignment="1">
      <alignment horizontal="center" vertical="center" wrapText="1"/>
    </xf>
    <xf numFmtId="186" fontId="5" fillId="0" borderId="0" xfId="141" applyNumberFormat="1" applyFont="1" applyFill="1" applyBorder="1" applyAlignment="1">
      <alignment vertical="center" wrapText="1"/>
    </xf>
    <xf numFmtId="0" fontId="5" fillId="0" borderId="0" xfId="141" applyNumberFormat="1" applyFont="1" applyFill="1" applyBorder="1" applyAlignment="1">
      <alignment vertical="center" wrapText="1"/>
    </xf>
    <xf numFmtId="0" fontId="5" fillId="0" borderId="0" xfId="141" applyNumberFormat="1" applyFont="1" applyFill="1" applyBorder="1" applyAlignment="1">
      <alignment horizontal="right" vertical="center" wrapText="1"/>
    </xf>
    <xf numFmtId="0" fontId="64" fillId="0" borderId="0" xfId="161" applyFont="1" applyAlignment="1">
      <alignment vertical="center"/>
    </xf>
    <xf numFmtId="2" fontId="15" fillId="0" borderId="0" xfId="132" applyNumberFormat="1" applyFont="1" applyAlignment="1">
      <alignment horizontal="center" vertical="center" textRotation="255" wrapText="1"/>
    </xf>
    <xf numFmtId="0" fontId="18" fillId="0" borderId="0" xfId="132" applyFont="1" applyAlignment="1">
      <alignment horizontal="center" vertical="center" textRotation="255"/>
    </xf>
    <xf numFmtId="0" fontId="64" fillId="0" borderId="0" xfId="161" applyFont="1" applyAlignment="1">
      <alignment horizontal="center" vertical="center"/>
    </xf>
    <xf numFmtId="0" fontId="12" fillId="0" borderId="72" xfId="161" applyFont="1" applyBorder="1" applyAlignment="1">
      <alignment horizontal="center" vertical="center"/>
    </xf>
    <xf numFmtId="0" fontId="64" fillId="0" borderId="39" xfId="161" applyFont="1" applyBorder="1" applyAlignment="1">
      <alignment horizontal="center" vertical="center"/>
    </xf>
    <xf numFmtId="0" fontId="64" fillId="0" borderId="46" xfId="161" applyFont="1" applyBorder="1" applyAlignment="1">
      <alignment horizontal="center" vertical="center"/>
    </xf>
    <xf numFmtId="0" fontId="64" fillId="0" borderId="34" xfId="161" applyFont="1" applyBorder="1" applyAlignment="1">
      <alignment horizontal="center" vertical="center"/>
    </xf>
    <xf numFmtId="0" fontId="64" fillId="0" borderId="38" xfId="161" applyFont="1" applyBorder="1" applyAlignment="1">
      <alignment horizontal="center" vertical="center"/>
    </xf>
    <xf numFmtId="0" fontId="75" fillId="0" borderId="30" xfId="161" applyFont="1" applyBorder="1" applyAlignment="1">
      <alignment vertical="center" textRotation="255" wrapText="1"/>
    </xf>
    <xf numFmtId="0" fontId="75" fillId="0" borderId="67" xfId="161" applyFont="1" applyBorder="1" applyAlignment="1">
      <alignment vertical="center" textRotation="255" wrapText="1"/>
    </xf>
    <xf numFmtId="0" fontId="75" fillId="0" borderId="31" xfId="161" applyFont="1" applyBorder="1" applyAlignment="1">
      <alignment vertical="center" textRotation="255" wrapText="1"/>
    </xf>
    <xf numFmtId="0" fontId="10" fillId="0" borderId="85" xfId="132" applyFont="1" applyFill="1" applyBorder="1" applyAlignment="1">
      <alignment horizontal="justify" vertical="center" wrapText="1"/>
    </xf>
    <xf numFmtId="0" fontId="77" fillId="0" borderId="51" xfId="161" applyFont="1" applyBorder="1" applyAlignment="1">
      <alignment vertical="center"/>
    </xf>
    <xf numFmtId="0" fontId="77" fillId="0" borderId="21" xfId="161" applyFont="1" applyBorder="1" applyAlignment="1">
      <alignment vertical="center"/>
    </xf>
    <xf numFmtId="0" fontId="77" fillId="0" borderId="86" xfId="161" applyFont="1" applyBorder="1" applyAlignment="1">
      <alignment vertical="center"/>
    </xf>
    <xf numFmtId="0" fontId="18" fillId="0" borderId="88" xfId="132" applyFont="1" applyFill="1" applyBorder="1" applyAlignment="1">
      <alignment horizontal="justify" vertical="center" wrapText="1"/>
    </xf>
    <xf numFmtId="2" fontId="18" fillId="0" borderId="51" xfId="132" applyNumberFormat="1" applyFont="1" applyBorder="1" applyAlignment="1">
      <alignment horizontal="center" vertical="center"/>
    </xf>
    <xf numFmtId="2" fontId="18" fillId="0" borderId="64" xfId="132" applyNumberFormat="1" applyFont="1" applyBorder="1" applyAlignment="1">
      <alignment horizontal="center" vertical="center"/>
    </xf>
    <xf numFmtId="2" fontId="18" fillId="0" borderId="21" xfId="132" applyNumberFormat="1" applyFont="1" applyBorder="1" applyAlignment="1">
      <alignment horizontal="center" vertical="center"/>
    </xf>
    <xf numFmtId="2" fontId="18" fillId="0" borderId="87" xfId="132" applyNumberFormat="1" applyFont="1" applyBorder="1" applyAlignment="1">
      <alignment horizontal="center" vertical="center"/>
    </xf>
    <xf numFmtId="2" fontId="5" fillId="0" borderId="79" xfId="132" applyNumberFormat="1" applyFont="1" applyFill="1" applyBorder="1" applyAlignment="1">
      <alignment horizontal="left" vertical="center"/>
    </xf>
    <xf numFmtId="0" fontId="10" fillId="0" borderId="30" xfId="132" applyFont="1" applyFill="1" applyBorder="1" applyAlignment="1">
      <alignment horizontal="justify" vertical="center" wrapText="1"/>
    </xf>
    <xf numFmtId="0" fontId="77" fillId="0" borderId="68" xfId="161" applyFont="1" applyBorder="1" applyAlignment="1">
      <alignment vertical="center"/>
    </xf>
    <xf numFmtId="0" fontId="77" fillId="0" borderId="67" xfId="161" applyFont="1" applyBorder="1" applyAlignment="1">
      <alignment vertical="center"/>
    </xf>
    <xf numFmtId="0" fontId="77" fillId="0" borderId="89" xfId="161" applyFont="1" applyBorder="1" applyAlignment="1">
      <alignment vertical="center"/>
    </xf>
    <xf numFmtId="0" fontId="77" fillId="0" borderId="31" xfId="161" applyFont="1" applyBorder="1" applyAlignment="1">
      <alignment vertical="center"/>
    </xf>
    <xf numFmtId="0" fontId="77" fillId="0" borderId="63" xfId="161" applyFont="1" applyBorder="1" applyAlignment="1">
      <alignment vertical="center"/>
    </xf>
    <xf numFmtId="0" fontId="18" fillId="0" borderId="90" xfId="132" applyFont="1" applyFill="1" applyBorder="1" applyAlignment="1">
      <alignment horizontal="left" vertical="center" wrapText="1"/>
    </xf>
    <xf numFmtId="2" fontId="18" fillId="0" borderId="68" xfId="132" applyNumberFormat="1" applyFont="1" applyBorder="1" applyAlignment="1">
      <alignment horizontal="center" vertical="center"/>
    </xf>
    <xf numFmtId="2" fontId="18" fillId="0" borderId="63" xfId="132" applyNumberFormat="1" applyFont="1" applyBorder="1" applyAlignment="1">
      <alignment horizontal="center" vertical="center"/>
    </xf>
    <xf numFmtId="2" fontId="18" fillId="0" borderId="67" xfId="132" applyNumberFormat="1" applyFont="1" applyBorder="1" applyAlignment="1">
      <alignment horizontal="center" vertical="center"/>
    </xf>
    <xf numFmtId="2" fontId="18" fillId="0" borderId="31" xfId="132" applyNumberFormat="1" applyFont="1" applyBorder="1" applyAlignment="1">
      <alignment horizontal="center" vertical="center"/>
    </xf>
    <xf numFmtId="0" fontId="10" fillId="0" borderId="91" xfId="132" applyFont="1" applyFill="1" applyBorder="1" applyAlignment="1">
      <alignment horizontal="left" vertical="center" wrapText="1"/>
    </xf>
    <xf numFmtId="0" fontId="77" fillId="0" borderId="56" xfId="161" applyFont="1" applyBorder="1" applyAlignment="1">
      <alignment vertical="center"/>
    </xf>
    <xf numFmtId="0" fontId="77" fillId="0" borderId="48" xfId="161" applyFont="1" applyBorder="1" applyAlignment="1">
      <alignment vertical="center"/>
    </xf>
    <xf numFmtId="0" fontId="77" fillId="0" borderId="40" xfId="161" applyFont="1" applyBorder="1" applyAlignment="1">
      <alignment vertical="center"/>
    </xf>
    <xf numFmtId="0" fontId="77" fillId="0" borderId="80" xfId="161" applyFont="1" applyBorder="1" applyAlignment="1">
      <alignment vertical="center"/>
    </xf>
    <xf numFmtId="0" fontId="77" fillId="0" borderId="41" xfId="161" applyFont="1" applyBorder="1" applyAlignment="1">
      <alignment vertical="center"/>
    </xf>
    <xf numFmtId="2" fontId="18" fillId="0" borderId="67" xfId="132" applyNumberFormat="1" applyFont="1" applyFill="1" applyBorder="1" applyAlignment="1">
      <alignment horizontal="center" vertical="center"/>
    </xf>
    <xf numFmtId="2" fontId="64" fillId="0" borderId="79" xfId="161" applyNumberFormat="1" applyFont="1" applyFill="1" applyBorder="1" applyAlignment="1">
      <alignment vertical="center"/>
    </xf>
    <xf numFmtId="0" fontId="10" fillId="0" borderId="92" xfId="132" applyFont="1" applyFill="1" applyBorder="1" applyAlignment="1">
      <alignment horizontal="left" vertical="center" wrapText="1"/>
    </xf>
    <xf numFmtId="2" fontId="14" fillId="0" borderId="67" xfId="161" applyNumberFormat="1" applyFont="1" applyFill="1" applyBorder="1" applyAlignment="1">
      <alignment horizontal="center" vertical="center"/>
    </xf>
    <xf numFmtId="2" fontId="14" fillId="0" borderId="31" xfId="161" applyNumberFormat="1" applyFont="1" applyFill="1" applyBorder="1" applyAlignment="1">
      <alignment vertical="center"/>
    </xf>
    <xf numFmtId="2" fontId="14" fillId="0" borderId="87" xfId="161" applyNumberFormat="1" applyFont="1" applyFill="1" applyBorder="1" applyAlignment="1">
      <alignment vertical="center"/>
    </xf>
    <xf numFmtId="2" fontId="18" fillId="0" borderId="56" xfId="132" applyNumberFormat="1" applyFont="1" applyBorder="1" applyAlignment="1">
      <alignment horizontal="center" vertical="center"/>
    </xf>
    <xf numFmtId="2" fontId="18" fillId="0" borderId="41" xfId="132" applyNumberFormat="1" applyFont="1" applyBorder="1" applyAlignment="1">
      <alignment horizontal="center" vertical="center"/>
    </xf>
    <xf numFmtId="2" fontId="18" fillId="0" borderId="48" xfId="132" applyNumberFormat="1" applyFont="1" applyBorder="1" applyAlignment="1">
      <alignment horizontal="center" vertical="center"/>
    </xf>
    <xf numFmtId="2" fontId="14" fillId="0" borderId="80" xfId="161" applyNumberFormat="1" applyFont="1" applyFill="1" applyBorder="1" applyAlignment="1">
      <alignment vertical="center"/>
    </xf>
    <xf numFmtId="2" fontId="50" fillId="0" borderId="68" xfId="132" applyNumberFormat="1" applyFont="1" applyBorder="1" applyAlignment="1">
      <alignment horizontal="center" vertical="center"/>
    </xf>
    <xf numFmtId="2" fontId="5" fillId="0" borderId="79" xfId="132" applyNumberFormat="1" applyFont="1" applyBorder="1" applyAlignment="1">
      <alignment horizontal="center" vertical="center"/>
    </xf>
    <xf numFmtId="0" fontId="64" fillId="0" borderId="93" xfId="161" applyFont="1" applyBorder="1" applyAlignment="1">
      <alignment vertical="center"/>
    </xf>
    <xf numFmtId="0" fontId="10" fillId="31" borderId="96" xfId="161" applyFont="1" applyFill="1" applyBorder="1" applyAlignment="1">
      <alignment horizontal="center" vertical="center"/>
    </xf>
    <xf numFmtId="2" fontId="12" fillId="0" borderId="97" xfId="161" applyNumberFormat="1" applyFont="1" applyBorder="1" applyAlignment="1">
      <alignment vertical="center"/>
    </xf>
    <xf numFmtId="0" fontId="64" fillId="0" borderId="75" xfId="161" applyFont="1" applyBorder="1" applyAlignment="1">
      <alignment vertical="center"/>
    </xf>
    <xf numFmtId="0" fontId="49" fillId="0" borderId="0" xfId="132" applyFont="1" applyFill="1" applyAlignment="1">
      <alignment vertical="center"/>
    </xf>
    <xf numFmtId="0" fontId="78" fillId="0" borderId="0" xfId="132" applyFont="1" applyFill="1" applyAlignment="1">
      <alignment vertical="center"/>
    </xf>
    <xf numFmtId="0" fontId="79" fillId="0" borderId="0" xfId="161" applyFont="1" applyAlignment="1">
      <alignment horizontal="right" vertical="center"/>
    </xf>
    <xf numFmtId="0" fontId="50" fillId="0" borderId="0" xfId="161" applyFont="1" applyAlignment="1">
      <alignment vertical="center"/>
    </xf>
    <xf numFmtId="2" fontId="64" fillId="0" borderId="0" xfId="161" applyNumberFormat="1" applyFont="1" applyAlignment="1">
      <alignment horizontal="center" vertical="center"/>
    </xf>
    <xf numFmtId="2" fontId="50" fillId="0" borderId="67" xfId="132" applyNumberFormat="1" applyFont="1" applyFill="1" applyBorder="1" applyAlignment="1">
      <alignment horizontal="center" vertical="center"/>
    </xf>
    <xf numFmtId="2" fontId="50" fillId="0" borderId="31" xfId="132" applyNumberFormat="1" applyFont="1" applyFill="1" applyBorder="1" applyAlignment="1">
      <alignment horizontal="center" vertical="center"/>
    </xf>
    <xf numFmtId="2" fontId="14" fillId="0" borderId="31" xfId="161" applyNumberFormat="1" applyFont="1" applyFill="1" applyBorder="1" applyAlignment="1">
      <alignment horizontal="center" vertical="center"/>
    </xf>
    <xf numFmtId="166" fontId="18" fillId="24" borderId="0" xfId="84" applyFont="1" applyFill="1" applyBorder="1" applyAlignment="1">
      <alignment vertical="center" wrapText="1"/>
    </xf>
    <xf numFmtId="0" fontId="10" fillId="31" borderId="90" xfId="161" applyFont="1" applyFill="1" applyBorder="1" applyAlignment="1">
      <alignment horizontal="center" vertical="center" wrapText="1"/>
    </xf>
    <xf numFmtId="165" fontId="50" fillId="29" borderId="34" xfId="112" applyNumberFormat="1" applyFont="1" applyFill="1" applyBorder="1" applyAlignment="1">
      <alignment horizontal="right" vertical="center" wrapText="1"/>
    </xf>
    <xf numFmtId="0" fontId="19" fillId="0" borderId="0" xfId="141" applyNumberFormat="1" applyFont="1" applyFill="1" applyBorder="1" applyAlignment="1">
      <alignment horizontal="center" vertical="center" wrapText="1"/>
    </xf>
    <xf numFmtId="0" fontId="15" fillId="24" borderId="48" xfId="141" applyFont="1" applyFill="1" applyBorder="1" applyAlignment="1">
      <alignment horizontal="center" vertical="center" wrapText="1"/>
    </xf>
    <xf numFmtId="0" fontId="49" fillId="24" borderId="43" xfId="141" applyFont="1" applyFill="1" applyBorder="1" applyAlignment="1">
      <alignment horizontal="center" vertical="center" wrapText="1"/>
    </xf>
    <xf numFmtId="0" fontId="49" fillId="24" borderId="0" xfId="141" applyFont="1" applyFill="1" applyBorder="1" applyAlignment="1">
      <alignment horizontal="center" vertical="center" wrapText="1"/>
    </xf>
    <xf numFmtId="0" fontId="49" fillId="24" borderId="45" xfId="141" applyFont="1" applyFill="1" applyBorder="1" applyAlignment="1">
      <alignment horizontal="center" vertical="center" wrapText="1"/>
    </xf>
    <xf numFmtId="0" fontId="4" fillId="24" borderId="0" xfId="141" applyNumberFormat="1" applyFont="1" applyFill="1" applyBorder="1" applyAlignment="1">
      <alignment horizontal="justify" vertical="center" wrapText="1"/>
    </xf>
    <xf numFmtId="0" fontId="15" fillId="24" borderId="21" xfId="141" applyFont="1" applyFill="1" applyBorder="1" applyAlignment="1">
      <alignment horizontal="center" vertical="center" wrapText="1"/>
    </xf>
    <xf numFmtId="0" fontId="4" fillId="24" borderId="43" xfId="141" applyFont="1" applyFill="1" applyBorder="1" applyAlignment="1">
      <alignment horizontal="left" vertical="center" wrapText="1"/>
    </xf>
    <xf numFmtId="0" fontId="4" fillId="24" borderId="45" xfId="141" applyNumberFormat="1" applyFont="1" applyFill="1" applyBorder="1" applyAlignment="1">
      <alignment vertical="center" wrapText="1"/>
    </xf>
    <xf numFmtId="0" fontId="64" fillId="0" borderId="26" xfId="161" applyFont="1" applyBorder="1" applyAlignment="1">
      <alignment vertical="center"/>
    </xf>
    <xf numFmtId="0" fontId="4" fillId="24" borderId="24" xfId="141" applyNumberFormat="1" applyFont="1" applyFill="1" applyBorder="1" applyAlignment="1">
      <alignment vertical="center" wrapText="1"/>
    </xf>
    <xf numFmtId="0" fontId="4" fillId="24" borderId="57" xfId="141" applyNumberFormat="1" applyFont="1" applyFill="1" applyBorder="1" applyAlignment="1">
      <alignment horizontal="center" vertical="center" wrapText="1"/>
    </xf>
    <xf numFmtId="0" fontId="4" fillId="32" borderId="0" xfId="141" applyNumberFormat="1" applyFont="1" applyFill="1" applyBorder="1" applyAlignment="1">
      <alignment horizontal="center" vertical="center" wrapText="1"/>
    </xf>
    <xf numFmtId="186" fontId="5" fillId="32" borderId="0" xfId="141" applyNumberFormat="1" applyFont="1" applyFill="1" applyBorder="1" applyAlignment="1">
      <alignment vertical="center" wrapText="1"/>
    </xf>
    <xf numFmtId="0" fontId="19" fillId="32" borderId="0" xfId="141" applyNumberFormat="1" applyFont="1" applyFill="1" applyBorder="1" applyAlignment="1">
      <alignment horizontal="center" vertical="center" wrapText="1"/>
    </xf>
    <xf numFmtId="2" fontId="50" fillId="0" borderId="98" xfId="132" applyNumberFormat="1" applyFont="1" applyBorder="1" applyAlignment="1">
      <alignment horizontal="center" vertical="center"/>
    </xf>
    <xf numFmtId="2" fontId="50" fillId="0" borderId="99" xfId="132" applyNumberFormat="1" applyFont="1" applyBorder="1" applyAlignment="1">
      <alignment horizontal="center" vertical="center"/>
    </xf>
    <xf numFmtId="2" fontId="50" fillId="0" borderId="100" xfId="132" applyNumberFormat="1" applyFont="1" applyFill="1" applyBorder="1" applyAlignment="1">
      <alignment horizontal="center" vertical="center"/>
    </xf>
    <xf numFmtId="0" fontId="19" fillId="29" borderId="101" xfId="141" applyFont="1" applyFill="1" applyBorder="1" applyAlignment="1">
      <alignment vertical="center" wrapText="1"/>
    </xf>
    <xf numFmtId="165" fontId="11" fillId="29" borderId="27" xfId="112" applyFont="1" applyFill="1" applyBorder="1" applyAlignment="1">
      <alignment horizontal="right" vertical="center" wrapText="1"/>
    </xf>
    <xf numFmtId="0" fontId="64" fillId="0" borderId="33" xfId="161" applyFont="1" applyBorder="1" applyAlignment="1">
      <alignment horizontal="center" vertical="center"/>
    </xf>
    <xf numFmtId="0" fontId="64" fillId="0" borderId="55" xfId="161" applyFont="1" applyBorder="1" applyAlignment="1">
      <alignment horizontal="center" vertical="center"/>
    </xf>
    <xf numFmtId="0" fontId="64" fillId="0" borderId="65" xfId="161" applyFont="1" applyBorder="1" applyAlignment="1">
      <alignment horizontal="center" vertical="center"/>
    </xf>
    <xf numFmtId="0" fontId="24" fillId="0" borderId="18" xfId="141" applyFont="1" applyFill="1" applyBorder="1" applyAlignment="1">
      <alignment horizontal="justify" vertical="center" wrapText="1"/>
    </xf>
    <xf numFmtId="0" fontId="24" fillId="0" borderId="14" xfId="141" applyFont="1" applyFill="1" applyBorder="1" applyAlignment="1">
      <alignment horizontal="justify" vertical="center" wrapText="1"/>
    </xf>
    <xf numFmtId="0" fontId="24" fillId="0" borderId="37" xfId="141" applyFont="1" applyFill="1" applyBorder="1" applyAlignment="1">
      <alignment horizontal="justify" vertical="center" wrapText="1"/>
    </xf>
    <xf numFmtId="0" fontId="24" fillId="0" borderId="101" xfId="141" applyFont="1" applyFill="1" applyBorder="1" applyAlignment="1">
      <alignment horizontal="left" vertical="center" wrapText="1"/>
    </xf>
    <xf numFmtId="0" fontId="24" fillId="0" borderId="102" xfId="141" applyFont="1" applyFill="1" applyBorder="1" applyAlignment="1">
      <alignment horizontal="left" vertical="center" wrapText="1"/>
    </xf>
    <xf numFmtId="0" fontId="24" fillId="0" borderId="27" xfId="141" applyFont="1" applyFill="1" applyBorder="1" applyAlignment="1">
      <alignment horizontal="left" vertical="center" wrapText="1"/>
    </xf>
    <xf numFmtId="0" fontId="24" fillId="0" borderId="18" xfId="141" applyFont="1" applyFill="1" applyBorder="1" applyAlignment="1">
      <alignment horizontal="left" vertical="center" wrapText="1"/>
    </xf>
    <xf numFmtId="0" fontId="24" fillId="0" borderId="14" xfId="141" applyFont="1" applyFill="1" applyBorder="1" applyAlignment="1">
      <alignment horizontal="left" vertical="center" wrapText="1"/>
    </xf>
    <xf numFmtId="0" fontId="24" fillId="0" borderId="37" xfId="141" applyFont="1" applyFill="1" applyBorder="1" applyAlignment="1">
      <alignment horizontal="left" vertical="center" wrapText="1"/>
    </xf>
    <xf numFmtId="0" fontId="19" fillId="0" borderId="43" xfId="141" applyNumberFormat="1" applyFont="1" applyFill="1" applyBorder="1" applyAlignment="1">
      <alignment horizontal="center" vertical="center" wrapText="1"/>
    </xf>
    <xf numFmtId="0" fontId="19" fillId="0" borderId="0" xfId="141" applyNumberFormat="1" applyFont="1" applyFill="1" applyBorder="1" applyAlignment="1">
      <alignment horizontal="center" vertical="center" wrapText="1"/>
    </xf>
    <xf numFmtId="0" fontId="11" fillId="29" borderId="50" xfId="141" applyFont="1" applyFill="1" applyBorder="1" applyAlignment="1">
      <alignment horizontal="left" vertical="center" wrapText="1"/>
    </xf>
    <xf numFmtId="0" fontId="11" fillId="29" borderId="11" xfId="141" applyFont="1" applyFill="1" applyBorder="1" applyAlignment="1">
      <alignment horizontal="left" vertical="center" wrapText="1"/>
    </xf>
    <xf numFmtId="0" fontId="11" fillId="29" borderId="46" xfId="141" applyFont="1" applyFill="1" applyBorder="1" applyAlignment="1">
      <alignment horizontal="left" vertical="center" wrapText="1"/>
    </xf>
    <xf numFmtId="0" fontId="47" fillId="0" borderId="35" xfId="141" applyFont="1" applyFill="1" applyBorder="1" applyAlignment="1">
      <alignment horizontal="justify" vertical="center" wrapText="1"/>
    </xf>
    <xf numFmtId="0" fontId="47" fillId="0" borderId="52" xfId="141" applyFont="1" applyFill="1" applyBorder="1" applyAlignment="1">
      <alignment horizontal="justify" vertical="center" wrapText="1"/>
    </xf>
    <xf numFmtId="0" fontId="47" fillId="0" borderId="53" xfId="141" applyFont="1" applyFill="1" applyBorder="1" applyAlignment="1">
      <alignment horizontal="justify" vertical="center" wrapText="1"/>
    </xf>
    <xf numFmtId="0" fontId="24" fillId="0" borderId="19" xfId="141" applyFont="1" applyFill="1" applyBorder="1" applyAlignment="1">
      <alignment horizontal="justify" vertical="center" wrapText="1"/>
    </xf>
    <xf numFmtId="0" fontId="24" fillId="0" borderId="11" xfId="141" applyFont="1" applyFill="1" applyBorder="1" applyAlignment="1">
      <alignment horizontal="justify" vertical="center" wrapText="1"/>
    </xf>
    <xf numFmtId="0" fontId="24" fillId="0" borderId="20" xfId="141" applyFont="1" applyFill="1" applyBorder="1" applyAlignment="1">
      <alignment horizontal="justify" vertical="center" wrapText="1"/>
    </xf>
    <xf numFmtId="0" fontId="11" fillId="29" borderId="13" xfId="141" applyFont="1" applyFill="1" applyBorder="1" applyAlignment="1">
      <alignment horizontal="left" vertical="center" wrapText="1"/>
    </xf>
    <xf numFmtId="0" fontId="11" fillId="29" borderId="14" xfId="141" applyFont="1" applyFill="1" applyBorder="1" applyAlignment="1">
      <alignment horizontal="left" vertical="center" wrapText="1"/>
    </xf>
    <xf numFmtId="0" fontId="11" fillId="29" borderId="15" xfId="141" applyFont="1" applyFill="1" applyBorder="1" applyAlignment="1">
      <alignment horizontal="left" vertical="center" wrapText="1"/>
    </xf>
    <xf numFmtId="0" fontId="11" fillId="29" borderId="54" xfId="141" applyFont="1" applyFill="1" applyBorder="1" applyAlignment="1">
      <alignment horizontal="left" vertical="center" wrapText="1"/>
    </xf>
    <xf numFmtId="0" fontId="11" fillId="29" borderId="55" xfId="141" applyFont="1" applyFill="1" applyBorder="1" applyAlignment="1">
      <alignment horizontal="left" vertical="center" wrapText="1"/>
    </xf>
    <xf numFmtId="0" fontId="11" fillId="29" borderId="38" xfId="141" applyFont="1" applyFill="1" applyBorder="1" applyAlignment="1">
      <alignment horizontal="left" vertical="center" wrapText="1"/>
    </xf>
    <xf numFmtId="0" fontId="15" fillId="24" borderId="56" xfId="141" applyFont="1" applyFill="1" applyBorder="1" applyAlignment="1">
      <alignment horizontal="center" vertical="center" wrapText="1"/>
    </xf>
    <xf numFmtId="0" fontId="15" fillId="24" borderId="36" xfId="141" applyFont="1" applyFill="1" applyBorder="1" applyAlignment="1">
      <alignment horizontal="center" vertical="center" wrapText="1"/>
    </xf>
    <xf numFmtId="0" fontId="15" fillId="24" borderId="0" xfId="141" applyFont="1" applyFill="1" applyBorder="1" applyAlignment="1">
      <alignment horizontal="center" vertical="center" wrapText="1"/>
    </xf>
    <xf numFmtId="0" fontId="15" fillId="24" borderId="57" xfId="141" applyFont="1" applyFill="1" applyBorder="1" applyAlignment="1">
      <alignment horizontal="center" vertical="center" wrapText="1"/>
    </xf>
    <xf numFmtId="0" fontId="15" fillId="24" borderId="48" xfId="141" applyFont="1" applyFill="1" applyBorder="1" applyAlignment="1">
      <alignment horizontal="center" vertical="center" wrapText="1"/>
    </xf>
    <xf numFmtId="0" fontId="15" fillId="24" borderId="9" xfId="141" applyFont="1" applyFill="1" applyBorder="1" applyAlignment="1">
      <alignment horizontal="center" vertical="center" wrapText="1"/>
    </xf>
    <xf numFmtId="166" fontId="15" fillId="24" borderId="48" xfId="141" applyNumberFormat="1" applyFont="1" applyFill="1" applyBorder="1" applyAlignment="1">
      <alignment horizontal="center" vertical="center" wrapText="1"/>
    </xf>
    <xf numFmtId="166" fontId="15" fillId="24" borderId="23" xfId="141" applyNumberFormat="1" applyFont="1" applyFill="1" applyBorder="1" applyAlignment="1">
      <alignment horizontal="center" vertical="center" wrapText="1"/>
    </xf>
    <xf numFmtId="0" fontId="11" fillId="29" borderId="16" xfId="141" applyFont="1" applyFill="1" applyBorder="1" applyAlignment="1">
      <alignment horizontal="left" vertical="center" wrapText="1"/>
    </xf>
    <xf numFmtId="0" fontId="11" fillId="29" borderId="12" xfId="141" applyFont="1" applyFill="1" applyBorder="1" applyAlignment="1">
      <alignment horizontal="left" vertical="center" wrapText="1"/>
    </xf>
    <xf numFmtId="0" fontId="11" fillId="29" borderId="17" xfId="141" applyFont="1" applyFill="1" applyBorder="1" applyAlignment="1">
      <alignment horizontal="left" vertical="center" wrapText="1"/>
    </xf>
    <xf numFmtId="0" fontId="6" fillId="24" borderId="43" xfId="141" applyFont="1" applyFill="1" applyBorder="1" applyAlignment="1">
      <alignment horizontal="center" vertical="center" wrapText="1"/>
    </xf>
    <xf numFmtId="0" fontId="6" fillId="24" borderId="0" xfId="141" applyFont="1" applyFill="1" applyBorder="1" applyAlignment="1">
      <alignment horizontal="center" vertical="center" wrapText="1"/>
    </xf>
    <xf numFmtId="0" fontId="6" fillId="24" borderId="45" xfId="141" applyFont="1" applyFill="1" applyBorder="1" applyAlignment="1">
      <alignment horizontal="center" vertical="center" wrapText="1"/>
    </xf>
    <xf numFmtId="0" fontId="7" fillId="24" borderId="43" xfId="141" applyFont="1" applyFill="1" applyBorder="1" applyAlignment="1">
      <alignment horizontal="center" vertical="center" wrapText="1"/>
    </xf>
    <xf numFmtId="0" fontId="7" fillId="24" borderId="0" xfId="141" applyFont="1" applyFill="1" applyBorder="1" applyAlignment="1">
      <alignment horizontal="center" vertical="center" wrapText="1"/>
    </xf>
    <xf numFmtId="0" fontId="7" fillId="24" borderId="45" xfId="141" applyFont="1" applyFill="1" applyBorder="1" applyAlignment="1">
      <alignment horizontal="center" vertical="center" wrapText="1"/>
    </xf>
    <xf numFmtId="0" fontId="8" fillId="24" borderId="43" xfId="141" applyFont="1" applyFill="1" applyBorder="1" applyAlignment="1">
      <alignment horizontal="center" vertical="center" wrapText="1"/>
    </xf>
    <xf numFmtId="0" fontId="8" fillId="24" borderId="0" xfId="141" applyFont="1" applyFill="1" applyBorder="1" applyAlignment="1">
      <alignment horizontal="center" vertical="center" wrapText="1"/>
    </xf>
    <xf numFmtId="0" fontId="8" fillId="24" borderId="45" xfId="141" applyFont="1" applyFill="1" applyBorder="1" applyAlignment="1">
      <alignment horizontal="center" vertical="center" wrapText="1"/>
    </xf>
    <xf numFmtId="0" fontId="9" fillId="24" borderId="43" xfId="141" applyFont="1" applyFill="1" applyBorder="1" applyAlignment="1">
      <alignment vertical="center" wrapText="1"/>
    </xf>
    <xf numFmtId="0" fontId="9" fillId="24" borderId="0" xfId="141" applyFont="1" applyFill="1" applyBorder="1" applyAlignment="1">
      <alignment vertical="center" wrapText="1"/>
    </xf>
    <xf numFmtId="0" fontId="9" fillId="24" borderId="45" xfId="141" applyFont="1" applyFill="1" applyBorder="1" applyAlignment="1">
      <alignment vertical="center" wrapText="1"/>
    </xf>
    <xf numFmtId="0" fontId="49" fillId="24" borderId="43" xfId="141" applyFont="1" applyFill="1" applyBorder="1" applyAlignment="1">
      <alignment horizontal="center" vertical="center" wrapText="1"/>
    </xf>
    <xf numFmtId="0" fontId="49" fillId="24" borderId="0" xfId="141" applyFont="1" applyFill="1" applyBorder="1" applyAlignment="1">
      <alignment horizontal="center" vertical="center" wrapText="1"/>
    </xf>
    <xf numFmtId="0" fontId="49" fillId="24" borderId="45" xfId="141" applyFont="1" applyFill="1" applyBorder="1" applyAlignment="1">
      <alignment horizontal="center" vertical="center" wrapText="1"/>
    </xf>
    <xf numFmtId="0" fontId="70" fillId="24" borderId="43" xfId="0" applyNumberFormat="1" applyFont="1" applyFill="1" applyBorder="1" applyAlignment="1">
      <alignment horizontal="center" vertical="center" wrapText="1"/>
    </xf>
    <xf numFmtId="0" fontId="10" fillId="24" borderId="0" xfId="0" applyNumberFormat="1" applyFont="1" applyFill="1" applyBorder="1" applyAlignment="1">
      <alignment horizontal="center" vertical="center" wrapText="1"/>
    </xf>
    <xf numFmtId="0" fontId="10" fillId="24" borderId="45" xfId="0" applyNumberFormat="1" applyFont="1" applyFill="1" applyBorder="1" applyAlignment="1">
      <alignment horizontal="center" vertical="center" wrapText="1"/>
    </xf>
    <xf numFmtId="0" fontId="10" fillId="24" borderId="43" xfId="0" applyNumberFormat="1" applyFont="1" applyFill="1" applyBorder="1" applyAlignment="1">
      <alignment horizontal="center" vertical="center" wrapText="1"/>
    </xf>
    <xf numFmtId="0" fontId="15" fillId="24" borderId="51" xfId="141" applyFont="1" applyFill="1" applyBorder="1" applyAlignment="1">
      <alignment horizontal="center" vertical="center" wrapText="1"/>
    </xf>
    <xf numFmtId="0" fontId="15" fillId="0" borderId="21" xfId="141" applyFont="1" applyBorder="1" applyAlignment="1">
      <alignment horizontal="center" vertical="center" wrapText="1"/>
    </xf>
    <xf numFmtId="0" fontId="15" fillId="0" borderId="48" xfId="141" applyFont="1" applyBorder="1" applyAlignment="1">
      <alignment horizontal="center" vertical="center" wrapText="1"/>
    </xf>
    <xf numFmtId="0" fontId="15" fillId="0" borderId="9" xfId="141" applyFont="1" applyBorder="1" applyAlignment="1">
      <alignment horizontal="center" vertical="center" wrapText="1"/>
    </xf>
    <xf numFmtId="0" fontId="17" fillId="30" borderId="52" xfId="141" applyFont="1" applyFill="1" applyBorder="1" applyAlignment="1">
      <alignment horizontal="left" vertical="center" wrapText="1"/>
    </xf>
    <xf numFmtId="0" fontId="17" fillId="30" borderId="53" xfId="141" applyFont="1" applyFill="1" applyBorder="1" applyAlignment="1">
      <alignment horizontal="left" vertical="center" wrapText="1"/>
    </xf>
    <xf numFmtId="0" fontId="10" fillId="0" borderId="0" xfId="132" applyFont="1" applyFill="1" applyBorder="1" applyAlignment="1">
      <alignment horizontal="center" vertical="center" wrapText="1"/>
    </xf>
    <xf numFmtId="0" fontId="18" fillId="0" borderId="0" xfId="132" applyFont="1" applyFill="1" applyAlignment="1">
      <alignment horizontal="center" vertical="center" wrapText="1"/>
    </xf>
    <xf numFmtId="0" fontId="74" fillId="0" borderId="0" xfId="161" applyFont="1" applyBorder="1" applyAlignment="1">
      <alignment horizontal="center" vertical="center" wrapText="1"/>
    </xf>
    <xf numFmtId="0" fontId="18" fillId="0" borderId="0" xfId="132" applyFont="1" applyAlignment="1">
      <alignment horizontal="center" vertical="center" wrapText="1"/>
    </xf>
    <xf numFmtId="0" fontId="12" fillId="0" borderId="69" xfId="161" applyFont="1" applyBorder="1" applyAlignment="1">
      <alignment horizontal="center" vertical="center"/>
    </xf>
    <xf numFmtId="0" fontId="12" fillId="0" borderId="77" xfId="161" applyFont="1" applyBorder="1" applyAlignment="1">
      <alignment horizontal="center" vertical="center"/>
    </xf>
    <xf numFmtId="0" fontId="12" fillId="0" borderId="81" xfId="161" applyFont="1" applyBorder="1" applyAlignment="1">
      <alignment horizontal="center" vertical="center"/>
    </xf>
    <xf numFmtId="0" fontId="12" fillId="0" borderId="70" xfId="161" applyFont="1" applyBorder="1" applyAlignment="1">
      <alignment horizontal="center" vertical="center"/>
    </xf>
    <xf numFmtId="0" fontId="64" fillId="0" borderId="71" xfId="161" applyFont="1" applyBorder="1" applyAlignment="1">
      <alignment vertical="center"/>
    </xf>
    <xf numFmtId="0" fontId="50" fillId="0" borderId="73" xfId="161" applyFont="1" applyBorder="1" applyAlignment="1">
      <alignment horizontal="center" vertical="center" wrapText="1"/>
    </xf>
    <xf numFmtId="0" fontId="50" fillId="0" borderId="78" xfId="161" applyFont="1" applyBorder="1" applyAlignment="1">
      <alignment horizontal="center" vertical="center" wrapText="1"/>
    </xf>
    <xf numFmtId="0" fontId="50" fillId="0" borderId="83" xfId="161" applyFont="1" applyBorder="1" applyAlignment="1">
      <alignment horizontal="center" vertical="center" wrapText="1"/>
    </xf>
    <xf numFmtId="0" fontId="12" fillId="0" borderId="74" xfId="161" applyFont="1" applyBorder="1" applyAlignment="1">
      <alignment horizontal="center" vertical="center" wrapText="1"/>
    </xf>
    <xf numFmtId="0" fontId="12" fillId="0" borderId="75" xfId="161" applyFont="1" applyBorder="1" applyAlignment="1">
      <alignment horizontal="center" vertical="center" wrapText="1"/>
    </xf>
    <xf numFmtId="0" fontId="18" fillId="0" borderId="75" xfId="132" applyFont="1" applyBorder="1" applyAlignment="1">
      <alignment horizontal="center" vertical="center" wrapText="1"/>
    </xf>
    <xf numFmtId="0" fontId="18" fillId="0" borderId="76" xfId="132" applyFont="1" applyBorder="1" applyAlignment="1">
      <alignment horizontal="center" vertical="center" wrapText="1"/>
    </xf>
    <xf numFmtId="0" fontId="10" fillId="0" borderId="48" xfId="161" applyFont="1" applyBorder="1" applyAlignment="1">
      <alignment horizontal="center" vertical="center" textRotation="90" wrapText="1"/>
    </xf>
    <xf numFmtId="0" fontId="10" fillId="0" borderId="9" xfId="161" applyFont="1" applyBorder="1" applyAlignment="1">
      <alignment horizontal="center" vertical="center" textRotation="90" wrapText="1"/>
    </xf>
    <xf numFmtId="0" fontId="76" fillId="0" borderId="79" xfId="161" applyFont="1" applyBorder="1" applyAlignment="1">
      <alignment horizontal="center" vertical="center" textRotation="255" wrapText="1"/>
    </xf>
    <xf numFmtId="0" fontId="18" fillId="0" borderId="79" xfId="132" applyFont="1" applyBorder="1" applyAlignment="1">
      <alignment horizontal="center" vertical="center" textRotation="255" wrapText="1"/>
    </xf>
    <xf numFmtId="0" fontId="10" fillId="0" borderId="80" xfId="161" applyFont="1" applyFill="1" applyBorder="1" applyAlignment="1">
      <alignment horizontal="center" vertical="center" textRotation="90" wrapText="1"/>
    </xf>
    <xf numFmtId="0" fontId="10" fillId="0" borderId="84" xfId="161" applyFont="1" applyFill="1" applyBorder="1" applyAlignment="1">
      <alignment horizontal="center" vertical="center" textRotation="90" wrapText="1"/>
    </xf>
    <xf numFmtId="0" fontId="12" fillId="0" borderId="29" xfId="161" applyFont="1" applyBorder="1" applyAlignment="1">
      <alignment horizontal="center" vertical="center"/>
    </xf>
    <xf numFmtId="0" fontId="12" fillId="0" borderId="44" xfId="161" applyFont="1" applyBorder="1" applyAlignment="1">
      <alignment horizontal="center" vertical="center"/>
    </xf>
    <xf numFmtId="0" fontId="12" fillId="0" borderId="22" xfId="161" applyFont="1" applyBorder="1" applyAlignment="1">
      <alignment horizontal="center" vertical="center"/>
    </xf>
    <xf numFmtId="0" fontId="12" fillId="0" borderId="82" xfId="161" applyFont="1" applyBorder="1" applyAlignment="1">
      <alignment horizontal="center" vertical="center"/>
    </xf>
    <xf numFmtId="0" fontId="12" fillId="0" borderId="57" xfId="161" applyFont="1" applyBorder="1" applyAlignment="1">
      <alignment horizontal="center" vertical="center"/>
    </xf>
    <xf numFmtId="0" fontId="12" fillId="0" borderId="10" xfId="161" applyFont="1" applyBorder="1" applyAlignment="1">
      <alignment horizontal="center" vertical="center"/>
    </xf>
    <xf numFmtId="0" fontId="49" fillId="0" borderId="0" xfId="132" applyFont="1" applyAlignment="1">
      <alignment horizontal="center" vertical="center" wrapText="1"/>
    </xf>
    <xf numFmtId="0" fontId="18" fillId="0" borderId="0" xfId="132" applyFont="1" applyAlignment="1">
      <alignment vertical="center" wrapText="1"/>
    </xf>
    <xf numFmtId="0" fontId="64" fillId="0" borderId="49" xfId="161" applyFont="1" applyBorder="1" applyAlignment="1">
      <alignment horizontal="left" vertical="center"/>
    </xf>
    <xf numFmtId="0" fontId="77" fillId="0" borderId="30" xfId="161" applyFont="1" applyBorder="1" applyAlignment="1">
      <alignment horizontal="center" vertical="center"/>
    </xf>
    <xf numFmtId="0" fontId="77" fillId="0" borderId="62" xfId="161" applyFont="1" applyBorder="1" applyAlignment="1">
      <alignment horizontal="center" vertical="center"/>
    </xf>
    <xf numFmtId="0" fontId="64" fillId="0" borderId="94" xfId="161" applyFont="1" applyBorder="1" applyAlignment="1">
      <alignment horizontal="center" vertical="center"/>
    </xf>
    <xf numFmtId="0" fontId="64" fillId="0" borderId="95" xfId="161" applyFont="1" applyBorder="1" applyAlignment="1">
      <alignment horizontal="center" vertical="center"/>
    </xf>
    <xf numFmtId="0" fontId="10" fillId="0" borderId="43" xfId="161" applyFont="1" applyBorder="1" applyAlignment="1">
      <alignment horizontal="center" vertical="center" textRotation="90" wrapText="1"/>
    </xf>
    <xf numFmtId="0" fontId="10" fillId="0" borderId="82" xfId="161" applyFont="1" applyBorder="1" applyAlignment="1">
      <alignment horizontal="center" vertical="center" textRotation="90" wrapText="1"/>
    </xf>
    <xf numFmtId="0" fontId="64" fillId="0" borderId="0" xfId="161" applyFont="1" applyBorder="1" applyAlignment="1">
      <alignment vertical="center"/>
    </xf>
    <xf numFmtId="0" fontId="24" fillId="24" borderId="18" xfId="141" applyFont="1" applyFill="1" applyBorder="1" applyAlignment="1">
      <alignment horizontal="justify" vertical="center" wrapText="1"/>
    </xf>
    <xf numFmtId="0" fontId="24" fillId="24" borderId="14" xfId="141" applyFont="1" applyFill="1" applyBorder="1" applyAlignment="1">
      <alignment horizontal="justify" vertical="center" wrapText="1"/>
    </xf>
    <xf numFmtId="0" fontId="24" fillId="24" borderId="37" xfId="141" applyFont="1" applyFill="1" applyBorder="1" applyAlignment="1">
      <alignment horizontal="justify" vertical="center" wrapText="1"/>
    </xf>
    <xf numFmtId="0" fontId="47" fillId="24" borderId="18" xfId="141" applyFont="1" applyFill="1" applyBorder="1" applyAlignment="1">
      <alignment horizontal="justify" vertical="center" wrapText="1"/>
    </xf>
    <xf numFmtId="0" fontId="47" fillId="24" borderId="14" xfId="141" applyFont="1" applyFill="1" applyBorder="1" applyAlignment="1">
      <alignment horizontal="justify" vertical="center" wrapText="1"/>
    </xf>
    <xf numFmtId="0" fontId="47" fillId="24" borderId="37" xfId="141" applyFont="1" applyFill="1" applyBorder="1" applyAlignment="1">
      <alignment horizontal="justify" vertical="center" wrapText="1"/>
    </xf>
    <xf numFmtId="0" fontId="24" fillId="24" borderId="33" xfId="141" applyFont="1" applyFill="1" applyBorder="1" applyAlignment="1">
      <alignment horizontal="justify" vertical="center" wrapText="1"/>
    </xf>
    <xf numFmtId="0" fontId="24" fillId="24" borderId="55" xfId="141" applyFont="1" applyFill="1" applyBorder="1" applyAlignment="1">
      <alignment horizontal="justify" vertical="center" wrapText="1"/>
    </xf>
    <xf numFmtId="0" fontId="24" fillId="24" borderId="65" xfId="141" applyFont="1" applyFill="1" applyBorder="1" applyAlignment="1">
      <alignment horizontal="justify" vertical="center" wrapText="1"/>
    </xf>
    <xf numFmtId="0" fontId="47" fillId="24" borderId="35" xfId="141" applyFont="1" applyFill="1" applyBorder="1" applyAlignment="1">
      <alignment horizontal="left" vertical="center" wrapText="1"/>
    </xf>
    <xf numFmtId="0" fontId="47" fillId="24" borderId="52" xfId="141" applyFont="1" applyFill="1" applyBorder="1" applyAlignment="1">
      <alignment horizontal="left" vertical="center" wrapText="1"/>
    </xf>
    <xf numFmtId="0" fontId="47" fillId="24" borderId="53" xfId="141" applyFont="1" applyFill="1" applyBorder="1" applyAlignment="1">
      <alignment horizontal="left" vertical="center" wrapText="1"/>
    </xf>
    <xf numFmtId="0" fontId="24" fillId="23" borderId="19" xfId="141" applyFont="1" applyFill="1" applyBorder="1" applyAlignment="1">
      <alignment horizontal="justify" vertical="center" wrapText="1"/>
    </xf>
    <xf numFmtId="0" fontId="24" fillId="23" borderId="11" xfId="141" applyFont="1" applyFill="1" applyBorder="1" applyAlignment="1">
      <alignment horizontal="justify" vertical="center" wrapText="1"/>
    </xf>
    <xf numFmtId="0" fontId="24" fillId="23" borderId="20" xfId="141" applyFont="1" applyFill="1" applyBorder="1" applyAlignment="1">
      <alignment horizontal="justify" vertical="center" wrapText="1"/>
    </xf>
    <xf numFmtId="0" fontId="17" fillId="24" borderId="52" xfId="141" applyFont="1" applyFill="1" applyBorder="1" applyAlignment="1">
      <alignment horizontal="left" vertical="center" wrapText="1"/>
    </xf>
    <xf numFmtId="0" fontId="17" fillId="24" borderId="53" xfId="141" applyFont="1" applyFill="1" applyBorder="1" applyAlignment="1">
      <alignment horizontal="left" vertical="center" wrapText="1"/>
    </xf>
    <xf numFmtId="0" fontId="11" fillId="24" borderId="14" xfId="141" applyFont="1" applyFill="1" applyBorder="1" applyAlignment="1">
      <alignment horizontal="left" vertical="center" wrapText="1"/>
    </xf>
    <xf numFmtId="0" fontId="11" fillId="24" borderId="37" xfId="141" applyFont="1" applyFill="1" applyBorder="1" applyAlignment="1">
      <alignment horizontal="left" vertical="center" wrapText="1"/>
    </xf>
    <xf numFmtId="0" fontId="11" fillId="24" borderId="49" xfId="141" applyFont="1" applyFill="1" applyBorder="1" applyAlignment="1">
      <alignment horizontal="left" vertical="center" wrapText="1"/>
    </xf>
    <xf numFmtId="0" fontId="11" fillId="24" borderId="61" xfId="141" applyFont="1" applyFill="1" applyBorder="1" applyAlignment="1">
      <alignment horizontal="left" vertical="center" wrapText="1"/>
    </xf>
    <xf numFmtId="0" fontId="11" fillId="24" borderId="62" xfId="141" applyFont="1" applyFill="1" applyBorder="1" applyAlignment="1">
      <alignment horizontal="left" vertical="center" wrapText="1"/>
    </xf>
    <xf numFmtId="0" fontId="11" fillId="24" borderId="63" xfId="141" applyFont="1" applyFill="1" applyBorder="1" applyAlignment="1">
      <alignment horizontal="left" vertical="center" wrapText="1"/>
    </xf>
    <xf numFmtId="0" fontId="11" fillId="24" borderId="44" xfId="141" applyFont="1" applyFill="1" applyBorder="1" applyAlignment="1">
      <alignment horizontal="left" vertical="center" wrapText="1"/>
    </xf>
    <xf numFmtId="0" fontId="11" fillId="24" borderId="64" xfId="141" applyFont="1" applyFill="1" applyBorder="1" applyAlignment="1">
      <alignment horizontal="left" vertical="center" wrapText="1"/>
    </xf>
    <xf numFmtId="0" fontId="19" fillId="24" borderId="13" xfId="141" applyFont="1" applyFill="1" applyBorder="1" applyAlignment="1">
      <alignment horizontal="left" vertical="center" wrapText="1"/>
    </xf>
    <xf numFmtId="0" fontId="19" fillId="24" borderId="14" xfId="141" applyFont="1" applyFill="1" applyBorder="1" applyAlignment="1">
      <alignment horizontal="left" vertical="center" wrapText="1"/>
    </xf>
    <xf numFmtId="0" fontId="19" fillId="24" borderId="15" xfId="141" applyFont="1" applyFill="1" applyBorder="1" applyAlignment="1">
      <alignment horizontal="left" vertical="center" wrapText="1"/>
    </xf>
    <xf numFmtId="0" fontId="11" fillId="24" borderId="15" xfId="141" applyFont="1" applyFill="1" applyBorder="1" applyAlignment="1">
      <alignment horizontal="left" vertical="center" wrapText="1"/>
    </xf>
    <xf numFmtId="0" fontId="11" fillId="25" borderId="14" xfId="141" applyFont="1" applyFill="1" applyBorder="1" applyAlignment="1">
      <alignment horizontal="left" vertical="center" wrapText="1"/>
    </xf>
    <xf numFmtId="0" fontId="11" fillId="25" borderId="37" xfId="141" applyFont="1" applyFill="1" applyBorder="1" applyAlignment="1">
      <alignment horizontal="left" vertical="center" wrapText="1"/>
    </xf>
    <xf numFmtId="0" fontId="10" fillId="24" borderId="49" xfId="141" applyFont="1" applyFill="1" applyBorder="1" applyAlignment="1">
      <alignment horizontal="left" vertical="center" wrapText="1"/>
    </xf>
    <xf numFmtId="0" fontId="10" fillId="24" borderId="60" xfId="141" applyFont="1" applyFill="1" applyBorder="1" applyAlignment="1">
      <alignment horizontal="left" vertical="center" wrapText="1"/>
    </xf>
    <xf numFmtId="0" fontId="15" fillId="24" borderId="44" xfId="141" applyFont="1" applyFill="1" applyBorder="1" applyAlignment="1">
      <alignment horizontal="center" vertical="center" wrapText="1"/>
    </xf>
    <xf numFmtId="0" fontId="15" fillId="24" borderId="21" xfId="141" applyFont="1" applyFill="1" applyBorder="1" applyAlignment="1">
      <alignment horizontal="center" vertical="center" wrapText="1"/>
    </xf>
    <xf numFmtId="166" fontId="15" fillId="24" borderId="21" xfId="141" applyNumberFormat="1" applyFont="1" applyFill="1" applyBorder="1" applyAlignment="1">
      <alignment horizontal="center" vertical="center" wrapText="1"/>
    </xf>
    <xf numFmtId="0" fontId="62" fillId="24" borderId="55" xfId="141" applyFont="1" applyFill="1" applyBorder="1" applyAlignment="1">
      <alignment horizontal="left" vertical="center" wrapText="1"/>
    </xf>
    <xf numFmtId="0" fontId="62" fillId="24" borderId="38" xfId="141" applyFont="1" applyFill="1" applyBorder="1" applyAlignment="1">
      <alignment horizontal="left" vertical="center" wrapText="1"/>
    </xf>
    <xf numFmtId="0" fontId="11" fillId="24" borderId="52" xfId="141" applyFont="1" applyFill="1" applyBorder="1" applyAlignment="1">
      <alignment horizontal="left" vertical="center" wrapText="1"/>
    </xf>
    <xf numFmtId="0" fontId="11" fillId="24" borderId="59" xfId="141" applyFont="1" applyFill="1" applyBorder="1" applyAlignment="1">
      <alignment horizontal="left" vertical="center" wrapText="1"/>
    </xf>
    <xf numFmtId="0" fontId="11" fillId="24" borderId="60" xfId="141" applyFont="1" applyFill="1" applyBorder="1" applyAlignment="1">
      <alignment horizontal="left" vertical="center" wrapText="1"/>
    </xf>
    <xf numFmtId="0" fontId="8" fillId="24" borderId="0" xfId="141" applyFont="1" applyFill="1" applyAlignment="1">
      <alignment horizontal="center" vertical="center" wrapText="1"/>
    </xf>
    <xf numFmtId="0" fontId="71" fillId="24" borderId="30" xfId="141" applyFont="1" applyFill="1" applyBorder="1" applyAlignment="1">
      <alignment horizontal="center" vertical="center" wrapText="1"/>
    </xf>
    <xf numFmtId="0" fontId="71" fillId="24" borderId="58" xfId="141" applyFont="1" applyFill="1" applyBorder="1" applyAlignment="1">
      <alignment horizontal="center" vertical="center" wrapText="1"/>
    </xf>
    <xf numFmtId="0" fontId="6" fillId="24" borderId="0" xfId="141" applyFont="1" applyFill="1" applyAlignment="1">
      <alignment horizontal="center" vertical="center" wrapText="1"/>
    </xf>
    <xf numFmtId="0" fontId="7" fillId="24" borderId="0" xfId="141" applyFont="1" applyFill="1" applyAlignment="1">
      <alignment horizontal="center" vertical="center" wrapText="1"/>
    </xf>
    <xf numFmtId="0" fontId="9" fillId="24" borderId="0" xfId="141" applyFont="1" applyFill="1" applyAlignment="1">
      <alignment horizontal="center" vertical="center" wrapText="1"/>
    </xf>
    <xf numFmtId="0" fontId="10" fillId="24" borderId="0" xfId="141" applyFont="1" applyFill="1" applyAlignment="1">
      <alignment horizontal="center" vertical="center" wrapText="1"/>
    </xf>
    <xf numFmtId="0" fontId="69" fillId="24" borderId="0" xfId="0" applyNumberFormat="1" applyFont="1" applyFill="1" applyAlignment="1">
      <alignment horizontal="center" vertical="center" wrapText="1"/>
    </xf>
    <xf numFmtId="0" fontId="54" fillId="26" borderId="13" xfId="143" applyNumberFormat="1" applyFont="1" applyFill="1" applyBorder="1" applyAlignment="1">
      <alignment horizontal="left"/>
    </xf>
    <xf numFmtId="0" fontId="67" fillId="26" borderId="14" xfId="143" applyNumberFormat="1" applyFont="1" applyFill="1" applyBorder="1" applyAlignment="1">
      <alignment wrapText="1"/>
    </xf>
    <xf numFmtId="0" fontId="67" fillId="26" borderId="15" xfId="143" applyNumberFormat="1" applyFont="1" applyFill="1" applyBorder="1" applyAlignment="1">
      <alignment wrapText="1"/>
    </xf>
    <xf numFmtId="0" fontId="55" fillId="0" borderId="13" xfId="143" applyNumberFormat="1" applyFont="1" applyFill="1" applyBorder="1" applyAlignment="1">
      <alignment horizontal="left" wrapText="1"/>
    </xf>
    <xf numFmtId="0" fontId="67" fillId="0" borderId="14" xfId="143" applyNumberFormat="1" applyFont="1" applyFill="1" applyBorder="1" applyAlignment="1">
      <alignment wrapText="1"/>
    </xf>
    <xf numFmtId="0" fontId="56" fillId="0" borderId="14" xfId="143" applyNumberFormat="1" applyFont="1" applyFill="1" applyBorder="1" applyAlignment="1">
      <alignment horizontal="right"/>
    </xf>
    <xf numFmtId="0" fontId="67" fillId="0" borderId="15" xfId="143" applyNumberFormat="1" applyFont="1" applyFill="1" applyBorder="1" applyAlignment="1">
      <alignment wrapText="1"/>
    </xf>
    <xf numFmtId="0" fontId="55" fillId="0" borderId="13" xfId="143" applyNumberFormat="1" applyFont="1" applyFill="1" applyBorder="1" applyAlignment="1">
      <alignment horizontal="left"/>
    </xf>
    <xf numFmtId="0" fontId="54" fillId="0" borderId="13" xfId="143" applyNumberFormat="1" applyFont="1" applyFill="1" applyBorder="1" applyAlignment="1">
      <alignment horizontal="left"/>
    </xf>
    <xf numFmtId="0" fontId="52" fillId="0" borderId="40" xfId="143" applyNumberFormat="1" applyFont="1" applyFill="1" applyBorder="1" applyAlignment="1">
      <alignment horizontal="center"/>
    </xf>
    <xf numFmtId="0" fontId="67" fillId="0" borderId="0" xfId="143" applyAlignment="1">
      <alignment vertical="center"/>
    </xf>
    <xf numFmtId="0" fontId="53" fillId="0" borderId="16" xfId="143" applyNumberFormat="1" applyFont="1" applyFill="1" applyBorder="1" applyAlignment="1">
      <alignment horizontal="center"/>
    </xf>
    <xf numFmtId="0" fontId="67" fillId="0" borderId="12" xfId="143" applyNumberFormat="1" applyFont="1" applyFill="1" applyBorder="1" applyAlignment="1">
      <alignment wrapText="1"/>
    </xf>
    <xf numFmtId="0" fontId="55" fillId="0" borderId="66" xfId="143" applyNumberFormat="1" applyFont="1" applyFill="1" applyBorder="1" applyAlignment="1">
      <alignment horizontal="left"/>
    </xf>
    <xf numFmtId="0" fontId="67" fillId="0" borderId="49" xfId="143" applyNumberFormat="1" applyFont="1" applyFill="1" applyBorder="1" applyAlignment="1">
      <alignment wrapText="1"/>
    </xf>
    <xf numFmtId="0" fontId="55" fillId="0" borderId="13" xfId="141" applyNumberFormat="1" applyFont="1" applyFill="1" applyBorder="1" applyAlignment="1">
      <alignment horizontal="center"/>
    </xf>
    <xf numFmtId="0" fontId="55" fillId="0" borderId="14" xfId="141" applyNumberFormat="1" applyFont="1" applyFill="1" applyBorder="1" applyAlignment="1">
      <alignment horizontal="center"/>
    </xf>
    <xf numFmtId="0" fontId="55" fillId="0" borderId="13" xfId="141" applyNumberFormat="1" applyFont="1" applyFill="1" applyBorder="1" applyAlignment="1">
      <alignment horizontal="left" wrapText="1"/>
    </xf>
    <xf numFmtId="0" fontId="67" fillId="0" borderId="14" xfId="141" applyNumberFormat="1" applyFont="1" applyFill="1" applyBorder="1" applyAlignment="1">
      <alignment wrapText="1"/>
    </xf>
    <xf numFmtId="0" fontId="56" fillId="0" borderId="14" xfId="141" applyNumberFormat="1" applyFont="1" applyFill="1" applyBorder="1" applyAlignment="1">
      <alignment horizontal="right"/>
    </xf>
    <xf numFmtId="0" fontId="67" fillId="0" borderId="15" xfId="141" applyNumberFormat="1" applyFont="1" applyFill="1" applyBorder="1" applyAlignment="1">
      <alignment wrapText="1"/>
    </xf>
    <xf numFmtId="0" fontId="58" fillId="0" borderId="14" xfId="141" applyNumberFormat="1" applyFont="1" applyFill="1" applyBorder="1" applyAlignment="1">
      <alignment horizontal="center"/>
    </xf>
    <xf numFmtId="0" fontId="58" fillId="0" borderId="15" xfId="141" applyNumberFormat="1" applyFont="1" applyFill="1" applyBorder="1" applyAlignment="1">
      <alignment horizontal="center"/>
    </xf>
    <xf numFmtId="0" fontId="72" fillId="0" borderId="49" xfId="141" applyFont="1" applyBorder="1" applyAlignment="1">
      <alignment horizontal="center" vertical="center"/>
    </xf>
    <xf numFmtId="0" fontId="54" fillId="0" borderId="13" xfId="141" applyNumberFormat="1" applyFont="1" applyFill="1" applyBorder="1" applyAlignment="1">
      <alignment horizontal="left"/>
    </xf>
    <xf numFmtId="0" fontId="55" fillId="0" borderId="13" xfId="141" applyNumberFormat="1" applyFont="1" applyFill="1" applyBorder="1" applyAlignment="1">
      <alignment horizontal="left"/>
    </xf>
    <xf numFmtId="0" fontId="54" fillId="0" borderId="14" xfId="141" applyNumberFormat="1" applyFont="1" applyFill="1" applyBorder="1" applyAlignment="1">
      <alignment horizontal="left"/>
    </xf>
    <xf numFmtId="0" fontId="54" fillId="0" borderId="15" xfId="141" applyNumberFormat="1" applyFont="1" applyFill="1" applyBorder="1" applyAlignment="1">
      <alignment horizontal="left"/>
    </xf>
    <xf numFmtId="0" fontId="51" fillId="0" borderId="0" xfId="141" applyNumberFormat="1" applyFont="1" applyFill="1" applyBorder="1" applyAlignment="1">
      <alignment horizontal="center"/>
    </xf>
    <xf numFmtId="0" fontId="51" fillId="0" borderId="40" xfId="141" applyNumberFormat="1" applyFont="1" applyFill="1" applyBorder="1" applyAlignment="1">
      <alignment horizontal="center"/>
    </xf>
    <xf numFmtId="0" fontId="53" fillId="0" borderId="16" xfId="141" applyNumberFormat="1" applyFont="1" applyFill="1" applyBorder="1" applyAlignment="1">
      <alignment horizontal="center"/>
    </xf>
    <xf numFmtId="0" fontId="67" fillId="0" borderId="12" xfId="141" applyNumberFormat="1" applyFont="1" applyFill="1" applyBorder="1" applyAlignment="1">
      <alignment wrapText="1"/>
    </xf>
    <xf numFmtId="0" fontId="55" fillId="0" borderId="66" xfId="141" applyNumberFormat="1" applyFont="1" applyFill="1" applyBorder="1" applyAlignment="1">
      <alignment horizontal="left"/>
    </xf>
    <xf numFmtId="0" fontId="67" fillId="0" borderId="49" xfId="141" applyNumberFormat="1" applyFont="1" applyFill="1" applyBorder="1" applyAlignment="1">
      <alignment wrapText="1"/>
    </xf>
    <xf numFmtId="0" fontId="52" fillId="0" borderId="40" xfId="141" applyNumberFormat="1" applyFont="1" applyFill="1" applyBorder="1" applyAlignment="1">
      <alignment horizontal="center"/>
    </xf>
    <xf numFmtId="0" fontId="52" fillId="0" borderId="0" xfId="141" applyNumberFormat="1" applyFont="1" applyFill="1" applyBorder="1" applyAlignment="1">
      <alignment horizontal="center"/>
    </xf>
  </cellXfs>
  <cellStyles count="188">
    <cellStyle name="20% - Accent1" xfId="1"/>
    <cellStyle name="20% - Accent1 2" xfId="2"/>
    <cellStyle name="20% - Accent1 3" xfId="3"/>
    <cellStyle name="20% - Accent2" xfId="4"/>
    <cellStyle name="20% - Accent2 2" xfId="5"/>
    <cellStyle name="20% - Accent2 3" xfId="6"/>
    <cellStyle name="20% - Accent3" xfId="7"/>
    <cellStyle name="20% - Accent3 2" xfId="8"/>
    <cellStyle name="20% - Accent3 3" xfId="9"/>
    <cellStyle name="20% - Accent4" xfId="10"/>
    <cellStyle name="20% - Accent4 2" xfId="11"/>
    <cellStyle name="20% - Accent4 3" xfId="12"/>
    <cellStyle name="20% - Accent5" xfId="13"/>
    <cellStyle name="20% - Accent5 2" xfId="14"/>
    <cellStyle name="20% - Accent5 3" xfId="15"/>
    <cellStyle name="20% - Accent6" xfId="16"/>
    <cellStyle name="20% - Accent6 2" xfId="17"/>
    <cellStyle name="20% - Accent6 3" xfId="18"/>
    <cellStyle name="2-decimales" xfId="19"/>
    <cellStyle name="40% - Accent1" xfId="20"/>
    <cellStyle name="40% - Accent1 2" xfId="21"/>
    <cellStyle name="40% - Accent1 3" xfId="22"/>
    <cellStyle name="40% - Accent2" xfId="23"/>
    <cellStyle name="40% - Accent2 2" xfId="24"/>
    <cellStyle name="40% - Accent2 3" xfId="25"/>
    <cellStyle name="40% - Accent3" xfId="26"/>
    <cellStyle name="40% - Accent3 2" xfId="27"/>
    <cellStyle name="40% - Accent3 3" xfId="28"/>
    <cellStyle name="40% - Accent4" xfId="29"/>
    <cellStyle name="40% - Accent4 2" xfId="30"/>
    <cellStyle name="40% - Accent4 3" xfId="31"/>
    <cellStyle name="40% - Accent5" xfId="32"/>
    <cellStyle name="40% - Accent5 2" xfId="33"/>
    <cellStyle name="40% - Accent5 3" xfId="34"/>
    <cellStyle name="40% - Accent6" xfId="35"/>
    <cellStyle name="40% - Accent6 2" xfId="36"/>
    <cellStyle name="40% - Accent6 3" xfId="37"/>
    <cellStyle name="60% - Accent1" xfId="38"/>
    <cellStyle name="60% - Accent2" xfId="39"/>
    <cellStyle name="60% - Accent3" xfId="40"/>
    <cellStyle name="60% - Accent4" xfId="41"/>
    <cellStyle name="60% - Accent5" xfId="42"/>
    <cellStyle name="60% - Accent6" xfId="43"/>
    <cellStyle name="Accent1" xfId="44"/>
    <cellStyle name="Accent2" xfId="45"/>
    <cellStyle name="Accent3" xfId="46"/>
    <cellStyle name="Accent4" xfId="47"/>
    <cellStyle name="Accent5" xfId="48"/>
    <cellStyle name="Accent6" xfId="49"/>
    <cellStyle name="Bad" xfId="50"/>
    <cellStyle name="Calculation" xfId="51"/>
    <cellStyle name="Check Cell" xfId="52"/>
    <cellStyle name="Comma0" xfId="53"/>
    <cellStyle name="Currency [0]_APU" xfId="54"/>
    <cellStyle name="Currency_APU" xfId="55"/>
    <cellStyle name="Currency0" xfId="56"/>
    <cellStyle name="Date" xfId="57"/>
    <cellStyle name="ENTERO" xfId="58"/>
    <cellStyle name="Euro" xfId="59"/>
    <cellStyle name="Euro 2" xfId="60"/>
    <cellStyle name="Euro_28+0300-4504" xfId="61"/>
    <cellStyle name="Explanatory Text" xfId="62"/>
    <cellStyle name="F2" xfId="63"/>
    <cellStyle name="F3" xfId="64"/>
    <cellStyle name="F4" xfId="65"/>
    <cellStyle name="F5" xfId="66"/>
    <cellStyle name="F6" xfId="67"/>
    <cellStyle name="F7" xfId="68"/>
    <cellStyle name="F8" xfId="69"/>
    <cellStyle name="Fixed" xfId="70"/>
    <cellStyle name="Good" xfId="71"/>
    <cellStyle name="GRADOSMINSEG" xfId="72"/>
    <cellStyle name="Heading 1" xfId="73"/>
    <cellStyle name="Heading 2" xfId="74"/>
    <cellStyle name="Heading 3" xfId="75"/>
    <cellStyle name="Heading 4" xfId="76"/>
    <cellStyle name="Hipervínculo 2" xfId="77"/>
    <cellStyle name="Hipervínculo 2 2" xfId="78"/>
    <cellStyle name="Hipervínculo 3" xfId="79"/>
    <cellStyle name="Hipervínculo 4" xfId="80"/>
    <cellStyle name="Hyperlink_28+0300-4504" xfId="81"/>
    <cellStyle name="Input" xfId="82"/>
    <cellStyle name="Linked Cell" xfId="83"/>
    <cellStyle name="Millares" xfId="84" builtinId="3"/>
    <cellStyle name="Millares [0] 2" xfId="85"/>
    <cellStyle name="Millares 2" xfId="86"/>
    <cellStyle name="Millares 2 2" xfId="87"/>
    <cellStyle name="Millares 2 3" xfId="88"/>
    <cellStyle name="Millares 2_001_PO_INTERV_Proy_MOJARRAS_POPAYAN_v01npareja" xfId="89"/>
    <cellStyle name="Millares 3" xfId="90"/>
    <cellStyle name="Millares 3 2" xfId="91"/>
    <cellStyle name="Millares 4" xfId="92"/>
    <cellStyle name="Millares 4 2" xfId="93"/>
    <cellStyle name="Millares 5" xfId="94"/>
    <cellStyle name="Millares 6" xfId="95"/>
    <cellStyle name="Millares 7" xfId="187"/>
    <cellStyle name="Moneda" xfId="96" builtinId="4"/>
    <cellStyle name="Moneda [2]" xfId="97"/>
    <cellStyle name="Moneda 2" xfId="98"/>
    <cellStyle name="Moneda 2 2" xfId="99"/>
    <cellStyle name="Moneda 2 2 2" xfId="100"/>
    <cellStyle name="Moneda 2 3" xfId="101"/>
    <cellStyle name="Moneda 2 4" xfId="102"/>
    <cellStyle name="Moneda 2 4 2" xfId="103"/>
    <cellStyle name="Moneda 2 4 3" xfId="104"/>
    <cellStyle name="Moneda 2_28+0300-4504" xfId="105"/>
    <cellStyle name="Moneda 3" xfId="106"/>
    <cellStyle name="Moneda 3 2" xfId="107"/>
    <cellStyle name="Moneda 3 2 2" xfId="108"/>
    <cellStyle name="Moneda 3 3" xfId="109"/>
    <cellStyle name="Moneda 3 3 2" xfId="110"/>
    <cellStyle name="Moneda 3 3 3" xfId="111"/>
    <cellStyle name="Moneda 3 4" xfId="112"/>
    <cellStyle name="Moneda 3 4 2" xfId="113"/>
    <cellStyle name="Moneda 3 5" xfId="114"/>
    <cellStyle name="Moneda 3_APU-DEFINITIVO AMV G2 THUI" xfId="115"/>
    <cellStyle name="Moneda 4" xfId="116"/>
    <cellStyle name="Moneda 4 2" xfId="117"/>
    <cellStyle name="Moneda 4 2 2" xfId="118"/>
    <cellStyle name="Moneda 4 2 2 2" xfId="119"/>
    <cellStyle name="Moneda 4 2 2 3" xfId="120"/>
    <cellStyle name="Moneda 4 2 3" xfId="121"/>
    <cellStyle name="Moneda 4 2 4" xfId="122"/>
    <cellStyle name="Moneda 4 3" xfId="123"/>
    <cellStyle name="Moneda 5" xfId="124"/>
    <cellStyle name="Moneda 5 2" xfId="125"/>
    <cellStyle name="Moneda 5 2 2" xfId="126"/>
    <cellStyle name="Moneda 5 2 3" xfId="127"/>
    <cellStyle name="Moneda 6" xfId="128"/>
    <cellStyle name="Normal" xfId="0" builtinId="0"/>
    <cellStyle name="Normal 10" xfId="129"/>
    <cellStyle name="Normal 11" xfId="130"/>
    <cellStyle name="Normal 12" xfId="131"/>
    <cellStyle name="Normal 12 2" xfId="132"/>
    <cellStyle name="Normal 13" xfId="186"/>
    <cellStyle name="Normal 2" xfId="133"/>
    <cellStyle name="Normal 2 10" xfId="134"/>
    <cellStyle name="Normal 2 2" xfId="135"/>
    <cellStyle name="Normal 2 3" xfId="136"/>
    <cellStyle name="Normal 2 3 2" xfId="137"/>
    <cellStyle name="Normal 2 3_2010 APU GRUPO No. 4 OK" xfId="138"/>
    <cellStyle name="Normal 2 4" xfId="139"/>
    <cellStyle name="Normal 2_2010 APU GRUPO No. 4 OK" xfId="140"/>
    <cellStyle name="Normal 3" xfId="141"/>
    <cellStyle name="Normal 3 11" xfId="142"/>
    <cellStyle name="Normal 3 2" xfId="143"/>
    <cellStyle name="Normal 3 3" xfId="144"/>
    <cellStyle name="Normal 4" xfId="145"/>
    <cellStyle name="Normal 4 2" xfId="146"/>
    <cellStyle name="Normal 4_2010 APU GRUPO No. 4 OK" xfId="147"/>
    <cellStyle name="Normal 5" xfId="148"/>
    <cellStyle name="Normal 5 2" xfId="149"/>
    <cellStyle name="Normal 6" xfId="150"/>
    <cellStyle name="Normal 6 2" xfId="151"/>
    <cellStyle name="Normal 6 3" xfId="152"/>
    <cellStyle name="Normal 6 3 2" xfId="153"/>
    <cellStyle name="Normal 6 3 3" xfId="154"/>
    <cellStyle name="Normal 6_APU+SE%c3%91AL..(1)" xfId="155"/>
    <cellStyle name="Normal 7" xfId="156"/>
    <cellStyle name="Normal 7 2" xfId="157"/>
    <cellStyle name="Normal 7 2 2" xfId="158"/>
    <cellStyle name="Normal 8" xfId="159"/>
    <cellStyle name="Normal 9" xfId="160"/>
    <cellStyle name="Normal_ESTABLECIMIENTO Y MANTENIMIENTO" xfId="161"/>
    <cellStyle name="Note" xfId="162"/>
    <cellStyle name="Note 2" xfId="163"/>
    <cellStyle name="Note 3" xfId="164"/>
    <cellStyle name="Output" xfId="165"/>
    <cellStyle name="Percent_FLORENCI" xfId="166"/>
    <cellStyle name="Porcentaje" xfId="167" builtinId="5"/>
    <cellStyle name="Porcentaje 2" xfId="168"/>
    <cellStyle name="Porcentaje 2 2" xfId="169"/>
    <cellStyle name="Porcentual 2" xfId="170"/>
    <cellStyle name="Porcentual 2 2" xfId="171"/>
    <cellStyle name="Porcentual 2 3" xfId="172"/>
    <cellStyle name="Porcentual 2 3 2" xfId="173"/>
    <cellStyle name="Porcentual 2 4" xfId="174"/>
    <cellStyle name="Porcentual 3" xfId="175"/>
    <cellStyle name="Porcentual 3 2" xfId="176"/>
    <cellStyle name="Porcentual 3 3" xfId="177"/>
    <cellStyle name="Porcentual 4" xfId="178"/>
    <cellStyle name="Porcentual 4 2" xfId="179"/>
    <cellStyle name="Porcentual 5" xfId="180"/>
    <cellStyle name="Porcentual 6" xfId="181"/>
    <cellStyle name="Porcentual 7" xfId="182"/>
    <cellStyle name="Title" xfId="183"/>
    <cellStyle name="TITULO" xfId="184"/>
    <cellStyle name="Warning Text" xfId="185"/>
  </cellStyles>
  <dxfs count="1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refreshError="1"/>
      <sheetData sheetId="11" refreshError="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1:GN71"/>
  <sheetViews>
    <sheetView tabSelected="1" topLeftCell="B64" zoomScaleNormal="100" zoomScaleSheetLayoutView="85" workbookViewId="0">
      <selection activeCell="F25" sqref="F25"/>
    </sheetView>
  </sheetViews>
  <sheetFormatPr baseColWidth="10" defaultColWidth="12.5703125" defaultRowHeight="16.5" x14ac:dyDescent="0.3"/>
  <cols>
    <col min="1" max="1" width="1.85546875" style="6" customWidth="1"/>
    <col min="2" max="2" width="9.7109375" style="1" customWidth="1"/>
    <col min="3" max="3" width="48.5703125" style="2" customWidth="1"/>
    <col min="4" max="4" width="15.28515625" style="2" customWidth="1"/>
    <col min="5" max="5" width="15.85546875" style="3" customWidth="1"/>
    <col min="6" max="6" width="11.7109375" style="4" customWidth="1"/>
    <col min="7" max="7" width="21" style="4" customWidth="1"/>
    <col min="8" max="8" width="9.7109375" style="206" customWidth="1"/>
    <col min="9" max="9" width="4.140625" style="216" customWidth="1"/>
    <col min="10" max="10" width="6.28515625" style="216" customWidth="1"/>
    <col min="11" max="11" width="8.42578125" style="4" customWidth="1"/>
    <col min="12" max="12" width="12.5703125" style="4" bestFit="1" customWidth="1"/>
    <col min="13" max="196" width="11.5703125" style="4" customWidth="1"/>
    <col min="197" max="16384" width="12.5703125" style="6"/>
  </cols>
  <sheetData>
    <row r="1" spans="2:196" ht="10.5" customHeight="1" thickBot="1" x14ac:dyDescent="0.35"/>
    <row r="2" spans="2:196" ht="11.25" customHeight="1" x14ac:dyDescent="0.3">
      <c r="B2" s="161"/>
      <c r="C2" s="162"/>
      <c r="D2" s="162"/>
      <c r="E2" s="163"/>
      <c r="F2" s="164"/>
      <c r="G2" s="165"/>
      <c r="H2" s="207"/>
    </row>
    <row r="3" spans="2:196" ht="18" customHeight="1" x14ac:dyDescent="0.3">
      <c r="B3" s="353" t="s">
        <v>0</v>
      </c>
      <c r="C3" s="354"/>
      <c r="D3" s="354"/>
      <c r="E3" s="354"/>
      <c r="F3" s="354"/>
      <c r="G3" s="355"/>
      <c r="H3" s="207"/>
    </row>
    <row r="4" spans="2:196" ht="16.5" customHeight="1" x14ac:dyDescent="0.3">
      <c r="B4" s="356" t="s">
        <v>1</v>
      </c>
      <c r="C4" s="357"/>
      <c r="D4" s="357"/>
      <c r="E4" s="357"/>
      <c r="F4" s="357"/>
      <c r="G4" s="358"/>
      <c r="H4" s="207"/>
    </row>
    <row r="5" spans="2:196" ht="16.5" customHeight="1" x14ac:dyDescent="0.3">
      <c r="B5" s="359" t="s">
        <v>215</v>
      </c>
      <c r="C5" s="360"/>
      <c r="D5" s="360"/>
      <c r="E5" s="360"/>
      <c r="F5" s="360"/>
      <c r="G5" s="361"/>
      <c r="H5" s="207"/>
    </row>
    <row r="6" spans="2:196" ht="12" customHeight="1" x14ac:dyDescent="0.3">
      <c r="B6" s="362"/>
      <c r="C6" s="363"/>
      <c r="D6" s="363"/>
      <c r="E6" s="363"/>
      <c r="F6" s="363"/>
      <c r="G6" s="364"/>
      <c r="H6" s="207"/>
    </row>
    <row r="7" spans="2:196" ht="16.5" customHeight="1" x14ac:dyDescent="0.3">
      <c r="B7" s="365" t="s">
        <v>264</v>
      </c>
      <c r="C7" s="366"/>
      <c r="D7" s="366"/>
      <c r="E7" s="366"/>
      <c r="F7" s="366"/>
      <c r="G7" s="367"/>
      <c r="H7" s="207"/>
    </row>
    <row r="8" spans="2:196" ht="12" customHeight="1" x14ac:dyDescent="0.3">
      <c r="B8" s="295"/>
      <c r="C8" s="296"/>
      <c r="D8" s="296"/>
      <c r="E8" s="296"/>
      <c r="F8" s="296"/>
      <c r="G8" s="297"/>
      <c r="H8" s="207"/>
    </row>
    <row r="9" spans="2:196" ht="60.75" customHeight="1" x14ac:dyDescent="0.3">
      <c r="B9" s="368" t="s">
        <v>257</v>
      </c>
      <c r="C9" s="369"/>
      <c r="D9" s="369"/>
      <c r="E9" s="369"/>
      <c r="F9" s="369"/>
      <c r="G9" s="370"/>
      <c r="H9" s="207"/>
    </row>
    <row r="10" spans="2:196" ht="12" customHeight="1" thickBot="1" x14ac:dyDescent="0.35">
      <c r="B10" s="371"/>
      <c r="C10" s="369"/>
      <c r="D10" s="369"/>
      <c r="E10" s="369"/>
      <c r="F10" s="369"/>
      <c r="G10" s="370"/>
      <c r="H10" s="207"/>
    </row>
    <row r="11" spans="2:196" ht="15" customHeight="1" thickBot="1" x14ac:dyDescent="0.35">
      <c r="B11" s="218"/>
      <c r="C11" s="219"/>
      <c r="D11" s="219"/>
      <c r="E11" s="217" t="s">
        <v>221</v>
      </c>
      <c r="F11" s="222">
        <v>3</v>
      </c>
      <c r="G11" s="221" t="s">
        <v>222</v>
      </c>
      <c r="H11" s="207"/>
    </row>
    <row r="12" spans="2:196" ht="12" customHeight="1" x14ac:dyDescent="0.3">
      <c r="B12" s="166"/>
      <c r="C12" s="167"/>
      <c r="D12" s="167"/>
      <c r="E12" s="167"/>
      <c r="F12" s="168"/>
      <c r="G12" s="169"/>
      <c r="H12" s="207"/>
    </row>
    <row r="13" spans="2:196" s="5" customFormat="1" ht="16.5" customHeight="1" x14ac:dyDescent="0.3">
      <c r="B13" s="359" t="s">
        <v>263</v>
      </c>
      <c r="C13" s="360"/>
      <c r="D13" s="360"/>
      <c r="E13" s="360"/>
      <c r="F13" s="360"/>
      <c r="G13" s="361"/>
      <c r="H13" s="207"/>
      <c r="I13" s="216"/>
      <c r="J13" s="216"/>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row>
    <row r="14" spans="2:196" s="5" customFormat="1" ht="14.25" customHeight="1" thickBot="1" x14ac:dyDescent="0.35">
      <c r="B14" s="170"/>
      <c r="C14" s="171"/>
      <c r="D14" s="171"/>
      <c r="E14" s="171"/>
      <c r="F14" s="171"/>
      <c r="G14" s="172"/>
      <c r="H14" s="207"/>
      <c r="I14" s="216"/>
      <c r="J14" s="216"/>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row>
    <row r="15" spans="2:196" s="5" customFormat="1" x14ac:dyDescent="0.3">
      <c r="B15" s="372" t="s">
        <v>3</v>
      </c>
      <c r="C15" s="373" t="s">
        <v>4</v>
      </c>
      <c r="D15" s="299" t="s">
        <v>194</v>
      </c>
      <c r="E15" s="299" t="s">
        <v>6</v>
      </c>
      <c r="F15" s="299" t="s">
        <v>7</v>
      </c>
      <c r="G15" s="61" t="s">
        <v>8</v>
      </c>
      <c r="H15" s="207"/>
      <c r="I15" s="216"/>
      <c r="J15" s="216"/>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row>
    <row r="16" spans="2:196" s="5" customFormat="1" x14ac:dyDescent="0.3">
      <c r="B16" s="343"/>
      <c r="C16" s="374"/>
      <c r="D16" s="62" t="s">
        <v>195</v>
      </c>
      <c r="E16" s="62" t="s">
        <v>10</v>
      </c>
      <c r="F16" s="62" t="s">
        <v>11</v>
      </c>
      <c r="G16" s="63" t="s">
        <v>12</v>
      </c>
      <c r="H16" s="207"/>
      <c r="I16" s="216"/>
      <c r="J16" s="216"/>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row>
    <row r="17" spans="2:196" s="5" customFormat="1" ht="17.25" thickBot="1" x14ac:dyDescent="0.35">
      <c r="B17" s="173" t="s">
        <v>13</v>
      </c>
      <c r="C17" s="375"/>
      <c r="D17" s="7" t="s">
        <v>14</v>
      </c>
      <c r="E17" s="7" t="s">
        <v>15</v>
      </c>
      <c r="F17" s="7" t="s">
        <v>16</v>
      </c>
      <c r="G17" s="8" t="s">
        <v>218</v>
      </c>
      <c r="H17" s="207"/>
      <c r="I17" s="216"/>
      <c r="J17" s="216"/>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row>
    <row r="18" spans="2:196" s="5" customFormat="1" ht="16.5" customHeight="1" x14ac:dyDescent="0.3">
      <c r="B18" s="174"/>
      <c r="C18" s="376" t="s">
        <v>51</v>
      </c>
      <c r="D18" s="376"/>
      <c r="E18" s="376"/>
      <c r="F18" s="376"/>
      <c r="G18" s="377"/>
      <c r="H18" s="207"/>
      <c r="I18" s="216"/>
      <c r="J18" s="216"/>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row>
    <row r="19" spans="2:196" s="5" customFormat="1" ht="16.5" customHeight="1" x14ac:dyDescent="0.3">
      <c r="B19" s="175"/>
      <c r="C19" s="213" t="s">
        <v>18</v>
      </c>
      <c r="D19" s="158"/>
      <c r="E19" s="158"/>
      <c r="F19" s="158"/>
      <c r="G19" s="159"/>
      <c r="H19" s="207"/>
      <c r="I19" s="207"/>
      <c r="J19" s="207"/>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row>
    <row r="20" spans="2:196" s="5" customFormat="1" ht="16.5" customHeight="1" x14ac:dyDescent="0.3">
      <c r="B20" s="220">
        <v>1</v>
      </c>
      <c r="C20" s="214" t="s">
        <v>111</v>
      </c>
      <c r="D20" s="177"/>
      <c r="E20" s="177"/>
      <c r="F20" s="178">
        <v>0.44999999999999996</v>
      </c>
      <c r="G20" s="160"/>
      <c r="H20" s="207"/>
      <c r="I20" s="207"/>
      <c r="J20" s="207"/>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row>
    <row r="21" spans="2:196" s="5" customFormat="1" ht="16.5" customHeight="1" x14ac:dyDescent="0.3">
      <c r="B21" s="220">
        <v>1</v>
      </c>
      <c r="C21" s="214" t="s">
        <v>249</v>
      </c>
      <c r="D21" s="177"/>
      <c r="E21" s="177"/>
      <c r="F21" s="178">
        <v>3</v>
      </c>
      <c r="G21" s="160"/>
      <c r="H21" s="207"/>
      <c r="I21" s="207"/>
      <c r="J21" s="207"/>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row>
    <row r="22" spans="2:196" s="5" customFormat="1" ht="16.5" customHeight="1" x14ac:dyDescent="0.3">
      <c r="B22" s="220">
        <v>1</v>
      </c>
      <c r="C22" s="214" t="s">
        <v>250</v>
      </c>
      <c r="D22" s="179"/>
      <c r="E22" s="177"/>
      <c r="F22" s="178">
        <v>0.30000000000000004</v>
      </c>
      <c r="G22" s="160"/>
      <c r="H22" s="207"/>
      <c r="I22" s="207"/>
      <c r="J22" s="207"/>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row>
    <row r="23" spans="2:196" s="5" customFormat="1" ht="16.5" customHeight="1" x14ac:dyDescent="0.3">
      <c r="B23" s="220">
        <v>1</v>
      </c>
      <c r="C23" s="214" t="s">
        <v>223</v>
      </c>
      <c r="D23" s="179"/>
      <c r="E23" s="177"/>
      <c r="F23" s="178">
        <v>0.15000000000000002</v>
      </c>
      <c r="G23" s="160"/>
      <c r="H23" s="207"/>
      <c r="I23" s="207"/>
      <c r="J23" s="207"/>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row>
    <row r="24" spans="2:196" s="5" customFormat="1" ht="16.5" customHeight="1" x14ac:dyDescent="0.3">
      <c r="B24" s="220">
        <v>1</v>
      </c>
      <c r="C24" s="214" t="s">
        <v>224</v>
      </c>
      <c r="D24" s="179"/>
      <c r="E24" s="179"/>
      <c r="F24" s="178">
        <v>0.30000000000000004</v>
      </c>
      <c r="G24" s="160"/>
      <c r="H24" s="207"/>
      <c r="I24" s="207"/>
      <c r="J24" s="207"/>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row>
    <row r="25" spans="2:196" s="5" customFormat="1" ht="16.5" customHeight="1" x14ac:dyDescent="0.3">
      <c r="B25" s="220">
        <v>1</v>
      </c>
      <c r="C25" s="214" t="s">
        <v>20</v>
      </c>
      <c r="D25" s="179"/>
      <c r="E25" s="179"/>
      <c r="F25" s="178">
        <v>0.36</v>
      </c>
      <c r="G25" s="160"/>
      <c r="H25" s="207"/>
      <c r="I25" s="207"/>
      <c r="J25" s="207"/>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row>
    <row r="26" spans="2:196" s="5" customFormat="1" ht="16.5" customHeight="1" x14ac:dyDescent="0.3">
      <c r="B26" s="180"/>
      <c r="C26" s="213" t="s">
        <v>23</v>
      </c>
      <c r="D26" s="198"/>
      <c r="E26" s="198"/>
      <c r="F26" s="198"/>
      <c r="G26" s="197"/>
      <c r="H26" s="207"/>
      <c r="I26" s="216"/>
      <c r="J26" s="216"/>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row>
    <row r="27" spans="2:196" s="5" customFormat="1" ht="16.5" customHeight="1" x14ac:dyDescent="0.3">
      <c r="B27" s="176">
        <v>1</v>
      </c>
      <c r="C27" s="152" t="s">
        <v>247</v>
      </c>
      <c r="D27" s="179"/>
      <c r="E27" s="177"/>
      <c r="F27" s="178">
        <v>3</v>
      </c>
      <c r="G27" s="160"/>
      <c r="H27" s="207"/>
      <c r="I27" s="216"/>
      <c r="J27" s="216"/>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row>
    <row r="28" spans="2:196" s="5" customFormat="1" ht="20.25" customHeight="1" x14ac:dyDescent="0.3">
      <c r="B28" s="181"/>
      <c r="C28" s="350" t="s">
        <v>27</v>
      </c>
      <c r="D28" s="351"/>
      <c r="E28" s="351"/>
      <c r="F28" s="352"/>
      <c r="G28" s="203"/>
      <c r="H28" s="208"/>
      <c r="I28" s="216"/>
      <c r="J28" s="216"/>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row>
    <row r="29" spans="2:196" s="5" customFormat="1" ht="20.25" customHeight="1" x14ac:dyDescent="0.3">
      <c r="B29" s="180"/>
      <c r="C29" s="336" t="s">
        <v>196</v>
      </c>
      <c r="D29" s="337"/>
      <c r="E29" s="337"/>
      <c r="F29" s="338"/>
      <c r="G29" s="204">
        <v>2.34</v>
      </c>
      <c r="H29" s="209" t="s">
        <v>197</v>
      </c>
      <c r="I29" s="216"/>
      <c r="J29" s="216"/>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row>
    <row r="30" spans="2:196" s="5" customFormat="1" ht="20.25" customHeight="1" thickBot="1" x14ac:dyDescent="0.35">
      <c r="B30" s="182"/>
      <c r="C30" s="339" t="s">
        <v>217</v>
      </c>
      <c r="D30" s="340"/>
      <c r="E30" s="340"/>
      <c r="F30" s="341"/>
      <c r="G30" s="205"/>
      <c r="H30" s="207" t="s">
        <v>49</v>
      </c>
      <c r="I30" s="216"/>
      <c r="J30" s="216"/>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row>
    <row r="31" spans="2:196" s="5" customFormat="1" ht="17.25" customHeight="1" x14ac:dyDescent="0.3">
      <c r="B31" s="342" t="s">
        <v>3</v>
      </c>
      <c r="C31" s="344" t="s">
        <v>28</v>
      </c>
      <c r="D31" s="346" t="s">
        <v>29</v>
      </c>
      <c r="E31" s="294" t="s">
        <v>30</v>
      </c>
      <c r="F31" s="348" t="s">
        <v>31</v>
      </c>
      <c r="G31" s="195" t="s">
        <v>8</v>
      </c>
      <c r="H31" s="207"/>
      <c r="I31" s="216"/>
      <c r="J31" s="216"/>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row>
    <row r="32" spans="2:196" s="5" customFormat="1" x14ac:dyDescent="0.3">
      <c r="B32" s="343"/>
      <c r="C32" s="344"/>
      <c r="D32" s="346"/>
      <c r="E32" s="62" t="s">
        <v>32</v>
      </c>
      <c r="F32" s="349"/>
      <c r="G32" s="63" t="s">
        <v>12</v>
      </c>
      <c r="H32" s="207"/>
      <c r="I32" s="216"/>
      <c r="J32" s="216"/>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row>
    <row r="33" spans="2:196" s="5" customFormat="1" ht="17.25" thickBot="1" x14ac:dyDescent="0.35">
      <c r="B33" s="64" t="s">
        <v>193</v>
      </c>
      <c r="C33" s="345"/>
      <c r="D33" s="347"/>
      <c r="E33" s="65" t="s">
        <v>198</v>
      </c>
      <c r="F33" s="65" t="s">
        <v>33</v>
      </c>
      <c r="G33" s="66" t="s">
        <v>216</v>
      </c>
      <c r="H33" s="207"/>
      <c r="I33" s="216"/>
      <c r="J33" s="216"/>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row>
    <row r="34" spans="2:196" s="5" customFormat="1" ht="16.5" customHeight="1" x14ac:dyDescent="0.3">
      <c r="B34" s="180"/>
      <c r="C34" s="158" t="s">
        <v>38</v>
      </c>
      <c r="D34" s="158"/>
      <c r="E34" s="158"/>
      <c r="F34" s="158"/>
      <c r="G34" s="159"/>
      <c r="H34" s="210"/>
      <c r="I34" s="216"/>
      <c r="J34" s="216"/>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row>
    <row r="35" spans="2:196" s="5" customFormat="1" ht="16.5" customHeight="1" x14ac:dyDescent="0.3">
      <c r="B35" s="176">
        <v>1</v>
      </c>
      <c r="C35" s="152" t="s">
        <v>212</v>
      </c>
      <c r="D35" s="10" t="s">
        <v>39</v>
      </c>
      <c r="E35" s="179"/>
      <c r="F35" s="49">
        <v>30</v>
      </c>
      <c r="G35" s="160"/>
      <c r="H35" s="207"/>
      <c r="I35" s="216"/>
      <c r="J35" s="216"/>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row>
    <row r="36" spans="2:196" s="5" customFormat="1" ht="16.5" customHeight="1" x14ac:dyDescent="0.3">
      <c r="B36" s="180"/>
      <c r="C36" s="213" t="s">
        <v>40</v>
      </c>
      <c r="D36" s="158"/>
      <c r="E36" s="198"/>
      <c r="F36" s="200"/>
      <c r="G36" s="199"/>
      <c r="H36" s="207"/>
      <c r="I36" s="216"/>
      <c r="J36" s="216"/>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row>
    <row r="37" spans="2:196" s="5" customFormat="1" ht="27" x14ac:dyDescent="0.3">
      <c r="B37" s="176">
        <v>1</v>
      </c>
      <c r="C37" s="152" t="s">
        <v>219</v>
      </c>
      <c r="D37" s="10" t="s">
        <v>41</v>
      </c>
      <c r="E37" s="9"/>
      <c r="F37" s="49">
        <v>3</v>
      </c>
      <c r="G37" s="160"/>
      <c r="H37" s="207"/>
      <c r="I37" s="216"/>
      <c r="J37" s="216"/>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row>
    <row r="38" spans="2:196" s="5" customFormat="1" ht="25.5" x14ac:dyDescent="0.3">
      <c r="B38" s="176">
        <v>1</v>
      </c>
      <c r="C38" s="152" t="s">
        <v>225</v>
      </c>
      <c r="D38" s="11" t="s">
        <v>43</v>
      </c>
      <c r="E38" s="9"/>
      <c r="F38" s="49">
        <v>1.7999999999999998</v>
      </c>
      <c r="G38" s="160"/>
      <c r="H38" s="207"/>
      <c r="I38" s="216"/>
      <c r="J38" s="216"/>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row>
    <row r="39" spans="2:196" s="5" customFormat="1" ht="25.5" x14ac:dyDescent="0.3">
      <c r="B39" s="176">
        <v>1</v>
      </c>
      <c r="C39" s="152" t="s">
        <v>199</v>
      </c>
      <c r="D39" s="11" t="s">
        <v>43</v>
      </c>
      <c r="E39" s="179"/>
      <c r="F39" s="49">
        <v>3</v>
      </c>
      <c r="G39" s="160"/>
      <c r="H39" s="207"/>
      <c r="I39" s="216"/>
      <c r="J39" s="216"/>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row>
    <row r="40" spans="2:196" s="226" customFormat="1" ht="25.5" x14ac:dyDescent="0.3">
      <c r="B40" s="176">
        <v>1</v>
      </c>
      <c r="C40" s="214" t="s">
        <v>44</v>
      </c>
      <c r="D40" s="223" t="s">
        <v>43</v>
      </c>
      <c r="E40" s="179"/>
      <c r="F40" s="178">
        <v>3</v>
      </c>
      <c r="G40" s="160"/>
      <c r="H40" s="293"/>
      <c r="I40" s="224"/>
      <c r="J40" s="224"/>
      <c r="K40" s="225"/>
      <c r="L40" s="225"/>
      <c r="M40" s="225"/>
      <c r="N40" s="225"/>
      <c r="O40" s="225"/>
      <c r="P40" s="225"/>
      <c r="Q40" s="225"/>
      <c r="R40" s="225"/>
      <c r="S40" s="225"/>
      <c r="T40" s="225"/>
      <c r="U40" s="225"/>
      <c r="V40" s="225"/>
      <c r="W40" s="225"/>
      <c r="X40" s="225"/>
      <c r="Y40" s="225"/>
      <c r="Z40" s="225"/>
      <c r="AA40" s="225"/>
      <c r="AB40" s="225"/>
      <c r="AC40" s="225"/>
      <c r="AD40" s="225"/>
      <c r="AE40" s="225"/>
      <c r="AF40" s="225"/>
      <c r="AG40" s="225"/>
      <c r="AH40" s="225"/>
      <c r="AI40" s="225"/>
      <c r="AJ40" s="225"/>
      <c r="AK40" s="225"/>
      <c r="AL40" s="225"/>
      <c r="AM40" s="225"/>
      <c r="AN40" s="225"/>
      <c r="AO40" s="225"/>
      <c r="AP40" s="225"/>
      <c r="AQ40" s="225"/>
      <c r="AR40" s="225"/>
      <c r="AS40" s="225"/>
      <c r="AT40" s="225"/>
      <c r="AU40" s="225"/>
      <c r="AV40" s="225"/>
      <c r="AW40" s="225"/>
      <c r="AX40" s="225"/>
      <c r="AY40" s="225"/>
      <c r="AZ40" s="225"/>
      <c r="BA40" s="225"/>
      <c r="BB40" s="225"/>
      <c r="BC40" s="225"/>
      <c r="BD40" s="225"/>
      <c r="BE40" s="225"/>
      <c r="BF40" s="225"/>
      <c r="BG40" s="225"/>
      <c r="BH40" s="225"/>
      <c r="BI40" s="225"/>
      <c r="BJ40" s="225"/>
      <c r="BK40" s="225"/>
      <c r="BL40" s="225"/>
      <c r="BM40" s="225"/>
      <c r="BN40" s="225"/>
      <c r="BO40" s="225"/>
      <c r="BP40" s="225"/>
      <c r="BQ40" s="225"/>
      <c r="BR40" s="225"/>
      <c r="BS40" s="225"/>
      <c r="BT40" s="225"/>
      <c r="BU40" s="225"/>
      <c r="BV40" s="225"/>
      <c r="BW40" s="225"/>
      <c r="BX40" s="225"/>
      <c r="BY40" s="225"/>
      <c r="BZ40" s="225"/>
      <c r="CA40" s="225"/>
      <c r="CB40" s="225"/>
      <c r="CC40" s="225"/>
      <c r="CD40" s="225"/>
      <c r="CE40" s="225"/>
      <c r="CF40" s="225"/>
      <c r="CG40" s="225"/>
      <c r="CH40" s="225"/>
      <c r="CI40" s="225"/>
      <c r="CJ40" s="225"/>
      <c r="CK40" s="225"/>
      <c r="CL40" s="225"/>
      <c r="CM40" s="225"/>
      <c r="CN40" s="225"/>
      <c r="CO40" s="225"/>
      <c r="CP40" s="225"/>
      <c r="CQ40" s="225"/>
      <c r="CR40" s="225"/>
      <c r="CS40" s="225"/>
      <c r="CT40" s="225"/>
      <c r="CU40" s="225"/>
      <c r="CV40" s="225"/>
      <c r="CW40" s="225"/>
      <c r="CX40" s="225"/>
      <c r="CY40" s="225"/>
      <c r="CZ40" s="225"/>
      <c r="DA40" s="225"/>
      <c r="DB40" s="225"/>
      <c r="DC40" s="225"/>
      <c r="DD40" s="225"/>
      <c r="DE40" s="225"/>
      <c r="DF40" s="225"/>
      <c r="DG40" s="225"/>
      <c r="DH40" s="225"/>
      <c r="DI40" s="225"/>
      <c r="DJ40" s="225"/>
      <c r="DK40" s="225"/>
      <c r="DL40" s="225"/>
      <c r="DM40" s="225"/>
      <c r="DN40" s="225"/>
      <c r="DO40" s="225"/>
      <c r="DP40" s="225"/>
      <c r="DQ40" s="225"/>
      <c r="DR40" s="225"/>
      <c r="DS40" s="225"/>
      <c r="DT40" s="225"/>
      <c r="DU40" s="225"/>
      <c r="DV40" s="225"/>
      <c r="DW40" s="225"/>
      <c r="DX40" s="225"/>
      <c r="DY40" s="225"/>
      <c r="DZ40" s="225"/>
      <c r="EA40" s="225"/>
      <c r="EB40" s="225"/>
      <c r="EC40" s="225"/>
      <c r="ED40" s="225"/>
      <c r="EE40" s="225"/>
      <c r="EF40" s="225"/>
      <c r="EG40" s="225"/>
      <c r="EH40" s="225"/>
      <c r="EI40" s="225"/>
      <c r="EJ40" s="225"/>
      <c r="EK40" s="225"/>
      <c r="EL40" s="225"/>
      <c r="EM40" s="225"/>
      <c r="EN40" s="225"/>
      <c r="EO40" s="225"/>
      <c r="EP40" s="225"/>
      <c r="EQ40" s="225"/>
      <c r="ER40" s="225"/>
      <c r="ES40" s="225"/>
      <c r="ET40" s="225"/>
      <c r="EU40" s="225"/>
      <c r="EV40" s="225"/>
      <c r="EW40" s="225"/>
      <c r="EX40" s="225"/>
      <c r="EY40" s="225"/>
      <c r="EZ40" s="225"/>
      <c r="FA40" s="225"/>
      <c r="FB40" s="225"/>
      <c r="FC40" s="225"/>
      <c r="FD40" s="225"/>
      <c r="FE40" s="225"/>
      <c r="FF40" s="225"/>
      <c r="FG40" s="225"/>
      <c r="FH40" s="225"/>
      <c r="FI40" s="225"/>
      <c r="FJ40" s="225"/>
      <c r="FK40" s="225"/>
      <c r="FL40" s="225"/>
      <c r="FM40" s="225"/>
      <c r="FN40" s="225"/>
      <c r="FO40" s="225"/>
      <c r="FP40" s="225"/>
      <c r="FQ40" s="225"/>
      <c r="FR40" s="225"/>
      <c r="FS40" s="225"/>
      <c r="FT40" s="225"/>
      <c r="FU40" s="225"/>
      <c r="FV40" s="225"/>
      <c r="FW40" s="225"/>
      <c r="FX40" s="225"/>
      <c r="FY40" s="225"/>
      <c r="FZ40" s="225"/>
      <c r="GA40" s="225"/>
      <c r="GB40" s="225"/>
      <c r="GC40" s="225"/>
      <c r="GD40" s="225"/>
      <c r="GE40" s="225"/>
      <c r="GF40" s="225"/>
      <c r="GG40" s="225"/>
      <c r="GH40" s="225"/>
      <c r="GI40" s="225"/>
      <c r="GJ40" s="225"/>
      <c r="GK40" s="225"/>
      <c r="GL40" s="225"/>
      <c r="GM40" s="225"/>
      <c r="GN40" s="225"/>
    </row>
    <row r="41" spans="2:196" s="5" customFormat="1" x14ac:dyDescent="0.3">
      <c r="B41" s="180"/>
      <c r="C41" s="213" t="s">
        <v>45</v>
      </c>
      <c r="D41" s="158"/>
      <c r="E41" s="198"/>
      <c r="F41" s="198"/>
      <c r="G41" s="199"/>
      <c r="H41" s="207"/>
      <c r="I41" s="216"/>
      <c r="J41" s="216"/>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row>
    <row r="42" spans="2:196" s="226" customFormat="1" ht="25.5" customHeight="1" x14ac:dyDescent="0.3">
      <c r="B42" s="176">
        <v>1</v>
      </c>
      <c r="C42" s="214" t="s">
        <v>258</v>
      </c>
      <c r="D42" s="223" t="s">
        <v>43</v>
      </c>
      <c r="E42" s="179"/>
      <c r="F42" s="178">
        <v>30</v>
      </c>
      <c r="G42" s="160"/>
      <c r="H42" s="325"/>
      <c r="I42" s="326"/>
      <c r="J42" s="326"/>
      <c r="K42" s="326"/>
      <c r="L42" s="225"/>
      <c r="M42" s="225"/>
      <c r="N42" s="225"/>
      <c r="O42" s="225"/>
      <c r="P42" s="225"/>
      <c r="Q42" s="225"/>
      <c r="R42" s="225"/>
      <c r="S42" s="225"/>
      <c r="T42" s="225"/>
      <c r="U42" s="225"/>
      <c r="V42" s="225"/>
      <c r="W42" s="225"/>
      <c r="X42" s="225"/>
      <c r="Y42" s="225"/>
      <c r="Z42" s="225"/>
      <c r="AA42" s="225"/>
      <c r="AB42" s="225"/>
      <c r="AC42" s="225"/>
      <c r="AD42" s="225"/>
      <c r="AE42" s="225"/>
      <c r="AF42" s="225"/>
      <c r="AG42" s="225"/>
      <c r="AH42" s="225"/>
      <c r="AI42" s="225"/>
      <c r="AJ42" s="225"/>
      <c r="AK42" s="225"/>
      <c r="AL42" s="225"/>
      <c r="AM42" s="225"/>
      <c r="AN42" s="225"/>
      <c r="AO42" s="225"/>
      <c r="AP42" s="225"/>
      <c r="AQ42" s="225"/>
      <c r="AR42" s="225"/>
      <c r="AS42" s="225"/>
      <c r="AT42" s="225"/>
      <c r="AU42" s="225"/>
      <c r="AV42" s="225"/>
      <c r="AW42" s="225"/>
      <c r="AX42" s="225"/>
      <c r="AY42" s="225"/>
      <c r="AZ42" s="225"/>
      <c r="BA42" s="225"/>
      <c r="BB42" s="225"/>
      <c r="BC42" s="225"/>
      <c r="BD42" s="225"/>
      <c r="BE42" s="225"/>
      <c r="BF42" s="225"/>
      <c r="BG42" s="225"/>
      <c r="BH42" s="225"/>
      <c r="BI42" s="225"/>
      <c r="BJ42" s="225"/>
      <c r="BK42" s="225"/>
      <c r="BL42" s="225"/>
      <c r="BM42" s="225"/>
      <c r="BN42" s="225"/>
      <c r="BO42" s="225"/>
      <c r="BP42" s="225"/>
      <c r="BQ42" s="225"/>
      <c r="BR42" s="225"/>
      <c r="BS42" s="225"/>
      <c r="BT42" s="225"/>
      <c r="BU42" s="225"/>
      <c r="BV42" s="225"/>
      <c r="BW42" s="225"/>
      <c r="BX42" s="225"/>
      <c r="BY42" s="225"/>
      <c r="BZ42" s="225"/>
      <c r="CA42" s="225"/>
      <c r="CB42" s="225"/>
      <c r="CC42" s="225"/>
      <c r="CD42" s="225"/>
      <c r="CE42" s="225"/>
      <c r="CF42" s="225"/>
      <c r="CG42" s="225"/>
      <c r="CH42" s="225"/>
      <c r="CI42" s="225"/>
      <c r="CJ42" s="225"/>
      <c r="CK42" s="225"/>
      <c r="CL42" s="225"/>
      <c r="CM42" s="225"/>
      <c r="CN42" s="225"/>
      <c r="CO42" s="225"/>
      <c r="CP42" s="225"/>
      <c r="CQ42" s="225"/>
      <c r="CR42" s="225"/>
      <c r="CS42" s="225"/>
      <c r="CT42" s="225"/>
      <c r="CU42" s="225"/>
      <c r="CV42" s="225"/>
      <c r="CW42" s="225"/>
      <c r="CX42" s="225"/>
      <c r="CY42" s="225"/>
      <c r="CZ42" s="225"/>
      <c r="DA42" s="225"/>
      <c r="DB42" s="225"/>
      <c r="DC42" s="225"/>
      <c r="DD42" s="225"/>
      <c r="DE42" s="225"/>
      <c r="DF42" s="225"/>
      <c r="DG42" s="225"/>
      <c r="DH42" s="225"/>
      <c r="DI42" s="225"/>
      <c r="DJ42" s="225"/>
      <c r="DK42" s="225"/>
      <c r="DL42" s="225"/>
      <c r="DM42" s="225"/>
      <c r="DN42" s="225"/>
      <c r="DO42" s="225"/>
      <c r="DP42" s="225"/>
      <c r="DQ42" s="225"/>
      <c r="DR42" s="225"/>
      <c r="DS42" s="225"/>
      <c r="DT42" s="225"/>
      <c r="DU42" s="225"/>
      <c r="DV42" s="225"/>
      <c r="DW42" s="225"/>
      <c r="DX42" s="225"/>
      <c r="DY42" s="225"/>
      <c r="DZ42" s="225"/>
      <c r="EA42" s="225"/>
      <c r="EB42" s="225"/>
      <c r="EC42" s="225"/>
      <c r="ED42" s="225"/>
      <c r="EE42" s="225"/>
      <c r="EF42" s="225"/>
      <c r="EG42" s="225"/>
      <c r="EH42" s="225"/>
      <c r="EI42" s="225"/>
      <c r="EJ42" s="225"/>
      <c r="EK42" s="225"/>
      <c r="EL42" s="225"/>
      <c r="EM42" s="225"/>
      <c r="EN42" s="225"/>
      <c r="EO42" s="225"/>
      <c r="EP42" s="225"/>
      <c r="EQ42" s="225"/>
      <c r="ER42" s="225"/>
      <c r="ES42" s="225"/>
      <c r="ET42" s="225"/>
      <c r="EU42" s="225"/>
      <c r="EV42" s="225"/>
      <c r="EW42" s="225"/>
      <c r="EX42" s="225"/>
      <c r="EY42" s="225"/>
      <c r="EZ42" s="225"/>
      <c r="FA42" s="225"/>
      <c r="FB42" s="225"/>
      <c r="FC42" s="225"/>
      <c r="FD42" s="225"/>
      <c r="FE42" s="225"/>
      <c r="FF42" s="225"/>
      <c r="FG42" s="225"/>
      <c r="FH42" s="225"/>
      <c r="FI42" s="225"/>
      <c r="FJ42" s="225"/>
      <c r="FK42" s="225"/>
      <c r="FL42" s="225"/>
      <c r="FM42" s="225"/>
      <c r="FN42" s="225"/>
      <c r="FO42" s="225"/>
      <c r="FP42" s="225"/>
      <c r="FQ42" s="225"/>
      <c r="FR42" s="225"/>
      <c r="FS42" s="225"/>
      <c r="FT42" s="225"/>
      <c r="FU42" s="225"/>
      <c r="FV42" s="225"/>
      <c r="FW42" s="225"/>
      <c r="FX42" s="225"/>
      <c r="FY42" s="225"/>
      <c r="FZ42" s="225"/>
      <c r="GA42" s="225"/>
      <c r="GB42" s="225"/>
      <c r="GC42" s="225"/>
      <c r="GD42" s="225"/>
      <c r="GE42" s="225"/>
      <c r="GF42" s="225"/>
      <c r="GG42" s="225"/>
      <c r="GH42" s="225"/>
      <c r="GI42" s="225"/>
      <c r="GJ42" s="225"/>
      <c r="GK42" s="225"/>
      <c r="GL42" s="225"/>
      <c r="GM42" s="225"/>
      <c r="GN42" s="225"/>
    </row>
    <row r="43" spans="2:196" s="5" customFormat="1" ht="27" x14ac:dyDescent="0.3">
      <c r="B43" s="176">
        <v>1</v>
      </c>
      <c r="C43" s="152" t="s">
        <v>200</v>
      </c>
      <c r="D43" s="11" t="s">
        <v>43</v>
      </c>
      <c r="E43" s="9"/>
      <c r="F43" s="49">
        <v>3</v>
      </c>
      <c r="G43" s="160"/>
      <c r="H43" s="207"/>
      <c r="I43" s="216"/>
      <c r="J43" s="216"/>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row>
    <row r="44" spans="2:196" s="5" customFormat="1" ht="25.5" x14ac:dyDescent="0.3">
      <c r="B44" s="176">
        <v>1</v>
      </c>
      <c r="C44" s="152" t="s">
        <v>47</v>
      </c>
      <c r="D44" s="11" t="s">
        <v>43</v>
      </c>
      <c r="E44" s="9"/>
      <c r="F44" s="49">
        <v>3</v>
      </c>
      <c r="G44" s="160"/>
      <c r="H44" s="208"/>
      <c r="I44" s="216"/>
      <c r="J44" s="216"/>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row>
    <row r="45" spans="2:196" s="5" customFormat="1" ht="27.75" thickBot="1" x14ac:dyDescent="0.35">
      <c r="B45" s="183">
        <v>1</v>
      </c>
      <c r="C45" s="215" t="s">
        <v>178</v>
      </c>
      <c r="D45" s="184" t="s">
        <v>43</v>
      </c>
      <c r="E45" s="185">
        <v>151200</v>
      </c>
      <c r="F45" s="49">
        <v>3</v>
      </c>
      <c r="G45" s="99">
        <v>453600</v>
      </c>
      <c r="H45" s="209" t="s">
        <v>52</v>
      </c>
      <c r="I45" s="216"/>
      <c r="J45" s="216"/>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row>
    <row r="46" spans="2:196" s="5" customFormat="1" ht="20.25" customHeight="1" x14ac:dyDescent="0.3">
      <c r="B46" s="186"/>
      <c r="C46" s="327" t="s">
        <v>213</v>
      </c>
      <c r="D46" s="327"/>
      <c r="E46" s="327"/>
      <c r="F46" s="327"/>
      <c r="G46" s="201"/>
      <c r="H46" s="207"/>
      <c r="I46" s="216"/>
      <c r="J46" s="216"/>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row>
    <row r="47" spans="2:196" s="5" customFormat="1" ht="20.25" customHeight="1" x14ac:dyDescent="0.3">
      <c r="B47" s="187"/>
      <c r="C47" s="328" t="s">
        <v>248</v>
      </c>
      <c r="D47" s="328"/>
      <c r="E47" s="328"/>
      <c r="F47" s="328"/>
      <c r="G47" s="202"/>
      <c r="H47" s="2"/>
      <c r="I47" s="216"/>
      <c r="J47" s="216"/>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row>
    <row r="48" spans="2:196" s="5" customFormat="1" ht="20.25" customHeight="1" x14ac:dyDescent="0.3">
      <c r="B48" s="311"/>
      <c r="C48" s="328" t="s">
        <v>259</v>
      </c>
      <c r="D48" s="328"/>
      <c r="E48" s="328"/>
      <c r="F48" s="328"/>
      <c r="G48" s="312"/>
      <c r="H48" s="2"/>
      <c r="I48" s="216"/>
      <c r="J48" s="216"/>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row>
    <row r="49" spans="2:196" s="5" customFormat="1" ht="20.25" customHeight="1" thickBot="1" x14ac:dyDescent="0.35">
      <c r="B49" s="196"/>
      <c r="C49" s="329" t="s">
        <v>260</v>
      </c>
      <c r="D49" s="329"/>
      <c r="E49" s="329"/>
      <c r="F49" s="329"/>
      <c r="G49" s="292"/>
      <c r="H49" s="211"/>
      <c r="I49" s="216"/>
      <c r="J49" s="216"/>
      <c r="K49" s="4"/>
      <c r="L49" s="290"/>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row>
    <row r="50" spans="2:196" s="5" customFormat="1" ht="12.75" customHeight="1" x14ac:dyDescent="0.3">
      <c r="B50" s="330" t="s">
        <v>48</v>
      </c>
      <c r="C50" s="331"/>
      <c r="D50" s="331"/>
      <c r="E50" s="331"/>
      <c r="F50" s="331"/>
      <c r="G50" s="332"/>
      <c r="H50" s="2"/>
      <c r="I50" s="216"/>
      <c r="J50" s="216"/>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row>
    <row r="51" spans="2:196" ht="22.5" customHeight="1" x14ac:dyDescent="0.3">
      <c r="B51" s="316" t="s">
        <v>220</v>
      </c>
      <c r="C51" s="317"/>
      <c r="D51" s="317"/>
      <c r="E51" s="317"/>
      <c r="F51" s="317"/>
      <c r="G51" s="318"/>
      <c r="H51" s="2"/>
    </row>
    <row r="52" spans="2:196" s="5" customFormat="1" ht="22.5" customHeight="1" x14ac:dyDescent="0.3">
      <c r="B52" s="316" t="s">
        <v>201</v>
      </c>
      <c r="C52" s="317"/>
      <c r="D52" s="317"/>
      <c r="E52" s="317"/>
      <c r="F52" s="317"/>
      <c r="G52" s="318"/>
      <c r="H52" s="2"/>
      <c r="I52" s="216"/>
      <c r="J52" s="216"/>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row>
    <row r="53" spans="2:196" s="5" customFormat="1" ht="16.5" customHeight="1" x14ac:dyDescent="0.3">
      <c r="B53" s="316" t="s">
        <v>202</v>
      </c>
      <c r="C53" s="317"/>
      <c r="D53" s="317"/>
      <c r="E53" s="317"/>
      <c r="F53" s="317"/>
      <c r="G53" s="318"/>
      <c r="H53" s="2"/>
      <c r="I53" s="216"/>
      <c r="J53" s="216"/>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row>
    <row r="54" spans="2:196" s="5" customFormat="1" ht="22.5" customHeight="1" x14ac:dyDescent="0.3">
      <c r="B54" s="333" t="s">
        <v>203</v>
      </c>
      <c r="C54" s="334"/>
      <c r="D54" s="334"/>
      <c r="E54" s="334"/>
      <c r="F54" s="334"/>
      <c r="G54" s="335"/>
      <c r="H54" s="2"/>
      <c r="I54" s="216"/>
      <c r="J54" s="216"/>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row>
    <row r="55" spans="2:196" s="5" customFormat="1" ht="34.5" customHeight="1" x14ac:dyDescent="0.3">
      <c r="B55" s="316" t="s">
        <v>204</v>
      </c>
      <c r="C55" s="317"/>
      <c r="D55" s="317"/>
      <c r="E55" s="317"/>
      <c r="F55" s="317"/>
      <c r="G55" s="318"/>
      <c r="H55" s="212"/>
      <c r="I55" s="216"/>
      <c r="J55" s="216"/>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row>
    <row r="56" spans="2:196" s="5" customFormat="1" ht="16.5" customHeight="1" x14ac:dyDescent="0.3">
      <c r="B56" s="316" t="s">
        <v>205</v>
      </c>
      <c r="C56" s="317"/>
      <c r="D56" s="317"/>
      <c r="E56" s="317"/>
      <c r="F56" s="317"/>
      <c r="G56" s="318"/>
      <c r="H56" s="211"/>
      <c r="I56" s="216"/>
      <c r="J56" s="216"/>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row>
    <row r="57" spans="2:196" s="1" customFormat="1" ht="22.5" customHeight="1" x14ac:dyDescent="0.3">
      <c r="B57" s="316" t="s">
        <v>206</v>
      </c>
      <c r="C57" s="317"/>
      <c r="D57" s="317"/>
      <c r="E57" s="317"/>
      <c r="F57" s="317"/>
      <c r="G57" s="318"/>
      <c r="H57" s="2"/>
      <c r="I57" s="216"/>
      <c r="J57" s="216"/>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row>
    <row r="58" spans="2:196" s="1" customFormat="1" ht="16.5" customHeight="1" x14ac:dyDescent="0.3">
      <c r="B58" s="316" t="s">
        <v>207</v>
      </c>
      <c r="C58" s="317"/>
      <c r="D58" s="317"/>
      <c r="E58" s="317"/>
      <c r="F58" s="317"/>
      <c r="G58" s="318"/>
      <c r="H58" s="207"/>
      <c r="I58" s="216"/>
      <c r="J58" s="216"/>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row>
    <row r="59" spans="2:196" s="1" customFormat="1" ht="34.5" customHeight="1" x14ac:dyDescent="0.3">
      <c r="B59" s="316" t="s">
        <v>214</v>
      </c>
      <c r="C59" s="317"/>
      <c r="D59" s="317"/>
      <c r="E59" s="317"/>
      <c r="F59" s="317"/>
      <c r="G59" s="318"/>
      <c r="H59" s="207"/>
      <c r="I59" s="216"/>
      <c r="J59" s="216"/>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row>
    <row r="60" spans="2:196" ht="16.5" customHeight="1" x14ac:dyDescent="0.3">
      <c r="B60" s="316" t="s">
        <v>208</v>
      </c>
      <c r="C60" s="317"/>
      <c r="D60" s="317"/>
      <c r="E60" s="317"/>
      <c r="F60" s="317"/>
      <c r="G60" s="318"/>
      <c r="H60" s="207"/>
    </row>
    <row r="61" spans="2:196" s="1" customFormat="1" ht="16.5" customHeight="1" x14ac:dyDescent="0.3">
      <c r="B61" s="319" t="s">
        <v>261</v>
      </c>
      <c r="C61" s="320"/>
      <c r="D61" s="320"/>
      <c r="E61" s="320"/>
      <c r="F61" s="320"/>
      <c r="G61" s="321"/>
      <c r="H61" s="207"/>
      <c r="I61" s="216"/>
      <c r="J61" s="216"/>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row>
    <row r="62" spans="2:196" ht="21" customHeight="1" x14ac:dyDescent="0.3">
      <c r="B62" s="316" t="s">
        <v>253</v>
      </c>
      <c r="C62" s="317"/>
      <c r="D62" s="317"/>
      <c r="E62" s="317"/>
      <c r="F62" s="317"/>
      <c r="G62" s="318"/>
      <c r="H62" s="207"/>
    </row>
    <row r="63" spans="2:196" ht="21" customHeight="1" x14ac:dyDescent="0.3">
      <c r="B63" s="316" t="s">
        <v>254</v>
      </c>
      <c r="C63" s="317"/>
      <c r="D63" s="317"/>
      <c r="E63" s="317"/>
      <c r="F63" s="317"/>
      <c r="G63" s="318"/>
      <c r="H63" s="207"/>
    </row>
    <row r="64" spans="2:196" ht="21" customHeight="1" x14ac:dyDescent="0.3">
      <c r="B64" s="322" t="s">
        <v>262</v>
      </c>
      <c r="C64" s="323"/>
      <c r="D64" s="323"/>
      <c r="E64" s="323"/>
      <c r="F64" s="323"/>
      <c r="G64" s="324"/>
      <c r="H64" s="207"/>
    </row>
    <row r="65" spans="2:196" ht="16.5" customHeight="1" x14ac:dyDescent="0.3">
      <c r="B65" s="300"/>
      <c r="C65" s="189"/>
      <c r="D65" s="189"/>
      <c r="E65" s="298"/>
      <c r="F65" s="191"/>
      <c r="G65" s="301"/>
      <c r="H65" s="305"/>
      <c r="I65" s="306"/>
      <c r="J65" s="191"/>
      <c r="K65" s="191"/>
      <c r="L65" s="191"/>
      <c r="M65" s="191"/>
      <c r="N65" s="191"/>
      <c r="O65" s="191"/>
      <c r="P65" s="191"/>
      <c r="Q65" s="191"/>
      <c r="R65" s="191"/>
      <c r="S65" s="191"/>
      <c r="T65" s="191"/>
      <c r="U65" s="191"/>
      <c r="V65" s="191"/>
      <c r="W65" s="191"/>
      <c r="X65" s="191"/>
      <c r="Y65" s="191"/>
      <c r="Z65" s="191"/>
      <c r="AA65" s="191"/>
      <c r="AB65" s="191"/>
      <c r="AC65" s="191"/>
      <c r="AD65" s="191"/>
      <c r="AE65" s="191"/>
      <c r="AF65" s="191"/>
      <c r="AG65" s="191"/>
      <c r="AH65" s="191"/>
      <c r="AI65" s="191"/>
      <c r="AJ65" s="191"/>
      <c r="AK65" s="191"/>
      <c r="AL65" s="191"/>
      <c r="AM65" s="191"/>
      <c r="AN65" s="191"/>
      <c r="AO65" s="191"/>
      <c r="AP65" s="191"/>
      <c r="AQ65" s="191"/>
      <c r="AR65" s="191"/>
      <c r="AS65" s="191"/>
      <c r="AT65" s="191"/>
      <c r="AU65" s="191"/>
      <c r="AV65" s="191"/>
      <c r="AW65" s="191"/>
      <c r="AX65" s="191"/>
      <c r="AY65" s="191"/>
      <c r="AZ65" s="191"/>
      <c r="BA65" s="191"/>
      <c r="BB65" s="191"/>
      <c r="BC65" s="191"/>
      <c r="BD65" s="191"/>
      <c r="BE65" s="191"/>
      <c r="BF65" s="191"/>
      <c r="BG65" s="191"/>
      <c r="BH65" s="191"/>
      <c r="BI65" s="191"/>
      <c r="BJ65" s="191"/>
      <c r="BK65" s="191"/>
      <c r="BL65" s="191"/>
      <c r="BM65" s="191"/>
      <c r="BN65" s="191"/>
      <c r="BO65" s="191"/>
      <c r="BP65" s="191"/>
      <c r="BQ65" s="191"/>
      <c r="BR65" s="191"/>
      <c r="BS65" s="191"/>
      <c r="BT65" s="191"/>
      <c r="BU65" s="191"/>
      <c r="BV65" s="191"/>
      <c r="BW65" s="191"/>
      <c r="BX65" s="191"/>
      <c r="BY65" s="191"/>
      <c r="BZ65" s="191"/>
      <c r="CA65" s="191"/>
      <c r="CB65" s="191"/>
      <c r="CC65" s="191"/>
      <c r="CD65" s="191"/>
      <c r="CE65" s="191"/>
      <c r="CF65" s="191"/>
      <c r="CG65" s="191"/>
      <c r="CH65" s="191"/>
      <c r="CI65" s="191"/>
      <c r="CJ65" s="191"/>
      <c r="CK65" s="191"/>
      <c r="CL65" s="191"/>
      <c r="CM65" s="191"/>
      <c r="CN65" s="191"/>
      <c r="CO65" s="191"/>
      <c r="CP65" s="191"/>
      <c r="CQ65" s="191"/>
      <c r="CR65" s="191"/>
      <c r="CS65" s="191"/>
      <c r="CT65" s="191"/>
      <c r="CU65" s="191"/>
      <c r="CV65" s="191"/>
      <c r="CW65" s="191"/>
      <c r="CX65" s="191"/>
      <c r="CY65" s="191"/>
      <c r="CZ65" s="191"/>
      <c r="DA65" s="191"/>
      <c r="DB65" s="191"/>
      <c r="DC65" s="191"/>
      <c r="DD65" s="191"/>
      <c r="DE65" s="191"/>
      <c r="DF65" s="191"/>
      <c r="DG65" s="191"/>
      <c r="DH65" s="191"/>
      <c r="DI65" s="191"/>
      <c r="DJ65" s="191"/>
      <c r="DK65" s="191"/>
      <c r="DL65" s="191"/>
      <c r="DM65" s="191"/>
      <c r="DN65" s="191"/>
      <c r="DO65" s="191"/>
      <c r="DP65" s="191"/>
      <c r="DQ65" s="191"/>
      <c r="DR65" s="191"/>
      <c r="DS65" s="191"/>
      <c r="DT65" s="191"/>
      <c r="DU65" s="191"/>
      <c r="DV65" s="191"/>
      <c r="DW65" s="191"/>
      <c r="DX65" s="191"/>
      <c r="DY65" s="191"/>
      <c r="DZ65" s="191"/>
      <c r="EA65" s="191"/>
      <c r="EB65" s="191"/>
      <c r="EC65" s="191"/>
      <c r="ED65" s="191"/>
      <c r="EE65" s="191"/>
      <c r="EF65" s="191"/>
      <c r="EG65" s="191"/>
      <c r="EH65" s="191"/>
      <c r="EI65" s="191"/>
      <c r="EJ65" s="191"/>
      <c r="EK65" s="191"/>
      <c r="EL65" s="191"/>
      <c r="EM65" s="191"/>
      <c r="EN65" s="191"/>
      <c r="EO65" s="191"/>
      <c r="EP65" s="191"/>
      <c r="EQ65" s="191"/>
      <c r="ER65" s="191"/>
      <c r="ES65" s="191"/>
      <c r="ET65" s="191"/>
      <c r="EU65" s="191"/>
      <c r="EV65" s="191"/>
      <c r="EW65" s="191"/>
      <c r="EX65" s="191"/>
      <c r="EY65" s="191"/>
      <c r="EZ65" s="191"/>
      <c r="FA65" s="191"/>
      <c r="FB65" s="191"/>
      <c r="FC65" s="191"/>
      <c r="FD65" s="191"/>
      <c r="FE65" s="191"/>
      <c r="FF65" s="191"/>
      <c r="FG65" s="191"/>
      <c r="FH65" s="191"/>
      <c r="FI65" s="191"/>
      <c r="FJ65" s="191"/>
      <c r="FK65" s="191"/>
      <c r="FL65" s="191"/>
      <c r="FM65" s="191"/>
      <c r="FN65" s="191"/>
      <c r="FO65" s="191"/>
      <c r="FP65" s="191"/>
      <c r="FQ65" s="191"/>
      <c r="FR65" s="191"/>
      <c r="FS65" s="191"/>
      <c r="FT65" s="191"/>
      <c r="FU65" s="191"/>
      <c r="FV65" s="191"/>
      <c r="FW65" s="191"/>
      <c r="FX65" s="191"/>
      <c r="FY65" s="191"/>
      <c r="FZ65" s="191"/>
      <c r="GA65" s="191"/>
      <c r="GB65" s="191"/>
      <c r="GC65" s="191"/>
      <c r="GD65" s="191"/>
      <c r="GE65" s="191"/>
      <c r="GF65" s="191"/>
      <c r="GG65" s="191"/>
      <c r="GH65" s="191"/>
      <c r="GI65" s="191"/>
      <c r="GJ65" s="191"/>
      <c r="GK65" s="6"/>
      <c r="GL65" s="6"/>
      <c r="GM65" s="6"/>
      <c r="GN65" s="6"/>
    </row>
    <row r="66" spans="2:196" ht="11.25" customHeight="1" x14ac:dyDescent="0.3">
      <c r="B66" s="300" t="s">
        <v>209</v>
      </c>
      <c r="C66" s="189"/>
      <c r="D66" s="189"/>
      <c r="E66" s="298"/>
      <c r="F66" s="191"/>
      <c r="G66" s="301"/>
      <c r="H66" s="305"/>
      <c r="I66" s="306"/>
      <c r="J66" s="191"/>
      <c r="K66" s="191"/>
      <c r="L66" s="191"/>
      <c r="M66" s="191"/>
      <c r="N66" s="191"/>
      <c r="O66" s="191"/>
      <c r="P66" s="191"/>
      <c r="Q66" s="191"/>
      <c r="R66" s="191"/>
      <c r="S66" s="191"/>
      <c r="T66" s="191"/>
      <c r="U66" s="191"/>
      <c r="V66" s="191"/>
      <c r="W66" s="191"/>
      <c r="X66" s="191"/>
      <c r="Y66" s="191"/>
      <c r="Z66" s="191"/>
      <c r="AA66" s="191"/>
      <c r="AB66" s="191"/>
      <c r="AC66" s="191"/>
      <c r="AD66" s="191"/>
      <c r="AE66" s="191"/>
      <c r="AF66" s="191"/>
      <c r="AG66" s="191"/>
      <c r="AH66" s="191"/>
      <c r="AI66" s="191"/>
      <c r="AJ66" s="191"/>
      <c r="AK66" s="191"/>
      <c r="AL66" s="191"/>
      <c r="AM66" s="191"/>
      <c r="AN66" s="191"/>
      <c r="AO66" s="191"/>
      <c r="AP66" s="191"/>
      <c r="AQ66" s="191"/>
      <c r="AR66" s="191"/>
      <c r="AS66" s="191"/>
      <c r="AT66" s="191"/>
      <c r="AU66" s="191"/>
      <c r="AV66" s="191"/>
      <c r="AW66" s="191"/>
      <c r="AX66" s="191"/>
      <c r="AY66" s="191"/>
      <c r="AZ66" s="191"/>
      <c r="BA66" s="191"/>
      <c r="BB66" s="191"/>
      <c r="BC66" s="191"/>
      <c r="BD66" s="191"/>
      <c r="BE66" s="191"/>
      <c r="BF66" s="191"/>
      <c r="BG66" s="191"/>
      <c r="BH66" s="191"/>
      <c r="BI66" s="191"/>
      <c r="BJ66" s="191"/>
      <c r="BK66" s="191"/>
      <c r="BL66" s="191"/>
      <c r="BM66" s="191"/>
      <c r="BN66" s="191"/>
      <c r="BO66" s="191"/>
      <c r="BP66" s="191"/>
      <c r="BQ66" s="191"/>
      <c r="BR66" s="191"/>
      <c r="BS66" s="191"/>
      <c r="BT66" s="191"/>
      <c r="BU66" s="191"/>
      <c r="BV66" s="191"/>
      <c r="BW66" s="191"/>
      <c r="BX66" s="191"/>
      <c r="BY66" s="191"/>
      <c r="BZ66" s="191"/>
      <c r="CA66" s="191"/>
      <c r="CB66" s="191"/>
      <c r="CC66" s="191"/>
      <c r="CD66" s="191"/>
      <c r="CE66" s="191"/>
      <c r="CF66" s="191"/>
      <c r="CG66" s="191"/>
      <c r="CH66" s="191"/>
      <c r="CI66" s="191"/>
      <c r="CJ66" s="191"/>
      <c r="CK66" s="191"/>
      <c r="CL66" s="191"/>
      <c r="CM66" s="191"/>
      <c r="CN66" s="191"/>
      <c r="CO66" s="191"/>
      <c r="CP66" s="191"/>
      <c r="CQ66" s="191"/>
      <c r="CR66" s="191"/>
      <c r="CS66" s="191"/>
      <c r="CT66" s="191"/>
      <c r="CU66" s="191"/>
      <c r="CV66" s="191"/>
      <c r="CW66" s="191"/>
      <c r="CX66" s="191"/>
      <c r="CY66" s="191"/>
      <c r="CZ66" s="191"/>
      <c r="DA66" s="191"/>
      <c r="DB66" s="191"/>
      <c r="DC66" s="191"/>
      <c r="DD66" s="191"/>
      <c r="DE66" s="191"/>
      <c r="DF66" s="191"/>
      <c r="DG66" s="191"/>
      <c r="DH66" s="191"/>
      <c r="DI66" s="191"/>
      <c r="DJ66" s="191"/>
      <c r="DK66" s="191"/>
      <c r="DL66" s="191"/>
      <c r="DM66" s="191"/>
      <c r="DN66" s="191"/>
      <c r="DO66" s="191"/>
      <c r="DP66" s="191"/>
      <c r="DQ66" s="191"/>
      <c r="DR66" s="191"/>
      <c r="DS66" s="191"/>
      <c r="DT66" s="191"/>
      <c r="DU66" s="191"/>
      <c r="DV66" s="191"/>
      <c r="DW66" s="191"/>
      <c r="DX66" s="191"/>
      <c r="DY66" s="191"/>
      <c r="DZ66" s="191"/>
      <c r="EA66" s="191"/>
      <c r="EB66" s="191"/>
      <c r="EC66" s="191"/>
      <c r="ED66" s="191"/>
      <c r="EE66" s="191"/>
      <c r="EF66" s="191"/>
      <c r="EG66" s="191"/>
      <c r="EH66" s="191"/>
      <c r="EI66" s="191"/>
      <c r="EJ66" s="191"/>
      <c r="EK66" s="191"/>
      <c r="EL66" s="191"/>
      <c r="EM66" s="191"/>
      <c r="EN66" s="191"/>
      <c r="EO66" s="191"/>
      <c r="EP66" s="191"/>
      <c r="EQ66" s="191"/>
      <c r="ER66" s="191"/>
      <c r="ES66" s="191"/>
      <c r="ET66" s="191"/>
      <c r="EU66" s="191"/>
      <c r="EV66" s="191"/>
      <c r="EW66" s="191"/>
      <c r="EX66" s="191"/>
      <c r="EY66" s="191"/>
      <c r="EZ66" s="191"/>
      <c r="FA66" s="191"/>
      <c r="FB66" s="191"/>
      <c r="FC66" s="191"/>
      <c r="FD66" s="191"/>
      <c r="FE66" s="191"/>
      <c r="FF66" s="191"/>
      <c r="FG66" s="191"/>
      <c r="FH66" s="191"/>
      <c r="FI66" s="191"/>
      <c r="FJ66" s="191"/>
      <c r="FK66" s="191"/>
      <c r="FL66" s="191"/>
      <c r="FM66" s="191"/>
      <c r="FN66" s="191"/>
      <c r="FO66" s="191"/>
      <c r="FP66" s="191"/>
      <c r="FQ66" s="191"/>
      <c r="FR66" s="191"/>
      <c r="FS66" s="191"/>
      <c r="FT66" s="191"/>
      <c r="FU66" s="191"/>
      <c r="FV66" s="191"/>
      <c r="FW66" s="191"/>
      <c r="FX66" s="191"/>
      <c r="FY66" s="191"/>
      <c r="FZ66" s="191"/>
      <c r="GA66" s="191"/>
      <c r="GB66" s="191"/>
      <c r="GC66" s="191"/>
      <c r="GD66" s="191"/>
      <c r="GE66" s="191"/>
      <c r="GF66" s="191"/>
      <c r="GG66" s="191"/>
      <c r="GH66" s="191"/>
      <c r="GI66" s="191"/>
      <c r="GJ66" s="191"/>
      <c r="GK66" s="6"/>
      <c r="GL66" s="6"/>
      <c r="GM66" s="6"/>
      <c r="GN66" s="6"/>
    </row>
    <row r="67" spans="2:196" ht="11.25" customHeight="1" x14ac:dyDescent="0.3">
      <c r="B67" s="302"/>
      <c r="C67" s="192"/>
      <c r="D67" s="189"/>
      <c r="E67" s="193"/>
      <c r="F67" s="194"/>
      <c r="G67" s="303"/>
      <c r="H67" s="305"/>
      <c r="I67" s="306"/>
      <c r="J67" s="4"/>
      <c r="GK67" s="6"/>
      <c r="GL67" s="6"/>
      <c r="GM67" s="6"/>
      <c r="GN67" s="6"/>
    </row>
    <row r="68" spans="2:196" ht="17.25" thickBot="1" x14ac:dyDescent="0.35">
      <c r="B68" s="313" t="s">
        <v>210</v>
      </c>
      <c r="C68" s="314"/>
      <c r="D68" s="304"/>
      <c r="E68" s="314" t="s">
        <v>211</v>
      </c>
      <c r="F68" s="314"/>
      <c r="G68" s="315"/>
      <c r="H68" s="307"/>
      <c r="I68" s="306"/>
      <c r="J68" s="4"/>
      <c r="GK68" s="6"/>
      <c r="GL68" s="6"/>
      <c r="GM68" s="6"/>
      <c r="GN68" s="6"/>
    </row>
    <row r="69" spans="2:196" x14ac:dyDescent="0.3">
      <c r="H69" s="207"/>
    </row>
    <row r="70" spans="2:196" x14ac:dyDescent="0.3">
      <c r="H70" s="207"/>
    </row>
    <row r="71" spans="2:196" x14ac:dyDescent="0.3">
      <c r="H71" s="207"/>
    </row>
  </sheetData>
  <mergeCells count="40">
    <mergeCell ref="C28:F28"/>
    <mergeCell ref="B3:G3"/>
    <mergeCell ref="B4:G4"/>
    <mergeCell ref="B5:G5"/>
    <mergeCell ref="B6:G6"/>
    <mergeCell ref="B7:G7"/>
    <mergeCell ref="B9:G9"/>
    <mergeCell ref="B10:G10"/>
    <mergeCell ref="B13:G13"/>
    <mergeCell ref="B15:B16"/>
    <mergeCell ref="C15:C17"/>
    <mergeCell ref="C18:G18"/>
    <mergeCell ref="C29:F29"/>
    <mergeCell ref="C30:F30"/>
    <mergeCell ref="B31:B32"/>
    <mergeCell ref="C31:C33"/>
    <mergeCell ref="D31:D33"/>
    <mergeCell ref="F31:F32"/>
    <mergeCell ref="B56:G56"/>
    <mergeCell ref="H42:K42"/>
    <mergeCell ref="C46:F46"/>
    <mergeCell ref="C47:F47"/>
    <mergeCell ref="C48:F48"/>
    <mergeCell ref="C49:F49"/>
    <mergeCell ref="B50:G50"/>
    <mergeCell ref="B51:G51"/>
    <mergeCell ref="B52:G52"/>
    <mergeCell ref="B53:G53"/>
    <mergeCell ref="B54:G54"/>
    <mergeCell ref="B55:G55"/>
    <mergeCell ref="B68:C68"/>
    <mergeCell ref="E68:G68"/>
    <mergeCell ref="B57:G57"/>
    <mergeCell ref="B58:G58"/>
    <mergeCell ref="B59:G59"/>
    <mergeCell ref="B60:G60"/>
    <mergeCell ref="B61:G61"/>
    <mergeCell ref="B62:G62"/>
    <mergeCell ref="B63:G63"/>
    <mergeCell ref="B64:G64"/>
  </mergeCells>
  <printOptions horizontalCentered="1"/>
  <pageMargins left="0.31496062992125984" right="0.31496062992125984" top="0.55118110236220474" bottom="0.55118110236220474" header="0.31496062992125984" footer="0.31496062992125984"/>
  <pageSetup paperSize="14" scale="81" orientation="portrait" horizontalDpi="4294967294" verticalDpi="4294967294" r:id="rId1"/>
  <rowBreaks count="1" manualBreakCount="1">
    <brk id="33" max="7"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V58"/>
  <sheetViews>
    <sheetView topLeftCell="A22" zoomScale="70" zoomScaleNormal="70" zoomScaleSheetLayoutView="85" workbookViewId="0">
      <selection activeCell="A5" sqref="A5:V5"/>
    </sheetView>
  </sheetViews>
  <sheetFormatPr baseColWidth="10" defaultRowHeight="16.5" x14ac:dyDescent="0.3"/>
  <cols>
    <col min="1" max="1" width="40.7109375" style="227" customWidth="1"/>
    <col min="2" max="13" width="3.7109375" style="227" customWidth="1"/>
    <col min="14" max="14" width="41.140625" style="227" customWidth="1"/>
    <col min="15" max="20" width="6.5703125" style="230" customWidth="1"/>
    <col min="21" max="21" width="6.5703125" style="227" customWidth="1"/>
    <col min="22" max="22" width="6" style="227" customWidth="1"/>
    <col min="23" max="16384" width="11.42578125" style="227"/>
  </cols>
  <sheetData>
    <row r="1" spans="1:22" x14ac:dyDescent="0.3">
      <c r="A1" s="406" t="s">
        <v>0</v>
      </c>
      <c r="B1" s="406"/>
      <c r="C1" s="406"/>
      <c r="D1" s="406"/>
      <c r="E1" s="406"/>
      <c r="F1" s="406"/>
      <c r="G1" s="406"/>
      <c r="H1" s="406"/>
      <c r="I1" s="406"/>
      <c r="J1" s="406"/>
      <c r="K1" s="406"/>
      <c r="L1" s="406"/>
      <c r="M1" s="406"/>
      <c r="N1" s="406"/>
      <c r="O1" s="381"/>
      <c r="P1" s="381"/>
      <c r="Q1" s="381"/>
      <c r="R1" s="381"/>
      <c r="S1" s="381"/>
      <c r="T1" s="381"/>
      <c r="U1" s="381"/>
      <c r="V1" s="407"/>
    </row>
    <row r="2" spans="1:22" x14ac:dyDescent="0.3">
      <c r="A2" s="406" t="s">
        <v>1</v>
      </c>
      <c r="B2" s="406"/>
      <c r="C2" s="406"/>
      <c r="D2" s="406"/>
      <c r="E2" s="406"/>
      <c r="F2" s="406"/>
      <c r="G2" s="406"/>
      <c r="H2" s="406"/>
      <c r="I2" s="406"/>
      <c r="J2" s="406"/>
      <c r="K2" s="406"/>
      <c r="L2" s="406"/>
      <c r="M2" s="406"/>
      <c r="N2" s="406"/>
      <c r="O2" s="381"/>
      <c r="P2" s="381"/>
      <c r="Q2" s="381"/>
      <c r="R2" s="381"/>
      <c r="S2" s="381"/>
      <c r="T2" s="381"/>
      <c r="U2" s="381"/>
      <c r="V2" s="407"/>
    </row>
    <row r="3" spans="1:22" ht="23.25" customHeight="1" x14ac:dyDescent="0.3">
      <c r="A3" s="406" t="s">
        <v>255</v>
      </c>
      <c r="B3" s="406"/>
      <c r="C3" s="406"/>
      <c r="D3" s="406"/>
      <c r="E3" s="406"/>
      <c r="F3" s="406"/>
      <c r="G3" s="406"/>
      <c r="H3" s="406"/>
      <c r="I3" s="406"/>
      <c r="J3" s="406"/>
      <c r="K3" s="406"/>
      <c r="L3" s="406"/>
      <c r="M3" s="406"/>
      <c r="N3" s="406"/>
      <c r="O3" s="381"/>
      <c r="P3" s="381"/>
      <c r="Q3" s="381"/>
      <c r="R3" s="381"/>
      <c r="S3" s="381"/>
      <c r="T3" s="381"/>
      <c r="U3" s="381"/>
      <c r="V3" s="407"/>
    </row>
    <row r="4" spans="1:22" ht="10.5" customHeight="1" x14ac:dyDescent="0.3">
      <c r="A4" s="406"/>
      <c r="B4" s="406"/>
      <c r="C4" s="406"/>
      <c r="D4" s="406"/>
      <c r="E4" s="406"/>
      <c r="F4" s="406"/>
      <c r="G4" s="406"/>
      <c r="H4" s="406"/>
      <c r="I4" s="406"/>
      <c r="J4" s="406"/>
      <c r="K4" s="406"/>
      <c r="L4" s="406"/>
      <c r="M4" s="406"/>
      <c r="N4" s="406"/>
      <c r="O4" s="381"/>
      <c r="P4" s="381"/>
      <c r="Q4" s="381"/>
      <c r="R4" s="381"/>
      <c r="S4" s="381"/>
      <c r="T4" s="381"/>
      <c r="U4" s="381"/>
      <c r="V4" s="407"/>
    </row>
    <row r="5" spans="1:22" ht="32.25" customHeight="1" x14ac:dyDescent="0.3">
      <c r="A5" s="378" t="s">
        <v>264</v>
      </c>
      <c r="B5" s="378"/>
      <c r="C5" s="378"/>
      <c r="D5" s="378"/>
      <c r="E5" s="378"/>
      <c r="F5" s="378"/>
      <c r="G5" s="378"/>
      <c r="H5" s="378"/>
      <c r="I5" s="378"/>
      <c r="J5" s="378"/>
      <c r="K5" s="378"/>
      <c r="L5" s="378"/>
      <c r="M5" s="378"/>
      <c r="N5" s="378"/>
      <c r="O5" s="379"/>
      <c r="P5" s="379"/>
      <c r="Q5" s="379"/>
      <c r="R5" s="379"/>
      <c r="S5" s="379"/>
      <c r="T5" s="379"/>
      <c r="U5" s="379"/>
      <c r="V5" s="379"/>
    </row>
    <row r="6" spans="1:22" ht="38.25" customHeight="1" x14ac:dyDescent="0.3">
      <c r="A6" s="378" t="s">
        <v>257</v>
      </c>
      <c r="B6" s="378"/>
      <c r="C6" s="378"/>
      <c r="D6" s="378"/>
      <c r="E6" s="378"/>
      <c r="F6" s="378"/>
      <c r="G6" s="378"/>
      <c r="H6" s="378"/>
      <c r="I6" s="378"/>
      <c r="J6" s="378"/>
      <c r="K6" s="378"/>
      <c r="L6" s="378"/>
      <c r="M6" s="378"/>
      <c r="N6" s="378"/>
      <c r="O6" s="379"/>
      <c r="P6" s="379"/>
      <c r="Q6" s="379"/>
      <c r="R6" s="379"/>
      <c r="S6" s="379"/>
      <c r="T6" s="379"/>
      <c r="U6" s="379"/>
      <c r="V6" s="379"/>
    </row>
    <row r="7" spans="1:22" x14ac:dyDescent="0.3">
      <c r="A7" s="378"/>
      <c r="B7" s="378"/>
      <c r="C7" s="378"/>
      <c r="D7" s="378"/>
      <c r="E7" s="378"/>
      <c r="F7" s="378"/>
      <c r="G7" s="378"/>
      <c r="H7" s="378"/>
      <c r="I7" s="378"/>
      <c r="J7" s="378"/>
      <c r="K7" s="378"/>
      <c r="L7" s="378"/>
      <c r="M7" s="378"/>
      <c r="N7" s="378"/>
      <c r="O7" s="379"/>
      <c r="P7" s="379"/>
      <c r="Q7" s="379"/>
      <c r="R7" s="379"/>
      <c r="S7" s="379"/>
      <c r="T7" s="379"/>
      <c r="U7" s="379"/>
      <c r="V7" s="379"/>
    </row>
    <row r="8" spans="1:22" ht="9.75" customHeight="1" x14ac:dyDescent="0.3">
      <c r="A8" s="380" t="s">
        <v>226</v>
      </c>
      <c r="B8" s="380"/>
      <c r="C8" s="380"/>
      <c r="D8" s="380"/>
      <c r="E8" s="380"/>
      <c r="F8" s="380"/>
      <c r="G8" s="380"/>
      <c r="H8" s="380"/>
      <c r="I8" s="380"/>
      <c r="J8" s="380"/>
      <c r="K8" s="380"/>
      <c r="L8" s="380"/>
      <c r="M8" s="380"/>
      <c r="N8" s="380"/>
      <c r="O8" s="380"/>
      <c r="P8" s="380"/>
      <c r="Q8" s="380"/>
      <c r="R8" s="380"/>
      <c r="S8" s="380"/>
      <c r="T8" s="380"/>
      <c r="U8" s="380"/>
      <c r="V8" s="381"/>
    </row>
    <row r="9" spans="1:22" ht="15.75" customHeight="1" x14ac:dyDescent="0.3">
      <c r="A9" s="380"/>
      <c r="B9" s="380"/>
      <c r="C9" s="380"/>
      <c r="D9" s="380"/>
      <c r="E9" s="380"/>
      <c r="F9" s="380"/>
      <c r="G9" s="380"/>
      <c r="H9" s="380"/>
      <c r="I9" s="380"/>
      <c r="J9" s="380"/>
      <c r="K9" s="380"/>
      <c r="L9" s="380"/>
      <c r="M9" s="380"/>
      <c r="N9" s="380"/>
      <c r="O9" s="380"/>
      <c r="P9" s="380"/>
      <c r="Q9" s="380"/>
      <c r="R9" s="380"/>
      <c r="S9" s="380"/>
      <c r="T9" s="380"/>
      <c r="U9" s="380"/>
      <c r="V9" s="381"/>
    </row>
    <row r="10" spans="1:22" ht="36" customHeight="1" thickBot="1" x14ac:dyDescent="0.35">
      <c r="O10" s="228"/>
      <c r="P10" s="228"/>
      <c r="Q10" s="229"/>
      <c r="R10" s="229"/>
      <c r="U10" s="229"/>
      <c r="V10" s="229"/>
    </row>
    <row r="11" spans="1:22" ht="64.5" customHeight="1" thickTop="1" thickBot="1" x14ac:dyDescent="0.35">
      <c r="A11" s="382" t="s">
        <v>227</v>
      </c>
      <c r="B11" s="385" t="s">
        <v>228</v>
      </c>
      <c r="C11" s="386"/>
      <c r="D11" s="386"/>
      <c r="E11" s="231">
        <v>1</v>
      </c>
      <c r="F11" s="385" t="s">
        <v>228</v>
      </c>
      <c r="G11" s="386"/>
      <c r="H11" s="386"/>
      <c r="I11" s="231">
        <f>E11+1</f>
        <v>2</v>
      </c>
      <c r="J11" s="385" t="s">
        <v>228</v>
      </c>
      <c r="K11" s="386"/>
      <c r="L11" s="386"/>
      <c r="M11" s="231">
        <f>I11+1</f>
        <v>3</v>
      </c>
      <c r="N11" s="387" t="s">
        <v>229</v>
      </c>
      <c r="O11" s="390" t="s">
        <v>230</v>
      </c>
      <c r="P11" s="391"/>
      <c r="Q11" s="391"/>
      <c r="R11" s="391"/>
      <c r="S11" s="391"/>
      <c r="T11" s="391"/>
      <c r="U11" s="392"/>
      <c r="V11" s="393"/>
    </row>
    <row r="12" spans="1:22" ht="17.25" thickBot="1" x14ac:dyDescent="0.35">
      <c r="A12" s="383"/>
      <c r="B12" s="232">
        <v>1</v>
      </c>
      <c r="C12" s="233">
        <f>+B12+1</f>
        <v>2</v>
      </c>
      <c r="D12" s="233">
        <f>+C12+1</f>
        <v>3</v>
      </c>
      <c r="E12" s="234">
        <f>+D12+1</f>
        <v>4</v>
      </c>
      <c r="F12" s="232">
        <v>1</v>
      </c>
      <c r="G12" s="233">
        <f>+F12+1</f>
        <v>2</v>
      </c>
      <c r="H12" s="233">
        <f>+G12+1</f>
        <v>3</v>
      </c>
      <c r="I12" s="234">
        <f>+H12+1</f>
        <v>4</v>
      </c>
      <c r="J12" s="235">
        <v>1</v>
      </c>
      <c r="K12" s="233">
        <f>+J12+1</f>
        <v>2</v>
      </c>
      <c r="L12" s="233">
        <f>+K12+1</f>
        <v>3</v>
      </c>
      <c r="M12" s="234">
        <f>+L12+1</f>
        <v>4</v>
      </c>
      <c r="N12" s="388"/>
      <c r="O12" s="236">
        <v>1</v>
      </c>
      <c r="P12" s="237">
        <v>1</v>
      </c>
      <c r="Q12" s="237">
        <v>1</v>
      </c>
      <c r="R12" s="237">
        <v>1</v>
      </c>
      <c r="S12" s="237">
        <v>1</v>
      </c>
      <c r="T12" s="237">
        <v>1</v>
      </c>
      <c r="U12" s="238">
        <v>1</v>
      </c>
      <c r="V12" s="396" t="s">
        <v>49</v>
      </c>
    </row>
    <row r="13" spans="1:22" ht="132.75" customHeight="1" x14ac:dyDescent="0.3">
      <c r="A13" s="383"/>
      <c r="B13" s="400"/>
      <c r="C13" s="401"/>
      <c r="D13" s="401"/>
      <c r="E13" s="402"/>
      <c r="F13" s="400"/>
      <c r="G13" s="401"/>
      <c r="H13" s="401"/>
      <c r="I13" s="402"/>
      <c r="J13" s="400"/>
      <c r="K13" s="401"/>
      <c r="L13" s="401"/>
      <c r="M13" s="402"/>
      <c r="N13" s="388"/>
      <c r="O13" s="413" t="s">
        <v>256</v>
      </c>
      <c r="P13" s="394" t="s">
        <v>249</v>
      </c>
      <c r="Q13" s="394" t="s">
        <v>250</v>
      </c>
      <c r="R13" s="394" t="s">
        <v>223</v>
      </c>
      <c r="S13" s="394" t="s">
        <v>21</v>
      </c>
      <c r="T13" s="394" t="s">
        <v>20</v>
      </c>
      <c r="U13" s="398" t="s">
        <v>84</v>
      </c>
      <c r="V13" s="397"/>
    </row>
    <row r="14" spans="1:22" ht="17.25" customHeight="1" thickBot="1" x14ac:dyDescent="0.35">
      <c r="A14" s="384"/>
      <c r="B14" s="403"/>
      <c r="C14" s="404"/>
      <c r="D14" s="404"/>
      <c r="E14" s="405"/>
      <c r="F14" s="403"/>
      <c r="G14" s="404"/>
      <c r="H14" s="404"/>
      <c r="I14" s="405"/>
      <c r="J14" s="403"/>
      <c r="K14" s="404"/>
      <c r="L14" s="404"/>
      <c r="M14" s="405"/>
      <c r="N14" s="389"/>
      <c r="O14" s="414"/>
      <c r="P14" s="395"/>
      <c r="Q14" s="395"/>
      <c r="R14" s="395"/>
      <c r="S14" s="395"/>
      <c r="T14" s="395"/>
      <c r="U14" s="399"/>
      <c r="V14" s="397"/>
    </row>
    <row r="15" spans="1:22" ht="115.5" thickBot="1" x14ac:dyDescent="0.35">
      <c r="A15" s="239" t="s">
        <v>231</v>
      </c>
      <c r="B15" s="240">
        <v>1</v>
      </c>
      <c r="C15" s="241">
        <v>1</v>
      </c>
      <c r="D15" s="241" t="s">
        <v>49</v>
      </c>
      <c r="E15" s="242" t="s">
        <v>49</v>
      </c>
      <c r="F15" s="240"/>
      <c r="G15" s="241"/>
      <c r="H15" s="241" t="s">
        <v>49</v>
      </c>
      <c r="I15" s="242" t="s">
        <v>49</v>
      </c>
      <c r="J15" s="240"/>
      <c r="K15" s="241"/>
      <c r="L15" s="241" t="s">
        <v>49</v>
      </c>
      <c r="M15" s="242" t="s">
        <v>49</v>
      </c>
      <c r="N15" s="243" t="s">
        <v>251</v>
      </c>
      <c r="O15" s="244">
        <v>0.02</v>
      </c>
      <c r="P15" s="245">
        <v>0.01</v>
      </c>
      <c r="Q15" s="246">
        <v>0.01</v>
      </c>
      <c r="R15" s="246">
        <v>0.01</v>
      </c>
      <c r="S15" s="246">
        <v>0.01</v>
      </c>
      <c r="T15" s="246">
        <v>0.03</v>
      </c>
      <c r="U15" s="247"/>
      <c r="V15" s="248"/>
    </row>
    <row r="16" spans="1:22" ht="65.099999999999994" customHeight="1" thickBot="1" x14ac:dyDescent="0.35">
      <c r="A16" s="249" t="s">
        <v>232</v>
      </c>
      <c r="B16" s="250"/>
      <c r="C16" s="251"/>
      <c r="D16" s="251"/>
      <c r="E16" s="252"/>
      <c r="F16" s="250"/>
      <c r="G16" s="251"/>
      <c r="H16" s="251"/>
      <c r="I16" s="253"/>
      <c r="J16" s="254"/>
      <c r="K16" s="251"/>
      <c r="L16" s="251"/>
      <c r="M16" s="252"/>
      <c r="N16" s="255"/>
      <c r="O16" s="256"/>
      <c r="P16" s="257"/>
      <c r="Q16" s="258"/>
      <c r="R16" s="258"/>
      <c r="S16" s="258"/>
      <c r="T16" s="258"/>
      <c r="U16" s="259"/>
      <c r="V16" s="248"/>
    </row>
    <row r="17" spans="1:22" ht="65.099999999999994" customHeight="1" thickBot="1" x14ac:dyDescent="0.35">
      <c r="A17" s="260" t="s">
        <v>233</v>
      </c>
      <c r="B17" s="250"/>
      <c r="C17" s="251"/>
      <c r="D17" s="262">
        <v>1</v>
      </c>
      <c r="E17" s="263">
        <v>1</v>
      </c>
      <c r="F17" s="261">
        <v>1</v>
      </c>
      <c r="G17" s="262">
        <v>1</v>
      </c>
      <c r="H17" s="262">
        <v>1</v>
      </c>
      <c r="I17" s="264">
        <v>1</v>
      </c>
      <c r="J17" s="265">
        <v>1</v>
      </c>
      <c r="K17" s="262">
        <v>1</v>
      </c>
      <c r="L17" s="262">
        <v>1</v>
      </c>
      <c r="M17" s="263">
        <v>1</v>
      </c>
      <c r="N17" s="243" t="s">
        <v>251</v>
      </c>
      <c r="O17" s="256">
        <v>0.09</v>
      </c>
      <c r="P17" s="257">
        <v>0.52</v>
      </c>
      <c r="Q17" s="266">
        <v>0.05</v>
      </c>
      <c r="R17" s="266">
        <v>0.01</v>
      </c>
      <c r="S17" s="266">
        <v>0.05</v>
      </c>
      <c r="T17" s="266">
        <v>0.05</v>
      </c>
      <c r="U17" s="259">
        <v>0.9</v>
      </c>
      <c r="V17" s="267" t="s">
        <v>49</v>
      </c>
    </row>
    <row r="18" spans="1:22" ht="65.099999999999994" customHeight="1" thickBot="1" x14ac:dyDescent="0.35">
      <c r="A18" s="268" t="s">
        <v>234</v>
      </c>
      <c r="B18" s="250">
        <v>1</v>
      </c>
      <c r="C18" s="251">
        <v>1</v>
      </c>
      <c r="D18" s="251">
        <v>1</v>
      </c>
      <c r="E18" s="252">
        <v>1</v>
      </c>
      <c r="F18" s="250">
        <v>1</v>
      </c>
      <c r="G18" s="251">
        <v>1</v>
      </c>
      <c r="H18" s="251">
        <v>1</v>
      </c>
      <c r="I18" s="253">
        <v>1</v>
      </c>
      <c r="J18" s="254">
        <v>1</v>
      </c>
      <c r="K18" s="251">
        <v>1</v>
      </c>
      <c r="L18" s="251">
        <v>1</v>
      </c>
      <c r="M18" s="252">
        <v>1</v>
      </c>
      <c r="N18" s="243" t="s">
        <v>251</v>
      </c>
      <c r="O18" s="256"/>
      <c r="P18" s="257">
        <v>0.1</v>
      </c>
      <c r="Q18" s="269">
        <v>0.01</v>
      </c>
      <c r="R18" s="269"/>
      <c r="S18" s="269">
        <v>0.01</v>
      </c>
      <c r="T18" s="269">
        <v>0.01</v>
      </c>
      <c r="U18" s="289">
        <v>0.1</v>
      </c>
      <c r="V18" s="267" t="s">
        <v>49</v>
      </c>
    </row>
    <row r="19" spans="1:22" ht="65.099999999999994" customHeight="1" thickBot="1" x14ac:dyDescent="0.35">
      <c r="A19" s="268" t="s">
        <v>236</v>
      </c>
      <c r="B19" s="250"/>
      <c r="C19" s="251"/>
      <c r="D19" s="251"/>
      <c r="E19" s="253">
        <v>1</v>
      </c>
      <c r="F19" s="250"/>
      <c r="G19" s="251"/>
      <c r="H19" s="251" t="s">
        <v>49</v>
      </c>
      <c r="I19" s="253">
        <v>1</v>
      </c>
      <c r="J19" s="254"/>
      <c r="K19" s="251" t="s">
        <v>49</v>
      </c>
      <c r="L19" s="251" t="s">
        <v>49</v>
      </c>
      <c r="M19" s="253">
        <v>1</v>
      </c>
      <c r="N19" s="243" t="s">
        <v>251</v>
      </c>
      <c r="O19" s="244">
        <v>0.01</v>
      </c>
      <c r="P19" s="245">
        <v>0.1</v>
      </c>
      <c r="Q19" s="269">
        <v>0.01</v>
      </c>
      <c r="R19" s="269">
        <v>0.01</v>
      </c>
      <c r="S19" s="269">
        <v>0.01</v>
      </c>
      <c r="T19" s="269">
        <v>0.01</v>
      </c>
      <c r="U19" s="271"/>
      <c r="V19" s="267" t="s">
        <v>49</v>
      </c>
    </row>
    <row r="20" spans="1:22" ht="65.099999999999994" customHeight="1" thickBot="1" x14ac:dyDescent="0.35">
      <c r="A20" s="268" t="s">
        <v>237</v>
      </c>
      <c r="B20" s="261">
        <v>1</v>
      </c>
      <c r="C20" s="262">
        <v>1</v>
      </c>
      <c r="D20" s="262">
        <v>1</v>
      </c>
      <c r="E20" s="263">
        <v>1</v>
      </c>
      <c r="F20" s="261">
        <v>1</v>
      </c>
      <c r="G20" s="262">
        <v>1</v>
      </c>
      <c r="H20" s="262">
        <v>1</v>
      </c>
      <c r="I20" s="264">
        <v>1</v>
      </c>
      <c r="J20" s="265">
        <v>1</v>
      </c>
      <c r="K20" s="262">
        <v>1</v>
      </c>
      <c r="L20" s="262">
        <v>1</v>
      </c>
      <c r="M20" s="263">
        <v>1</v>
      </c>
      <c r="N20" s="243" t="s">
        <v>251</v>
      </c>
      <c r="O20" s="256">
        <v>0.01</v>
      </c>
      <c r="P20" s="257">
        <v>0.1</v>
      </c>
      <c r="Q20" s="258"/>
      <c r="R20" s="258"/>
      <c r="S20" s="258"/>
      <c r="T20" s="258"/>
      <c r="U20" s="270"/>
      <c r="V20" s="267"/>
    </row>
    <row r="21" spans="1:22" ht="65.099999999999994" customHeight="1" thickBot="1" x14ac:dyDescent="0.35">
      <c r="A21" s="268" t="s">
        <v>238</v>
      </c>
      <c r="B21" s="250"/>
      <c r="C21" s="251"/>
      <c r="D21" s="251"/>
      <c r="E21" s="253"/>
      <c r="F21" s="250"/>
      <c r="G21" s="251"/>
      <c r="H21" s="251"/>
      <c r="I21" s="253"/>
      <c r="J21" s="254"/>
      <c r="K21" s="251"/>
      <c r="L21" s="251"/>
      <c r="M21" s="253">
        <v>1</v>
      </c>
      <c r="N21" s="243" t="s">
        <v>252</v>
      </c>
      <c r="O21" s="244"/>
      <c r="P21" s="245">
        <v>0.05</v>
      </c>
      <c r="Q21" s="269"/>
      <c r="R21" s="269"/>
      <c r="S21" s="269"/>
      <c r="T21" s="269"/>
      <c r="U21" s="271"/>
      <c r="V21" s="267"/>
    </row>
    <row r="22" spans="1:22" ht="65.099999999999994" customHeight="1" thickBot="1" x14ac:dyDescent="0.35">
      <c r="A22" s="268" t="s">
        <v>239</v>
      </c>
      <c r="B22" s="261"/>
      <c r="C22" s="262"/>
      <c r="D22" s="262"/>
      <c r="E22" s="263"/>
      <c r="F22" s="261"/>
      <c r="G22" s="262"/>
      <c r="H22" s="262"/>
      <c r="I22" s="264" t="s">
        <v>49</v>
      </c>
      <c r="J22" s="265" t="s">
        <v>49</v>
      </c>
      <c r="K22" s="262" t="s">
        <v>49</v>
      </c>
      <c r="L22" s="251">
        <v>1</v>
      </c>
      <c r="M22" s="253">
        <v>1</v>
      </c>
      <c r="N22" s="255" t="s">
        <v>235</v>
      </c>
      <c r="O22" s="256">
        <v>0.01</v>
      </c>
      <c r="P22" s="257">
        <v>0.05</v>
      </c>
      <c r="Q22" s="269"/>
      <c r="R22" s="269"/>
      <c r="S22" s="269"/>
      <c r="T22" s="269"/>
      <c r="U22" s="270"/>
      <c r="V22" s="267" t="s">
        <v>49</v>
      </c>
    </row>
    <row r="23" spans="1:22" ht="65.099999999999994" customHeight="1" thickBot="1" x14ac:dyDescent="0.35">
      <c r="A23" s="268" t="s">
        <v>240</v>
      </c>
      <c r="B23" s="250"/>
      <c r="C23" s="251"/>
      <c r="D23" s="251"/>
      <c r="E23" s="252"/>
      <c r="F23" s="250"/>
      <c r="G23" s="251"/>
      <c r="H23" s="251"/>
      <c r="I23" s="253"/>
      <c r="J23" s="254"/>
      <c r="K23" s="251" t="s">
        <v>49</v>
      </c>
      <c r="L23" s="251" t="s">
        <v>49</v>
      </c>
      <c r="M23" s="253">
        <v>1</v>
      </c>
      <c r="N23" s="243" t="s">
        <v>251</v>
      </c>
      <c r="O23" s="272">
        <v>0.01</v>
      </c>
      <c r="P23" s="273">
        <v>7.0000000000000007E-2</v>
      </c>
      <c r="Q23" s="274">
        <v>0.02</v>
      </c>
      <c r="R23" s="274">
        <v>0.02</v>
      </c>
      <c r="S23" s="274">
        <v>0.02</v>
      </c>
      <c r="T23" s="274">
        <v>0.02</v>
      </c>
      <c r="U23" s="275"/>
      <c r="V23" s="267" t="s">
        <v>49</v>
      </c>
    </row>
    <row r="24" spans="1:22" ht="17.25" hidden="1" thickBot="1" x14ac:dyDescent="0.35">
      <c r="A24" s="268" t="s">
        <v>49</v>
      </c>
      <c r="B24" s="409" t="s">
        <v>49</v>
      </c>
      <c r="C24" s="410"/>
      <c r="D24" s="410"/>
      <c r="E24" s="410"/>
      <c r="F24" s="410"/>
      <c r="G24" s="410"/>
      <c r="H24" s="410"/>
      <c r="I24" s="410"/>
      <c r="J24" s="410"/>
      <c r="K24" s="410"/>
      <c r="L24" s="410"/>
      <c r="M24" s="410"/>
      <c r="N24" s="291" t="s">
        <v>241</v>
      </c>
      <c r="O24" s="276">
        <f>SUM(O15:O23)</f>
        <v>0.15000000000000002</v>
      </c>
      <c r="P24" s="287">
        <f>SUM(P15:P23)</f>
        <v>1</v>
      </c>
      <c r="Q24" s="287">
        <f>SUM(Q15:Q23)</f>
        <v>0.1</v>
      </c>
      <c r="R24" s="287">
        <f t="shared" ref="R24:T24" si="0">SUM(R15:R23)</f>
        <v>0.05</v>
      </c>
      <c r="S24" s="287">
        <f>SUM(S15:S23)</f>
        <v>0.1</v>
      </c>
      <c r="T24" s="287">
        <f t="shared" si="0"/>
        <v>0.12</v>
      </c>
      <c r="U24" s="288">
        <f>SUM(U15:U23)</f>
        <v>1</v>
      </c>
      <c r="V24" s="277"/>
    </row>
    <row r="25" spans="1:22" ht="17.25" thickBot="1" x14ac:dyDescent="0.35">
      <c r="A25" s="278"/>
      <c r="B25" s="411"/>
      <c r="C25" s="412"/>
      <c r="D25" s="412"/>
      <c r="E25" s="412"/>
      <c r="F25" s="412"/>
      <c r="G25" s="412"/>
      <c r="H25" s="412"/>
      <c r="I25" s="412"/>
      <c r="J25" s="412"/>
      <c r="K25" s="412"/>
      <c r="L25" s="412"/>
      <c r="M25" s="412"/>
      <c r="N25" s="279" t="s">
        <v>242</v>
      </c>
      <c r="O25" s="308">
        <f>+O24*3</f>
        <v>0.45000000000000007</v>
      </c>
      <c r="P25" s="309">
        <f>+P24*3</f>
        <v>3</v>
      </c>
      <c r="Q25" s="309">
        <f>+Q24*3</f>
        <v>0.30000000000000004</v>
      </c>
      <c r="R25" s="309">
        <f t="shared" ref="R25:T25" si="1">+R24*3</f>
        <v>0.15000000000000002</v>
      </c>
      <c r="S25" s="309">
        <f>+S24*3</f>
        <v>0.30000000000000004</v>
      </c>
      <c r="T25" s="309">
        <f t="shared" si="1"/>
        <v>0.36</v>
      </c>
      <c r="U25" s="310">
        <f>+U24*3</f>
        <v>3</v>
      </c>
      <c r="V25" s="280" t="s">
        <v>49</v>
      </c>
    </row>
    <row r="26" spans="1:22" ht="17.25" thickTop="1" x14ac:dyDescent="0.3">
      <c r="A26" s="281"/>
      <c r="N26" s="227" t="s">
        <v>49</v>
      </c>
      <c r="U26" s="230"/>
    </row>
    <row r="27" spans="1:22" x14ac:dyDescent="0.3">
      <c r="A27" s="282" t="s">
        <v>243</v>
      </c>
      <c r="C27" s="283"/>
      <c r="D27" s="283"/>
      <c r="F27" s="283"/>
      <c r="G27" s="283"/>
      <c r="H27" s="283"/>
      <c r="I27" s="283"/>
      <c r="J27" s="283"/>
      <c r="K27" s="283"/>
      <c r="L27" s="283"/>
      <c r="M27" s="283"/>
      <c r="N27" s="284"/>
      <c r="O27" s="227"/>
      <c r="P27" s="227"/>
      <c r="Q27" s="227"/>
      <c r="R27" s="227"/>
      <c r="S27" s="227"/>
      <c r="T27" s="227"/>
    </row>
    <row r="28" spans="1:22" x14ac:dyDescent="0.3">
      <c r="A28" s="285" t="s">
        <v>244</v>
      </c>
      <c r="C28" s="283"/>
      <c r="D28" s="283"/>
      <c r="E28" s="283"/>
      <c r="F28" s="283"/>
      <c r="G28" s="283"/>
      <c r="H28" s="283"/>
      <c r="I28" s="283"/>
      <c r="J28" s="283"/>
      <c r="K28" s="283"/>
      <c r="L28" s="283"/>
      <c r="M28" s="283"/>
      <c r="N28" s="283"/>
      <c r="O28" s="283"/>
      <c r="P28" s="283"/>
      <c r="Q28" s="283"/>
      <c r="R28" s="283"/>
    </row>
    <row r="29" spans="1:22" ht="15" customHeight="1" x14ac:dyDescent="0.3"/>
    <row r="31" spans="1:22" x14ac:dyDescent="0.3">
      <c r="A31" s="188"/>
      <c r="B31" s="189"/>
      <c r="C31" s="189"/>
      <c r="D31" s="190"/>
      <c r="E31" s="191"/>
      <c r="F31" s="191"/>
      <c r="O31" s="286"/>
      <c r="P31" s="286"/>
    </row>
    <row r="32" spans="1:22" x14ac:dyDescent="0.3">
      <c r="A32" s="415"/>
      <c r="B32" s="415"/>
      <c r="C32" s="415"/>
      <c r="D32" s="415"/>
      <c r="E32" s="415"/>
      <c r="F32" s="415"/>
      <c r="G32" s="415"/>
      <c r="H32" s="415"/>
      <c r="O32" s="286"/>
      <c r="P32" s="286"/>
    </row>
    <row r="33" spans="1:16" ht="16.5" customHeight="1" x14ac:dyDescent="0.3">
      <c r="A33" s="408" t="s">
        <v>245</v>
      </c>
      <c r="B33" s="408"/>
      <c r="C33" s="408"/>
      <c r="D33" s="408"/>
      <c r="E33" s="408"/>
      <c r="F33" s="408"/>
      <c r="G33" s="408"/>
      <c r="H33" s="408"/>
      <c r="O33" s="286" t="s">
        <v>49</v>
      </c>
      <c r="P33" s="286"/>
    </row>
    <row r="34" spans="1:16" x14ac:dyDescent="0.3">
      <c r="O34" s="286" t="s">
        <v>49</v>
      </c>
      <c r="P34" s="286"/>
    </row>
    <row r="35" spans="1:16" x14ac:dyDescent="0.3">
      <c r="O35" s="286" t="s">
        <v>246</v>
      </c>
      <c r="P35" s="286"/>
    </row>
    <row r="36" spans="1:16" x14ac:dyDescent="0.3">
      <c r="O36" s="286" t="s">
        <v>49</v>
      </c>
      <c r="P36" s="286"/>
    </row>
    <row r="37" spans="1:16" x14ac:dyDescent="0.3">
      <c r="O37" s="286" t="s">
        <v>49</v>
      </c>
      <c r="P37" s="286"/>
    </row>
    <row r="38" spans="1:16" x14ac:dyDescent="0.3">
      <c r="O38" s="286" t="s">
        <v>49</v>
      </c>
      <c r="P38" s="286"/>
    </row>
    <row r="39" spans="1:16" x14ac:dyDescent="0.3">
      <c r="O39" s="286" t="s">
        <v>49</v>
      </c>
      <c r="P39" s="286"/>
    </row>
    <row r="40" spans="1:16" x14ac:dyDescent="0.3">
      <c r="O40" s="286" t="s">
        <v>49</v>
      </c>
      <c r="P40" s="286"/>
    </row>
    <row r="41" spans="1:16" x14ac:dyDescent="0.3">
      <c r="O41" s="286" t="s">
        <v>49</v>
      </c>
      <c r="P41" s="286"/>
    </row>
    <row r="42" spans="1:16" x14ac:dyDescent="0.3">
      <c r="O42" s="230" t="s">
        <v>49</v>
      </c>
    </row>
    <row r="43" spans="1:16" x14ac:dyDescent="0.3">
      <c r="O43" s="230" t="s">
        <v>49</v>
      </c>
    </row>
    <row r="58" ht="15" customHeight="1" x14ac:dyDescent="0.3"/>
  </sheetData>
  <mergeCells count="29">
    <mergeCell ref="A33:H33"/>
    <mergeCell ref="J13:M14"/>
    <mergeCell ref="B24:M24"/>
    <mergeCell ref="B25:M25"/>
    <mergeCell ref="T13:T14"/>
    <mergeCell ref="Q13:Q14"/>
    <mergeCell ref="R13:R14"/>
    <mergeCell ref="O13:O14"/>
    <mergeCell ref="A32:H32"/>
    <mergeCell ref="P13:P14"/>
    <mergeCell ref="B13:E14"/>
    <mergeCell ref="A6:V6"/>
    <mergeCell ref="A1:V1"/>
    <mergeCell ref="A2:V2"/>
    <mergeCell ref="A3:V3"/>
    <mergeCell ref="A4:V4"/>
    <mergeCell ref="A5:V5"/>
    <mergeCell ref="A7:V7"/>
    <mergeCell ref="A8:V9"/>
    <mergeCell ref="A11:A14"/>
    <mergeCell ref="B11:D11"/>
    <mergeCell ref="F11:H11"/>
    <mergeCell ref="J11:L11"/>
    <mergeCell ref="N11:N14"/>
    <mergeCell ref="O11:V11"/>
    <mergeCell ref="S13:S14"/>
    <mergeCell ref="V12:V14"/>
    <mergeCell ref="U13:U14"/>
    <mergeCell ref="F13:I14"/>
  </mergeCells>
  <conditionalFormatting sqref="N24 B24">
    <cfRule type="cellIs" dxfId="18" priority="78" stopIfTrue="1" operator="equal">
      <formula>1</formula>
    </cfRule>
  </conditionalFormatting>
  <conditionalFormatting sqref="M19">
    <cfRule type="cellIs" dxfId="17" priority="71" stopIfTrue="1" operator="equal">
      <formula>1</formula>
    </cfRule>
  </conditionalFormatting>
  <conditionalFormatting sqref="B16:M16 J19:L19 B19:D20 F19:H20 B22:K23 J20:K20 B15:C15 D17:M17">
    <cfRule type="cellIs" dxfId="16" priority="73" stopIfTrue="1" operator="equal">
      <formula>1</formula>
    </cfRule>
  </conditionalFormatting>
  <conditionalFormatting sqref="B18:M18 I19:I20">
    <cfRule type="cellIs" dxfId="15" priority="72" stopIfTrue="1" operator="equal">
      <formula>1</formula>
    </cfRule>
  </conditionalFormatting>
  <conditionalFormatting sqref="E19:E20">
    <cfRule type="cellIs" dxfId="14" priority="70" stopIfTrue="1" operator="equal">
      <formula>1</formula>
    </cfRule>
  </conditionalFormatting>
  <conditionalFormatting sqref="M20">
    <cfRule type="cellIs" dxfId="13" priority="41" stopIfTrue="1" operator="equal">
      <formula>1</formula>
    </cfRule>
  </conditionalFormatting>
  <conditionalFormatting sqref="L20">
    <cfRule type="cellIs" dxfId="12" priority="42" stopIfTrue="1" operator="equal">
      <formula>1</formula>
    </cfRule>
  </conditionalFormatting>
  <conditionalFormatting sqref="F15:I15">
    <cfRule type="cellIs" dxfId="11" priority="27" stopIfTrue="1" operator="equal">
      <formula>1</formula>
    </cfRule>
  </conditionalFormatting>
  <conditionalFormatting sqref="D15:E15">
    <cfRule type="cellIs" dxfId="10" priority="26" stopIfTrue="1" operator="equal">
      <formula>1</formula>
    </cfRule>
  </conditionalFormatting>
  <conditionalFormatting sqref="B17:C17">
    <cfRule type="cellIs" dxfId="9" priority="25" stopIfTrue="1" operator="equal">
      <formula>1</formula>
    </cfRule>
  </conditionalFormatting>
  <conditionalFormatting sqref="J15:M15">
    <cfRule type="cellIs" dxfId="8" priority="28" stopIfTrue="1" operator="equal">
      <formula>1</formula>
    </cfRule>
  </conditionalFormatting>
  <conditionalFormatting sqref="M21">
    <cfRule type="cellIs" dxfId="7" priority="6" stopIfTrue="1" operator="equal">
      <formula>1</formula>
    </cfRule>
  </conditionalFormatting>
  <conditionalFormatting sqref="J21:L21 B21:D21 F21:H21">
    <cfRule type="cellIs" dxfId="6" priority="8" stopIfTrue="1" operator="equal">
      <formula>1</formula>
    </cfRule>
  </conditionalFormatting>
  <conditionalFormatting sqref="I21">
    <cfRule type="cellIs" dxfId="5" priority="7" stopIfTrue="1" operator="equal">
      <formula>1</formula>
    </cfRule>
  </conditionalFormatting>
  <conditionalFormatting sqref="E21">
    <cfRule type="cellIs" dxfId="4" priority="5" stopIfTrue="1" operator="equal">
      <formula>1</formula>
    </cfRule>
  </conditionalFormatting>
  <conditionalFormatting sqref="L23">
    <cfRule type="cellIs" dxfId="3" priority="4" stopIfTrue="1" operator="equal">
      <formula>1</formula>
    </cfRule>
  </conditionalFormatting>
  <conditionalFormatting sqref="L22">
    <cfRule type="cellIs" dxfId="2" priority="1" stopIfTrue="1" operator="equal">
      <formula>1</formula>
    </cfRule>
  </conditionalFormatting>
  <conditionalFormatting sqref="M23">
    <cfRule type="cellIs" dxfId="1" priority="3" stopIfTrue="1" operator="equal">
      <formula>1</formula>
    </cfRule>
  </conditionalFormatting>
  <conditionalFormatting sqref="M22">
    <cfRule type="cellIs" dxfId="0" priority="2" stopIfTrue="1" operator="equal">
      <formula>1</formula>
    </cfRule>
  </conditionalFormatting>
  <printOptions horizontalCentered="1" verticalCentered="1"/>
  <pageMargins left="0.11811023622047245" right="0.11811023622047245" top="0.35433070866141736" bottom="0.35433070866141736" header="0.31496062992125984" footer="0.31496062992125984"/>
  <pageSetup scale="60" orientation="landscape"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HL123"/>
  <sheetViews>
    <sheetView topLeftCell="A34" zoomScaleNormal="100" zoomScaleSheetLayoutView="85" workbookViewId="0">
      <selection activeCell="B76" sqref="B76:E76"/>
    </sheetView>
  </sheetViews>
  <sheetFormatPr baseColWidth="10" defaultColWidth="12.5703125" defaultRowHeight="16.5" x14ac:dyDescent="0.3"/>
  <cols>
    <col min="1" max="1" width="14.140625" style="1" customWidth="1"/>
    <col min="2" max="2" width="43.85546875" style="2" customWidth="1"/>
    <col min="3" max="3" width="14.42578125" style="2" customWidth="1"/>
    <col min="4" max="4" width="15.85546875" style="3" customWidth="1"/>
    <col min="5" max="5" width="11.7109375" style="4" customWidth="1"/>
    <col min="6" max="6" width="21" style="4" customWidth="1"/>
    <col min="7" max="7" width="15.7109375" style="4" customWidth="1"/>
    <col min="8" max="8" width="14" style="4" customWidth="1"/>
    <col min="9" max="220" width="11.5703125" style="4" customWidth="1"/>
    <col min="221" max="16384" width="12.5703125" style="6"/>
  </cols>
  <sheetData>
    <row r="1" spans="1:220" ht="19.5" customHeight="1" x14ac:dyDescent="0.3">
      <c r="A1" s="155" t="s">
        <v>192</v>
      </c>
    </row>
    <row r="2" spans="1:220" ht="19.5" customHeight="1" x14ac:dyDescent="0.3">
      <c r="A2" s="460" t="s">
        <v>0</v>
      </c>
      <c r="B2" s="460"/>
      <c r="C2" s="460"/>
      <c r="D2" s="460"/>
      <c r="E2" s="460"/>
      <c r="F2" s="460"/>
    </row>
    <row r="3" spans="1:220" ht="19.5" customHeight="1" x14ac:dyDescent="0.3">
      <c r="A3" s="461" t="s">
        <v>1</v>
      </c>
      <c r="B3" s="461"/>
      <c r="C3" s="461"/>
      <c r="D3" s="461"/>
      <c r="E3" s="461"/>
      <c r="F3" s="461"/>
    </row>
    <row r="4" spans="1:220" ht="19.5" customHeight="1" x14ac:dyDescent="0.3">
      <c r="A4" s="457" t="s">
        <v>2</v>
      </c>
      <c r="B4" s="457"/>
      <c r="C4" s="457"/>
      <c r="D4" s="457"/>
      <c r="E4" s="457"/>
      <c r="F4" s="457"/>
    </row>
    <row r="5" spans="1:220" ht="12" customHeight="1" x14ac:dyDescent="0.3">
      <c r="A5" s="462"/>
      <c r="B5" s="462"/>
      <c r="C5" s="462"/>
      <c r="D5" s="462"/>
      <c r="E5" s="462"/>
      <c r="F5" s="462"/>
    </row>
    <row r="6" spans="1:220" ht="15.75" customHeight="1" x14ac:dyDescent="0.3">
      <c r="A6" s="463" t="s">
        <v>77</v>
      </c>
      <c r="B6" s="463"/>
      <c r="C6" s="463"/>
      <c r="D6" s="463"/>
      <c r="E6" s="463"/>
      <c r="F6" s="463"/>
    </row>
    <row r="7" spans="1:220" ht="12" customHeight="1" x14ac:dyDescent="0.3">
      <c r="A7" s="464" t="s">
        <v>78</v>
      </c>
      <c r="B7" s="464"/>
      <c r="C7" s="464"/>
      <c r="D7" s="464"/>
      <c r="E7" s="464"/>
      <c r="F7" s="464"/>
    </row>
    <row r="8" spans="1:220" ht="12" customHeight="1" x14ac:dyDescent="0.3">
      <c r="A8" s="464"/>
      <c r="B8" s="464"/>
      <c r="C8" s="464"/>
      <c r="D8" s="464"/>
      <c r="E8" s="464"/>
      <c r="F8" s="464"/>
    </row>
    <row r="9" spans="1:220" ht="21" customHeight="1" thickBot="1" x14ac:dyDescent="0.35">
      <c r="A9" s="464"/>
      <c r="B9" s="464"/>
      <c r="C9" s="464"/>
      <c r="D9" s="464"/>
      <c r="E9" s="464"/>
      <c r="F9" s="464"/>
    </row>
    <row r="10" spans="1:220" s="5" customFormat="1" ht="14.25" customHeight="1" thickBot="1" x14ac:dyDescent="0.35">
      <c r="A10" s="57"/>
      <c r="B10" s="457" t="s">
        <v>72</v>
      </c>
      <c r="C10" s="457"/>
      <c r="D10" s="361"/>
      <c r="E10" s="458" t="s">
        <v>110</v>
      </c>
      <c r="F10" s="459"/>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row>
    <row r="11" spans="1:220" s="5" customFormat="1" ht="12" customHeight="1" thickBot="1" x14ac:dyDescent="0.35">
      <c r="A11" s="58"/>
      <c r="B11" s="59"/>
      <c r="C11" s="59"/>
      <c r="D11" s="59"/>
      <c r="E11" s="59"/>
      <c r="F11" s="59"/>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row>
    <row r="12" spans="1:220" s="5" customFormat="1" ht="12" customHeight="1" x14ac:dyDescent="0.3">
      <c r="A12" s="372" t="s">
        <v>3</v>
      </c>
      <c r="B12" s="450" t="s">
        <v>4</v>
      </c>
      <c r="C12" s="60" t="s">
        <v>5</v>
      </c>
      <c r="D12" s="60" t="s">
        <v>6</v>
      </c>
      <c r="E12" s="60" t="s">
        <v>7</v>
      </c>
      <c r="F12" s="61"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row>
    <row r="13" spans="1:220" s="5" customFormat="1" ht="12" customHeight="1" x14ac:dyDescent="0.3">
      <c r="A13" s="343"/>
      <c r="B13" s="346"/>
      <c r="C13" s="62" t="s">
        <v>9</v>
      </c>
      <c r="D13" s="62" t="s">
        <v>10</v>
      </c>
      <c r="E13" s="62" t="s">
        <v>11</v>
      </c>
      <c r="F13" s="63"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row>
    <row r="14" spans="1:220" s="5" customFormat="1" ht="12" customHeight="1" thickBot="1" x14ac:dyDescent="0.35">
      <c r="A14" s="64" t="s">
        <v>13</v>
      </c>
      <c r="B14" s="347"/>
      <c r="C14" s="65" t="s">
        <v>14</v>
      </c>
      <c r="D14" s="65" t="s">
        <v>15</v>
      </c>
      <c r="E14" s="65" t="s">
        <v>16</v>
      </c>
      <c r="F14" s="66" t="s">
        <v>17</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row>
    <row r="15" spans="1:220" s="5" customFormat="1" ht="12" customHeight="1" x14ac:dyDescent="0.3">
      <c r="A15" s="67"/>
      <c r="B15" s="431" t="s">
        <v>95</v>
      </c>
      <c r="C15" s="431"/>
      <c r="D15" s="431"/>
      <c r="E15" s="431"/>
      <c r="F15" s="432"/>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row>
    <row r="16" spans="1:220" s="5" customFormat="1" ht="12" customHeight="1" x14ac:dyDescent="0.3">
      <c r="A16" s="68"/>
      <c r="B16" s="433" t="s">
        <v>18</v>
      </c>
      <c r="C16" s="433"/>
      <c r="D16" s="433"/>
      <c r="E16" s="433"/>
      <c r="F16" s="43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row>
    <row r="17" spans="1:220" s="5" customFormat="1" ht="12" customHeight="1" x14ac:dyDescent="0.3">
      <c r="A17" s="69"/>
      <c r="B17" s="70" t="s">
        <v>111</v>
      </c>
      <c r="C17" s="71"/>
      <c r="D17" s="71"/>
      <c r="E17" s="88"/>
      <c r="F17" s="72"/>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row>
    <row r="18" spans="1:220" s="5" customFormat="1" ht="12" customHeight="1" x14ac:dyDescent="0.3">
      <c r="A18" s="69"/>
      <c r="B18" s="70" t="s">
        <v>19</v>
      </c>
      <c r="C18" s="71"/>
      <c r="D18" s="71"/>
      <c r="E18" s="88"/>
      <c r="F18" s="72"/>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row>
    <row r="19" spans="1:220" s="5" customFormat="1" ht="12" customHeight="1" x14ac:dyDescent="0.3">
      <c r="A19" s="69"/>
      <c r="B19" s="70" t="s">
        <v>75</v>
      </c>
      <c r="C19" s="71"/>
      <c r="D19" s="71"/>
      <c r="E19" s="88"/>
      <c r="F19" s="72"/>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row>
    <row r="20" spans="1:220" s="5" customFormat="1" ht="12" customHeight="1" x14ac:dyDescent="0.3">
      <c r="A20" s="69"/>
      <c r="B20" s="70" t="s">
        <v>93</v>
      </c>
      <c r="C20" s="71"/>
      <c r="D20" s="71"/>
      <c r="E20" s="88"/>
      <c r="F20" s="72"/>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row>
    <row r="21" spans="1:220" s="5" customFormat="1" ht="12" customHeight="1" x14ac:dyDescent="0.3">
      <c r="A21" s="69"/>
      <c r="B21" s="70" t="s">
        <v>94</v>
      </c>
      <c r="C21" s="71"/>
      <c r="D21" s="71"/>
      <c r="E21" s="88"/>
      <c r="F21" s="72"/>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row>
    <row r="22" spans="1:220" s="5" customFormat="1" ht="12" customHeight="1" x14ac:dyDescent="0.3">
      <c r="A22" s="69"/>
      <c r="B22" s="70" t="s">
        <v>79</v>
      </c>
      <c r="C22" s="71"/>
      <c r="D22" s="71"/>
      <c r="E22" s="88"/>
      <c r="F22" s="72"/>
      <c r="G22" s="151"/>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row>
    <row r="23" spans="1:220" s="5" customFormat="1" ht="12" customHeight="1" x14ac:dyDescent="0.3">
      <c r="A23" s="90"/>
      <c r="B23" s="91" t="s">
        <v>22</v>
      </c>
      <c r="C23" s="92"/>
      <c r="D23" s="92"/>
      <c r="E23" s="93"/>
      <c r="F23" s="9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row>
    <row r="24" spans="1:220" s="5" customFormat="1" ht="12" customHeight="1" x14ac:dyDescent="0.3">
      <c r="A24" s="69"/>
      <c r="B24" s="70" t="s">
        <v>92</v>
      </c>
      <c r="C24" s="92"/>
      <c r="D24" s="92"/>
      <c r="E24" s="93"/>
      <c r="F24" s="72"/>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row>
    <row r="25" spans="1:220" s="5" customFormat="1" ht="12" customHeight="1" x14ac:dyDescent="0.3">
      <c r="A25" s="69"/>
      <c r="B25" s="70" t="s">
        <v>82</v>
      </c>
      <c r="C25" s="92"/>
      <c r="D25" s="92"/>
      <c r="E25" s="93"/>
      <c r="F25" s="72"/>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row>
    <row r="26" spans="1:220" s="5" customFormat="1" ht="12" customHeight="1" x14ac:dyDescent="0.3">
      <c r="A26" s="48"/>
      <c r="B26" s="95" t="s">
        <v>23</v>
      </c>
      <c r="C26" s="95"/>
      <c r="D26" s="95"/>
      <c r="E26" s="95"/>
      <c r="F26" s="96"/>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row>
    <row r="27" spans="1:220" s="5" customFormat="1" ht="12" customHeight="1" x14ac:dyDescent="0.3">
      <c r="A27" s="69"/>
      <c r="B27" s="70" t="s">
        <v>24</v>
      </c>
      <c r="C27" s="71"/>
      <c r="D27" s="71"/>
      <c r="E27" s="88"/>
      <c r="F27" s="72"/>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row>
    <row r="28" spans="1:220" s="5" customFormat="1" ht="12" customHeight="1" x14ac:dyDescent="0.3">
      <c r="A28" s="69"/>
      <c r="B28" s="70" t="s">
        <v>83</v>
      </c>
      <c r="C28" s="71"/>
      <c r="D28" s="71"/>
      <c r="E28" s="88"/>
      <c r="F28" s="72"/>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row>
    <row r="29" spans="1:220" s="5" customFormat="1" ht="12" customHeight="1" x14ac:dyDescent="0.3">
      <c r="A29" s="69"/>
      <c r="B29" s="70" t="s">
        <v>84</v>
      </c>
      <c r="C29" s="71"/>
      <c r="D29" s="71"/>
      <c r="E29" s="88"/>
      <c r="F29" s="72"/>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row>
    <row r="30" spans="1:220" s="5" customFormat="1" ht="12" customHeight="1" x14ac:dyDescent="0.3">
      <c r="A30" s="69"/>
      <c r="B30" s="70" t="s">
        <v>25</v>
      </c>
      <c r="C30" s="71"/>
      <c r="D30" s="71"/>
      <c r="E30" s="88"/>
      <c r="F30" s="72"/>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row>
    <row r="31" spans="1:220" s="5" customFormat="1" ht="12" customHeight="1" x14ac:dyDescent="0.3">
      <c r="A31" s="48"/>
      <c r="B31" s="95" t="s">
        <v>76</v>
      </c>
      <c r="C31" s="71"/>
      <c r="D31" s="71"/>
      <c r="E31" s="88"/>
      <c r="F31" s="96"/>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row>
    <row r="32" spans="1:220" s="5" customFormat="1" ht="12" customHeight="1" x14ac:dyDescent="0.3">
      <c r="A32" s="69"/>
      <c r="B32" s="70" t="s">
        <v>26</v>
      </c>
      <c r="C32" s="71"/>
      <c r="D32" s="71"/>
      <c r="E32" s="88"/>
      <c r="F32" s="72"/>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row>
    <row r="33" spans="1:220" s="5" customFormat="1" ht="12" customHeight="1" x14ac:dyDescent="0.3">
      <c r="A33" s="48"/>
      <c r="B33" s="95" t="s">
        <v>73</v>
      </c>
      <c r="C33" s="71"/>
      <c r="D33" s="71"/>
      <c r="E33" s="88"/>
      <c r="F33" s="96"/>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row>
    <row r="34" spans="1:220" s="5" customFormat="1" ht="12" customHeight="1" x14ac:dyDescent="0.3">
      <c r="A34" s="69"/>
      <c r="B34" s="70" t="s">
        <v>50</v>
      </c>
      <c r="C34" s="71"/>
      <c r="D34" s="71"/>
      <c r="E34" s="88"/>
      <c r="F34" s="73"/>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row>
    <row r="35" spans="1:220" s="5" customFormat="1" ht="12" customHeight="1" x14ac:dyDescent="0.3">
      <c r="A35" s="69"/>
      <c r="B35" s="70" t="s">
        <v>85</v>
      </c>
      <c r="C35" s="71"/>
      <c r="D35" s="71"/>
      <c r="E35" s="88"/>
      <c r="F35" s="72"/>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row>
    <row r="36" spans="1:220" s="5" customFormat="1" ht="12" customHeight="1" x14ac:dyDescent="0.3">
      <c r="A36" s="69"/>
      <c r="B36" s="70" t="s">
        <v>86</v>
      </c>
      <c r="C36" s="71"/>
      <c r="D36" s="71"/>
      <c r="E36" s="88"/>
      <c r="F36" s="72"/>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row>
    <row r="37" spans="1:220" s="5" customFormat="1" ht="12" customHeight="1" x14ac:dyDescent="0.3">
      <c r="A37" s="69"/>
      <c r="B37" s="70" t="s">
        <v>87</v>
      </c>
      <c r="C37" s="71"/>
      <c r="D37" s="71"/>
      <c r="E37" s="88"/>
      <c r="F37" s="72"/>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row>
    <row r="38" spans="1:220" s="5" customFormat="1" ht="12" customHeight="1" x14ac:dyDescent="0.3">
      <c r="A38" s="69"/>
      <c r="B38" s="70" t="s">
        <v>88</v>
      </c>
      <c r="C38" s="71"/>
      <c r="D38" s="71"/>
      <c r="E38" s="88"/>
      <c r="F38" s="72"/>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row>
    <row r="39" spans="1:220" s="5" customFormat="1" ht="12" customHeight="1" x14ac:dyDescent="0.3">
      <c r="A39" s="74"/>
      <c r="B39" s="435" t="s">
        <v>89</v>
      </c>
      <c r="C39" s="435"/>
      <c r="D39" s="435"/>
      <c r="E39" s="435"/>
      <c r="F39" s="436"/>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row>
    <row r="40" spans="1:220" s="5" customFormat="1" ht="12" customHeight="1" x14ac:dyDescent="0.3">
      <c r="A40" s="69"/>
      <c r="B40" s="441" t="s">
        <v>90</v>
      </c>
      <c r="C40" s="442"/>
      <c r="D40" s="442"/>
      <c r="E40" s="443"/>
      <c r="F40" s="55"/>
      <c r="G40" s="51" t="s">
        <v>52</v>
      </c>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row>
    <row r="41" spans="1:220" s="5" customFormat="1" ht="12" customHeight="1" x14ac:dyDescent="0.3">
      <c r="A41" s="101"/>
      <c r="B41" s="433" t="s">
        <v>27</v>
      </c>
      <c r="C41" s="433"/>
      <c r="D41" s="433"/>
      <c r="E41" s="444"/>
      <c r="F41" s="102">
        <f>+SUM(F17:F25,F27:F30,F32,F34:F38,F40)</f>
        <v>0</v>
      </c>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row>
    <row r="42" spans="1:220" s="5" customFormat="1" ht="12" customHeight="1" x14ac:dyDescent="0.3">
      <c r="A42" s="48"/>
      <c r="B42" s="433" t="s">
        <v>96</v>
      </c>
      <c r="C42" s="433"/>
      <c r="D42" s="433"/>
      <c r="E42" s="444"/>
      <c r="F42" s="156"/>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row>
    <row r="43" spans="1:220" s="5" customFormat="1" ht="12" customHeight="1" x14ac:dyDescent="0.3">
      <c r="A43" s="74"/>
      <c r="B43" s="433" t="s">
        <v>97</v>
      </c>
      <c r="C43" s="433"/>
      <c r="D43" s="433"/>
      <c r="E43" s="444"/>
      <c r="F43" s="75">
        <f>+F42*F41</f>
        <v>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row>
    <row r="44" spans="1:220" s="5" customFormat="1" ht="12" customHeight="1" x14ac:dyDescent="0.3">
      <c r="A44" s="50" t="s">
        <v>98</v>
      </c>
      <c r="B44" s="445" t="s">
        <v>113</v>
      </c>
      <c r="C44" s="445"/>
      <c r="D44" s="445"/>
      <c r="E44" s="445"/>
      <c r="F44" s="446"/>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row>
    <row r="45" spans="1:220" s="5" customFormat="1" ht="12" customHeight="1" x14ac:dyDescent="0.3">
      <c r="A45" s="52"/>
      <c r="B45" s="97" t="s">
        <v>53</v>
      </c>
      <c r="C45" s="53"/>
      <c r="D45" s="54"/>
      <c r="E45" s="149"/>
      <c r="F45" s="55"/>
      <c r="G45" s="103"/>
      <c r="H45" s="1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row>
    <row r="46" spans="1:220" s="5" customFormat="1" ht="12" customHeight="1" x14ac:dyDescent="0.3">
      <c r="A46" s="52"/>
      <c r="B46" s="97" t="s">
        <v>80</v>
      </c>
      <c r="C46" s="53"/>
      <c r="D46" s="54"/>
      <c r="E46" s="149"/>
      <c r="F46" s="55"/>
      <c r="G46" s="103"/>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row>
    <row r="47" spans="1:220" s="5" customFormat="1" ht="12" customHeight="1" x14ac:dyDescent="0.3">
      <c r="A47" s="52"/>
      <c r="B47" s="97" t="s">
        <v>21</v>
      </c>
      <c r="C47" s="53"/>
      <c r="D47" s="54"/>
      <c r="E47" s="149"/>
      <c r="F47" s="55"/>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row>
    <row r="48" spans="1:220" s="5" customFormat="1" ht="12" customHeight="1" x14ac:dyDescent="0.3">
      <c r="A48" s="52"/>
      <c r="B48" s="97" t="s">
        <v>20</v>
      </c>
      <c r="C48" s="53"/>
      <c r="D48" s="54"/>
      <c r="E48" s="149"/>
      <c r="F48" s="55"/>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row>
    <row r="49" spans="1:220" s="5" customFormat="1" ht="12" customHeight="1" thickBot="1" x14ac:dyDescent="0.35">
      <c r="A49" s="100"/>
      <c r="B49" s="98" t="s">
        <v>81</v>
      </c>
      <c r="C49" s="53"/>
      <c r="D49" s="54"/>
      <c r="E49" s="149"/>
      <c r="F49" s="99"/>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row>
    <row r="50" spans="1:220" s="5" customFormat="1" ht="12" customHeight="1" x14ac:dyDescent="0.3">
      <c r="A50" s="86"/>
      <c r="B50" s="454" t="s">
        <v>112</v>
      </c>
      <c r="C50" s="454"/>
      <c r="D50" s="454"/>
      <c r="E50" s="455"/>
      <c r="F50" s="150">
        <f>+SUM(F45:F49)</f>
        <v>0</v>
      </c>
      <c r="G50" s="51" t="s">
        <v>52</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row>
    <row r="51" spans="1:220" s="5" customFormat="1" ht="12" customHeight="1" x14ac:dyDescent="0.3">
      <c r="A51" s="48"/>
      <c r="B51" s="433" t="s">
        <v>99</v>
      </c>
      <c r="C51" s="433"/>
      <c r="D51" s="433"/>
      <c r="E51" s="444"/>
      <c r="F51" s="157"/>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row>
    <row r="52" spans="1:220" s="5" customFormat="1" ht="12" customHeight="1" x14ac:dyDescent="0.3">
      <c r="A52" s="74"/>
      <c r="B52" s="435" t="s">
        <v>100</v>
      </c>
      <c r="C52" s="435"/>
      <c r="D52" s="435"/>
      <c r="E52" s="456"/>
      <c r="F52" s="75">
        <f>+F51*F50</f>
        <v>0</v>
      </c>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row>
    <row r="53" spans="1:220" s="5" customFormat="1" ht="12" customHeight="1" thickBot="1" x14ac:dyDescent="0.35">
      <c r="A53" s="74"/>
      <c r="B53" s="447" t="s">
        <v>101</v>
      </c>
      <c r="C53" s="447"/>
      <c r="D53" s="447"/>
      <c r="E53" s="448"/>
      <c r="F53" s="75">
        <f>+F52+F43</f>
        <v>0</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row>
    <row r="54" spans="1:220" s="5" customFormat="1" ht="12" customHeight="1" x14ac:dyDescent="0.3">
      <c r="A54" s="372" t="s">
        <v>3</v>
      </c>
      <c r="B54" s="449" t="s">
        <v>28</v>
      </c>
      <c r="C54" s="450" t="s">
        <v>29</v>
      </c>
      <c r="D54" s="60" t="s">
        <v>30</v>
      </c>
      <c r="E54" s="451" t="s">
        <v>31</v>
      </c>
      <c r="F54" s="61" t="s">
        <v>8</v>
      </c>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row>
    <row r="55" spans="1:220" s="5" customFormat="1" ht="12" customHeight="1" x14ac:dyDescent="0.3">
      <c r="A55" s="343"/>
      <c r="B55" s="344"/>
      <c r="C55" s="346"/>
      <c r="D55" s="62" t="s">
        <v>32</v>
      </c>
      <c r="E55" s="349"/>
      <c r="F55" s="63" t="s">
        <v>12</v>
      </c>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row>
    <row r="56" spans="1:220" s="5" customFormat="1" ht="12" customHeight="1" thickBot="1" x14ac:dyDescent="0.35">
      <c r="A56" s="64" t="s">
        <v>33</v>
      </c>
      <c r="B56" s="345"/>
      <c r="C56" s="347"/>
      <c r="D56" s="65" t="s">
        <v>34</v>
      </c>
      <c r="E56" s="65" t="s">
        <v>35</v>
      </c>
      <c r="F56" s="66" t="s">
        <v>36</v>
      </c>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row>
    <row r="57" spans="1:220" s="5" customFormat="1" ht="12" customHeight="1" x14ac:dyDescent="0.3">
      <c r="A57" s="77"/>
      <c r="B57" s="431" t="s">
        <v>37</v>
      </c>
      <c r="C57" s="431"/>
      <c r="D57" s="431"/>
      <c r="E57" s="431"/>
      <c r="F57" s="432"/>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row>
    <row r="58" spans="1:220" s="5" customFormat="1" ht="12" customHeight="1" x14ac:dyDescent="0.3">
      <c r="A58" s="48"/>
      <c r="B58" s="433" t="s">
        <v>38</v>
      </c>
      <c r="C58" s="433"/>
      <c r="D58" s="433"/>
      <c r="E58" s="433"/>
      <c r="F58" s="43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row>
    <row r="59" spans="1:220" s="5" customFormat="1" ht="12" customHeight="1" x14ac:dyDescent="0.3">
      <c r="A59" s="69"/>
      <c r="B59" s="70" t="s">
        <v>91</v>
      </c>
      <c r="C59" s="76" t="s">
        <v>39</v>
      </c>
      <c r="D59" s="71"/>
      <c r="E59" s="88"/>
      <c r="F59" s="72"/>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row>
    <row r="60" spans="1:220" s="5" customFormat="1" ht="12" customHeight="1" x14ac:dyDescent="0.3">
      <c r="A60" s="48"/>
      <c r="B60" s="95" t="s">
        <v>40</v>
      </c>
      <c r="C60" s="95"/>
      <c r="D60" s="71"/>
      <c r="E60" s="88"/>
      <c r="F60" s="96"/>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row>
    <row r="61" spans="1:220" s="3" customFormat="1" ht="27" customHeight="1" x14ac:dyDescent="0.3">
      <c r="A61" s="69"/>
      <c r="B61" s="152" t="s">
        <v>190</v>
      </c>
      <c r="C61" s="76" t="s">
        <v>41</v>
      </c>
      <c r="D61" s="153"/>
      <c r="E61" s="88"/>
      <c r="F61" s="154"/>
    </row>
    <row r="62" spans="1:220" s="5" customFormat="1" ht="27" customHeight="1" x14ac:dyDescent="0.3">
      <c r="A62" s="69"/>
      <c r="B62" s="70" t="s">
        <v>191</v>
      </c>
      <c r="C62" s="76" t="s">
        <v>41</v>
      </c>
      <c r="D62" s="71"/>
      <c r="E62" s="88"/>
      <c r="F62" s="72"/>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row>
    <row r="63" spans="1:220" s="5" customFormat="1" ht="12" customHeight="1" x14ac:dyDescent="0.3">
      <c r="A63" s="69"/>
      <c r="B63" s="70" t="s">
        <v>42</v>
      </c>
      <c r="C63" s="76" t="s">
        <v>41</v>
      </c>
      <c r="D63" s="71"/>
      <c r="E63" s="88"/>
      <c r="F63" s="72"/>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row>
    <row r="64" spans="1:220" s="5" customFormat="1" ht="12" customHeight="1" x14ac:dyDescent="0.3">
      <c r="A64" s="69"/>
      <c r="B64" s="70" t="s">
        <v>102</v>
      </c>
      <c r="C64" s="76" t="s">
        <v>43</v>
      </c>
      <c r="D64" s="71"/>
      <c r="E64" s="88"/>
      <c r="F64" s="72"/>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row>
    <row r="65" spans="1:220" s="5" customFormat="1" ht="12" customHeight="1" x14ac:dyDescent="0.3">
      <c r="A65" s="69"/>
      <c r="B65" s="70" t="s">
        <v>44</v>
      </c>
      <c r="C65" s="76" t="s">
        <v>43</v>
      </c>
      <c r="D65" s="71"/>
      <c r="E65" s="88"/>
      <c r="F65" s="72"/>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row>
    <row r="66" spans="1:220" s="5" customFormat="1" ht="12" customHeight="1" x14ac:dyDescent="0.3">
      <c r="A66" s="48"/>
      <c r="B66" s="95" t="s">
        <v>45</v>
      </c>
      <c r="C66" s="95"/>
      <c r="D66" s="71"/>
      <c r="E66" s="88"/>
      <c r="F66" s="96"/>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row>
    <row r="67" spans="1:220" s="5" customFormat="1" ht="12" customHeight="1" x14ac:dyDescent="0.3">
      <c r="A67" s="69"/>
      <c r="B67" s="70" t="s">
        <v>46</v>
      </c>
      <c r="C67" s="76" t="s">
        <v>43</v>
      </c>
      <c r="D67" s="71"/>
      <c r="E67" s="88"/>
      <c r="F67" s="72"/>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row>
    <row r="68" spans="1:220" s="5" customFormat="1" ht="12" customHeight="1" x14ac:dyDescent="0.3">
      <c r="A68" s="69"/>
      <c r="B68" s="70" t="s">
        <v>103</v>
      </c>
      <c r="C68" s="76" t="s">
        <v>43</v>
      </c>
      <c r="D68" s="71"/>
      <c r="E68" s="88"/>
      <c r="F68" s="72"/>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row>
    <row r="69" spans="1:220" s="5" customFormat="1" ht="12" customHeight="1" x14ac:dyDescent="0.3">
      <c r="A69" s="69"/>
      <c r="B69" s="70" t="s">
        <v>47</v>
      </c>
      <c r="C69" s="76" t="s">
        <v>43</v>
      </c>
      <c r="D69" s="71"/>
      <c r="E69" s="88"/>
      <c r="F69" s="72"/>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row>
    <row r="70" spans="1:220" s="5" customFormat="1" ht="12" customHeight="1" thickBot="1" x14ac:dyDescent="0.35">
      <c r="A70" s="69"/>
      <c r="B70" s="70" t="s">
        <v>178</v>
      </c>
      <c r="C70" s="76" t="s">
        <v>43</v>
      </c>
      <c r="D70" s="71"/>
      <c r="E70" s="88"/>
      <c r="F70" s="89"/>
      <c r="G70" s="51" t="s">
        <v>52</v>
      </c>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row>
    <row r="71" spans="1:220" s="5" customFormat="1" ht="12" customHeight="1" thickBot="1" x14ac:dyDescent="0.35">
      <c r="A71" s="78"/>
      <c r="B71" s="437" t="s">
        <v>104</v>
      </c>
      <c r="C71" s="437"/>
      <c r="D71" s="437"/>
      <c r="E71" s="438"/>
      <c r="F71" s="79">
        <f>SUM(F59:F70)</f>
        <v>0</v>
      </c>
      <c r="G71" s="2"/>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row>
    <row r="72" spans="1:220" s="5" customFormat="1" ht="12" customHeight="1" x14ac:dyDescent="0.3">
      <c r="A72" s="80"/>
      <c r="B72" s="439" t="s">
        <v>105</v>
      </c>
      <c r="C72" s="439"/>
      <c r="D72" s="439"/>
      <c r="E72" s="440"/>
      <c r="F72" s="81">
        <f>F53+F71</f>
        <v>0</v>
      </c>
      <c r="G72" s="2"/>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row>
    <row r="73" spans="1:220" s="5" customFormat="1" ht="12" customHeight="1" x14ac:dyDescent="0.3">
      <c r="A73" s="80"/>
      <c r="B73" s="433" t="s">
        <v>106</v>
      </c>
      <c r="C73" s="433"/>
      <c r="D73" s="433"/>
      <c r="E73" s="444"/>
      <c r="F73" s="87"/>
      <c r="G73" s="51" t="s">
        <v>52</v>
      </c>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row>
    <row r="74" spans="1:220" s="5" customFormat="1" ht="12" customHeight="1" x14ac:dyDescent="0.3">
      <c r="A74" s="80"/>
      <c r="B74" s="433" t="s">
        <v>107</v>
      </c>
      <c r="C74" s="433"/>
      <c r="D74" s="433"/>
      <c r="E74" s="444"/>
      <c r="F74" s="81">
        <f>SUM(F72:F73)</f>
        <v>0</v>
      </c>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row>
    <row r="75" spans="1:220" s="5" customFormat="1" ht="12" customHeight="1" x14ac:dyDescent="0.3">
      <c r="A75" s="82"/>
      <c r="B75" s="433" t="s">
        <v>108</v>
      </c>
      <c r="C75" s="433"/>
      <c r="D75" s="433"/>
      <c r="E75" s="444"/>
      <c r="F75" s="83">
        <f>ROUND(F74*0.16,0)</f>
        <v>0</v>
      </c>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row>
    <row r="76" spans="1:220" s="5" customFormat="1" ht="12" customHeight="1" thickBot="1" x14ac:dyDescent="0.35">
      <c r="A76" s="84"/>
      <c r="B76" s="452" t="s">
        <v>109</v>
      </c>
      <c r="C76" s="452"/>
      <c r="D76" s="452"/>
      <c r="E76" s="453"/>
      <c r="F76" s="85">
        <f>F74+F75</f>
        <v>0</v>
      </c>
      <c r="G76" s="56"/>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row>
    <row r="77" spans="1:220" s="5" customFormat="1" ht="18" customHeight="1" x14ac:dyDescent="0.3">
      <c r="A77" s="425" t="s">
        <v>48</v>
      </c>
      <c r="B77" s="426"/>
      <c r="C77" s="426"/>
      <c r="D77" s="426"/>
      <c r="E77" s="426"/>
      <c r="F77" s="427"/>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row>
    <row r="78" spans="1:220" ht="20.100000000000001" customHeight="1" x14ac:dyDescent="0.3">
      <c r="A78" s="419" t="s">
        <v>179</v>
      </c>
      <c r="B78" s="420"/>
      <c r="C78" s="420"/>
      <c r="D78" s="420"/>
      <c r="E78" s="420"/>
      <c r="F78" s="421"/>
    </row>
    <row r="79" spans="1:220" s="5" customFormat="1" ht="20.100000000000001" customHeight="1" x14ac:dyDescent="0.3">
      <c r="A79" s="416" t="s">
        <v>180</v>
      </c>
      <c r="B79" s="417"/>
      <c r="C79" s="417"/>
      <c r="D79" s="417"/>
      <c r="E79" s="417"/>
      <c r="F79" s="418"/>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row>
    <row r="80" spans="1:220" s="5" customFormat="1" ht="9.9499999999999993" customHeight="1" x14ac:dyDescent="0.3">
      <c r="A80" s="416" t="s">
        <v>181</v>
      </c>
      <c r="B80" s="417"/>
      <c r="C80" s="417"/>
      <c r="D80" s="417"/>
      <c r="E80" s="417"/>
      <c r="F80" s="418"/>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row>
    <row r="81" spans="1:220" s="5" customFormat="1" ht="20.100000000000001" customHeight="1" x14ac:dyDescent="0.3">
      <c r="A81" s="428" t="s">
        <v>182</v>
      </c>
      <c r="B81" s="429"/>
      <c r="C81" s="429"/>
      <c r="D81" s="429"/>
      <c r="E81" s="429"/>
      <c r="F81" s="430"/>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row>
    <row r="82" spans="1:220" s="5" customFormat="1" ht="30" customHeight="1" x14ac:dyDescent="0.3">
      <c r="A82" s="416" t="s">
        <v>183</v>
      </c>
      <c r="B82" s="417"/>
      <c r="C82" s="417"/>
      <c r="D82" s="417"/>
      <c r="E82" s="417"/>
      <c r="F82" s="418"/>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row>
    <row r="83" spans="1:220" s="5" customFormat="1" ht="9.9499999999999993" customHeight="1" x14ac:dyDescent="0.3">
      <c r="A83" s="416" t="s">
        <v>184</v>
      </c>
      <c r="B83" s="417"/>
      <c r="C83" s="417"/>
      <c r="D83" s="417"/>
      <c r="E83" s="417"/>
      <c r="F83" s="418"/>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row>
    <row r="84" spans="1:220" s="1" customFormat="1" ht="9.9499999999999993" customHeight="1" x14ac:dyDescent="0.3">
      <c r="A84" s="416" t="s">
        <v>185</v>
      </c>
      <c r="B84" s="417"/>
      <c r="C84" s="417"/>
      <c r="D84" s="417"/>
      <c r="E84" s="417"/>
      <c r="F84" s="418"/>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row>
    <row r="85" spans="1:220" s="1" customFormat="1" ht="9.9499999999999993" customHeight="1" x14ac:dyDescent="0.3">
      <c r="A85" s="416" t="s">
        <v>186</v>
      </c>
      <c r="B85" s="417"/>
      <c r="C85" s="417"/>
      <c r="D85" s="417"/>
      <c r="E85" s="417"/>
      <c r="F85" s="418"/>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row>
    <row r="86" spans="1:220" s="1" customFormat="1" ht="20.100000000000001" customHeight="1" x14ac:dyDescent="0.3">
      <c r="A86" s="416" t="s">
        <v>187</v>
      </c>
      <c r="B86" s="417"/>
      <c r="C86" s="417"/>
      <c r="D86" s="417"/>
      <c r="E86" s="417"/>
      <c r="F86" s="418"/>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row>
    <row r="87" spans="1:220" ht="9.9499999999999993" customHeight="1" x14ac:dyDescent="0.3">
      <c r="A87" s="419" t="s">
        <v>188</v>
      </c>
      <c r="B87" s="420"/>
      <c r="C87" s="420"/>
      <c r="D87" s="420"/>
      <c r="E87" s="420"/>
      <c r="F87" s="421"/>
    </row>
    <row r="88" spans="1:220" ht="20.100000000000001" customHeight="1" thickBot="1" x14ac:dyDescent="0.35">
      <c r="A88" s="422" t="s">
        <v>189</v>
      </c>
      <c r="B88" s="423"/>
      <c r="C88" s="423"/>
      <c r="D88" s="423"/>
      <c r="E88" s="423"/>
      <c r="F88" s="424"/>
    </row>
    <row r="89" spans="1:220" ht="17.25" customHeight="1" x14ac:dyDescent="0.3"/>
    <row r="90" spans="1:220" ht="16.5" customHeight="1" x14ac:dyDescent="0.3"/>
    <row r="93" spans="1:220" ht="25.5" customHeight="1" x14ac:dyDescent="0.3"/>
    <row r="101" ht="16.5" customHeight="1" x14ac:dyDescent="0.3"/>
    <row r="120" ht="17.25" customHeight="1" x14ac:dyDescent="0.3"/>
    <row r="123" ht="16.5" customHeight="1" x14ac:dyDescent="0.3"/>
  </sheetData>
  <mergeCells count="46">
    <mergeCell ref="B10:D10"/>
    <mergeCell ref="E10:F10"/>
    <mergeCell ref="A12:A13"/>
    <mergeCell ref="B12:B14"/>
    <mergeCell ref="A2:F2"/>
    <mergeCell ref="A3:F3"/>
    <mergeCell ref="A4:F4"/>
    <mergeCell ref="A5:F5"/>
    <mergeCell ref="A6:F6"/>
    <mergeCell ref="A7:F9"/>
    <mergeCell ref="B76:E76"/>
    <mergeCell ref="B50:E50"/>
    <mergeCell ref="B51:E51"/>
    <mergeCell ref="B52:E52"/>
    <mergeCell ref="A54:A55"/>
    <mergeCell ref="B74:E74"/>
    <mergeCell ref="B73:E73"/>
    <mergeCell ref="B75:E75"/>
    <mergeCell ref="B15:F15"/>
    <mergeCell ref="B16:F16"/>
    <mergeCell ref="B39:F39"/>
    <mergeCell ref="B71:E71"/>
    <mergeCell ref="B72:E72"/>
    <mergeCell ref="B40:E40"/>
    <mergeCell ref="B41:E41"/>
    <mergeCell ref="B42:E42"/>
    <mergeCell ref="B43:E43"/>
    <mergeCell ref="B44:F44"/>
    <mergeCell ref="B53:E53"/>
    <mergeCell ref="B54:B56"/>
    <mergeCell ref="C54:C56"/>
    <mergeCell ref="E54:E55"/>
    <mergeCell ref="B57:F57"/>
    <mergeCell ref="B58:F58"/>
    <mergeCell ref="A85:F85"/>
    <mergeCell ref="A86:F86"/>
    <mergeCell ref="A87:F87"/>
    <mergeCell ref="A88:F88"/>
    <mergeCell ref="A77:F77"/>
    <mergeCell ref="A79:F79"/>
    <mergeCell ref="A80:F80"/>
    <mergeCell ref="A82:F82"/>
    <mergeCell ref="A83:F83"/>
    <mergeCell ref="A84:F84"/>
    <mergeCell ref="A78:F78"/>
    <mergeCell ref="A81:F81"/>
  </mergeCells>
  <printOptions horizontalCentered="1"/>
  <pageMargins left="0" right="0" top="0" bottom="0" header="0.31496062992125984" footer="0.31496062992125984"/>
  <pageSetup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workbookViewId="0">
      <selection activeCell="B33" sqref="B33:H33"/>
    </sheetView>
  </sheetViews>
  <sheetFormatPr baseColWidth="10" defaultRowHeight="16.5" x14ac:dyDescent="0.3"/>
  <cols>
    <col min="1" max="8" width="11.42578125" style="107"/>
    <col min="9" max="9" width="25.28515625" style="107" customWidth="1"/>
    <col min="10" max="11" width="0" style="107" hidden="1" customWidth="1"/>
    <col min="12" max="12" width="6.140625" style="107" hidden="1" customWidth="1"/>
    <col min="13" max="13" width="31.85546875" style="107" customWidth="1"/>
  </cols>
  <sheetData>
    <row r="1" spans="1:13" ht="18.75" x14ac:dyDescent="0.3">
      <c r="A1" s="104"/>
      <c r="B1" s="105"/>
      <c r="C1" s="105"/>
      <c r="D1" s="105"/>
      <c r="E1" s="105"/>
      <c r="F1" s="105"/>
      <c r="G1" s="105"/>
      <c r="H1" s="105"/>
      <c r="I1" s="106"/>
    </row>
    <row r="2" spans="1:13" ht="18.75" x14ac:dyDescent="0.3">
      <c r="A2" s="474" t="s">
        <v>114</v>
      </c>
      <c r="B2" s="475"/>
      <c r="C2" s="475"/>
      <c r="D2" s="475"/>
      <c r="E2" s="475"/>
      <c r="F2" s="475"/>
      <c r="G2" s="475"/>
      <c r="H2" s="475"/>
      <c r="I2" s="108"/>
    </row>
    <row r="3" spans="1:13" x14ac:dyDescent="0.3">
      <c r="A3" s="476"/>
      <c r="B3" s="477"/>
      <c r="C3" s="477"/>
      <c r="D3" s="477"/>
      <c r="E3" s="477"/>
      <c r="F3" s="477"/>
      <c r="G3" s="477"/>
      <c r="H3" s="477"/>
      <c r="I3" s="109"/>
    </row>
    <row r="4" spans="1:13" x14ac:dyDescent="0.3">
      <c r="A4" s="110"/>
      <c r="B4" s="111"/>
      <c r="C4" s="112" t="s">
        <v>28</v>
      </c>
      <c r="D4" s="113"/>
      <c r="E4" s="113"/>
      <c r="F4" s="113"/>
      <c r="G4" s="113"/>
      <c r="H4" s="114"/>
      <c r="I4" s="115" t="s">
        <v>55</v>
      </c>
    </row>
    <row r="5" spans="1:13" x14ac:dyDescent="0.3">
      <c r="A5" s="116" t="s">
        <v>56</v>
      </c>
      <c r="B5" s="478" t="s">
        <v>57</v>
      </c>
      <c r="C5" s="479"/>
      <c r="D5" s="479"/>
      <c r="E5" s="479"/>
      <c r="F5" s="479"/>
      <c r="G5" s="479"/>
      <c r="H5" s="479"/>
      <c r="I5" s="479"/>
    </row>
    <row r="6" spans="1:13" x14ac:dyDescent="0.3">
      <c r="A6" s="110"/>
      <c r="B6" s="117"/>
      <c r="C6" s="118"/>
      <c r="D6" s="118"/>
      <c r="E6" s="118"/>
      <c r="F6" s="119"/>
      <c r="G6" s="118"/>
      <c r="H6" s="120"/>
      <c r="I6" s="121"/>
    </row>
    <row r="7" spans="1:13" x14ac:dyDescent="0.3">
      <c r="A7" s="122" t="s">
        <v>115</v>
      </c>
      <c r="B7" s="465" t="s">
        <v>116</v>
      </c>
      <c r="C7" s="466"/>
      <c r="D7" s="466"/>
      <c r="E7" s="466"/>
      <c r="F7" s="466"/>
      <c r="G7" s="466"/>
      <c r="H7" s="467"/>
      <c r="I7" s="123">
        <v>1</v>
      </c>
      <c r="M7" s="123">
        <v>1</v>
      </c>
    </row>
    <row r="8" spans="1:13" x14ac:dyDescent="0.3">
      <c r="A8" s="122" t="s">
        <v>117</v>
      </c>
      <c r="B8" s="465" t="s">
        <v>118</v>
      </c>
      <c r="C8" s="466"/>
      <c r="D8" s="466"/>
      <c r="E8" s="124">
        <v>1</v>
      </c>
      <c r="F8" s="125" t="s">
        <v>119</v>
      </c>
      <c r="G8" s="126"/>
      <c r="H8" s="127"/>
      <c r="I8" s="123">
        <v>8.3299999999999999E-2</v>
      </c>
      <c r="M8" s="123">
        <v>8.3299999999999999E-2</v>
      </c>
    </row>
    <row r="9" spans="1:13" x14ac:dyDescent="0.3">
      <c r="A9" s="122" t="s">
        <v>120</v>
      </c>
      <c r="B9" s="465" t="s">
        <v>121</v>
      </c>
      <c r="C9" s="466"/>
      <c r="D9" s="466"/>
      <c r="E9" s="124">
        <v>1</v>
      </c>
      <c r="F9" s="125" t="s">
        <v>119</v>
      </c>
      <c r="G9" s="126"/>
      <c r="H9" s="127"/>
      <c r="I9" s="123">
        <v>8.3299999999999999E-2</v>
      </c>
      <c r="M9" s="123">
        <v>8.3299999999999999E-2</v>
      </c>
    </row>
    <row r="10" spans="1:13" x14ac:dyDescent="0.3">
      <c r="A10" s="122" t="s">
        <v>122</v>
      </c>
      <c r="B10" s="465" t="s">
        <v>123</v>
      </c>
      <c r="C10" s="466"/>
      <c r="D10" s="466"/>
      <c r="E10" s="124">
        <v>0.01</v>
      </c>
      <c r="F10" s="125" t="s">
        <v>124</v>
      </c>
      <c r="G10" s="126"/>
      <c r="H10" s="127"/>
      <c r="I10" s="123">
        <v>1.2999999999999999E-2</v>
      </c>
      <c r="M10" s="123">
        <v>1.2999999999999999E-2</v>
      </c>
    </row>
    <row r="11" spans="1:13" x14ac:dyDescent="0.3">
      <c r="A11" s="122" t="s">
        <v>125</v>
      </c>
      <c r="B11" s="465" t="s">
        <v>126</v>
      </c>
      <c r="C11" s="466"/>
      <c r="D11" s="466"/>
      <c r="E11" s="466"/>
      <c r="F11" s="466"/>
      <c r="G11" s="466"/>
      <c r="H11" s="467"/>
      <c r="I11" s="123">
        <f>+I9/2</f>
        <v>4.165E-2</v>
      </c>
      <c r="M11" s="123">
        <f>+M9/2</f>
        <v>4.165E-2</v>
      </c>
    </row>
    <row r="12" spans="1:13" x14ac:dyDescent="0.3">
      <c r="A12" s="122" t="s">
        <v>127</v>
      </c>
      <c r="B12" s="465" t="s">
        <v>128</v>
      </c>
      <c r="C12" s="466"/>
      <c r="D12" s="466"/>
      <c r="E12" s="466"/>
      <c r="F12" s="466"/>
      <c r="G12" s="466"/>
      <c r="H12" s="467"/>
      <c r="I12" s="123">
        <v>0.12</v>
      </c>
      <c r="M12" s="123">
        <v>0.12</v>
      </c>
    </row>
    <row r="13" spans="1:13" x14ac:dyDescent="0.3">
      <c r="A13" s="122" t="s">
        <v>127</v>
      </c>
      <c r="B13" s="465" t="s">
        <v>129</v>
      </c>
      <c r="C13" s="466"/>
      <c r="D13" s="466"/>
      <c r="E13" s="466"/>
      <c r="F13" s="466"/>
      <c r="G13" s="466"/>
      <c r="H13" s="467"/>
      <c r="I13" s="123">
        <v>8.5000000000000006E-2</v>
      </c>
      <c r="M13" s="123">
        <v>8.5000000000000006E-2</v>
      </c>
    </row>
    <row r="14" spans="1:13" x14ac:dyDescent="0.3">
      <c r="A14" s="122" t="s">
        <v>130</v>
      </c>
      <c r="B14" s="465" t="s">
        <v>131</v>
      </c>
      <c r="C14" s="466"/>
      <c r="D14" s="466"/>
      <c r="E14" s="466"/>
      <c r="F14" s="466"/>
      <c r="G14" s="466"/>
      <c r="H14" s="467"/>
      <c r="I14" s="123">
        <v>6.9599999999999995E-2</v>
      </c>
      <c r="M14" s="123"/>
    </row>
    <row r="15" spans="1:13" x14ac:dyDescent="0.3">
      <c r="A15" s="122" t="s">
        <v>132</v>
      </c>
      <c r="B15" s="465" t="s">
        <v>133</v>
      </c>
      <c r="C15" s="466"/>
      <c r="D15" s="466"/>
      <c r="E15" s="466"/>
      <c r="F15" s="466"/>
      <c r="G15" s="466"/>
      <c r="H15" s="467"/>
      <c r="I15" s="123">
        <v>0.02</v>
      </c>
      <c r="L15" s="128"/>
      <c r="M15" s="123">
        <v>0.02</v>
      </c>
    </row>
    <row r="16" spans="1:13" x14ac:dyDescent="0.3">
      <c r="A16" s="122" t="s">
        <v>134</v>
      </c>
      <c r="B16" s="465" t="s">
        <v>135</v>
      </c>
      <c r="C16" s="466"/>
      <c r="D16" s="466"/>
      <c r="E16" s="466"/>
      <c r="F16" s="466"/>
      <c r="G16" s="466"/>
      <c r="H16" s="467"/>
      <c r="I16" s="123">
        <v>7.0000000000000007E-2</v>
      </c>
      <c r="M16" s="123">
        <v>7.0000000000000007E-2</v>
      </c>
    </row>
    <row r="17" spans="1:13" x14ac:dyDescent="0.3">
      <c r="A17" s="110"/>
      <c r="B17" s="111"/>
      <c r="C17" s="129"/>
      <c r="D17" s="129"/>
      <c r="E17" s="129"/>
      <c r="F17" s="470" t="s">
        <v>58</v>
      </c>
      <c r="G17" s="469"/>
      <c r="H17" s="471"/>
      <c r="I17" s="130">
        <f>SUM(I7:I16)</f>
        <v>1.5858499999999995</v>
      </c>
      <c r="K17" s="131"/>
      <c r="M17" s="130">
        <f>SUM(M7:M16)</f>
        <v>1.5162499999999997</v>
      </c>
    </row>
    <row r="18" spans="1:13" x14ac:dyDescent="0.3">
      <c r="A18" s="132"/>
      <c r="B18" s="129"/>
      <c r="C18" s="129"/>
      <c r="D18" s="129"/>
      <c r="E18" s="129"/>
      <c r="F18" s="133"/>
      <c r="G18" s="129"/>
      <c r="H18" s="134"/>
      <c r="I18" s="135"/>
      <c r="M18" s="107">
        <v>1.5162500000000001</v>
      </c>
    </row>
    <row r="19" spans="1:13" x14ac:dyDescent="0.3">
      <c r="A19" s="116" t="s">
        <v>59</v>
      </c>
      <c r="B19" s="472" t="s">
        <v>60</v>
      </c>
      <c r="C19" s="469"/>
      <c r="D19" s="469"/>
      <c r="E19" s="469"/>
      <c r="F19" s="469"/>
      <c r="G19" s="469"/>
      <c r="H19" s="469"/>
      <c r="I19" s="469"/>
    </row>
    <row r="20" spans="1:13" x14ac:dyDescent="0.3">
      <c r="A20" s="110"/>
      <c r="B20" s="111"/>
      <c r="C20" s="129"/>
      <c r="D20" s="129"/>
      <c r="E20" s="129"/>
      <c r="F20" s="133"/>
      <c r="G20" s="129"/>
      <c r="H20" s="134"/>
      <c r="I20" s="135"/>
    </row>
    <row r="21" spans="1:13" x14ac:dyDescent="0.3">
      <c r="A21" s="122" t="s">
        <v>136</v>
      </c>
      <c r="B21" s="473" t="s">
        <v>137</v>
      </c>
      <c r="C21" s="469"/>
      <c r="D21" s="469"/>
      <c r="E21" s="469"/>
      <c r="F21" s="469"/>
      <c r="G21" s="469"/>
      <c r="H21" s="471"/>
      <c r="I21" s="123">
        <v>0.02</v>
      </c>
    </row>
    <row r="22" spans="1:13" x14ac:dyDescent="0.3">
      <c r="A22" s="122" t="s">
        <v>138</v>
      </c>
      <c r="B22" s="473" t="s">
        <v>139</v>
      </c>
      <c r="C22" s="469"/>
      <c r="D22" s="469"/>
      <c r="E22" s="469"/>
      <c r="F22" s="469"/>
      <c r="G22" s="469"/>
      <c r="H22" s="471"/>
      <c r="I22" s="123">
        <v>2E-3</v>
      </c>
    </row>
    <row r="23" spans="1:13" x14ac:dyDescent="0.3">
      <c r="A23" s="122" t="s">
        <v>140</v>
      </c>
      <c r="B23" s="473" t="s">
        <v>141</v>
      </c>
      <c r="C23" s="469"/>
      <c r="D23" s="469"/>
      <c r="E23" s="469"/>
      <c r="F23" s="469"/>
      <c r="G23" s="469"/>
      <c r="H23" s="471"/>
      <c r="I23" s="123">
        <v>0.01</v>
      </c>
    </row>
    <row r="24" spans="1:13" x14ac:dyDescent="0.3">
      <c r="A24" s="110"/>
      <c r="B24" s="111"/>
      <c r="C24" s="129"/>
      <c r="D24" s="129"/>
      <c r="E24" s="129"/>
      <c r="F24" s="470" t="s">
        <v>58</v>
      </c>
      <c r="G24" s="469"/>
      <c r="H24" s="471"/>
      <c r="I24" s="130">
        <f>SUM(I21:I23)</f>
        <v>3.2000000000000001E-2</v>
      </c>
    </row>
    <row r="25" spans="1:13" x14ac:dyDescent="0.3">
      <c r="A25" s="132"/>
      <c r="B25" s="129"/>
      <c r="C25" s="129"/>
      <c r="D25" s="129"/>
      <c r="E25" s="129"/>
      <c r="F25" s="133"/>
      <c r="G25" s="129"/>
      <c r="H25" s="134"/>
      <c r="I25" s="135"/>
    </row>
    <row r="26" spans="1:13" x14ac:dyDescent="0.3">
      <c r="A26" s="116" t="s">
        <v>61</v>
      </c>
      <c r="B26" s="472" t="s">
        <v>62</v>
      </c>
      <c r="C26" s="469"/>
      <c r="D26" s="469"/>
      <c r="E26" s="469"/>
      <c r="F26" s="469"/>
      <c r="G26" s="469"/>
      <c r="H26" s="469"/>
      <c r="I26" s="469"/>
    </row>
    <row r="27" spans="1:13" x14ac:dyDescent="0.3">
      <c r="A27" s="122" t="s">
        <v>142</v>
      </c>
      <c r="B27" s="473" t="s">
        <v>143</v>
      </c>
      <c r="C27" s="469"/>
      <c r="D27" s="469"/>
      <c r="E27" s="469"/>
      <c r="F27" s="469"/>
      <c r="G27" s="469"/>
      <c r="H27" s="471"/>
      <c r="I27" s="123">
        <v>1.4999999999999999E-2</v>
      </c>
    </row>
    <row r="28" spans="1:13" x14ac:dyDescent="0.3">
      <c r="A28" s="122" t="s">
        <v>140</v>
      </c>
      <c r="B28" s="473" t="s">
        <v>144</v>
      </c>
      <c r="C28" s="469"/>
      <c r="D28" s="469"/>
      <c r="E28" s="469"/>
      <c r="F28" s="469"/>
      <c r="G28" s="469"/>
      <c r="H28" s="471"/>
      <c r="I28" s="123">
        <v>0.16</v>
      </c>
    </row>
    <row r="29" spans="1:13" x14ac:dyDescent="0.3">
      <c r="A29" s="122" t="s">
        <v>145</v>
      </c>
      <c r="B29" s="473" t="s">
        <v>146</v>
      </c>
      <c r="C29" s="469"/>
      <c r="D29" s="469"/>
      <c r="E29" s="469"/>
      <c r="F29" s="469"/>
      <c r="G29" s="469"/>
      <c r="H29" s="471"/>
      <c r="I29" s="123">
        <v>0.03</v>
      </c>
    </row>
    <row r="30" spans="1:13" x14ac:dyDescent="0.3">
      <c r="A30" s="122" t="s">
        <v>147</v>
      </c>
      <c r="B30" s="473" t="s">
        <v>148</v>
      </c>
      <c r="C30" s="469"/>
      <c r="D30" s="469"/>
      <c r="E30" s="469"/>
      <c r="F30" s="469"/>
      <c r="G30" s="469"/>
      <c r="H30" s="471"/>
      <c r="I30" s="123">
        <v>0.04</v>
      </c>
    </row>
    <row r="31" spans="1:13" x14ac:dyDescent="0.3">
      <c r="A31" s="122" t="s">
        <v>149</v>
      </c>
      <c r="B31" s="473" t="s">
        <v>150</v>
      </c>
      <c r="C31" s="469"/>
      <c r="D31" s="469"/>
      <c r="E31" s="469"/>
      <c r="F31" s="469"/>
      <c r="G31" s="469"/>
      <c r="H31" s="471"/>
      <c r="I31" s="123">
        <v>0.05</v>
      </c>
    </row>
    <row r="32" spans="1:13" x14ac:dyDescent="0.3">
      <c r="A32" s="122" t="s">
        <v>151</v>
      </c>
      <c r="B32" s="473" t="s">
        <v>152</v>
      </c>
      <c r="C32" s="469"/>
      <c r="D32" s="469"/>
      <c r="E32" s="469"/>
      <c r="F32" s="469"/>
      <c r="G32" s="469"/>
      <c r="H32" s="471"/>
      <c r="I32" s="123">
        <v>0.04</v>
      </c>
    </row>
    <row r="33" spans="1:13" x14ac:dyDescent="0.3">
      <c r="A33" s="122" t="s">
        <v>153</v>
      </c>
      <c r="B33" s="473" t="s">
        <v>154</v>
      </c>
      <c r="C33" s="469"/>
      <c r="D33" s="469"/>
      <c r="E33" s="469"/>
      <c r="F33" s="469"/>
      <c r="G33" s="469"/>
      <c r="H33" s="471"/>
      <c r="I33" s="123">
        <v>0.04</v>
      </c>
    </row>
    <row r="34" spans="1:13" x14ac:dyDescent="0.3">
      <c r="A34" s="122" t="s">
        <v>155</v>
      </c>
      <c r="B34" s="473" t="s">
        <v>156</v>
      </c>
      <c r="C34" s="469"/>
      <c r="D34" s="469"/>
      <c r="E34" s="469"/>
      <c r="F34" s="469"/>
      <c r="G34" s="469"/>
      <c r="H34" s="471"/>
      <c r="I34" s="123">
        <v>0.02</v>
      </c>
    </row>
    <row r="35" spans="1:13" x14ac:dyDescent="0.3">
      <c r="A35" s="122" t="s">
        <v>157</v>
      </c>
      <c r="B35" s="473" t="s">
        <v>158</v>
      </c>
      <c r="C35" s="469"/>
      <c r="D35" s="469"/>
      <c r="E35" s="469"/>
      <c r="F35" s="469"/>
      <c r="G35" s="469"/>
      <c r="H35" s="471"/>
      <c r="I35" s="123">
        <v>0.02</v>
      </c>
    </row>
    <row r="36" spans="1:13" x14ac:dyDescent="0.3">
      <c r="A36" s="122" t="s">
        <v>159</v>
      </c>
      <c r="B36" s="473" t="s">
        <v>160</v>
      </c>
      <c r="C36" s="469"/>
      <c r="D36" s="469"/>
      <c r="E36" s="469"/>
      <c r="F36" s="469"/>
      <c r="G36" s="469"/>
      <c r="H36" s="471"/>
      <c r="I36" s="123">
        <v>2.5000000000000001E-2</v>
      </c>
    </row>
    <row r="37" spans="1:13" x14ac:dyDescent="0.3">
      <c r="A37" s="122" t="s">
        <v>161</v>
      </c>
      <c r="B37" s="473" t="s">
        <v>162</v>
      </c>
      <c r="C37" s="469"/>
      <c r="D37" s="469"/>
      <c r="E37" s="469"/>
      <c r="F37" s="469"/>
      <c r="G37" s="469"/>
      <c r="H37" s="471"/>
      <c r="I37" s="123">
        <v>0.03</v>
      </c>
    </row>
    <row r="38" spans="1:13" x14ac:dyDescent="0.3">
      <c r="A38" s="122">
        <v>3.12</v>
      </c>
      <c r="B38" s="473" t="s">
        <v>163</v>
      </c>
      <c r="C38" s="469"/>
      <c r="D38" s="469"/>
      <c r="E38" s="469"/>
      <c r="F38" s="469"/>
      <c r="G38" s="469"/>
      <c r="H38" s="471"/>
      <c r="I38" s="123">
        <v>1.4999999999999999E-2</v>
      </c>
    </row>
    <row r="39" spans="1:13" x14ac:dyDescent="0.3">
      <c r="A39" s="122"/>
      <c r="B39" s="473" t="s">
        <v>164</v>
      </c>
      <c r="C39" s="469"/>
      <c r="D39" s="469"/>
      <c r="E39" s="469"/>
      <c r="F39" s="469"/>
      <c r="G39" s="469"/>
      <c r="H39" s="471"/>
      <c r="I39" s="123">
        <v>1.4999999999999999E-2</v>
      </c>
    </row>
    <row r="40" spans="1:13" x14ac:dyDescent="0.3">
      <c r="A40" s="110"/>
      <c r="B40" s="111"/>
      <c r="C40" s="129"/>
      <c r="D40" s="129"/>
      <c r="E40" s="129"/>
      <c r="F40" s="470" t="s">
        <v>58</v>
      </c>
      <c r="G40" s="469"/>
      <c r="H40" s="471"/>
      <c r="I40" s="130">
        <f>SUM(I27:I39)</f>
        <v>0.5</v>
      </c>
    </row>
    <row r="41" spans="1:13" x14ac:dyDescent="0.3">
      <c r="A41" s="132"/>
      <c r="B41" s="129"/>
      <c r="C41" s="129"/>
      <c r="D41" s="129"/>
      <c r="E41" s="129"/>
      <c r="F41" s="133"/>
      <c r="G41" s="129"/>
      <c r="H41" s="134"/>
      <c r="I41" s="135"/>
    </row>
    <row r="42" spans="1:13" x14ac:dyDescent="0.3">
      <c r="A42" s="116" t="s">
        <v>63</v>
      </c>
      <c r="B42" s="472" t="s">
        <v>64</v>
      </c>
      <c r="C42" s="469"/>
      <c r="D42" s="469"/>
      <c r="E42" s="469"/>
      <c r="F42" s="469"/>
      <c r="G42" s="469"/>
      <c r="H42" s="469"/>
      <c r="I42" s="469"/>
    </row>
    <row r="43" spans="1:13" x14ac:dyDescent="0.3">
      <c r="A43" s="110"/>
      <c r="B43" s="111"/>
      <c r="C43" s="129"/>
      <c r="D43" s="129"/>
      <c r="E43" s="129"/>
      <c r="F43" s="133"/>
      <c r="G43" s="129"/>
      <c r="H43" s="134"/>
      <c r="I43" s="135"/>
    </row>
    <row r="44" spans="1:13" x14ac:dyDescent="0.3">
      <c r="A44" s="122">
        <v>4.0999999999999996</v>
      </c>
      <c r="B44" s="465" t="s">
        <v>165</v>
      </c>
      <c r="C44" s="466"/>
      <c r="D44" s="466"/>
      <c r="E44" s="466"/>
      <c r="F44" s="466"/>
      <c r="G44" s="466"/>
      <c r="H44" s="467"/>
      <c r="I44" s="123">
        <v>5.3E-3</v>
      </c>
      <c r="J44" s="131">
        <f>20%*10%*12</f>
        <v>0.24000000000000005</v>
      </c>
    </row>
    <row r="45" spans="1:13" x14ac:dyDescent="0.3">
      <c r="A45" s="122">
        <v>4.2</v>
      </c>
      <c r="B45" s="465" t="s">
        <v>166</v>
      </c>
      <c r="C45" s="466"/>
      <c r="D45" s="466"/>
      <c r="E45" s="466"/>
      <c r="F45" s="466"/>
      <c r="G45" s="466"/>
      <c r="H45" s="467"/>
      <c r="I45" s="123">
        <v>9.9000000000000008E-3</v>
      </c>
    </row>
    <row r="46" spans="1:13" x14ac:dyDescent="0.3">
      <c r="A46" s="122">
        <v>4.3</v>
      </c>
      <c r="B46" s="465" t="s">
        <v>167</v>
      </c>
      <c r="C46" s="466"/>
      <c r="D46" s="466"/>
      <c r="E46" s="466"/>
      <c r="F46" s="466"/>
      <c r="G46" s="466"/>
      <c r="H46" s="467"/>
      <c r="I46" s="123">
        <v>2.6499999999999999E-2</v>
      </c>
    </row>
    <row r="47" spans="1:13" x14ac:dyDescent="0.3">
      <c r="A47" s="122">
        <v>4.4000000000000004</v>
      </c>
      <c r="B47" s="465" t="s">
        <v>168</v>
      </c>
      <c r="C47" s="466"/>
      <c r="D47" s="466"/>
      <c r="E47" s="466"/>
      <c r="F47" s="466"/>
      <c r="G47" s="466"/>
      <c r="H47" s="467"/>
      <c r="I47" s="123">
        <f>25%*0.11</f>
        <v>2.75E-2</v>
      </c>
      <c r="J47" s="136" t="s">
        <v>65</v>
      </c>
      <c r="M47" s="107" t="s">
        <v>49</v>
      </c>
    </row>
    <row r="48" spans="1:13" x14ac:dyDescent="0.3">
      <c r="A48" s="122">
        <v>4.5</v>
      </c>
      <c r="B48" s="137" t="s">
        <v>169</v>
      </c>
      <c r="C48" s="138"/>
      <c r="D48" s="138"/>
      <c r="E48" s="138"/>
      <c r="F48" s="138"/>
      <c r="G48" s="138"/>
      <c r="H48" s="139"/>
      <c r="I48" s="123">
        <f>0.09*0.11</f>
        <v>9.8999999999999991E-3</v>
      </c>
      <c r="J48" s="136"/>
    </row>
    <row r="49" spans="1:13" x14ac:dyDescent="0.3">
      <c r="A49" s="122">
        <v>4.5999999999999996</v>
      </c>
      <c r="B49" s="465" t="s">
        <v>170</v>
      </c>
      <c r="C49" s="466"/>
      <c r="D49" s="466"/>
      <c r="E49" s="466"/>
      <c r="F49" s="466"/>
      <c r="G49" s="466"/>
      <c r="H49" s="467"/>
      <c r="I49" s="123">
        <v>1.0999999999999999E-2</v>
      </c>
      <c r="J49" s="107" t="s">
        <v>66</v>
      </c>
    </row>
    <row r="50" spans="1:13" x14ac:dyDescent="0.3">
      <c r="A50" s="122">
        <v>4.7</v>
      </c>
      <c r="B50" s="137" t="s">
        <v>171</v>
      </c>
      <c r="C50" s="138"/>
      <c r="D50" s="138"/>
      <c r="E50" s="138"/>
      <c r="F50" s="138"/>
      <c r="G50" s="138"/>
      <c r="H50" s="139"/>
      <c r="I50" s="140">
        <v>1.6218426613614001E-2</v>
      </c>
    </row>
    <row r="51" spans="1:13" x14ac:dyDescent="0.3">
      <c r="A51" s="110"/>
      <c r="B51" s="111"/>
      <c r="C51" s="129"/>
      <c r="D51" s="129"/>
      <c r="E51" s="129"/>
      <c r="F51" s="470" t="s">
        <v>58</v>
      </c>
      <c r="G51" s="469"/>
      <c r="H51" s="471"/>
      <c r="I51" s="130">
        <f>SUM(I44:I50)</f>
        <v>0.106318426613614</v>
      </c>
    </row>
    <row r="52" spans="1:13" x14ac:dyDescent="0.3">
      <c r="A52" s="116">
        <v>5</v>
      </c>
      <c r="B52" s="472" t="s">
        <v>172</v>
      </c>
      <c r="C52" s="469"/>
      <c r="D52" s="469"/>
      <c r="E52" s="469"/>
      <c r="F52" s="469"/>
      <c r="G52" s="469"/>
      <c r="H52" s="469"/>
      <c r="I52" s="469"/>
    </row>
    <row r="53" spans="1:13" x14ac:dyDescent="0.3">
      <c r="A53" s="110"/>
      <c r="B53" s="111"/>
      <c r="C53" s="129"/>
      <c r="D53" s="129"/>
      <c r="E53" s="129"/>
      <c r="F53" s="133"/>
      <c r="G53" s="129"/>
      <c r="H53" s="134"/>
      <c r="I53" s="135"/>
    </row>
    <row r="54" spans="1:13" x14ac:dyDescent="0.3">
      <c r="A54" s="122">
        <v>5.0999999999999996</v>
      </c>
      <c r="B54" s="465" t="s">
        <v>173</v>
      </c>
      <c r="C54" s="466"/>
      <c r="D54" s="466"/>
      <c r="E54" s="466"/>
      <c r="F54" s="466"/>
      <c r="G54" s="466"/>
      <c r="H54" s="467"/>
      <c r="I54" s="141">
        <v>7.0000000000000007E-2</v>
      </c>
      <c r="J54" s="131">
        <f>20%*10%*12</f>
        <v>0.24000000000000005</v>
      </c>
    </row>
    <row r="55" spans="1:13" x14ac:dyDescent="0.3">
      <c r="A55" s="142"/>
      <c r="B55" s="143"/>
      <c r="C55" s="129"/>
      <c r="D55" s="129"/>
      <c r="E55" s="129"/>
      <c r="F55" s="133"/>
      <c r="G55" s="129" t="s">
        <v>174</v>
      </c>
      <c r="H55" s="134"/>
      <c r="I55" s="144">
        <f>ROUND(I51+I40+I24+I17+I54,2)</f>
        <v>2.29</v>
      </c>
    </row>
    <row r="56" spans="1:13" x14ac:dyDescent="0.3">
      <c r="A56" s="110"/>
      <c r="B56" s="111"/>
      <c r="C56" s="129"/>
      <c r="D56" s="129"/>
      <c r="E56" s="129"/>
      <c r="F56" s="133"/>
      <c r="G56" s="129"/>
      <c r="H56" s="134"/>
      <c r="I56" s="135"/>
    </row>
    <row r="57" spans="1:13" x14ac:dyDescent="0.3">
      <c r="A57" s="110"/>
      <c r="B57" s="111"/>
      <c r="C57" s="129"/>
      <c r="D57" s="129"/>
      <c r="E57" s="129"/>
      <c r="F57" s="133"/>
      <c r="G57" s="129"/>
      <c r="H57" s="134"/>
      <c r="I57" s="135"/>
    </row>
    <row r="58" spans="1:13" x14ac:dyDescent="0.3">
      <c r="A58" s="116" t="s">
        <v>175</v>
      </c>
      <c r="B58" s="468" t="s">
        <v>176</v>
      </c>
      <c r="C58" s="469"/>
      <c r="D58" s="469"/>
      <c r="E58" s="469"/>
      <c r="F58" s="470" t="s">
        <v>177</v>
      </c>
      <c r="G58" s="469"/>
      <c r="H58" s="471"/>
      <c r="I58" s="145">
        <v>0.11</v>
      </c>
    </row>
    <row r="59" spans="1:13" x14ac:dyDescent="0.3">
      <c r="A59" s="132"/>
      <c r="B59" s="129"/>
      <c r="C59" s="129"/>
      <c r="D59" s="129"/>
      <c r="E59" s="129"/>
      <c r="F59" s="470" t="s">
        <v>177</v>
      </c>
      <c r="G59" s="469"/>
      <c r="H59" s="471"/>
      <c r="I59" s="146">
        <f>I55+I58</f>
        <v>2.4</v>
      </c>
      <c r="M59" s="107" t="s">
        <v>49</v>
      </c>
    </row>
    <row r="60" spans="1:13" x14ac:dyDescent="0.3">
      <c r="A60" s="147"/>
      <c r="B60" s="147"/>
      <c r="C60" s="147"/>
      <c r="D60" s="147"/>
      <c r="E60" s="147"/>
      <c r="F60" s="147"/>
      <c r="G60" s="147"/>
      <c r="H60" s="147"/>
      <c r="I60" s="148"/>
      <c r="M60" s="128" t="s">
        <v>49</v>
      </c>
    </row>
  </sheetData>
  <mergeCells count="46">
    <mergeCell ref="A2:H2"/>
    <mergeCell ref="A3:H3"/>
    <mergeCell ref="B5:I5"/>
    <mergeCell ref="B7:H7"/>
    <mergeCell ref="B8:D8"/>
    <mergeCell ref="B9:D9"/>
    <mergeCell ref="B10:D10"/>
    <mergeCell ref="B11:H11"/>
    <mergeCell ref="B12:H12"/>
    <mergeCell ref="B13:H13"/>
    <mergeCell ref="B14:H14"/>
    <mergeCell ref="B15:H15"/>
    <mergeCell ref="B16:H16"/>
    <mergeCell ref="F17:H17"/>
    <mergeCell ref="B19:I19"/>
    <mergeCell ref="B21:H21"/>
    <mergeCell ref="B22:H22"/>
    <mergeCell ref="B23:H23"/>
    <mergeCell ref="F24:H24"/>
    <mergeCell ref="B26:I26"/>
    <mergeCell ref="B27:H27"/>
    <mergeCell ref="B28:H28"/>
    <mergeCell ref="B29:H29"/>
    <mergeCell ref="B30:H30"/>
    <mergeCell ref="B31:H31"/>
    <mergeCell ref="B32:H32"/>
    <mergeCell ref="B33:H33"/>
    <mergeCell ref="B34:H34"/>
    <mergeCell ref="B35:H35"/>
    <mergeCell ref="B36:H36"/>
    <mergeCell ref="B37:H37"/>
    <mergeCell ref="B38:H38"/>
    <mergeCell ref="B39:H39"/>
    <mergeCell ref="F40:H40"/>
    <mergeCell ref="B42:I42"/>
    <mergeCell ref="B44:H44"/>
    <mergeCell ref="B54:H54"/>
    <mergeCell ref="B58:E58"/>
    <mergeCell ref="F58:H58"/>
    <mergeCell ref="F59:H59"/>
    <mergeCell ref="B45:H45"/>
    <mergeCell ref="B46:H46"/>
    <mergeCell ref="B47:H47"/>
    <mergeCell ref="B49:H49"/>
    <mergeCell ref="F51:H51"/>
    <mergeCell ref="B52:I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
  <sheetViews>
    <sheetView workbookViewId="0">
      <selection activeCell="G20" sqref="G20"/>
    </sheetView>
  </sheetViews>
  <sheetFormatPr baseColWidth="10" defaultRowHeight="15" x14ac:dyDescent="0.25"/>
  <cols>
    <col min="1" max="8" width="11.42578125" style="12"/>
    <col min="9" max="9" width="14.85546875" style="47" customWidth="1"/>
    <col min="10" max="11" width="0" style="12" hidden="1" customWidth="1"/>
    <col min="12" max="12" width="6.140625" style="12" hidden="1" customWidth="1"/>
    <col min="13" max="13" width="16" style="12" bestFit="1" customWidth="1"/>
    <col min="14" max="16384" width="11.42578125" style="12"/>
  </cols>
  <sheetData>
    <row r="1" spans="1:9" ht="18" x14ac:dyDescent="0.25">
      <c r="A1" s="493"/>
      <c r="B1" s="493"/>
      <c r="C1" s="493"/>
      <c r="D1" s="493"/>
      <c r="E1" s="493"/>
      <c r="F1" s="493"/>
      <c r="G1" s="493"/>
      <c r="H1" s="493"/>
      <c r="I1" s="493"/>
    </row>
    <row r="2" spans="1:9" ht="18" x14ac:dyDescent="0.25">
      <c r="A2" s="494" t="s">
        <v>74</v>
      </c>
      <c r="B2" s="493"/>
      <c r="C2" s="493"/>
      <c r="D2" s="493"/>
      <c r="E2" s="493"/>
      <c r="F2" s="493"/>
      <c r="G2" s="493"/>
      <c r="H2" s="493"/>
      <c r="I2" s="493"/>
    </row>
    <row r="3" spans="1:9" ht="18" x14ac:dyDescent="0.25">
      <c r="A3" s="499" t="s">
        <v>54</v>
      </c>
      <c r="B3" s="500"/>
      <c r="C3" s="500"/>
      <c r="D3" s="500"/>
      <c r="E3" s="500"/>
      <c r="F3" s="500"/>
      <c r="G3" s="500"/>
      <c r="H3" s="500"/>
      <c r="I3" s="500"/>
    </row>
    <row r="4" spans="1:9" x14ac:dyDescent="0.25">
      <c r="A4" s="495"/>
      <c r="B4" s="496"/>
      <c r="C4" s="496"/>
      <c r="D4" s="496"/>
      <c r="E4" s="496"/>
      <c r="F4" s="496"/>
      <c r="G4" s="496"/>
      <c r="H4" s="496"/>
      <c r="I4" s="13"/>
    </row>
    <row r="5" spans="1:9" ht="15.75" x14ac:dyDescent="0.25">
      <c r="A5" s="14"/>
      <c r="B5" s="15"/>
      <c r="C5" s="16" t="s">
        <v>28</v>
      </c>
      <c r="D5" s="17"/>
      <c r="E5" s="17"/>
      <c r="F5" s="17"/>
      <c r="G5" s="17"/>
      <c r="H5" s="18"/>
      <c r="I5" s="19" t="s">
        <v>55</v>
      </c>
    </row>
    <row r="6" spans="1:9" ht="15.75" x14ac:dyDescent="0.25">
      <c r="A6" s="20" t="s">
        <v>56</v>
      </c>
      <c r="B6" s="497" t="s">
        <v>57</v>
      </c>
      <c r="C6" s="498"/>
      <c r="D6" s="498"/>
      <c r="E6" s="498"/>
      <c r="F6" s="498"/>
      <c r="G6" s="498"/>
      <c r="H6" s="498"/>
      <c r="I6" s="498"/>
    </row>
    <row r="7" spans="1:9" ht="15.75" x14ac:dyDescent="0.25">
      <c r="A7" s="14"/>
      <c r="B7" s="21"/>
      <c r="C7" s="22"/>
      <c r="D7" s="22"/>
      <c r="E7" s="22"/>
      <c r="F7" s="23"/>
      <c r="G7" s="22"/>
      <c r="H7" s="24"/>
      <c r="I7" s="25"/>
    </row>
    <row r="8" spans="1:9" ht="15.75" x14ac:dyDescent="0.25">
      <c r="A8" s="26"/>
      <c r="B8" s="489"/>
      <c r="C8" s="483"/>
      <c r="D8" s="483"/>
      <c r="E8" s="483"/>
      <c r="F8" s="483"/>
      <c r="G8" s="483"/>
      <c r="H8" s="485"/>
      <c r="I8" s="27"/>
    </row>
    <row r="9" spans="1:9" ht="15.75" x14ac:dyDescent="0.25">
      <c r="A9" s="26"/>
      <c r="B9" s="489"/>
      <c r="C9" s="483"/>
      <c r="D9" s="483"/>
      <c r="E9" s="28"/>
      <c r="F9" s="29"/>
      <c r="G9" s="30"/>
      <c r="H9" s="31"/>
      <c r="I9" s="27"/>
    </row>
    <row r="10" spans="1:9" ht="15.75" x14ac:dyDescent="0.25">
      <c r="A10" s="26"/>
      <c r="B10" s="489"/>
      <c r="C10" s="483"/>
      <c r="D10" s="483"/>
      <c r="E10" s="28"/>
      <c r="F10" s="29"/>
      <c r="G10" s="30"/>
      <c r="H10" s="31"/>
      <c r="I10" s="27"/>
    </row>
    <row r="11" spans="1:9" ht="15.75" x14ac:dyDescent="0.25">
      <c r="A11" s="26"/>
      <c r="B11" s="489"/>
      <c r="C11" s="483"/>
      <c r="D11" s="483"/>
      <c r="E11" s="28"/>
      <c r="F11" s="29"/>
      <c r="G11" s="30"/>
      <c r="H11" s="31"/>
      <c r="I11" s="27"/>
    </row>
    <row r="12" spans="1:9" ht="15.75" x14ac:dyDescent="0.25">
      <c r="A12" s="26"/>
      <c r="B12" s="489"/>
      <c r="C12" s="483"/>
      <c r="D12" s="483"/>
      <c r="E12" s="483"/>
      <c r="F12" s="483"/>
      <c r="G12" s="483"/>
      <c r="H12" s="485"/>
      <c r="I12" s="27"/>
    </row>
    <row r="13" spans="1:9" ht="15.75" x14ac:dyDescent="0.25">
      <c r="A13" s="26"/>
      <c r="B13" s="489"/>
      <c r="C13" s="483"/>
      <c r="D13" s="483"/>
      <c r="E13" s="483"/>
      <c r="F13" s="483"/>
      <c r="G13" s="483"/>
      <c r="H13" s="485"/>
      <c r="I13" s="27"/>
    </row>
    <row r="14" spans="1:9" ht="15.75" x14ac:dyDescent="0.25">
      <c r="A14" s="26"/>
      <c r="B14" s="489"/>
      <c r="C14" s="483"/>
      <c r="D14" s="483"/>
      <c r="E14" s="483"/>
      <c r="F14" s="483"/>
      <c r="G14" s="483"/>
      <c r="H14" s="485"/>
      <c r="I14" s="27"/>
    </row>
    <row r="15" spans="1:9" ht="15.75" x14ac:dyDescent="0.25">
      <c r="A15" s="26"/>
      <c r="B15" s="32"/>
      <c r="C15" s="33"/>
      <c r="D15" s="33"/>
      <c r="E15" s="33"/>
      <c r="F15" s="33"/>
      <c r="G15" s="33"/>
      <c r="H15" s="34"/>
      <c r="I15" s="27"/>
    </row>
    <row r="16" spans="1:9" ht="15.75" x14ac:dyDescent="0.25">
      <c r="A16" s="26"/>
      <c r="B16" s="32"/>
      <c r="C16" s="33"/>
      <c r="D16" s="33"/>
      <c r="E16" s="33"/>
      <c r="F16" s="33"/>
      <c r="G16" s="33"/>
      <c r="H16" s="34"/>
      <c r="I16" s="27"/>
    </row>
    <row r="17" spans="1:12" ht="15.75" x14ac:dyDescent="0.25">
      <c r="A17" s="26"/>
      <c r="B17" s="489"/>
      <c r="C17" s="483"/>
      <c r="D17" s="483"/>
      <c r="E17" s="483"/>
      <c r="F17" s="483"/>
      <c r="G17" s="483"/>
      <c r="H17" s="485"/>
      <c r="I17" s="27"/>
      <c r="L17" s="35"/>
    </row>
    <row r="18" spans="1:12" ht="15.75" x14ac:dyDescent="0.25">
      <c r="A18" s="26"/>
      <c r="B18" s="489"/>
      <c r="C18" s="483"/>
      <c r="D18" s="483"/>
      <c r="E18" s="483"/>
      <c r="F18" s="483"/>
      <c r="G18" s="483"/>
      <c r="H18" s="485"/>
      <c r="I18" s="27"/>
    </row>
    <row r="19" spans="1:12" ht="15.75" x14ac:dyDescent="0.25">
      <c r="A19" s="14"/>
      <c r="B19" s="15"/>
      <c r="C19" s="30"/>
      <c r="D19" s="30"/>
      <c r="E19" s="30"/>
      <c r="F19" s="484" t="s">
        <v>58</v>
      </c>
      <c r="G19" s="483"/>
      <c r="H19" s="485"/>
      <c r="I19" s="36"/>
      <c r="K19" s="37"/>
    </row>
    <row r="20" spans="1:12" ht="15.75" x14ac:dyDescent="0.25">
      <c r="A20" s="38"/>
      <c r="B20" s="30"/>
      <c r="C20" s="30"/>
      <c r="D20" s="30"/>
      <c r="E20" s="30"/>
      <c r="F20" s="39"/>
      <c r="G20" s="30"/>
      <c r="H20" s="28"/>
      <c r="I20" s="31"/>
    </row>
    <row r="21" spans="1:12" ht="15.75" x14ac:dyDescent="0.25">
      <c r="A21" s="20" t="s">
        <v>59</v>
      </c>
      <c r="B21" s="490" t="s">
        <v>60</v>
      </c>
      <c r="C21" s="483"/>
      <c r="D21" s="483"/>
      <c r="E21" s="483"/>
      <c r="F21" s="483"/>
      <c r="G21" s="483"/>
      <c r="H21" s="483"/>
      <c r="I21" s="483"/>
    </row>
    <row r="22" spans="1:12" ht="15.75" x14ac:dyDescent="0.25">
      <c r="A22" s="14"/>
      <c r="B22" s="15"/>
      <c r="C22" s="30"/>
      <c r="D22" s="30"/>
      <c r="E22" s="30"/>
      <c r="F22" s="39"/>
      <c r="G22" s="30"/>
      <c r="H22" s="28"/>
      <c r="I22" s="31"/>
    </row>
    <row r="23" spans="1:12" ht="15.75" x14ac:dyDescent="0.25">
      <c r="A23" s="26"/>
      <c r="B23" s="489"/>
      <c r="C23" s="483"/>
      <c r="D23" s="483"/>
      <c r="E23" s="483"/>
      <c r="F23" s="483"/>
      <c r="G23" s="483"/>
      <c r="H23" s="485"/>
      <c r="I23" s="27"/>
    </row>
    <row r="24" spans="1:12" ht="15.75" x14ac:dyDescent="0.25">
      <c r="A24" s="26"/>
      <c r="B24" s="489"/>
      <c r="C24" s="483"/>
      <c r="D24" s="483"/>
      <c r="E24" s="483"/>
      <c r="F24" s="483"/>
      <c r="G24" s="483"/>
      <c r="H24" s="485"/>
      <c r="I24" s="27"/>
    </row>
    <row r="25" spans="1:12" ht="15.75" x14ac:dyDescent="0.25">
      <c r="A25" s="26"/>
      <c r="B25" s="489"/>
      <c r="C25" s="483"/>
      <c r="D25" s="483"/>
      <c r="E25" s="483"/>
      <c r="F25" s="483"/>
      <c r="G25" s="483"/>
      <c r="H25" s="485"/>
      <c r="I25" s="27"/>
    </row>
    <row r="26" spans="1:12" ht="15.75" x14ac:dyDescent="0.25">
      <c r="A26" s="14"/>
      <c r="B26" s="15"/>
      <c r="C26" s="30"/>
      <c r="D26" s="30"/>
      <c r="E26" s="30"/>
      <c r="F26" s="484" t="s">
        <v>58</v>
      </c>
      <c r="G26" s="483"/>
      <c r="H26" s="485"/>
      <c r="I26" s="36"/>
    </row>
    <row r="27" spans="1:12" ht="15.75" x14ac:dyDescent="0.25">
      <c r="A27" s="38"/>
      <c r="B27" s="30"/>
      <c r="C27" s="30"/>
      <c r="D27" s="30"/>
      <c r="E27" s="30"/>
      <c r="F27" s="39"/>
      <c r="G27" s="30"/>
      <c r="H27" s="28"/>
      <c r="I27" s="31"/>
    </row>
    <row r="28" spans="1:12" ht="15.75" x14ac:dyDescent="0.25">
      <c r="A28" s="20" t="s">
        <v>61</v>
      </c>
      <c r="B28" s="490" t="s">
        <v>62</v>
      </c>
      <c r="C28" s="483"/>
      <c r="D28" s="483"/>
      <c r="E28" s="483"/>
      <c r="F28" s="483"/>
      <c r="G28" s="483"/>
      <c r="H28" s="483"/>
      <c r="I28" s="483"/>
    </row>
    <row r="29" spans="1:12" ht="15.75" x14ac:dyDescent="0.25">
      <c r="A29" s="26"/>
      <c r="B29" s="489"/>
      <c r="C29" s="483"/>
      <c r="D29" s="483"/>
      <c r="E29" s="483"/>
      <c r="F29" s="483"/>
      <c r="G29" s="483"/>
      <c r="H29" s="485"/>
      <c r="I29" s="27"/>
    </row>
    <row r="30" spans="1:12" ht="15.75" x14ac:dyDescent="0.25">
      <c r="A30" s="26"/>
      <c r="B30" s="489"/>
      <c r="C30" s="483"/>
      <c r="D30" s="483"/>
      <c r="E30" s="483"/>
      <c r="F30" s="483"/>
      <c r="G30" s="483"/>
      <c r="H30" s="485"/>
      <c r="I30" s="27"/>
    </row>
    <row r="31" spans="1:12" ht="15.75" x14ac:dyDescent="0.25">
      <c r="A31" s="26"/>
      <c r="B31" s="489"/>
      <c r="C31" s="483"/>
      <c r="D31" s="483"/>
      <c r="E31" s="483"/>
      <c r="F31" s="483"/>
      <c r="G31" s="483"/>
      <c r="H31" s="485"/>
      <c r="I31" s="27"/>
    </row>
    <row r="32" spans="1:12" ht="15.75" x14ac:dyDescent="0.25">
      <c r="A32" s="26"/>
      <c r="B32" s="489"/>
      <c r="C32" s="483"/>
      <c r="D32" s="483"/>
      <c r="E32" s="483"/>
      <c r="F32" s="483"/>
      <c r="G32" s="483"/>
      <c r="H32" s="485"/>
      <c r="I32" s="27"/>
    </row>
    <row r="33" spans="1:10" ht="15.75" x14ac:dyDescent="0.25">
      <c r="A33" s="26"/>
      <c r="B33" s="489"/>
      <c r="C33" s="483"/>
      <c r="D33" s="483"/>
      <c r="E33" s="483"/>
      <c r="F33" s="483"/>
      <c r="G33" s="483"/>
      <c r="H33" s="485"/>
      <c r="I33" s="27"/>
    </row>
    <row r="34" spans="1:10" ht="15.75" x14ac:dyDescent="0.25">
      <c r="A34" s="26"/>
      <c r="B34" s="489"/>
      <c r="C34" s="483"/>
      <c r="D34" s="483"/>
      <c r="E34" s="483"/>
      <c r="F34" s="483"/>
      <c r="G34" s="483"/>
      <c r="H34" s="485"/>
      <c r="I34" s="27"/>
    </row>
    <row r="35" spans="1:10" ht="15.75" x14ac:dyDescent="0.25">
      <c r="A35" s="26"/>
      <c r="B35" s="489"/>
      <c r="C35" s="483"/>
      <c r="D35" s="483"/>
      <c r="E35" s="483"/>
      <c r="F35" s="483"/>
      <c r="G35" s="483"/>
      <c r="H35" s="485"/>
      <c r="I35" s="27"/>
    </row>
    <row r="36" spans="1:10" ht="15.75" x14ac:dyDescent="0.25">
      <c r="A36" s="26"/>
      <c r="B36" s="489"/>
      <c r="C36" s="483"/>
      <c r="D36" s="483"/>
      <c r="E36" s="483"/>
      <c r="F36" s="483"/>
      <c r="G36" s="483"/>
      <c r="H36" s="485"/>
      <c r="I36" s="27"/>
    </row>
    <row r="37" spans="1:10" ht="15.75" x14ac:dyDescent="0.25">
      <c r="A37" s="26"/>
      <c r="B37" s="489"/>
      <c r="C37" s="483"/>
      <c r="D37" s="483"/>
      <c r="E37" s="483"/>
      <c r="F37" s="483"/>
      <c r="G37" s="483"/>
      <c r="H37" s="485"/>
      <c r="I37" s="27"/>
    </row>
    <row r="38" spans="1:10" ht="15.75" x14ac:dyDescent="0.25">
      <c r="A38" s="26"/>
      <c r="B38" s="489"/>
      <c r="C38" s="483"/>
      <c r="D38" s="483"/>
      <c r="E38" s="483"/>
      <c r="F38" s="483"/>
      <c r="G38" s="483"/>
      <c r="H38" s="485"/>
      <c r="I38" s="27"/>
    </row>
    <row r="39" spans="1:10" ht="15.75" x14ac:dyDescent="0.25">
      <c r="A39" s="26"/>
      <c r="B39" s="489"/>
      <c r="C39" s="483"/>
      <c r="D39" s="483"/>
      <c r="E39" s="483"/>
      <c r="F39" s="483"/>
      <c r="G39" s="483"/>
      <c r="H39" s="485"/>
      <c r="I39" s="27"/>
    </row>
    <row r="40" spans="1:10" ht="15.75" x14ac:dyDescent="0.25">
      <c r="A40" s="26"/>
      <c r="B40" s="489"/>
      <c r="C40" s="483"/>
      <c r="D40" s="483"/>
      <c r="E40" s="483"/>
      <c r="F40" s="483"/>
      <c r="G40" s="483"/>
      <c r="H40" s="485"/>
      <c r="I40" s="27"/>
    </row>
    <row r="41" spans="1:10" ht="15.75" x14ac:dyDescent="0.25">
      <c r="A41" s="26"/>
      <c r="B41" s="489"/>
      <c r="C41" s="483"/>
      <c r="D41" s="483"/>
      <c r="E41" s="483"/>
      <c r="F41" s="483"/>
      <c r="G41" s="483"/>
      <c r="H41" s="485"/>
      <c r="I41" s="27"/>
    </row>
    <row r="42" spans="1:10" ht="15.75" x14ac:dyDescent="0.25">
      <c r="A42" s="14"/>
      <c r="B42" s="15"/>
      <c r="C42" s="30"/>
      <c r="D42" s="30"/>
      <c r="E42" s="30"/>
      <c r="F42" s="484" t="s">
        <v>58</v>
      </c>
      <c r="G42" s="483"/>
      <c r="H42" s="485"/>
      <c r="I42" s="36"/>
    </row>
    <row r="43" spans="1:10" ht="15.75" x14ac:dyDescent="0.25">
      <c r="A43" s="38"/>
      <c r="B43" s="30"/>
      <c r="C43" s="30"/>
      <c r="D43" s="30"/>
      <c r="E43" s="30"/>
      <c r="F43" s="39"/>
      <c r="G43" s="30"/>
      <c r="H43" s="28"/>
      <c r="I43" s="31"/>
    </row>
    <row r="44" spans="1:10" ht="15.75" x14ac:dyDescent="0.25">
      <c r="A44" s="20" t="s">
        <v>63</v>
      </c>
      <c r="B44" s="490" t="s">
        <v>64</v>
      </c>
      <c r="C44" s="483"/>
      <c r="D44" s="483"/>
      <c r="E44" s="483"/>
      <c r="F44" s="483"/>
      <c r="G44" s="483"/>
      <c r="H44" s="483"/>
      <c r="I44" s="483"/>
    </row>
    <row r="45" spans="1:10" ht="15.75" x14ac:dyDescent="0.25">
      <c r="A45" s="14"/>
      <c r="B45" s="15"/>
      <c r="C45" s="30"/>
      <c r="D45" s="30"/>
      <c r="E45" s="30"/>
      <c r="F45" s="39"/>
      <c r="G45" s="30"/>
      <c r="H45" s="28"/>
      <c r="I45" s="31"/>
    </row>
    <row r="46" spans="1:10" ht="15.75" x14ac:dyDescent="0.25">
      <c r="A46" s="26"/>
      <c r="B46" s="489"/>
      <c r="C46" s="483"/>
      <c r="D46" s="483"/>
      <c r="E46" s="483"/>
      <c r="F46" s="483"/>
      <c r="G46" s="483"/>
      <c r="H46" s="485"/>
      <c r="I46" s="27"/>
      <c r="J46" s="37">
        <v>0.24000000000000005</v>
      </c>
    </row>
    <row r="47" spans="1:10" ht="15.75" x14ac:dyDescent="0.25">
      <c r="A47" s="26"/>
      <c r="B47" s="489"/>
      <c r="C47" s="483"/>
      <c r="D47" s="483"/>
      <c r="E47" s="483"/>
      <c r="F47" s="483"/>
      <c r="G47" s="483"/>
      <c r="H47" s="485"/>
      <c r="I47" s="27"/>
    </row>
    <row r="48" spans="1:10" ht="15.75" x14ac:dyDescent="0.25">
      <c r="A48" s="26"/>
      <c r="B48" s="489"/>
      <c r="C48" s="483"/>
      <c r="D48" s="483"/>
      <c r="E48" s="483"/>
      <c r="F48" s="483"/>
      <c r="G48" s="483"/>
      <c r="H48" s="485"/>
      <c r="I48" s="27"/>
    </row>
    <row r="49" spans="1:14" ht="15.75" x14ac:dyDescent="0.25">
      <c r="A49" s="26"/>
      <c r="B49" s="489"/>
      <c r="C49" s="491"/>
      <c r="D49" s="491"/>
      <c r="E49" s="491"/>
      <c r="F49" s="491"/>
      <c r="G49" s="491"/>
      <c r="H49" s="492"/>
      <c r="I49" s="27"/>
      <c r="J49" s="40" t="s">
        <v>65</v>
      </c>
      <c r="M49" s="12" t="s">
        <v>49</v>
      </c>
    </row>
    <row r="50" spans="1:14" ht="15.75" x14ac:dyDescent="0.25">
      <c r="A50" s="26"/>
      <c r="B50" s="32"/>
      <c r="C50" s="33"/>
      <c r="D50" s="33"/>
      <c r="E50" s="33"/>
      <c r="F50" s="33"/>
      <c r="G50" s="33"/>
      <c r="H50" s="34"/>
      <c r="I50" s="41"/>
      <c r="J50" s="40"/>
    </row>
    <row r="51" spans="1:14" ht="15.75" x14ac:dyDescent="0.25">
      <c r="A51" s="26"/>
      <c r="B51" s="489"/>
      <c r="C51" s="483"/>
      <c r="D51" s="483"/>
      <c r="E51" s="483"/>
      <c r="F51" s="483"/>
      <c r="G51" s="483"/>
      <c r="H51" s="485"/>
      <c r="I51" s="27"/>
      <c r="J51" s="12" t="s">
        <v>66</v>
      </c>
    </row>
    <row r="52" spans="1:14" ht="15.75" x14ac:dyDescent="0.25">
      <c r="A52" s="26"/>
      <c r="B52" s="32"/>
      <c r="C52" s="33"/>
      <c r="D52" s="33"/>
      <c r="E52" s="33"/>
      <c r="F52" s="33"/>
      <c r="G52" s="33"/>
      <c r="H52" s="34"/>
      <c r="I52" s="27"/>
    </row>
    <row r="53" spans="1:14" ht="15.75" x14ac:dyDescent="0.25">
      <c r="A53" s="14"/>
      <c r="B53" s="15"/>
      <c r="C53" s="30"/>
      <c r="D53" s="30"/>
      <c r="E53" s="30"/>
      <c r="F53" s="484" t="s">
        <v>58</v>
      </c>
      <c r="G53" s="483"/>
      <c r="H53" s="485"/>
      <c r="I53" s="36"/>
    </row>
    <row r="54" spans="1:14" ht="15.75" x14ac:dyDescent="0.25">
      <c r="A54" s="480" t="s">
        <v>67</v>
      </c>
      <c r="B54" s="481"/>
      <c r="C54" s="481"/>
      <c r="D54" s="481"/>
      <c r="E54" s="481"/>
      <c r="F54" s="481"/>
      <c r="G54" s="481"/>
      <c r="H54" s="481"/>
      <c r="I54" s="42"/>
      <c r="N54" s="43"/>
    </row>
    <row r="55" spans="1:14" ht="33" customHeight="1" x14ac:dyDescent="0.25">
      <c r="A55" s="20" t="s">
        <v>68</v>
      </c>
      <c r="B55" s="482" t="s">
        <v>69</v>
      </c>
      <c r="C55" s="483"/>
      <c r="D55" s="483"/>
      <c r="E55" s="483"/>
      <c r="F55" s="484"/>
      <c r="G55" s="483"/>
      <c r="H55" s="485"/>
      <c r="I55" s="36"/>
    </row>
    <row r="56" spans="1:14" ht="15.75" x14ac:dyDescent="0.25">
      <c r="A56" s="38"/>
      <c r="B56" s="486" t="s">
        <v>70</v>
      </c>
      <c r="C56" s="486"/>
      <c r="D56" s="486"/>
      <c r="E56" s="486"/>
      <c r="F56" s="486"/>
      <c r="G56" s="486"/>
      <c r="H56" s="487"/>
      <c r="I56" s="44"/>
      <c r="M56" s="12" t="s">
        <v>49</v>
      </c>
    </row>
    <row r="57" spans="1:14" ht="17.25" x14ac:dyDescent="0.25">
      <c r="A57" s="45"/>
      <c r="B57" s="488" t="s">
        <v>71</v>
      </c>
      <c r="C57" s="488"/>
      <c r="D57" s="488"/>
      <c r="E57" s="488"/>
      <c r="F57" s="488"/>
      <c r="G57" s="488"/>
      <c r="H57" s="488"/>
      <c r="I57" s="46"/>
      <c r="M57" s="35" t="s">
        <v>49</v>
      </c>
    </row>
  </sheetData>
  <mergeCells count="47">
    <mergeCell ref="A1:I1"/>
    <mergeCell ref="A2:I2"/>
    <mergeCell ref="A4:H4"/>
    <mergeCell ref="B6:I6"/>
    <mergeCell ref="A3:I3"/>
    <mergeCell ref="B14:H14"/>
    <mergeCell ref="B17:H17"/>
    <mergeCell ref="B18:H18"/>
    <mergeCell ref="F19:H19"/>
    <mergeCell ref="B8:H8"/>
    <mergeCell ref="B9:D9"/>
    <mergeCell ref="B10:D10"/>
    <mergeCell ref="B11:D11"/>
    <mergeCell ref="B12:H12"/>
    <mergeCell ref="B13:H13"/>
    <mergeCell ref="B21:I21"/>
    <mergeCell ref="B23:H23"/>
    <mergeCell ref="B37:H37"/>
    <mergeCell ref="B25:H25"/>
    <mergeCell ref="F26:H26"/>
    <mergeCell ref="B28:I28"/>
    <mergeCell ref="B29:H29"/>
    <mergeCell ref="B30:H30"/>
    <mergeCell ref="B31:H31"/>
    <mergeCell ref="B32:H32"/>
    <mergeCell ref="B24:H24"/>
    <mergeCell ref="B33:H33"/>
    <mergeCell ref="B34:H34"/>
    <mergeCell ref="B35:H35"/>
    <mergeCell ref="B36:H36"/>
    <mergeCell ref="F42:H42"/>
    <mergeCell ref="F53:H53"/>
    <mergeCell ref="B38:H38"/>
    <mergeCell ref="B39:H39"/>
    <mergeCell ref="B40:H40"/>
    <mergeCell ref="B41:H41"/>
    <mergeCell ref="B44:I44"/>
    <mergeCell ref="B46:H46"/>
    <mergeCell ref="B47:H47"/>
    <mergeCell ref="B48:H48"/>
    <mergeCell ref="B49:H49"/>
    <mergeCell ref="B51:H51"/>
    <mergeCell ref="A54:H54"/>
    <mergeCell ref="B55:E55"/>
    <mergeCell ref="F55:H55"/>
    <mergeCell ref="B56:H56"/>
    <mergeCell ref="B57:H5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FORMULARIO No.1</vt:lpstr>
      <vt:lpstr>CRONOGRAMA Y PLAN DE CARGAS</vt:lpstr>
      <vt:lpstr>FORMULARIO 1 - Modelo 2</vt:lpstr>
      <vt:lpstr>F.M.</vt:lpstr>
      <vt:lpstr>FORMULARIO 2</vt:lpstr>
      <vt:lpstr>'FORMULARIO 1 - Modelo 2'!Área_de_impresión</vt:lpstr>
      <vt:lpstr>'FORMULARIO No.1'!Área_de_impresión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sandra</cp:lastModifiedBy>
  <cp:lastPrinted>2018-01-16T18:53:30Z</cp:lastPrinted>
  <dcterms:created xsi:type="dcterms:W3CDTF">2014-04-10T22:11:52Z</dcterms:created>
  <dcterms:modified xsi:type="dcterms:W3CDTF">2018-10-25T00:28:22Z</dcterms:modified>
</cp:coreProperties>
</file>