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atos\Documentos ICRD 2021\MC\ICRD-MC-007-2021 - Adecuaciones\"/>
    </mc:Choice>
  </mc:AlternateContent>
  <bookViews>
    <workbookView xWindow="0" yWindow="0" windowWidth="12615" windowHeight="8745"/>
  </bookViews>
  <sheets>
    <sheet name="PRESUPUESTO " sheetId="3" r:id="rId1"/>
    <sheet name="ESPECIFICACIONES TECNICAS" sheetId="4" r:id="rId2"/>
  </sheets>
  <externalReferences>
    <externalReference r:id="rId3"/>
  </externalReferences>
  <definedNames>
    <definedName name="_xlnm.Print_Area" localSheetId="1">'ESPECIFICACIONES TECNICAS'!$A$1:$E$42</definedName>
    <definedName name="_xlnm.Print_Area" localSheetId="0">'PRESUPUESTO '!$A$1:$G$42</definedName>
    <definedName name="MI" localSheetId="1">[1]PRESUPUESTO!$C$86,[1]PRESUPUESTO!#REF!,[1]PRESUPUESTO!#REF!,[1]PRESUPUESTO!#REF!,[1]PRESUPUESTO!#REF!,[1]PRESUPUESTO!#REF!,[1]PRESUPUESTO!#REF!</definedName>
    <definedName name="MI">[1]PRESUPUESTO!$C$86,[1]PRESUPUESTO!#REF!,[1]PRESUPUESTO!#REF!,[1]PRESUPUESTO!#REF!,[1]PRESUPUESTO!#REF!,[1]PRESUPUESTO!#REF!,[1]PRESUPUESTO!#REF!</definedName>
    <definedName name="ML" localSheetId="1">[1]PRESUPUESTO!$C$86,[1]PRESUPUESTO!#REF!,[1]PRESUPUESTO!#REF!,[1]PRESUPUESTO!#REF!,[1]PRESUPUESTO!#REF!,[1]PRESUPUESTO!#REF!,[1]PRESUPUESTO!#REF!</definedName>
    <definedName name="ML">[1]PRESUPUESTO!$C$86,[1]PRESUPUESTO!#REF!,[1]PRESUPUESTO!#REF!,[1]PRESUPUESTO!#REF!,[1]PRESUPUESTO!#REF!,[1]PRESUPUESTO!#REF!,[1]PRESUPUESTO!#REF!</definedName>
    <definedName name="PROMEDIO" localSheetId="1">[1]PRESUPUESTO!$C$86,[1]PRESUPUESTO!#REF!,[1]PRESUPUESTO!#REF!,[1]PRESUPUESTO!#REF!,[1]PRESUPUESTO!#REF!,[1]PRESUPUESTO!#REF!,[1]PRESUPUESTO!#REF!</definedName>
    <definedName name="PROMEDIO">[1]PRESUPUESTO!$C$86,[1]PRESUPUESTO!#REF!,[1]PRESUPUESTO!#REF!,[1]PRESUPUESTO!#REF!,[1]PRESUPUESTO!#REF!,[1]PRESUPUESTO!#REF!,[1]PRESUPUESTO!#REF!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27" i="4" l="1"/>
  <c r="A18" i="4"/>
  <c r="A19" i="4" s="1"/>
  <c r="A13" i="4"/>
  <c r="A9" i="4"/>
  <c r="F33" i="3" l="1"/>
  <c r="F9" i="3"/>
  <c r="F34" i="3" l="1"/>
  <c r="F24" i="3" l="1"/>
  <c r="F27" i="3" l="1"/>
  <c r="F28" i="3"/>
  <c r="F29" i="3" s="1"/>
  <c r="F22" i="3"/>
  <c r="F23" i="3"/>
  <c r="F25" i="3" s="1"/>
  <c r="F17" i="3"/>
  <c r="F18" i="3"/>
  <c r="F19" i="3"/>
  <c r="F13" i="3"/>
  <c r="F14" i="3"/>
  <c r="F10" i="3"/>
  <c r="F11" i="3" s="1"/>
  <c r="F31" i="3"/>
  <c r="F32" i="3"/>
  <c r="F35" i="3"/>
  <c r="A18" i="3"/>
  <c r="A19" i="3" s="1"/>
  <c r="A27" i="3"/>
  <c r="A13" i="3"/>
  <c r="A9" i="3"/>
  <c r="F15" i="3" l="1"/>
  <c r="F36" i="3"/>
  <c r="F20" i="3"/>
  <c r="F37" i="3" l="1"/>
  <c r="F40" i="3" s="1"/>
  <c r="F38" i="3"/>
  <c r="F39" i="3"/>
  <c r="F41" i="3" l="1"/>
</calcChain>
</file>

<file path=xl/sharedStrings.xml><?xml version="1.0" encoding="utf-8"?>
<sst xmlns="http://schemas.openxmlformats.org/spreadsheetml/2006/main" count="104" uniqueCount="40">
  <si>
    <t>ITEM</t>
  </si>
  <si>
    <t>ACTIVIDAD</t>
  </si>
  <si>
    <t>UNIDAD</t>
  </si>
  <si>
    <t>CANTIDAD</t>
  </si>
  <si>
    <t>PRELIMINAR</t>
  </si>
  <si>
    <t>M2</t>
  </si>
  <si>
    <t>ML</t>
  </si>
  <si>
    <t>COSTOS DIRECTOS</t>
  </si>
  <si>
    <t>NIT. 900809150-5</t>
  </si>
  <si>
    <t xml:space="preserve">V/TOTAL </t>
  </si>
  <si>
    <t>MANTENIMIENTO SISTEMA HIDRONEUMATICO</t>
  </si>
  <si>
    <t>UND</t>
  </si>
  <si>
    <t>Revisar y reparar los push de lavamanos y sanitarios de los 3 pisos</t>
  </si>
  <si>
    <t>Revisar y reparar los sifones de desagüe de los 3 pisos</t>
  </si>
  <si>
    <t>Revision y mantenimiento de chapas puertas de madera baños y oficinas</t>
  </si>
  <si>
    <t>COSTO UNITARIO</t>
  </si>
  <si>
    <t>INSTITUTO DE CULTURA, RECREACIÓN Y DEPORTE</t>
  </si>
  <si>
    <t>Revision, mantenimiento de puertas y chapas puertas metalicas exteriores</t>
  </si>
  <si>
    <t xml:space="preserve">CIELO RASOS </t>
  </si>
  <si>
    <t xml:space="preserve">MANTENIMIENTO DE CARPINTERIA </t>
  </si>
  <si>
    <t xml:space="preserve">ACABADOS DE MAMPOSTERIA </t>
  </si>
  <si>
    <t xml:space="preserve">Identificación y arreglo de goteras piso 2 y 3 </t>
  </si>
  <si>
    <t>GL</t>
  </si>
  <si>
    <t xml:space="preserve">INSTALACIONES </t>
  </si>
  <si>
    <t xml:space="preserve">Desistalar, revisar y realizar mantenimientos necesarios de la bomba del sistema hidroneumatico, cambio de diafragma, calibración de presion de la bomba y del sistema y reinstalacion de la misma </t>
  </si>
  <si>
    <t>Punto eléctrico (incluye cableado, tubería, accesorios necesarios para su correcto funcionamiento y conexión a la red) Interruptor sencillo</t>
  </si>
  <si>
    <t>Punto de agua fría 1/2" Incluye todo lo necesario para su correcto funcionamiento</t>
  </si>
  <si>
    <t>VALOR COSTO TOTAL</t>
  </si>
  <si>
    <t>ADMINISTRACION - 10%</t>
  </si>
  <si>
    <t>IMPREVISTOS - 1%</t>
  </si>
  <si>
    <t>UTILIDAD - 4%</t>
  </si>
  <si>
    <t>Demolición de cielo raso continuo de placas de yeso o de escayola, situado a una altura menor de 4 m, con medios manuales, sin deteriorar los elementos constructivos contiguos, y carga manual sobre camión o contenedor. El precio incluye la demolición de la estructura metálica de sujeción, de las falsas vigas y de los remates.</t>
  </si>
  <si>
    <t>Cielo raso registrable suspendido, situado a una altura menor de 4 m, constituido por: ESTRUCTURA: entramado metálico oculto fijado a la losa o elemento soporte con varillas y cuelgues; LAMAS DE PVC: lamas de PVC, de 85 mm de anchura, con 15 mm de separación, color blanco. Incluso perfiles de remate perimetral, fijaciones para el anclaje de los perfiles y accesorios de montaje.</t>
  </si>
  <si>
    <t>Cielo raso continuo suspendido, liso, 13+18, situado a una altura menor de 4 m, con nivel de calidad del acabado Q3, constituido por: ESTRUCTURA: estructura metálica de acero galvanizado de maestras primarias 47/18 mm con una modulación de 400 mm y suspendidas de la losa o elemento soporte de concreto con horquillas de cuelgue y varillas; PLACAS: una capa de placas de yeso natural (GRG), sin cartón, estándar / - 600 / 1200 / 13 / con los bordes longitudinales desiguales. Incluso banda estanca autoadhesiva, perfiles angular, fijaciones para el anclaje de los perfiles, tornillería para la fijación de las placas, pasta de juntas; pasta de acabado, masilla monocomponente; para el sellado de encuentros perimetrales y accesorios de montaje.</t>
  </si>
  <si>
    <t>Reparación de grieta en revestimiento de mortero sobre el paramento vertical exterior mediante el sellado con masilla elástica con fibras, previa preparación de la grieta.</t>
  </si>
  <si>
    <t>Aplicación manual de dos manos de pintura a la cal, color blanco, la primera mano diluida con un 30 a 40% de agua y la siguiente diluida con un 30% de agua o sin diluir, (rendimiento: 0,29 l/m² cada mano); previa aplicación de una mano de imprimación granulosa translúcida, sobre paramento interior de mortero de cal o mortero bastardo de cal, vertical, de hasta 3 m de altura. El precio incluye la protección de los elementos del entorno que puedan verse afectados durante los trabajos y la resolución de puntos singulares.</t>
  </si>
  <si>
    <t>Aplicación manual de dos manos de esmalte sintético de secado rápido, a base de resinas alquídicas, color blanco, acabado brillante, (rendimiento: 0,077 l/m² cada mano); previa aplicación de una mano de imprimación sintética antioxidante de secado rápido, a base de resinas alquídicas, color gris, acabado mate (rendimiento: 0,125 l/m²), sobre puerta interior, ciega, de acero.</t>
  </si>
  <si>
    <t>Red de pequeña evacuación, colocada superficialmente, de PVC, serie B, de 32 mm de diámetro, unión pegada con adhesivo.</t>
  </si>
  <si>
    <t xml:space="preserve">Lavaplatos de acero inoxidable para instalación en mesón, de 1 cubeta y 1 escurridor, de 800x490 mm, con válvula de desagüe, para mesón de cocina, equipado con grifería monomando con cartucho cerámico para lavaplatos, gama básica, acabado cromado, compuesta de caño giratorio, aireador y enlaces de alimentación flexibles, válvula con desagüe y sifón. Incluso conexión a las redes de agua fría y caliente y a la red de evacuación existentes, fijación del aparato y sellado con silicona.
</t>
  </si>
  <si>
    <t>Bajante interior de la red de evacuación de aguas pluviales, formada por tubo de PVC, serie B, de 32 mm de diámetro y 3 mm de espesor; unión pegada con adhesivo. Incluso líquido limpiador, adhesivo para tubos y accesorios de PVC, material auxiliar para montaje y sujeción a la obra, accesorios y piezas especiales.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</si>
</sst>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_ &quot;$&quot;\ * #,##0.00_ ;_ &quot;$&quot;\ * \-#,##0.00_ ;_ &quot;$&quot;\ * &quot;-&quot;??_ ;_ @_ "/>
    <numFmt numFmtId="165" formatCode="_ &quot;$&quot;\ * #,##0_ ;_ &quot;$&quot;\ * \-#,##0_ ;_ &quot;$&quot;\ * &quot;-&quot;_ ;_ @_ "/>
    <numFmt numFmtId="166" formatCode="_ &quot;$&quot;\ * #,##0.00_ ;_ &quot;$&quot;\ * \-#,##0.00_ ;_ &quot;$&quot;\ * &quot;-&quot;_ ;_ @_ "/>
    <numFmt numFmtId="167" formatCode="_ * #,##0_ ;_ * \-#,##0_ ;_ * &quot;-&quot;_ ;_ @_ "/>
    <numFmt numFmtId="168" formatCode="0.0"/>
    <numFmt numFmtId="169" formatCode="_(&quot;$&quot;\ * #,##0.00_);_(&quot;$&quot;\ * \(#,##0.00\);_(&quot;$&quot;\ * &quot;-&quot;??_);_(@_)"/>
    <numFmt numFmtId="170" formatCode="_-&quot;$&quot;* #,##0_-;\-&quot;$&quot;* #,##0_-;_-&quot;$&quot;* &quot;-&quot;??_-;_-@_-"/>
  </numFmts>
  <fonts count="11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9"/>
      <name val="Arial"/>
      <family val="2"/>
    </font>
    <font>
      <b/>
      <sz val="10"/>
      <name val="Arial"/>
      <family val="2"/>
    </font>
    <font>
      <b/>
      <sz val="11"/>
      <color rgb="FF244061"/>
      <name val="Calibri"/>
      <family val="2"/>
    </font>
    <font>
      <sz val="11"/>
      <name val="Arial"/>
      <family val="2"/>
    </font>
    <font>
      <b/>
      <sz val="11"/>
      <name val="Arial"/>
      <family val="2"/>
    </font>
    <font>
      <b/>
      <sz val="8"/>
      <name val="Arial"/>
      <family val="2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9">
    <xf numFmtId="0" fontId="0" fillId="0" borderId="0"/>
    <xf numFmtId="167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9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1" fillId="0" borderId="0"/>
  </cellStyleXfs>
  <cellXfs count="105">
    <xf numFmtId="0" fontId="0" fillId="0" borderId="0" xfId="0"/>
    <xf numFmtId="0" fontId="4" fillId="0" borderId="0" xfId="0" applyFont="1"/>
    <xf numFmtId="0" fontId="2" fillId="0" borderId="0" xfId="0" applyFont="1"/>
    <xf numFmtId="0" fontId="2" fillId="0" borderId="1" xfId="0" applyFont="1" applyFill="1" applyBorder="1" applyAlignment="1">
      <alignment horizontal="center" vertical="center"/>
    </xf>
    <xf numFmtId="0" fontId="2" fillId="0" borderId="2" xfId="4" applyFont="1" applyFill="1" applyBorder="1" applyAlignment="1">
      <alignment vertical="center" wrapText="1"/>
    </xf>
    <xf numFmtId="0" fontId="2" fillId="0" borderId="2" xfId="0" applyFont="1" applyFill="1" applyBorder="1" applyAlignment="1">
      <alignment horizontal="center" vertical="center"/>
    </xf>
    <xf numFmtId="165" fontId="2" fillId="0" borderId="2" xfId="3" applyNumberFormat="1" applyFont="1" applyFill="1" applyBorder="1" applyAlignment="1">
      <alignment horizontal="center" vertical="center"/>
    </xf>
    <xf numFmtId="168" fontId="2" fillId="0" borderId="1" xfId="0" applyNumberFormat="1" applyFont="1" applyFill="1" applyBorder="1" applyAlignment="1">
      <alignment horizontal="center" vertical="center"/>
    </xf>
    <xf numFmtId="165" fontId="2" fillId="0" borderId="3" xfId="3" applyNumberFormat="1" applyFont="1" applyFill="1" applyBorder="1" applyAlignment="1">
      <alignment horizontal="center" vertical="center"/>
    </xf>
    <xf numFmtId="0" fontId="2" fillId="0" borderId="5" xfId="4" applyFont="1" applyFill="1" applyBorder="1" applyAlignment="1">
      <alignment vertical="center" wrapText="1"/>
    </xf>
    <xf numFmtId="0" fontId="7" fillId="0" borderId="0" xfId="0" applyFont="1" applyAlignment="1">
      <alignment horizontal="center" vertical="center"/>
    </xf>
    <xf numFmtId="1" fontId="2" fillId="0" borderId="2" xfId="1" applyNumberFormat="1" applyFont="1" applyFill="1" applyBorder="1" applyAlignment="1">
      <alignment horizontal="center" vertical="center"/>
    </xf>
    <xf numFmtId="1" fontId="2" fillId="0" borderId="2" xfId="0" applyNumberFormat="1" applyFont="1" applyFill="1" applyBorder="1" applyAlignment="1">
      <alignment horizontal="center" vertical="center"/>
    </xf>
    <xf numFmtId="1" fontId="2" fillId="0" borderId="0" xfId="0" applyNumberFormat="1" applyFont="1" applyAlignment="1">
      <alignment horizontal="center"/>
    </xf>
    <xf numFmtId="0" fontId="2" fillId="0" borderId="5" xfId="4" applyFont="1" applyFill="1" applyBorder="1" applyAlignment="1">
      <alignment horizontal="justify" vertical="justify" wrapText="1"/>
    </xf>
    <xf numFmtId="0" fontId="10" fillId="0" borderId="0" xfId="0" applyFont="1"/>
    <xf numFmtId="2" fontId="10" fillId="0" borderId="0" xfId="0" applyNumberFormat="1" applyFont="1" applyAlignment="1">
      <alignment horizontal="center" vertical="justify" wrapText="1"/>
    </xf>
    <xf numFmtId="0" fontId="2" fillId="0" borderId="12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2" fillId="0" borderId="13" xfId="4" applyFont="1" applyFill="1" applyBorder="1" applyAlignment="1">
      <alignment vertical="center" wrapText="1"/>
    </xf>
    <xf numFmtId="0" fontId="2" fillId="0" borderId="0" xfId="4" applyFont="1" applyFill="1" applyBorder="1" applyAlignment="1">
      <alignment vertical="center" wrapText="1"/>
    </xf>
    <xf numFmtId="166" fontId="2" fillId="0" borderId="0" xfId="3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1" fontId="2" fillId="0" borderId="0" xfId="0" applyNumberFormat="1" applyFont="1" applyFill="1" applyBorder="1" applyAlignment="1">
      <alignment horizontal="center" vertical="center"/>
    </xf>
    <xf numFmtId="165" fontId="5" fillId="3" borderId="26" xfId="3" applyNumberFormat="1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1" fontId="2" fillId="0" borderId="18" xfId="1" applyNumberFormat="1" applyFont="1" applyFill="1" applyBorder="1" applyAlignment="1">
      <alignment horizontal="center" vertical="center"/>
    </xf>
    <xf numFmtId="165" fontId="2" fillId="0" borderId="18" xfId="3" applyNumberFormat="1" applyFont="1" applyFill="1" applyBorder="1" applyAlignment="1">
      <alignment horizontal="center" vertical="center"/>
    </xf>
    <xf numFmtId="165" fontId="2" fillId="0" borderId="14" xfId="3" applyNumberFormat="1" applyFont="1" applyFill="1" applyBorder="1" applyAlignment="1">
      <alignment horizontal="center" vertical="center"/>
    </xf>
    <xf numFmtId="0" fontId="2" fillId="0" borderId="22" xfId="4" applyFont="1" applyFill="1" applyBorder="1" applyAlignment="1">
      <alignment vertical="center" wrapText="1"/>
    </xf>
    <xf numFmtId="1" fontId="2" fillId="0" borderId="0" xfId="1" applyNumberFormat="1" applyFont="1" applyFill="1" applyBorder="1" applyAlignment="1">
      <alignment horizontal="center" vertical="center"/>
    </xf>
    <xf numFmtId="165" fontId="2" fillId="0" borderId="0" xfId="3" applyNumberFormat="1" applyFont="1" applyFill="1" applyBorder="1" applyAlignment="1">
      <alignment horizontal="center" vertical="center"/>
    </xf>
    <xf numFmtId="165" fontId="5" fillId="3" borderId="27" xfId="3" applyNumberFormat="1" applyFont="1" applyFill="1" applyBorder="1" applyAlignment="1">
      <alignment horizontal="center" vertical="center"/>
    </xf>
    <xf numFmtId="2" fontId="2" fillId="0" borderId="21" xfId="0" applyNumberFormat="1" applyFont="1" applyFill="1" applyBorder="1" applyAlignment="1">
      <alignment horizontal="center" vertical="center"/>
    </xf>
    <xf numFmtId="1" fontId="5" fillId="0" borderId="9" xfId="0" applyNumberFormat="1" applyFont="1" applyFill="1" applyBorder="1" applyAlignment="1">
      <alignment horizontal="center" vertical="center"/>
    </xf>
    <xf numFmtId="168" fontId="2" fillId="0" borderId="12" xfId="0" applyNumberFormat="1" applyFont="1" applyFill="1" applyBorder="1" applyAlignment="1">
      <alignment horizontal="center" vertical="center"/>
    </xf>
    <xf numFmtId="0" fontId="2" fillId="0" borderId="18" xfId="4" applyFont="1" applyFill="1" applyBorder="1" applyAlignment="1">
      <alignment vertical="center" wrapText="1"/>
    </xf>
    <xf numFmtId="165" fontId="5" fillId="2" borderId="29" xfId="3" applyNumberFormat="1" applyFont="1" applyFill="1" applyBorder="1" applyAlignment="1">
      <alignment horizontal="center" vertical="center"/>
    </xf>
    <xf numFmtId="168" fontId="2" fillId="0" borderId="30" xfId="0" applyNumberFormat="1" applyFont="1" applyFill="1" applyBorder="1" applyAlignment="1">
      <alignment horizontal="center" vertical="center"/>
    </xf>
    <xf numFmtId="0" fontId="2" fillId="0" borderId="31" xfId="4" applyFont="1" applyFill="1" applyBorder="1" applyAlignment="1">
      <alignment vertical="center" wrapText="1"/>
    </xf>
    <xf numFmtId="0" fontId="2" fillId="0" borderId="31" xfId="0" applyFont="1" applyFill="1" applyBorder="1" applyAlignment="1">
      <alignment horizontal="center" vertical="center"/>
    </xf>
    <xf numFmtId="1" fontId="2" fillId="0" borderId="31" xfId="1" applyNumberFormat="1" applyFont="1" applyFill="1" applyBorder="1" applyAlignment="1">
      <alignment horizontal="center" vertical="center"/>
    </xf>
    <xf numFmtId="165" fontId="2" fillId="0" borderId="32" xfId="3" applyNumberFormat="1" applyFont="1" applyFill="1" applyBorder="1" applyAlignment="1">
      <alignment horizontal="center" vertical="center"/>
    </xf>
    <xf numFmtId="165" fontId="5" fillId="3" borderId="33" xfId="3" applyNumberFormat="1" applyFont="1" applyFill="1" applyBorder="1" applyAlignment="1">
      <alignment horizontal="center" vertical="center"/>
    </xf>
    <xf numFmtId="0" fontId="2" fillId="0" borderId="18" xfId="4" quotePrefix="1" applyFont="1" applyFill="1" applyBorder="1" applyAlignment="1">
      <alignment vertical="center" wrapText="1"/>
    </xf>
    <xf numFmtId="0" fontId="2" fillId="0" borderId="2" xfId="4" quotePrefix="1" applyFont="1" applyFill="1" applyBorder="1" applyAlignment="1">
      <alignment vertical="center" wrapText="1"/>
    </xf>
    <xf numFmtId="0" fontId="5" fillId="0" borderId="9" xfId="0" applyFont="1" applyFill="1" applyBorder="1" applyAlignment="1">
      <alignment horizontal="center"/>
    </xf>
    <xf numFmtId="165" fontId="5" fillId="0" borderId="3" xfId="3" applyNumberFormat="1" applyFont="1" applyFill="1" applyBorder="1" applyAlignment="1">
      <alignment horizontal="center" vertical="center"/>
    </xf>
    <xf numFmtId="165" fontId="5" fillId="0" borderId="14" xfId="3" applyNumberFormat="1" applyFont="1" applyFill="1" applyBorder="1" applyAlignment="1">
      <alignment horizontal="center" vertical="center"/>
    </xf>
    <xf numFmtId="1" fontId="2" fillId="0" borderId="18" xfId="0" applyNumberFormat="1" applyFont="1" applyFill="1" applyBorder="1" applyAlignment="1">
      <alignment horizontal="center" vertical="center"/>
    </xf>
    <xf numFmtId="166" fontId="2" fillId="0" borderId="18" xfId="3" applyNumberFormat="1" applyFont="1" applyFill="1" applyBorder="1" applyAlignment="1">
      <alignment vertical="center"/>
    </xf>
    <xf numFmtId="0" fontId="4" fillId="0" borderId="0" xfId="0" applyFont="1" applyFill="1"/>
    <xf numFmtId="0" fontId="2" fillId="0" borderId="2" xfId="0" quotePrefix="1" applyFont="1" applyFill="1" applyBorder="1" applyAlignment="1">
      <alignment horizontal="left" wrapText="1"/>
    </xf>
    <xf numFmtId="170" fontId="2" fillId="0" borderId="3" xfId="3" applyNumberFormat="1" applyFont="1" applyFill="1" applyBorder="1" applyAlignment="1">
      <alignment horizontal="center" vertical="center"/>
    </xf>
    <xf numFmtId="168" fontId="2" fillId="0" borderId="0" xfId="0" applyNumberFormat="1" applyFont="1" applyFill="1" applyBorder="1" applyAlignment="1">
      <alignment horizontal="center" vertical="center"/>
    </xf>
    <xf numFmtId="164" fontId="4" fillId="0" borderId="0" xfId="2" applyFont="1" applyFill="1"/>
    <xf numFmtId="0" fontId="4" fillId="0" borderId="0" xfId="0" applyFont="1" applyBorder="1"/>
    <xf numFmtId="168" fontId="2" fillId="0" borderId="15" xfId="0" applyNumberFormat="1" applyFont="1" applyFill="1" applyBorder="1" applyAlignment="1">
      <alignment horizontal="center" vertical="center"/>
    </xf>
    <xf numFmtId="0" fontId="2" fillId="0" borderId="8" xfId="4" quotePrefix="1" applyFont="1" applyFill="1" applyBorder="1" applyAlignment="1">
      <alignment vertical="center" wrapText="1"/>
    </xf>
    <xf numFmtId="0" fontId="2" fillId="0" borderId="8" xfId="0" applyFont="1" applyFill="1" applyBorder="1" applyAlignment="1">
      <alignment horizontal="center" vertical="center"/>
    </xf>
    <xf numFmtId="1" fontId="2" fillId="0" borderId="8" xfId="1" applyNumberFormat="1" applyFont="1" applyFill="1" applyBorder="1" applyAlignment="1">
      <alignment horizontal="center" vertical="center"/>
    </xf>
    <xf numFmtId="168" fontId="2" fillId="0" borderId="35" xfId="0" applyNumberFormat="1" applyFont="1" applyFill="1" applyBorder="1" applyAlignment="1">
      <alignment horizontal="center" vertical="center"/>
    </xf>
    <xf numFmtId="0" fontId="2" fillId="0" borderId="36" xfId="4" applyFont="1" applyFill="1" applyBorder="1" applyAlignment="1">
      <alignment vertical="center" wrapText="1"/>
    </xf>
    <xf numFmtId="0" fontId="2" fillId="0" borderId="36" xfId="0" applyFont="1" applyFill="1" applyBorder="1" applyAlignment="1">
      <alignment horizontal="center" vertical="center"/>
    </xf>
    <xf numFmtId="1" fontId="2" fillId="0" borderId="36" xfId="1" applyNumberFormat="1" applyFont="1" applyFill="1" applyBorder="1" applyAlignment="1">
      <alignment horizontal="center" vertical="center"/>
    </xf>
    <xf numFmtId="165" fontId="2" fillId="0" borderId="37" xfId="3" applyNumberFormat="1" applyFont="1" applyFill="1" applyBorder="1" applyAlignment="1">
      <alignment horizontal="center" vertical="center"/>
    </xf>
    <xf numFmtId="165" fontId="5" fillId="3" borderId="38" xfId="3" applyNumberFormat="1" applyFont="1" applyFill="1" applyBorder="1" applyAlignment="1">
      <alignment horizontal="center" vertical="center"/>
    </xf>
    <xf numFmtId="168" fontId="2" fillId="0" borderId="18" xfId="1" applyNumberFormat="1" applyFont="1" applyFill="1" applyBorder="1" applyAlignment="1">
      <alignment horizontal="center" vertical="center"/>
    </xf>
    <xf numFmtId="166" fontId="2" fillId="0" borderId="3" xfId="3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2" fontId="5" fillId="2" borderId="19" xfId="0" applyNumberFormat="1" applyFont="1" applyFill="1" applyBorder="1" applyAlignment="1">
      <alignment horizontal="center" vertical="center"/>
    </xf>
    <xf numFmtId="2" fontId="5" fillId="2" borderId="20" xfId="0" applyNumberFormat="1" applyFont="1" applyFill="1" applyBorder="1" applyAlignment="1">
      <alignment horizontal="center" vertical="center"/>
    </xf>
    <xf numFmtId="2" fontId="5" fillId="2" borderId="28" xfId="0" applyNumberFormat="1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23" xfId="0" applyFont="1" applyFill="1" applyBorder="1" applyAlignment="1">
      <alignment horizontal="center" vertical="center" wrapText="1"/>
    </xf>
    <xf numFmtId="0" fontId="5" fillId="0" borderId="24" xfId="0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horizontal="center" vertical="center" wrapText="1"/>
    </xf>
    <xf numFmtId="168" fontId="5" fillId="0" borderId="10" xfId="0" applyNumberFormat="1" applyFont="1" applyFill="1" applyBorder="1" applyAlignment="1">
      <alignment horizontal="center" vertical="center"/>
    </xf>
    <xf numFmtId="168" fontId="5" fillId="0" borderId="17" xfId="0" applyNumberFormat="1" applyFont="1" applyFill="1" applyBorder="1" applyAlignment="1">
      <alignment horizontal="center" vertical="center"/>
    </xf>
    <xf numFmtId="2" fontId="9" fillId="2" borderId="9" xfId="0" applyNumberFormat="1" applyFont="1" applyFill="1" applyBorder="1" applyAlignment="1">
      <alignment horizontal="center" vertical="center" wrapText="1"/>
    </xf>
    <xf numFmtId="2" fontId="9" fillId="2" borderId="15" xfId="0" applyNumberFormat="1" applyFont="1" applyFill="1" applyBorder="1" applyAlignment="1">
      <alignment horizontal="center" vertical="center" wrapText="1"/>
    </xf>
    <xf numFmtId="2" fontId="9" fillId="2" borderId="10" xfId="0" applyNumberFormat="1" applyFont="1" applyFill="1" applyBorder="1" applyAlignment="1">
      <alignment horizontal="center" vertical="center" wrapText="1"/>
    </xf>
    <xf numFmtId="2" fontId="9" fillId="2" borderId="8" xfId="0" applyNumberFormat="1" applyFont="1" applyFill="1" applyBorder="1" applyAlignment="1">
      <alignment horizontal="center" vertical="center" wrapText="1"/>
    </xf>
    <xf numFmtId="1" fontId="9" fillId="2" borderId="10" xfId="0" applyNumberFormat="1" applyFont="1" applyFill="1" applyBorder="1" applyAlignment="1">
      <alignment horizontal="center" vertical="center" wrapText="1"/>
    </xf>
    <xf numFmtId="1" fontId="9" fillId="2" borderId="8" xfId="0" applyNumberFormat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vertical="top" wrapText="1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2" fontId="9" fillId="2" borderId="11" xfId="2" applyNumberFormat="1" applyFont="1" applyFill="1" applyBorder="1" applyAlignment="1">
      <alignment horizontal="center" vertical="center" wrapText="1"/>
    </xf>
    <xf numFmtId="2" fontId="9" fillId="2" borderId="16" xfId="2" applyNumberFormat="1" applyFont="1" applyFill="1" applyBorder="1" applyAlignment="1">
      <alignment horizontal="center" vertical="center" wrapText="1"/>
    </xf>
    <xf numFmtId="2" fontId="2" fillId="0" borderId="4" xfId="0" applyNumberFormat="1" applyFont="1" applyFill="1" applyBorder="1" applyAlignment="1">
      <alignment horizontal="right" vertical="center"/>
    </xf>
    <xf numFmtId="2" fontId="2" fillId="0" borderId="6" xfId="0" applyNumberFormat="1" applyFont="1" applyFill="1" applyBorder="1" applyAlignment="1">
      <alignment horizontal="right" vertical="center"/>
    </xf>
    <xf numFmtId="2" fontId="2" fillId="0" borderId="7" xfId="0" applyNumberFormat="1" applyFont="1" applyFill="1" applyBorder="1" applyAlignment="1">
      <alignment horizontal="right" vertical="center"/>
    </xf>
    <xf numFmtId="0" fontId="5" fillId="0" borderId="34" xfId="0" applyFont="1" applyFill="1" applyBorder="1" applyAlignment="1">
      <alignment horizontal="center" wrapText="1"/>
    </xf>
    <xf numFmtId="0" fontId="5" fillId="0" borderId="0" xfId="0" applyFont="1" applyFill="1" applyBorder="1" applyAlignment="1">
      <alignment horizontal="center" wrapText="1"/>
    </xf>
    <xf numFmtId="166" fontId="2" fillId="4" borderId="2" xfId="3" applyNumberFormat="1" applyFont="1" applyFill="1" applyBorder="1" applyAlignment="1">
      <alignment vertical="center"/>
    </xf>
    <xf numFmtId="166" fontId="2" fillId="4" borderId="2" xfId="3" applyNumberFormat="1" applyFont="1" applyFill="1" applyBorder="1" applyAlignment="1">
      <alignment horizontal="center" vertical="center"/>
    </xf>
    <xf numFmtId="166" fontId="2" fillId="4" borderId="18" xfId="3" applyNumberFormat="1" applyFont="1" applyFill="1" applyBorder="1" applyAlignment="1">
      <alignment horizontal="center" vertical="center"/>
    </xf>
    <xf numFmtId="164" fontId="2" fillId="4" borderId="2" xfId="7" applyFont="1" applyFill="1" applyBorder="1" applyAlignment="1">
      <alignment horizontal="right" vertical="center"/>
    </xf>
    <xf numFmtId="165" fontId="2" fillId="4" borderId="18" xfId="3" applyNumberFormat="1" applyFont="1" applyFill="1" applyBorder="1" applyAlignment="1">
      <alignment horizontal="center" vertical="center"/>
    </xf>
    <xf numFmtId="165" fontId="2" fillId="4" borderId="8" xfId="3" applyNumberFormat="1" applyFont="1" applyFill="1" applyBorder="1" applyAlignment="1">
      <alignment horizontal="center" vertical="center"/>
    </xf>
  </cellXfs>
  <cellStyles count="9">
    <cellStyle name="Millares [0]" xfId="1" builtinId="6"/>
    <cellStyle name="Moneda" xfId="2" builtinId="4"/>
    <cellStyle name="Moneda [0]" xfId="3" builtinId="7"/>
    <cellStyle name="Moneda 13" xfId="7"/>
    <cellStyle name="Moneda 2" xfId="6"/>
    <cellStyle name="Normal" xfId="0" builtinId="0"/>
    <cellStyle name="Normal 2" xfId="5"/>
    <cellStyle name="Normal 3" xfId="4"/>
    <cellStyle name="Normal 4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0</xdr:row>
      <xdr:rowOff>127000</xdr:rowOff>
    </xdr:from>
    <xdr:to>
      <xdr:col>1</xdr:col>
      <xdr:colOff>561975</xdr:colOff>
      <xdr:row>4</xdr:row>
      <xdr:rowOff>104775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301625"/>
          <a:ext cx="720725" cy="6762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158750</xdr:colOff>
      <xdr:row>0</xdr:row>
      <xdr:rowOff>119062</xdr:rowOff>
    </xdr:from>
    <xdr:to>
      <xdr:col>5</xdr:col>
      <xdr:colOff>739775</xdr:colOff>
      <xdr:row>4</xdr:row>
      <xdr:rowOff>79375</xdr:rowOff>
    </xdr:to>
    <xdr:pic>
      <xdr:nvPicPr>
        <xdr:cNvPr id="10" name="Imagen 9" descr="Descripción: https://upload.wikimedia.org/wikipedia/commons/0/05/Escudo_oficial_de_Pitalito.pn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76938" y="293687"/>
          <a:ext cx="581025" cy="65881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0</xdr:row>
      <xdr:rowOff>127000</xdr:rowOff>
    </xdr:from>
    <xdr:to>
      <xdr:col>1</xdr:col>
      <xdr:colOff>561975</xdr:colOff>
      <xdr:row>4</xdr:row>
      <xdr:rowOff>104775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27000"/>
          <a:ext cx="714375" cy="711200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0</xdr:row>
      <xdr:rowOff>119062</xdr:rowOff>
    </xdr:from>
    <xdr:to>
      <xdr:col>5</xdr:col>
      <xdr:colOff>361950</xdr:colOff>
      <xdr:row>4</xdr:row>
      <xdr:rowOff>79375</xdr:rowOff>
    </xdr:to>
    <xdr:pic>
      <xdr:nvPicPr>
        <xdr:cNvPr id="3" name="Imagen 2" descr="Descripción: https://upload.wikimedia.org/wikipedia/commons/0/05/Escudo_oficial_de_Pitalito.pn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6600" y="119062"/>
          <a:ext cx="581025" cy="693738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ATOS\DATOS\recuperado%20de%20c\PROYECTOS\PITALITO\DISE&#209;OS\2020\ANCIZAR\C.C.HECTOR%20POLANIA%20CIELORASO%2020-05-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ALISIS RESUMIDOS (2)"/>
      <sheetName val="PRESUPUESTO (2)"/>
      <sheetName val="Hoja2"/>
      <sheetName val="PRESENTACION"/>
      <sheetName val="Hoja1"/>
      <sheetName val="PRESUPUESTO"/>
      <sheetName val="PREACTA (2)"/>
      <sheetName val="PREACTA"/>
      <sheetName val="pp10-02-20 (2)"/>
      <sheetName val="pp10-02-20 (3)"/>
      <sheetName val="PP18-05-20"/>
      <sheetName val="PP 18-05-20 -2"/>
      <sheetName val="PP 30-06-20"/>
      <sheetName val="PP 27-07-20"/>
      <sheetName val="AIU FINAL"/>
      <sheetName val="F.M."/>
      <sheetName val="INTERVENTORIA"/>
      <sheetName val="INTERVENTORIA FINAL"/>
      <sheetName val="APU RCI"/>
      <sheetName val="APU EXTRIORES Y OTROS"/>
      <sheetName val="APARATOS. EMPRAD-PINTURA"/>
      <sheetName val="CARPIN- METALICA - MADERA ALUMI"/>
      <sheetName val="ENCHAPES-PISOS"/>
      <sheetName val="APU PAÑETES-CUBIERTA"/>
      <sheetName val="APU ELECTRICAS-HIDROSANIT"/>
      <sheetName val="APU MAMPOSTERIA ESTRUCTURA"/>
      <sheetName val="APU MOVIMIENTO -CIMIENTO"/>
      <sheetName val="APU PRELIMINARES DEMOLICION"/>
      <sheetName val="LISTADO DE MATERIALES"/>
      <sheetName val="MANO DE OBRA Y CUADRILLAS"/>
      <sheetName val="ANALISIS BASICOS"/>
      <sheetName val="PP 27-07-20 (2)"/>
    </sheetNames>
    <sheetDataSet>
      <sheetData sheetId="0"/>
      <sheetData sheetId="1"/>
      <sheetData sheetId="2"/>
      <sheetData sheetId="3"/>
      <sheetData sheetId="4"/>
      <sheetData sheetId="5">
        <row r="86">
          <cell r="C86" t="str">
            <v>ML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1"/>
  <sheetViews>
    <sheetView tabSelected="1" view="pageBreakPreview" zoomScaleNormal="100" zoomScaleSheetLayoutView="100" workbookViewId="0">
      <selection activeCell="A41" sqref="A41:E41"/>
    </sheetView>
  </sheetViews>
  <sheetFormatPr baseColWidth="10" defaultColWidth="11.5703125" defaultRowHeight="12.75" x14ac:dyDescent="0.2"/>
  <cols>
    <col min="1" max="1" width="5.140625" style="2" bestFit="1" customWidth="1"/>
    <col min="2" max="2" width="47.7109375" style="2" customWidth="1"/>
    <col min="3" max="3" width="8.28515625" style="2" customWidth="1"/>
    <col min="4" max="4" width="11" style="13" customWidth="1"/>
    <col min="5" max="5" width="12.7109375" style="2" customWidth="1"/>
    <col min="6" max="6" width="14.28515625" style="2" customWidth="1"/>
    <col min="7" max="7" width="3.28515625" style="1" customWidth="1"/>
    <col min="8" max="16384" width="11.5703125" style="1"/>
  </cols>
  <sheetData>
    <row r="1" spans="1:6" ht="14.25" x14ac:dyDescent="0.2">
      <c r="A1" s="88"/>
      <c r="B1" s="10"/>
      <c r="C1" s="10"/>
      <c r="D1" s="10"/>
      <c r="E1" s="10"/>
      <c r="F1" s="10"/>
    </row>
    <row r="2" spans="1:6" ht="14.25" x14ac:dyDescent="0.2">
      <c r="A2" s="88"/>
      <c r="B2" s="10"/>
      <c r="C2" s="10"/>
      <c r="D2" s="10"/>
      <c r="E2" s="10"/>
      <c r="F2" s="10"/>
    </row>
    <row r="3" spans="1:6" ht="15" x14ac:dyDescent="0.2">
      <c r="A3" s="88"/>
      <c r="B3" s="89" t="s">
        <v>16</v>
      </c>
      <c r="C3" s="89"/>
      <c r="D3" s="89"/>
      <c r="E3" s="89"/>
      <c r="F3" s="89"/>
    </row>
    <row r="4" spans="1:6" ht="14.25" x14ac:dyDescent="0.2">
      <c r="A4" s="88"/>
      <c r="B4" s="90" t="s">
        <v>8</v>
      </c>
      <c r="C4" s="90"/>
      <c r="D4" s="90"/>
      <c r="E4" s="90"/>
      <c r="F4" s="90"/>
    </row>
    <row r="5" spans="1:6" ht="15" thickBot="1" x14ac:dyDescent="0.25">
      <c r="A5" s="88"/>
      <c r="B5" s="91"/>
      <c r="C5" s="91"/>
      <c r="D5" s="91"/>
      <c r="E5" s="91"/>
      <c r="F5" s="91"/>
    </row>
    <row r="6" spans="1:6" s="15" customFormat="1" ht="11.45" customHeight="1" x14ac:dyDescent="0.2">
      <c r="A6" s="82" t="s">
        <v>0</v>
      </c>
      <c r="B6" s="84" t="s">
        <v>1</v>
      </c>
      <c r="C6" s="84" t="s">
        <v>2</v>
      </c>
      <c r="D6" s="86" t="s">
        <v>3</v>
      </c>
      <c r="E6" s="86" t="s">
        <v>15</v>
      </c>
      <c r="F6" s="92" t="s">
        <v>9</v>
      </c>
    </row>
    <row r="7" spans="1:6" s="16" customFormat="1" ht="11.45" customHeight="1" thickBot="1" x14ac:dyDescent="0.25">
      <c r="A7" s="83"/>
      <c r="B7" s="85"/>
      <c r="C7" s="85"/>
      <c r="D7" s="87"/>
      <c r="E7" s="87"/>
      <c r="F7" s="93"/>
    </row>
    <row r="8" spans="1:6" x14ac:dyDescent="0.2">
      <c r="A8" s="18">
        <v>1</v>
      </c>
      <c r="B8" s="70" t="s">
        <v>4</v>
      </c>
      <c r="C8" s="70"/>
      <c r="D8" s="70"/>
      <c r="E8" s="70"/>
      <c r="F8" s="71"/>
    </row>
    <row r="9" spans="1:6" ht="93" customHeight="1" x14ac:dyDescent="0.2">
      <c r="A9" s="3">
        <f>A8+0.1</f>
        <v>1.1000000000000001</v>
      </c>
      <c r="B9" s="4" t="s">
        <v>31</v>
      </c>
      <c r="C9" s="5" t="s">
        <v>5</v>
      </c>
      <c r="D9" s="12">
        <v>30</v>
      </c>
      <c r="E9" s="99">
        <v>6224.3</v>
      </c>
      <c r="F9" s="68">
        <f>SUM(D9*E9)</f>
        <v>186729</v>
      </c>
    </row>
    <row r="10" spans="1:6" ht="19.5" customHeight="1" thickBot="1" x14ac:dyDescent="0.25">
      <c r="A10" s="17">
        <v>1.2</v>
      </c>
      <c r="B10" s="36" t="s">
        <v>21</v>
      </c>
      <c r="C10" s="25" t="s">
        <v>22</v>
      </c>
      <c r="D10" s="49">
        <v>15</v>
      </c>
      <c r="E10" s="50">
        <v>200000</v>
      </c>
      <c r="F10" s="28">
        <f>+D10*E10</f>
        <v>3000000</v>
      </c>
    </row>
    <row r="11" spans="1:6" ht="13.5" thickBot="1" x14ac:dyDescent="0.25">
      <c r="A11" s="20"/>
      <c r="B11" s="20"/>
      <c r="C11" s="20"/>
      <c r="D11" s="20"/>
      <c r="E11" s="20"/>
      <c r="F11" s="24">
        <f>SUM(F9:F10)</f>
        <v>3186729</v>
      </c>
    </row>
    <row r="12" spans="1:6" x14ac:dyDescent="0.2">
      <c r="A12" s="18">
        <v>2</v>
      </c>
      <c r="B12" s="75" t="s">
        <v>18</v>
      </c>
      <c r="C12" s="75"/>
      <c r="D12" s="75"/>
      <c r="E12" s="75"/>
      <c r="F12" s="76"/>
    </row>
    <row r="13" spans="1:6" ht="134.25" customHeight="1" x14ac:dyDescent="0.2">
      <c r="A13" s="3">
        <f>A12+0.1</f>
        <v>2.1</v>
      </c>
      <c r="B13" s="4" t="s">
        <v>32</v>
      </c>
      <c r="C13" s="5" t="s">
        <v>5</v>
      </c>
      <c r="D13" s="11">
        <v>18</v>
      </c>
      <c r="E13" s="100">
        <v>119491.5</v>
      </c>
      <c r="F13" s="68">
        <f>SUM(D13*E13)</f>
        <v>2150847</v>
      </c>
    </row>
    <row r="14" spans="1:6" ht="192" thickBot="1" x14ac:dyDescent="0.25">
      <c r="A14" s="17">
        <v>2.2000000000000002</v>
      </c>
      <c r="B14" s="36" t="s">
        <v>33</v>
      </c>
      <c r="C14" s="25" t="s">
        <v>5</v>
      </c>
      <c r="D14" s="26">
        <v>30</v>
      </c>
      <c r="E14" s="101">
        <v>37808.269999999997</v>
      </c>
      <c r="F14" s="28">
        <f t="shared" ref="F14:F19" si="0">SUM(D14*E14)</f>
        <v>1134248.0999999999</v>
      </c>
    </row>
    <row r="15" spans="1:6" ht="13.5" thickBot="1" x14ac:dyDescent="0.25">
      <c r="A15" s="22"/>
      <c r="B15" s="20"/>
      <c r="C15" s="22"/>
      <c r="D15" s="23"/>
      <c r="E15" s="21"/>
      <c r="F15" s="24">
        <f>SUM(F13:F14)</f>
        <v>3285095.0999999996</v>
      </c>
    </row>
    <row r="16" spans="1:6" x14ac:dyDescent="0.2">
      <c r="A16" s="18">
        <v>3</v>
      </c>
      <c r="B16" s="77" t="s">
        <v>10</v>
      </c>
      <c r="C16" s="78"/>
      <c r="D16" s="78"/>
      <c r="E16" s="78"/>
      <c r="F16" s="79"/>
    </row>
    <row r="17" spans="1:10" ht="51" x14ac:dyDescent="0.2">
      <c r="A17" s="3">
        <v>3.1</v>
      </c>
      <c r="B17" s="14" t="s">
        <v>24</v>
      </c>
      <c r="C17" s="5" t="s">
        <v>11</v>
      </c>
      <c r="D17" s="11">
        <v>1</v>
      </c>
      <c r="E17" s="6">
        <v>3000000</v>
      </c>
      <c r="F17" s="8">
        <f t="shared" si="0"/>
        <v>3000000</v>
      </c>
    </row>
    <row r="18" spans="1:10" ht="25.5" x14ac:dyDescent="0.2">
      <c r="A18" s="3">
        <f>SUM(A17+0.1)</f>
        <v>3.2</v>
      </c>
      <c r="B18" s="14" t="s">
        <v>12</v>
      </c>
      <c r="C18" s="5" t="s">
        <v>11</v>
      </c>
      <c r="D18" s="11">
        <v>34</v>
      </c>
      <c r="E18" s="6">
        <v>25000</v>
      </c>
      <c r="F18" s="8">
        <f t="shared" si="0"/>
        <v>850000</v>
      </c>
    </row>
    <row r="19" spans="1:10" ht="13.5" thickBot="1" x14ac:dyDescent="0.25">
      <c r="A19" s="17">
        <f t="shared" ref="A19" si="1">SUM(A18+0.1)</f>
        <v>3.3000000000000003</v>
      </c>
      <c r="B19" s="19" t="s">
        <v>13</v>
      </c>
      <c r="C19" s="25" t="s">
        <v>11</v>
      </c>
      <c r="D19" s="26">
        <v>9</v>
      </c>
      <c r="E19" s="27">
        <v>30000</v>
      </c>
      <c r="F19" s="28">
        <f t="shared" si="0"/>
        <v>270000</v>
      </c>
      <c r="G19" s="51"/>
      <c r="H19" s="51"/>
      <c r="I19" s="51"/>
    </row>
    <row r="20" spans="1:10" ht="13.5" thickBot="1" x14ac:dyDescent="0.25">
      <c r="A20" s="33"/>
      <c r="B20" s="29"/>
      <c r="C20" s="22"/>
      <c r="D20" s="30"/>
      <c r="E20" s="31"/>
      <c r="F20" s="24">
        <f>SUM(F17:F19)</f>
        <v>4120000</v>
      </c>
    </row>
    <row r="21" spans="1:10" x14ac:dyDescent="0.2">
      <c r="A21" s="34">
        <v>4</v>
      </c>
      <c r="B21" s="75" t="s">
        <v>20</v>
      </c>
      <c r="C21" s="75"/>
      <c r="D21" s="75"/>
      <c r="E21" s="75"/>
      <c r="F21" s="76"/>
    </row>
    <row r="22" spans="1:10" ht="42.75" customHeight="1" x14ac:dyDescent="0.2">
      <c r="A22" s="3">
        <v>4.0999999999999996</v>
      </c>
      <c r="B22" s="4" t="s">
        <v>34</v>
      </c>
      <c r="C22" s="5" t="s">
        <v>6</v>
      </c>
      <c r="D22" s="12">
        <v>30</v>
      </c>
      <c r="E22" s="99">
        <v>17395.91</v>
      </c>
      <c r="F22" s="8">
        <f>SUM(D22*E22)</f>
        <v>521877.3</v>
      </c>
    </row>
    <row r="23" spans="1:10" ht="127.5" x14ac:dyDescent="0.2">
      <c r="A23" s="7">
        <v>4.2</v>
      </c>
      <c r="B23" s="52" t="s">
        <v>35</v>
      </c>
      <c r="C23" s="5" t="s">
        <v>5</v>
      </c>
      <c r="D23" s="11">
        <v>50</v>
      </c>
      <c r="E23" s="102">
        <v>32000.55</v>
      </c>
      <c r="F23" s="8">
        <f>SUM(D23*E23)</f>
        <v>1600027.5</v>
      </c>
    </row>
    <row r="24" spans="1:10" ht="93" customHeight="1" thickBot="1" x14ac:dyDescent="0.25">
      <c r="A24" s="35">
        <v>4.3</v>
      </c>
      <c r="B24" s="36" t="s">
        <v>36</v>
      </c>
      <c r="C24" s="25" t="s">
        <v>5</v>
      </c>
      <c r="D24" s="67">
        <v>10</v>
      </c>
      <c r="E24" s="103">
        <v>23487.84</v>
      </c>
      <c r="F24" s="28">
        <f>SUM(D24*E24)</f>
        <v>234878.4</v>
      </c>
      <c r="G24" s="51"/>
      <c r="H24" s="51"/>
      <c r="I24" s="51"/>
      <c r="J24" s="51"/>
    </row>
    <row r="25" spans="1:10" ht="13.5" thickBot="1" x14ac:dyDescent="0.25">
      <c r="A25" s="61"/>
      <c r="B25" s="62"/>
      <c r="C25" s="63"/>
      <c r="D25" s="64"/>
      <c r="E25" s="65"/>
      <c r="F25" s="66">
        <f>SUM(F22:F24)</f>
        <v>2356783.1999999997</v>
      </c>
    </row>
    <row r="26" spans="1:10" x14ac:dyDescent="0.2">
      <c r="A26" s="34">
        <v>5</v>
      </c>
      <c r="B26" s="77" t="s">
        <v>19</v>
      </c>
      <c r="C26" s="78"/>
      <c r="D26" s="78"/>
      <c r="E26" s="78"/>
      <c r="F26" s="79"/>
      <c r="I26" s="56"/>
    </row>
    <row r="27" spans="1:10" ht="25.5" x14ac:dyDescent="0.2">
      <c r="A27" s="7">
        <f t="shared" ref="A27" si="2">A26+0.1</f>
        <v>5.0999999999999996</v>
      </c>
      <c r="B27" s="14" t="s">
        <v>17</v>
      </c>
      <c r="C27" s="5" t="s">
        <v>11</v>
      </c>
      <c r="D27" s="11">
        <v>2</v>
      </c>
      <c r="E27" s="6">
        <v>50000</v>
      </c>
      <c r="F27" s="8">
        <f>SUM(D27*E27)</f>
        <v>100000</v>
      </c>
      <c r="G27" s="97"/>
      <c r="H27" s="98"/>
      <c r="I27" s="98"/>
      <c r="J27" s="55"/>
    </row>
    <row r="28" spans="1:10" ht="25.5" x14ac:dyDescent="0.2">
      <c r="A28" s="7">
        <v>5.2</v>
      </c>
      <c r="B28" s="9" t="s">
        <v>14</v>
      </c>
      <c r="C28" s="5" t="s">
        <v>11</v>
      </c>
      <c r="D28" s="11">
        <v>17</v>
      </c>
      <c r="E28" s="6">
        <v>15000</v>
      </c>
      <c r="F28" s="8">
        <f>SUM(D28*E28)</f>
        <v>255000</v>
      </c>
    </row>
    <row r="29" spans="1:10" ht="13.5" thickBot="1" x14ac:dyDescent="0.25">
      <c r="A29" s="38"/>
      <c r="B29" s="39"/>
      <c r="C29" s="40"/>
      <c r="D29" s="41"/>
      <c r="E29" s="42"/>
      <c r="F29" s="43">
        <f>SUM(F27:F28)</f>
        <v>355000</v>
      </c>
    </row>
    <row r="30" spans="1:10" x14ac:dyDescent="0.2">
      <c r="A30" s="46">
        <v>6</v>
      </c>
      <c r="B30" s="80" t="s">
        <v>23</v>
      </c>
      <c r="C30" s="80"/>
      <c r="D30" s="80"/>
      <c r="E30" s="80"/>
      <c r="F30" s="81"/>
    </row>
    <row r="31" spans="1:10" ht="37.5" customHeight="1" x14ac:dyDescent="0.2">
      <c r="A31" s="7">
        <v>6.1</v>
      </c>
      <c r="B31" s="4" t="s">
        <v>25</v>
      </c>
      <c r="C31" s="5" t="s">
        <v>11</v>
      </c>
      <c r="D31" s="11">
        <v>2</v>
      </c>
      <c r="E31" s="6">
        <v>71417</v>
      </c>
      <c r="F31" s="47">
        <f>+E31*D31</f>
        <v>142834</v>
      </c>
    </row>
    <row r="32" spans="1:10" ht="25.5" x14ac:dyDescent="0.2">
      <c r="A32" s="7">
        <v>6.2</v>
      </c>
      <c r="B32" s="45" t="s">
        <v>26</v>
      </c>
      <c r="C32" s="5" t="s">
        <v>11</v>
      </c>
      <c r="D32" s="11">
        <v>1</v>
      </c>
      <c r="E32" s="6">
        <v>34581</v>
      </c>
      <c r="F32" s="47">
        <f t="shared" ref="F32:F35" si="3">+E32*D32</f>
        <v>34581</v>
      </c>
    </row>
    <row r="33" spans="1:6" ht="38.25" x14ac:dyDescent="0.2">
      <c r="A33" s="7">
        <v>6.3</v>
      </c>
      <c r="B33" s="45" t="s">
        <v>37</v>
      </c>
      <c r="C33" s="5" t="s">
        <v>11</v>
      </c>
      <c r="D33" s="11">
        <v>2</v>
      </c>
      <c r="E33" s="100">
        <v>7832.48</v>
      </c>
      <c r="F33" s="47">
        <f>+E33*D33</f>
        <v>15664.96</v>
      </c>
    </row>
    <row r="34" spans="1:6" ht="76.5" x14ac:dyDescent="0.2">
      <c r="A34" s="57">
        <v>6.4</v>
      </c>
      <c r="B34" s="58" t="s">
        <v>39</v>
      </c>
      <c r="C34" s="59" t="s">
        <v>6</v>
      </c>
      <c r="D34" s="60">
        <v>6</v>
      </c>
      <c r="E34" s="104">
        <v>6412.43</v>
      </c>
      <c r="F34" s="47">
        <f t="shared" si="3"/>
        <v>38474.58</v>
      </c>
    </row>
    <row r="35" spans="1:6" ht="126" customHeight="1" thickBot="1" x14ac:dyDescent="0.25">
      <c r="A35" s="35">
        <v>6.5</v>
      </c>
      <c r="B35" s="44" t="s">
        <v>38</v>
      </c>
      <c r="C35" s="25" t="s">
        <v>11</v>
      </c>
      <c r="D35" s="26">
        <v>1</v>
      </c>
      <c r="E35" s="103">
        <v>1016448.71</v>
      </c>
      <c r="F35" s="48">
        <f t="shared" si="3"/>
        <v>1016448.71</v>
      </c>
    </row>
    <row r="36" spans="1:6" ht="13.5" thickBot="1" x14ac:dyDescent="0.25">
      <c r="A36" s="54"/>
      <c r="B36" s="20"/>
      <c r="C36" s="22"/>
      <c r="D36" s="30"/>
      <c r="E36" s="31"/>
      <c r="F36" s="32">
        <f>SUM(F31:F35)</f>
        <v>1248003.25</v>
      </c>
    </row>
    <row r="37" spans="1:6" ht="13.5" thickBot="1" x14ac:dyDescent="0.25">
      <c r="A37" s="72" t="s">
        <v>7</v>
      </c>
      <c r="B37" s="73"/>
      <c r="C37" s="73"/>
      <c r="D37" s="73"/>
      <c r="E37" s="74"/>
      <c r="F37" s="37">
        <f>+F29+F25+F20+F15+F11+F36</f>
        <v>14551610.549999999</v>
      </c>
    </row>
    <row r="38" spans="1:6" x14ac:dyDescent="0.2">
      <c r="A38" s="94" t="s">
        <v>28</v>
      </c>
      <c r="B38" s="95"/>
      <c r="C38" s="95"/>
      <c r="D38" s="95"/>
      <c r="E38" s="96"/>
      <c r="F38" s="53">
        <f>SUM(F37*10)/100</f>
        <v>1455161.0549999999</v>
      </c>
    </row>
    <row r="39" spans="1:6" x14ac:dyDescent="0.2">
      <c r="A39" s="94" t="s">
        <v>29</v>
      </c>
      <c r="B39" s="95"/>
      <c r="C39" s="95"/>
      <c r="D39" s="95"/>
      <c r="E39" s="96"/>
      <c r="F39" s="53">
        <f>SUM(F37*1)/100</f>
        <v>145516.10549999998</v>
      </c>
    </row>
    <row r="40" spans="1:6" ht="13.5" thickBot="1" x14ac:dyDescent="0.25">
      <c r="A40" s="94" t="s">
        <v>30</v>
      </c>
      <c r="B40" s="95"/>
      <c r="C40" s="95"/>
      <c r="D40" s="95"/>
      <c r="E40" s="96"/>
      <c r="F40" s="53">
        <f>SUM(F37*4)/100</f>
        <v>582064.4219999999</v>
      </c>
    </row>
    <row r="41" spans="1:6" ht="13.5" thickBot="1" x14ac:dyDescent="0.25">
      <c r="A41" s="72" t="s">
        <v>27</v>
      </c>
      <c r="B41" s="73"/>
      <c r="C41" s="73"/>
      <c r="D41" s="73"/>
      <c r="E41" s="74"/>
      <c r="F41" s="37">
        <f>SUM(F37:F40)</f>
        <v>16734352.132499998</v>
      </c>
    </row>
  </sheetData>
  <mergeCells count="22">
    <mergeCell ref="A38:E38"/>
    <mergeCell ref="A39:E39"/>
    <mergeCell ref="A40:E40"/>
    <mergeCell ref="A41:E41"/>
    <mergeCell ref="G27:I27"/>
    <mergeCell ref="A6:A7"/>
    <mergeCell ref="B6:B7"/>
    <mergeCell ref="C6:C7"/>
    <mergeCell ref="D6:D7"/>
    <mergeCell ref="A1:A5"/>
    <mergeCell ref="B3:F3"/>
    <mergeCell ref="B4:F4"/>
    <mergeCell ref="B5:F5"/>
    <mergeCell ref="E6:E7"/>
    <mergeCell ref="F6:F7"/>
    <mergeCell ref="B8:F8"/>
    <mergeCell ref="A37:E37"/>
    <mergeCell ref="B12:F12"/>
    <mergeCell ref="B21:F21"/>
    <mergeCell ref="B26:F26"/>
    <mergeCell ref="B16:F16"/>
    <mergeCell ref="B30:F30"/>
  </mergeCells>
  <pageMargins left="0.7" right="0.7" top="0.75" bottom="0.75" header="0.3" footer="0.3"/>
  <pageSetup paperSize="9" scale="8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"/>
  <sheetViews>
    <sheetView view="pageBreakPreview" zoomScaleNormal="100" zoomScaleSheetLayoutView="100" workbookViewId="0">
      <selection activeCell="A6" sqref="A6:D35"/>
    </sheetView>
  </sheetViews>
  <sheetFormatPr baseColWidth="10" defaultColWidth="11.5703125" defaultRowHeight="12.75" x14ac:dyDescent="0.2"/>
  <cols>
    <col min="1" max="1" width="5.140625" style="2" bestFit="1" customWidth="1"/>
    <col min="2" max="2" width="47.7109375" style="2" customWidth="1"/>
    <col min="3" max="3" width="8.28515625" style="2" customWidth="1"/>
    <col min="4" max="4" width="11" style="13" customWidth="1"/>
    <col min="5" max="5" width="3.28515625" style="1" customWidth="1"/>
    <col min="6" max="16384" width="11.5703125" style="1"/>
  </cols>
  <sheetData>
    <row r="1" spans="1:4" ht="14.25" x14ac:dyDescent="0.2">
      <c r="A1" s="88"/>
      <c r="B1" s="69"/>
      <c r="C1" s="69"/>
      <c r="D1" s="69"/>
    </row>
    <row r="2" spans="1:4" ht="14.25" x14ac:dyDescent="0.2">
      <c r="A2" s="88"/>
      <c r="B2" s="69"/>
      <c r="C2" s="69"/>
      <c r="D2" s="69"/>
    </row>
    <row r="3" spans="1:4" ht="15" x14ac:dyDescent="0.2">
      <c r="A3" s="88"/>
      <c r="B3" s="89" t="s">
        <v>16</v>
      </c>
      <c r="C3" s="89"/>
      <c r="D3" s="89"/>
    </row>
    <row r="4" spans="1:4" ht="14.25" x14ac:dyDescent="0.2">
      <c r="A4" s="88"/>
      <c r="B4" s="90" t="s">
        <v>8</v>
      </c>
      <c r="C4" s="90"/>
      <c r="D4" s="90"/>
    </row>
    <row r="5" spans="1:4" ht="15" thickBot="1" x14ac:dyDescent="0.25">
      <c r="A5" s="88"/>
      <c r="B5" s="91"/>
      <c r="C5" s="91"/>
      <c r="D5" s="91"/>
    </row>
    <row r="6" spans="1:4" s="15" customFormat="1" ht="11.45" customHeight="1" x14ac:dyDescent="0.2">
      <c r="A6" s="82" t="s">
        <v>0</v>
      </c>
      <c r="B6" s="84" t="s">
        <v>1</v>
      </c>
      <c r="C6" s="84" t="s">
        <v>2</v>
      </c>
      <c r="D6" s="86" t="s">
        <v>3</v>
      </c>
    </row>
    <row r="7" spans="1:4" s="16" customFormat="1" ht="11.45" customHeight="1" thickBot="1" x14ac:dyDescent="0.25">
      <c r="A7" s="83"/>
      <c r="B7" s="85"/>
      <c r="C7" s="85"/>
      <c r="D7" s="87"/>
    </row>
    <row r="8" spans="1:4" x14ac:dyDescent="0.2">
      <c r="A8" s="18">
        <v>1</v>
      </c>
      <c r="B8" s="70" t="s">
        <v>4</v>
      </c>
      <c r="C8" s="70"/>
      <c r="D8" s="70"/>
    </row>
    <row r="9" spans="1:4" ht="93" customHeight="1" x14ac:dyDescent="0.2">
      <c r="A9" s="3">
        <f>A8+0.1</f>
        <v>1.1000000000000001</v>
      </c>
      <c r="B9" s="4" t="s">
        <v>31</v>
      </c>
      <c r="C9" s="5" t="s">
        <v>5</v>
      </c>
      <c r="D9" s="12">
        <v>30</v>
      </c>
    </row>
    <row r="10" spans="1:4" ht="19.5" customHeight="1" thickBot="1" x14ac:dyDescent="0.25">
      <c r="A10" s="17">
        <v>1.2</v>
      </c>
      <c r="B10" s="36" t="s">
        <v>21</v>
      </c>
      <c r="C10" s="25" t="s">
        <v>22</v>
      </c>
      <c r="D10" s="49">
        <v>15</v>
      </c>
    </row>
    <row r="11" spans="1:4" ht="13.5" thickBot="1" x14ac:dyDescent="0.25">
      <c r="A11" s="20"/>
      <c r="B11" s="20"/>
      <c r="C11" s="20"/>
      <c r="D11" s="20"/>
    </row>
    <row r="12" spans="1:4" x14ac:dyDescent="0.2">
      <c r="A12" s="18">
        <v>2</v>
      </c>
      <c r="B12" s="75" t="s">
        <v>18</v>
      </c>
      <c r="C12" s="75"/>
      <c r="D12" s="75"/>
    </row>
    <row r="13" spans="1:4" ht="134.25" customHeight="1" x14ac:dyDescent="0.2">
      <c r="A13" s="3">
        <f>A12+0.1</f>
        <v>2.1</v>
      </c>
      <c r="B13" s="4" t="s">
        <v>32</v>
      </c>
      <c r="C13" s="5" t="s">
        <v>5</v>
      </c>
      <c r="D13" s="11">
        <v>18</v>
      </c>
    </row>
    <row r="14" spans="1:4" ht="192" thickBot="1" x14ac:dyDescent="0.25">
      <c r="A14" s="17">
        <v>2.2000000000000002</v>
      </c>
      <c r="B14" s="36" t="s">
        <v>33</v>
      </c>
      <c r="C14" s="25" t="s">
        <v>5</v>
      </c>
      <c r="D14" s="26">
        <v>30</v>
      </c>
    </row>
    <row r="15" spans="1:4" ht="13.5" thickBot="1" x14ac:dyDescent="0.25">
      <c r="A15" s="22"/>
      <c r="B15" s="20"/>
      <c r="C15" s="22"/>
      <c r="D15" s="23"/>
    </row>
    <row r="16" spans="1:4" x14ac:dyDescent="0.2">
      <c r="A16" s="18">
        <v>3</v>
      </c>
      <c r="B16" s="77" t="s">
        <v>10</v>
      </c>
      <c r="C16" s="78"/>
      <c r="D16" s="78"/>
    </row>
    <row r="17" spans="1:8" ht="51" x14ac:dyDescent="0.2">
      <c r="A17" s="3">
        <v>3.1</v>
      </c>
      <c r="B17" s="14" t="s">
        <v>24</v>
      </c>
      <c r="C17" s="5" t="s">
        <v>11</v>
      </c>
      <c r="D17" s="11">
        <v>1</v>
      </c>
    </row>
    <row r="18" spans="1:8" ht="25.5" x14ac:dyDescent="0.2">
      <c r="A18" s="3">
        <f>SUM(A17+0.1)</f>
        <v>3.2</v>
      </c>
      <c r="B18" s="14" t="s">
        <v>12</v>
      </c>
      <c r="C18" s="5" t="s">
        <v>11</v>
      </c>
      <c r="D18" s="11">
        <v>34</v>
      </c>
    </row>
    <row r="19" spans="1:8" ht="13.5" thickBot="1" x14ac:dyDescent="0.25">
      <c r="A19" s="17">
        <f t="shared" ref="A19" si="0">SUM(A18+0.1)</f>
        <v>3.3000000000000003</v>
      </c>
      <c r="B19" s="19" t="s">
        <v>13</v>
      </c>
      <c r="C19" s="25" t="s">
        <v>11</v>
      </c>
      <c r="D19" s="26">
        <v>9</v>
      </c>
      <c r="E19" s="51"/>
      <c r="F19" s="51"/>
      <c r="G19" s="51"/>
    </row>
    <row r="20" spans="1:8" ht="13.5" thickBot="1" x14ac:dyDescent="0.25">
      <c r="A20" s="33"/>
      <c r="B20" s="29"/>
      <c r="C20" s="22"/>
      <c r="D20" s="30"/>
    </row>
    <row r="21" spans="1:8" x14ac:dyDescent="0.2">
      <c r="A21" s="34">
        <v>4</v>
      </c>
      <c r="B21" s="75" t="s">
        <v>20</v>
      </c>
      <c r="C21" s="75"/>
      <c r="D21" s="75"/>
    </row>
    <row r="22" spans="1:8" ht="42.75" customHeight="1" x14ac:dyDescent="0.2">
      <c r="A22" s="3">
        <v>4.0999999999999996</v>
      </c>
      <c r="B22" s="4" t="s">
        <v>34</v>
      </c>
      <c r="C22" s="5" t="s">
        <v>6</v>
      </c>
      <c r="D22" s="12">
        <v>30</v>
      </c>
    </row>
    <row r="23" spans="1:8" ht="127.5" x14ac:dyDescent="0.2">
      <c r="A23" s="7">
        <v>4.2</v>
      </c>
      <c r="B23" s="52" t="s">
        <v>35</v>
      </c>
      <c r="C23" s="5" t="s">
        <v>5</v>
      </c>
      <c r="D23" s="11">
        <v>50</v>
      </c>
    </row>
    <row r="24" spans="1:8" ht="93" customHeight="1" thickBot="1" x14ac:dyDescent="0.25">
      <c r="A24" s="35">
        <v>4.3</v>
      </c>
      <c r="B24" s="36" t="s">
        <v>36</v>
      </c>
      <c r="C24" s="25" t="s">
        <v>5</v>
      </c>
      <c r="D24" s="67">
        <v>10</v>
      </c>
      <c r="E24" s="51"/>
      <c r="F24" s="51"/>
      <c r="G24" s="51"/>
      <c r="H24" s="51"/>
    </row>
    <row r="25" spans="1:8" ht="13.5" thickBot="1" x14ac:dyDescent="0.25">
      <c r="A25" s="61"/>
      <c r="B25" s="62"/>
      <c r="C25" s="63"/>
      <c r="D25" s="64"/>
    </row>
    <row r="26" spans="1:8" x14ac:dyDescent="0.2">
      <c r="A26" s="34">
        <v>5</v>
      </c>
      <c r="B26" s="77" t="s">
        <v>19</v>
      </c>
      <c r="C26" s="78"/>
      <c r="D26" s="78"/>
      <c r="G26" s="56"/>
    </row>
    <row r="27" spans="1:8" ht="25.5" x14ac:dyDescent="0.2">
      <c r="A27" s="7">
        <f t="shared" ref="A27" si="1">A26+0.1</f>
        <v>5.0999999999999996</v>
      </c>
      <c r="B27" s="14" t="s">
        <v>17</v>
      </c>
      <c r="C27" s="5" t="s">
        <v>11</v>
      </c>
      <c r="D27" s="11">
        <v>2</v>
      </c>
      <c r="E27" s="97"/>
      <c r="F27" s="98"/>
      <c r="G27" s="98"/>
      <c r="H27" s="55"/>
    </row>
    <row r="28" spans="1:8" ht="25.5" x14ac:dyDescent="0.2">
      <c r="A28" s="7">
        <v>5.2</v>
      </c>
      <c r="B28" s="9" t="s">
        <v>14</v>
      </c>
      <c r="C28" s="5" t="s">
        <v>11</v>
      </c>
      <c r="D28" s="11">
        <v>17</v>
      </c>
    </row>
    <row r="29" spans="1:8" ht="13.5" thickBot="1" x14ac:dyDescent="0.25">
      <c r="A29" s="38"/>
      <c r="B29" s="39"/>
      <c r="C29" s="40"/>
      <c r="D29" s="41"/>
    </row>
    <row r="30" spans="1:8" x14ac:dyDescent="0.2">
      <c r="A30" s="46">
        <v>6</v>
      </c>
      <c r="B30" s="80" t="s">
        <v>23</v>
      </c>
      <c r="C30" s="80"/>
      <c r="D30" s="80"/>
    </row>
    <row r="31" spans="1:8" ht="37.5" customHeight="1" x14ac:dyDescent="0.2">
      <c r="A31" s="7">
        <v>6.1</v>
      </c>
      <c r="B31" s="4" t="s">
        <v>25</v>
      </c>
      <c r="C31" s="5" t="s">
        <v>11</v>
      </c>
      <c r="D31" s="11">
        <v>2</v>
      </c>
    </row>
    <row r="32" spans="1:8" ht="25.5" x14ac:dyDescent="0.2">
      <c r="A32" s="7">
        <v>6.2</v>
      </c>
      <c r="B32" s="45" t="s">
        <v>26</v>
      </c>
      <c r="C32" s="5" t="s">
        <v>11</v>
      </c>
      <c r="D32" s="11">
        <v>1</v>
      </c>
    </row>
    <row r="33" spans="1:4" ht="38.25" x14ac:dyDescent="0.2">
      <c r="A33" s="7">
        <v>6.3</v>
      </c>
      <c r="B33" s="45" t="s">
        <v>37</v>
      </c>
      <c r="C33" s="5" t="s">
        <v>11</v>
      </c>
      <c r="D33" s="11">
        <v>2</v>
      </c>
    </row>
    <row r="34" spans="1:4" ht="76.5" x14ac:dyDescent="0.2">
      <c r="A34" s="57">
        <v>6.4</v>
      </c>
      <c r="B34" s="58" t="s">
        <v>39</v>
      </c>
      <c r="C34" s="59" t="s">
        <v>6</v>
      </c>
      <c r="D34" s="60">
        <v>6</v>
      </c>
    </row>
    <row r="35" spans="1:4" ht="126" customHeight="1" thickBot="1" x14ac:dyDescent="0.25">
      <c r="A35" s="35">
        <v>6.5</v>
      </c>
      <c r="B35" s="44" t="s">
        <v>38</v>
      </c>
      <c r="C35" s="25" t="s">
        <v>11</v>
      </c>
      <c r="D35" s="26">
        <v>1</v>
      </c>
    </row>
    <row r="36" spans="1:4" ht="13.5" thickBot="1" x14ac:dyDescent="0.25">
      <c r="A36" s="54"/>
      <c r="B36" s="20"/>
      <c r="C36" s="22"/>
      <c r="D36" s="30"/>
    </row>
    <row r="37" spans="1:4" ht="13.5" thickBot="1" x14ac:dyDescent="0.25">
      <c r="A37" s="72" t="s">
        <v>7</v>
      </c>
      <c r="B37" s="73"/>
      <c r="C37" s="73"/>
      <c r="D37" s="73"/>
    </row>
    <row r="38" spans="1:4" x14ac:dyDescent="0.2">
      <c r="A38" s="94" t="s">
        <v>28</v>
      </c>
      <c r="B38" s="95"/>
      <c r="C38" s="95"/>
      <c r="D38" s="95"/>
    </row>
    <row r="39" spans="1:4" x14ac:dyDescent="0.2">
      <c r="A39" s="94" t="s">
        <v>29</v>
      </c>
      <c r="B39" s="95"/>
      <c r="C39" s="95"/>
      <c r="D39" s="95"/>
    </row>
    <row r="40" spans="1:4" ht="13.5" thickBot="1" x14ac:dyDescent="0.25">
      <c r="A40" s="94" t="s">
        <v>30</v>
      </c>
      <c r="B40" s="95"/>
      <c r="C40" s="95"/>
      <c r="D40" s="95"/>
    </row>
    <row r="41" spans="1:4" ht="13.5" thickBot="1" x14ac:dyDescent="0.25">
      <c r="A41" s="72" t="s">
        <v>27</v>
      </c>
      <c r="B41" s="73"/>
      <c r="C41" s="73"/>
      <c r="D41" s="73"/>
    </row>
  </sheetData>
  <mergeCells count="20">
    <mergeCell ref="E27:G27"/>
    <mergeCell ref="A1:A5"/>
    <mergeCell ref="B3:D3"/>
    <mergeCell ref="B4:D4"/>
    <mergeCell ref="B5:D5"/>
    <mergeCell ref="A6:A7"/>
    <mergeCell ref="B6:B7"/>
    <mergeCell ref="C6:C7"/>
    <mergeCell ref="D6:D7"/>
    <mergeCell ref="A41:D41"/>
    <mergeCell ref="B8:D8"/>
    <mergeCell ref="B12:D12"/>
    <mergeCell ref="B16:D16"/>
    <mergeCell ref="B21:D21"/>
    <mergeCell ref="B26:D26"/>
    <mergeCell ref="B30:D30"/>
    <mergeCell ref="A37:D37"/>
    <mergeCell ref="A38:D38"/>
    <mergeCell ref="A39:D39"/>
    <mergeCell ref="A40:D40"/>
  </mergeCells>
  <pageMargins left="0.7" right="0.7" top="0.75" bottom="0.75" header="0.3" footer="0.3"/>
  <pageSetup paperSize="9" scale="8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 </vt:lpstr>
      <vt:lpstr>ESPECIFICACIONES TECNICAS</vt:lpstr>
      <vt:lpstr>'ESPECIFICACIONES TECNICAS'!Área_de_impresión</vt:lpstr>
      <vt:lpstr>'PRESUPUESTO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Usuario de Windows</cp:lastModifiedBy>
  <cp:lastPrinted>2021-09-06T22:53:03Z</cp:lastPrinted>
  <dcterms:created xsi:type="dcterms:W3CDTF">2020-07-28T19:28:53Z</dcterms:created>
  <dcterms:modified xsi:type="dcterms:W3CDTF">2021-10-12T21:22:13Z</dcterms:modified>
</cp:coreProperties>
</file>