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VALUACION FINANCIERA\18-10-2021\"/>
    </mc:Choice>
  </mc:AlternateContent>
  <bookViews>
    <workbookView xWindow="0" yWindow="0" windowWidth="28800" windowHeight="12045" tabRatio="538"/>
  </bookViews>
  <sheets>
    <sheet name="FDLSF-SAMC-013-2021" sheetId="17" r:id="rId1"/>
  </sheets>
  <definedNames>
    <definedName name="_xlnm.Print_Area" localSheetId="0">'FDLSF-SAMC-013-2021'!$A$1:$F$43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7" l="1"/>
  <c r="F27" i="17"/>
  <c r="F35" i="17" l="1"/>
  <c r="F34" i="17" s="1"/>
  <c r="E35" i="17"/>
  <c r="E34" i="17" s="1"/>
  <c r="D35" i="17"/>
  <c r="D34" i="17" s="1"/>
  <c r="F33" i="17"/>
  <c r="F32" i="17" s="1"/>
  <c r="E33" i="17"/>
  <c r="E32" i="17" s="1"/>
  <c r="D33" i="17"/>
  <c r="D32" i="17" s="1"/>
  <c r="F26" i="17"/>
  <c r="E27" i="17"/>
  <c r="E26" i="17" s="1"/>
  <c r="D27" i="17"/>
  <c r="D26" i="17" s="1"/>
  <c r="F25" i="17"/>
  <c r="F24" i="17" s="1"/>
  <c r="E25" i="17"/>
  <c r="E24" i="17" s="1"/>
  <c r="D25" i="17"/>
  <c r="D24" i="17" s="1"/>
  <c r="F23" i="17"/>
  <c r="F22" i="17" s="1"/>
  <c r="E23" i="17"/>
  <c r="E22" i="17" s="1"/>
  <c r="D23" i="17"/>
  <c r="D22" i="17" s="1"/>
  <c r="F18" i="17"/>
  <c r="E18" i="17"/>
  <c r="D18" i="17"/>
  <c r="D36" i="17" l="1"/>
  <c r="E36" i="17"/>
  <c r="F36" i="17"/>
  <c r="E29" i="17"/>
  <c r="F29" i="17"/>
  <c r="D29" i="17"/>
</calcChain>
</file>

<file path=xl/sharedStrings.xml><?xml version="1.0" encoding="utf-8"?>
<sst xmlns="http://schemas.openxmlformats.org/spreadsheetml/2006/main" count="58" uniqueCount="54">
  <si>
    <t>ACTIVO CORRIENTE</t>
  </si>
  <si>
    <t>PASIVO CORRIENTE</t>
  </si>
  <si>
    <t>ACTIVO TOTAL</t>
  </si>
  <si>
    <t>PASIVO TOTAL</t>
  </si>
  <si>
    <t>Activo corriente / Pasivo corriente</t>
  </si>
  <si>
    <t>HABIL</t>
  </si>
  <si>
    <t>NO HABIL</t>
  </si>
  <si>
    <t>UTILIDAD OPERACIONAL</t>
  </si>
  <si>
    <t>GASTOS DE INTERESES</t>
  </si>
  <si>
    <t>PATRIMONIO</t>
  </si>
  <si>
    <t>OBSERVACIONES:</t>
  </si>
  <si>
    <t xml:space="preserve">Datos R.U.P. Corte a: </t>
  </si>
  <si>
    <t xml:space="preserve">Propuesta Numero: </t>
  </si>
  <si>
    <t>Cumplimiento:</t>
  </si>
  <si>
    <t xml:space="preserve">VERIFICACIÓN FINANCIERA </t>
  </si>
  <si>
    <t xml:space="preserve">Cobertura de Intereses </t>
  </si>
  <si>
    <t>Nivel de Endeudamiento</t>
  </si>
  <si>
    <t>Liquidez</t>
  </si>
  <si>
    <t>Utilidad Operacional / Gastos de Intereses</t>
  </si>
  <si>
    <t>(Pasivo total /Activo total)</t>
  </si>
  <si>
    <t>Dif. entre: Act. Tot-Pas. Tot-Patrim.</t>
  </si>
  <si>
    <t xml:space="preserve">Participación: </t>
  </si>
  <si>
    <r>
      <rPr>
        <sz val="18"/>
        <rFont val="Arial"/>
        <family val="2"/>
      </rPr>
      <t xml:space="preserve">Oferentes </t>
    </r>
    <r>
      <rPr>
        <sz val="18"/>
        <rFont val="Wingdings"/>
        <charset val="2"/>
      </rPr>
      <t>è</t>
    </r>
  </si>
  <si>
    <t xml:space="preserve">Alcaldia Local de Santa Fe - Área de Gestion del Desarrollo Local </t>
  </si>
  <si>
    <t>Fuente: RUP aportado en la propuesta.</t>
  </si>
  <si>
    <t>NIT</t>
  </si>
  <si>
    <t xml:space="preserve">Pequeña </t>
  </si>
  <si>
    <t>Micro</t>
  </si>
  <si>
    <t>Gran</t>
  </si>
  <si>
    <t>Mediana</t>
  </si>
  <si>
    <t>Clasificación RUP : ___ Empresa</t>
  </si>
  <si>
    <t xml:space="preserve">                                Alcaldia Mayor de Bogota - Secretaría Distrital de Gobierno</t>
  </si>
  <si>
    <t>CRITERIO DE CAPACIDAD ORGANIZACIONAL</t>
  </si>
  <si>
    <t>Rentabilidad del Activo</t>
  </si>
  <si>
    <t>Utilidad Operacional / Activo Total</t>
  </si>
  <si>
    <t>Rentabilidad del Patrimonio</t>
  </si>
  <si>
    <t>(Utilidad Operacional /Patrimonio)</t>
  </si>
  <si>
    <t>VERIFICACIÓN DE LA CAPACIDAD FINANCIERA</t>
  </si>
  <si>
    <t>Realizó: Lorena Barrera                   Profesional Apoyo a Presupuesto</t>
  </si>
  <si>
    <t>Proceso FDLSF-SAMC-013-2021</t>
  </si>
  <si>
    <t>&gt;=A 0,01%</t>
  </si>
  <si>
    <t>&gt;= A 0,01%</t>
  </si>
  <si>
    <t>&gt;=A 1,6</t>
  </si>
  <si>
    <t>&lt;= A 0,57%</t>
  </si>
  <si>
    <t>&gt;= A 2,8</t>
  </si>
  <si>
    <t>FUNDACION PARA EL DESARROLLO INFANTIL SOCIAL Y CULTURAL IWOKE</t>
  </si>
  <si>
    <r>
      <t xml:space="preserve">OBJETO: </t>
    </r>
    <r>
      <rPr>
        <sz val="12"/>
        <rFont val="Arial"/>
        <family val="2"/>
      </rPr>
      <t>PRESTAR SERVICIOS PARA PERSONAS CON DISCAPACIDAD Y SUS CUIDADORES/AS EN ACCIONES COMPLEMENTARIAS A TRAVÉS DE LA EJECUCIÓN DE LOS COMPONENTES DE SALUD MENTAL POSITIVA, HERRAMIENTAS VIRTUALES DE APRENDIZAJE PARA EL CUIDADO Y MEDIOS ALTERNATIVOS PARA SALUD Y BIENESTAR</t>
    </r>
  </si>
  <si>
    <t>900094963-5</t>
  </si>
  <si>
    <t>CORPORACION DE SERVICIOS COLOMBIA CORSERVICOL ONG</t>
  </si>
  <si>
    <t>900004535-1</t>
  </si>
  <si>
    <t>G&amp;D GERENCIA Y DIRECCION DE PROYECTOS S.A.S</t>
  </si>
  <si>
    <t>900693739-1</t>
  </si>
  <si>
    <r>
      <rPr>
        <b/>
        <u/>
        <sz val="11"/>
        <rFont val="Arial"/>
        <family val="2"/>
      </rPr>
      <t>2</t>
    </r>
    <r>
      <rPr>
        <u/>
        <sz val="10"/>
        <rFont val="Arial"/>
        <family val="2"/>
      </rPr>
      <t>, La información de los oferentes para la verificación se toma de los documentos publicados https://www.secop.gov.co/CO1BusinessLine/Tendering/BuyerWorkArea/Index?DocUniqueIdentifier=CO1.BDOS.2259754</t>
    </r>
  </si>
  <si>
    <r>
      <t>1</t>
    </r>
    <r>
      <rPr>
        <sz val="10"/>
        <rFont val="Arial"/>
        <family val="2"/>
      </rPr>
      <t>, Se realizó la Verificación Financiera  de acuerdo con lo establecido en el numeral 5.1  Capacidad Financiera,  del pliego de Condiciones publicado https://www.secop.gov.co/CO1BusinessLine/Tendering/ProcedureEdit/View?docUniqueIdentifier=CO1.REQ.2358828&amp;prevCtxLbl=Proceso&amp;prevCtxUrl=https%3a%2f%2fwww.secop.gov.co%3a443%2fCO1BusinessLine%2fTendering%2fBuyerWorkArea%2fIndex%3fDocUniqueIdentifier%3dCO1.BDOS.2259754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</si>
</sst>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;[Red]\-&quot;$&quot;#,##0.00"/>
    <numFmt numFmtId="43" formatCode="_-* #,##0.00_-;\-* #,##0.00_-;_-* &quot;-&quot;??_-;_-@_-"/>
    <numFmt numFmtId="164" formatCode="_-* #,##0\ &quot;Pts&quot;_-;\-* #,##0\ &quot;Pts&quot;_-;_-* &quot;-&quot;\ &quot;Pts&quot;_-;_-@_-"/>
    <numFmt numFmtId="166" formatCode="#,##0.0"/>
    <numFmt numFmtId="167" formatCode="0.0"/>
    <numFmt numFmtId="168" formatCode="_-[$$-240A]\ * #,##0.00_-;\-[$$-240A]\ * #,##0.00_-;_-[$$-240A]\ * &quot;-&quot;??_-;_-@_-"/>
  </numFmts>
  <fonts count="23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6"/>
      <name val="Arial"/>
      <family val="2"/>
    </font>
    <font>
      <sz val="18"/>
      <name val="Arial"/>
      <family val="2"/>
    </font>
    <font>
      <sz val="18"/>
      <name val="Wingdings"/>
      <charset val="2"/>
    </font>
    <font>
      <sz val="9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b/>
      <sz val="11"/>
      <color rgb="FF7030A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 tint="-0.14999847407452621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sz val="10"/>
      <color theme="0" tint="-0.3499862666707357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2" borderId="0" xfId="0" applyFont="1" applyFill="1" applyBorder="1"/>
    <xf numFmtId="0" fontId="4" fillId="0" borderId="0" xfId="0" applyFont="1" applyFill="1"/>
    <xf numFmtId="0" fontId="4" fillId="0" borderId="1" xfId="0" applyFont="1" applyBorder="1"/>
    <xf numFmtId="0" fontId="8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0" borderId="0" xfId="0" applyFont="1" applyFill="1"/>
    <xf numFmtId="0" fontId="12" fillId="2" borderId="0" xfId="0" applyFont="1" applyFill="1" applyBorder="1"/>
    <xf numFmtId="0" fontId="13" fillId="0" borderId="2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3" xfId="0" applyFont="1" applyBorder="1" applyAlignment="1"/>
    <xf numFmtId="168" fontId="12" fillId="0" borderId="1" xfId="3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/>
    </xf>
    <xf numFmtId="9" fontId="12" fillId="0" borderId="1" xfId="5" applyFont="1" applyFill="1" applyBorder="1" applyAlignment="1">
      <alignment horizontal="center" vertical="center" wrapText="1"/>
    </xf>
    <xf numFmtId="8" fontId="12" fillId="0" borderId="1" xfId="0" applyNumberFormat="1" applyFont="1" applyFill="1" applyBorder="1"/>
    <xf numFmtId="4" fontId="6" fillId="0" borderId="1" xfId="0" applyNumberFormat="1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/>
    </xf>
    <xf numFmtId="9" fontId="5" fillId="4" borderId="9" xfId="5" applyNumberFormat="1" applyFont="1" applyFill="1" applyBorder="1" applyAlignment="1">
      <alignment horizontal="center"/>
    </xf>
    <xf numFmtId="167" fontId="5" fillId="5" borderId="9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9" fontId="7" fillId="4" borderId="1" xfId="5" applyFont="1" applyFill="1" applyBorder="1" applyAlignment="1">
      <alignment horizontal="center"/>
    </xf>
    <xf numFmtId="166" fontId="7" fillId="5" borderId="1" xfId="0" applyNumberFormat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right" vertical="center" wrapText="1"/>
    </xf>
    <xf numFmtId="4" fontId="6" fillId="0" borderId="2" xfId="0" applyNumberFormat="1" applyFont="1" applyFill="1" applyBorder="1" applyAlignment="1">
      <alignment horizontal="center"/>
    </xf>
    <xf numFmtId="166" fontId="6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/>
    </xf>
    <xf numFmtId="0" fontId="19" fillId="6" borderId="18" xfId="0" applyFont="1" applyFill="1" applyBorder="1" applyAlignment="1">
      <alignment horizontal="center" vertical="center" wrapText="1"/>
    </xf>
    <xf numFmtId="0" fontId="19" fillId="6" borderId="19" xfId="0" applyFont="1" applyFill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 vertical="center" wrapText="1"/>
    </xf>
    <xf numFmtId="4" fontId="4" fillId="2" borderId="10" xfId="4" applyNumberFormat="1" applyFont="1" applyFill="1" applyBorder="1" applyAlignment="1"/>
    <xf numFmtId="4" fontId="4" fillId="2" borderId="8" xfId="4" applyNumberFormat="1" applyFont="1" applyFill="1" applyBorder="1" applyAlignment="1"/>
    <xf numFmtId="0" fontId="16" fillId="2" borderId="4" xfId="0" applyFont="1" applyFill="1" applyBorder="1" applyAlignment="1"/>
    <xf numFmtId="0" fontId="16" fillId="2" borderId="0" xfId="0" applyFont="1" applyFill="1" applyBorder="1" applyAlignment="1"/>
    <xf numFmtId="0" fontId="4" fillId="2" borderId="0" xfId="0" applyFont="1" applyFill="1" applyBorder="1" applyAlignment="1"/>
    <xf numFmtId="14" fontId="18" fillId="2" borderId="0" xfId="0" applyNumberFormat="1" applyFont="1" applyFill="1" applyBorder="1" applyAlignment="1"/>
    <xf numFmtId="0" fontId="4" fillId="2" borderId="5" xfId="0" applyFont="1" applyFill="1" applyBorder="1"/>
    <xf numFmtId="0" fontId="4" fillId="2" borderId="6" xfId="0" applyFont="1" applyFill="1" applyBorder="1"/>
    <xf numFmtId="14" fontId="18" fillId="2" borderId="4" xfId="0" applyNumberFormat="1" applyFont="1" applyFill="1" applyBorder="1" applyAlignment="1">
      <alignment horizontal="left"/>
    </xf>
    <xf numFmtId="4" fontId="7" fillId="3" borderId="2" xfId="0" applyNumberFormat="1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/>
    </xf>
    <xf numFmtId="9" fontId="7" fillId="4" borderId="2" xfId="5" applyFont="1" applyFill="1" applyBorder="1" applyAlignment="1">
      <alignment horizontal="center"/>
    </xf>
    <xf numFmtId="9" fontId="7" fillId="4" borderId="1" xfId="5" applyNumberFormat="1" applyFont="1" applyFill="1" applyBorder="1" applyAlignment="1">
      <alignment horizontal="center"/>
    </xf>
    <xf numFmtId="166" fontId="7" fillId="5" borderId="2" xfId="0" applyNumberFormat="1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 wrapText="1"/>
    </xf>
    <xf numFmtId="10" fontId="5" fillId="4" borderId="9" xfId="5" applyNumberFormat="1" applyFont="1" applyFill="1" applyBorder="1" applyAlignment="1">
      <alignment horizontal="center"/>
    </xf>
    <xf numFmtId="2" fontId="5" fillId="5" borderId="9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2" fontId="7" fillId="4" borderId="2" xfId="5" applyNumberFormat="1" applyFont="1" applyFill="1" applyBorder="1" applyAlignment="1">
      <alignment horizontal="center"/>
    </xf>
    <xf numFmtId="4" fontId="6" fillId="0" borderId="17" xfId="0" applyNumberFormat="1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0" fontId="4" fillId="0" borderId="1" xfId="0" applyFont="1" applyFill="1" applyBorder="1"/>
    <xf numFmtId="10" fontId="5" fillId="3" borderId="9" xfId="0" applyNumberFormat="1" applyFont="1" applyFill="1" applyBorder="1" applyAlignment="1">
      <alignment horizontal="center"/>
    </xf>
    <xf numFmtId="0" fontId="7" fillId="6" borderId="14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8" fontId="12" fillId="0" borderId="1" xfId="0" applyNumberFormat="1" applyFont="1" applyFill="1" applyBorder="1" applyAlignment="1">
      <alignment wrapText="1"/>
    </xf>
    <xf numFmtId="14" fontId="1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4" xfId="0" applyFont="1" applyFill="1" applyBorder="1" applyAlignment="1">
      <alignment wrapText="1"/>
    </xf>
    <xf numFmtId="0" fontId="22" fillId="0" borderId="0" xfId="0" applyFont="1"/>
    <xf numFmtId="0" fontId="22" fillId="0" borderId="0" xfId="0" applyFont="1" applyFill="1" applyBorder="1"/>
    <xf numFmtId="0" fontId="14" fillId="2" borderId="4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0" xfId="1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21" fillId="9" borderId="20" xfId="0" applyFont="1" applyFill="1" applyBorder="1" applyAlignment="1">
      <alignment horizontal="center" vertical="center" wrapText="1"/>
    </xf>
    <xf numFmtId="0" fontId="21" fillId="9" borderId="21" xfId="0" applyFont="1" applyFill="1" applyBorder="1" applyAlignment="1">
      <alignment horizontal="center" vertical="center" wrapText="1"/>
    </xf>
    <xf numFmtId="0" fontId="21" fillId="9" borderId="2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</cellXfs>
  <cellStyles count="6">
    <cellStyle name="Hipervínculo" xfId="1" builtinId="8"/>
    <cellStyle name="Millares 2" xfId="2"/>
    <cellStyle name="Moneda [0]" xfId="3" builtinId="7"/>
    <cellStyle name="Normal" xfId="0" builtinId="0"/>
    <cellStyle name="Normal 2" xfId="4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347871</xdr:colOff>
      <xdr:row>27</xdr:row>
      <xdr:rowOff>82825</xdr:rowOff>
    </xdr:from>
    <xdr:to>
      <xdr:col>2</xdr:col>
      <xdr:colOff>687457</xdr:colOff>
      <xdr:row>27</xdr:row>
      <xdr:rowOff>211304</xdr:rowOff>
    </xdr:to>
    <xdr:sp macro="" textlink="">
      <xdr:nvSpPr>
        <xdr:cNvPr id="2" name="Flecha derecha 1">
          <a:extLst>
            <a:ext uri="{FF2B5EF4-FFF2-40B4-BE49-F238E27FC236}">
              <a16:creationId xmlns:a16="http://schemas.microsoft.com/office/drawing/2014/main" id="{469B653E-B01F-47BD-868D-3B3905DE6DFB}"/>
            </a:ext>
          </a:extLst>
        </xdr:cNvPr>
        <xdr:cNvSpPr/>
      </xdr:nvSpPr>
      <xdr:spPr>
        <a:xfrm>
          <a:off x="3119646" y="8464825"/>
          <a:ext cx="339586" cy="12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 editAs="oneCell">
    <xdr:from>
      <xdr:col>0</xdr:col>
      <xdr:colOff>2012156</xdr:colOff>
      <xdr:row>40</xdr:row>
      <xdr:rowOff>11907</xdr:rowOff>
    </xdr:from>
    <xdr:to>
      <xdr:col>1</xdr:col>
      <xdr:colOff>293370</xdr:colOff>
      <xdr:row>41</xdr:row>
      <xdr:rowOff>40482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2156" y="12644438"/>
          <a:ext cx="817245" cy="409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ecop.gov.co/CO1BusinessLine/Tendering/BuyerWorkArea/Index?docUniqueIdentifier=CO1.BDOS.8174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47"/>
  <sheetViews>
    <sheetView tabSelected="1" view="pageBreakPreview" zoomScale="80" zoomScaleNormal="80" zoomScaleSheetLayoutView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40" sqref="A40:F40"/>
    </sheetView>
  </sheetViews>
  <sheetFormatPr baseColWidth="10" defaultColWidth="23.42578125" defaultRowHeight="12.75" x14ac:dyDescent="0.2"/>
  <cols>
    <col min="1" max="1" width="38" style="1" bestFit="1" customWidth="1"/>
    <col min="2" max="2" width="21.7109375" style="1" customWidth="1"/>
    <col min="3" max="6" width="23.140625" style="1" customWidth="1"/>
    <col min="7" max="16384" width="23.42578125" style="1"/>
  </cols>
  <sheetData>
    <row r="1" spans="1:6" s="3" customFormat="1" ht="15" x14ac:dyDescent="0.25">
      <c r="A1" s="101" t="s">
        <v>31</v>
      </c>
      <c r="B1" s="102"/>
      <c r="C1" s="102"/>
      <c r="D1" s="102"/>
      <c r="E1" s="102"/>
      <c r="F1" s="102"/>
    </row>
    <row r="2" spans="1:6" s="12" customFormat="1" ht="12" customHeight="1" x14ac:dyDescent="0.25">
      <c r="A2" s="103" t="s">
        <v>23</v>
      </c>
      <c r="B2" s="104"/>
      <c r="C2" s="104"/>
      <c r="D2" s="104"/>
      <c r="E2" s="104"/>
      <c r="F2" s="104"/>
    </row>
    <row r="3" spans="1:6" s="3" customFormat="1" ht="15" x14ac:dyDescent="0.25">
      <c r="A3" s="103" t="s">
        <v>14</v>
      </c>
      <c r="B3" s="104"/>
      <c r="C3" s="104"/>
      <c r="D3" s="104"/>
      <c r="E3" s="104"/>
      <c r="F3" s="104"/>
    </row>
    <row r="4" spans="1:6" s="3" customFormat="1" ht="15" x14ac:dyDescent="0.25">
      <c r="A4" s="103" t="s">
        <v>39</v>
      </c>
      <c r="B4" s="104"/>
      <c r="C4" s="104"/>
      <c r="D4" s="104"/>
      <c r="E4" s="104"/>
      <c r="F4" s="104"/>
    </row>
    <row r="5" spans="1:6" s="2" customFormat="1" ht="74.25" customHeight="1" thickBot="1" x14ac:dyDescent="0.25">
      <c r="A5" s="109" t="s">
        <v>46</v>
      </c>
      <c r="B5" s="110"/>
      <c r="C5" s="110"/>
      <c r="D5" s="110"/>
      <c r="E5" s="110"/>
      <c r="F5" s="110"/>
    </row>
    <row r="6" spans="1:6" s="16" customFormat="1" ht="22.5" customHeight="1" x14ac:dyDescent="0.2">
      <c r="A6" s="79" t="s">
        <v>22</v>
      </c>
      <c r="B6" s="77"/>
      <c r="C6" s="77"/>
      <c r="D6" s="77">
        <v>1</v>
      </c>
      <c r="E6" s="77">
        <v>2</v>
      </c>
      <c r="F6" s="77">
        <v>3</v>
      </c>
    </row>
    <row r="7" spans="1:6" s="25" customFormat="1" ht="75" customHeight="1" x14ac:dyDescent="0.2">
      <c r="A7" s="80"/>
      <c r="B7" s="81"/>
      <c r="C7" s="81"/>
      <c r="D7" s="34" t="s">
        <v>45</v>
      </c>
      <c r="E7" s="34" t="s">
        <v>48</v>
      </c>
      <c r="F7" s="34" t="s">
        <v>50</v>
      </c>
    </row>
    <row r="8" spans="1:6" s="82" customFormat="1" ht="27" customHeight="1" x14ac:dyDescent="0.2">
      <c r="A8" s="94" t="s">
        <v>25</v>
      </c>
      <c r="B8" s="95"/>
      <c r="C8" s="95"/>
      <c r="D8" s="83" t="s">
        <v>47</v>
      </c>
      <c r="E8" s="83" t="s">
        <v>49</v>
      </c>
      <c r="F8" s="83" t="s">
        <v>51</v>
      </c>
    </row>
    <row r="9" spans="1:6" s="86" customFormat="1" ht="25.5" customHeight="1" x14ac:dyDescent="0.2">
      <c r="A9" s="94" t="s">
        <v>11</v>
      </c>
      <c r="B9" s="95"/>
      <c r="C9" s="95"/>
      <c r="D9" s="85">
        <v>44196</v>
      </c>
      <c r="E9" s="85">
        <v>44196</v>
      </c>
      <c r="F9" s="85">
        <v>44196</v>
      </c>
    </row>
    <row r="10" spans="1:6" s="15" customFormat="1" ht="15.75" customHeight="1" x14ac:dyDescent="0.2">
      <c r="A10" s="94" t="s">
        <v>21</v>
      </c>
      <c r="B10" s="95"/>
      <c r="C10" s="95"/>
      <c r="D10" s="26">
        <v>1</v>
      </c>
      <c r="E10" s="26">
        <v>1</v>
      </c>
      <c r="F10" s="26">
        <v>1</v>
      </c>
    </row>
    <row r="11" spans="1:6" s="4" customFormat="1" ht="21.75" customHeight="1" x14ac:dyDescent="0.2">
      <c r="A11" s="96" t="s">
        <v>0</v>
      </c>
      <c r="B11" s="97"/>
      <c r="C11" s="97"/>
      <c r="D11" s="27">
        <v>395667799</v>
      </c>
      <c r="E11" s="27">
        <v>393284069</v>
      </c>
      <c r="F11" s="27">
        <v>2104559719</v>
      </c>
    </row>
    <row r="12" spans="1:6" s="4" customFormat="1" ht="21.75" customHeight="1" x14ac:dyDescent="0.2">
      <c r="A12" s="96" t="s">
        <v>2</v>
      </c>
      <c r="B12" s="97"/>
      <c r="C12" s="97"/>
      <c r="D12" s="27">
        <v>467786840</v>
      </c>
      <c r="E12" s="27">
        <v>405336458</v>
      </c>
      <c r="F12" s="27">
        <v>2341241835</v>
      </c>
    </row>
    <row r="13" spans="1:6" s="4" customFormat="1" ht="21.75" customHeight="1" x14ac:dyDescent="0.2">
      <c r="A13" s="96" t="s">
        <v>1</v>
      </c>
      <c r="B13" s="97"/>
      <c r="C13" s="97"/>
      <c r="D13" s="27">
        <v>40640978</v>
      </c>
      <c r="E13" s="27">
        <v>4962670</v>
      </c>
      <c r="F13" s="27">
        <v>66896000</v>
      </c>
    </row>
    <row r="14" spans="1:6" s="4" customFormat="1" ht="21.75" customHeight="1" x14ac:dyDescent="0.2">
      <c r="A14" s="96" t="s">
        <v>3</v>
      </c>
      <c r="B14" s="97"/>
      <c r="C14" s="97"/>
      <c r="D14" s="27">
        <v>40640978</v>
      </c>
      <c r="E14" s="27">
        <v>49895983</v>
      </c>
      <c r="F14" s="27">
        <v>180370540</v>
      </c>
    </row>
    <row r="15" spans="1:6" s="4" customFormat="1" ht="21.75" customHeight="1" x14ac:dyDescent="0.2">
      <c r="A15" s="96" t="s">
        <v>9</v>
      </c>
      <c r="B15" s="97"/>
      <c r="C15" s="97"/>
      <c r="D15" s="27">
        <v>427145862</v>
      </c>
      <c r="E15" s="27">
        <v>355440475</v>
      </c>
      <c r="F15" s="27">
        <v>2160871295</v>
      </c>
    </row>
    <row r="16" spans="1:6" s="4" customFormat="1" ht="21.75" customHeight="1" x14ac:dyDescent="0.2">
      <c r="A16" s="96" t="s">
        <v>7</v>
      </c>
      <c r="B16" s="97"/>
      <c r="C16" s="97"/>
      <c r="D16" s="27">
        <v>38543974</v>
      </c>
      <c r="E16" s="27">
        <v>43803194</v>
      </c>
      <c r="F16" s="84">
        <v>815743576</v>
      </c>
    </row>
    <row r="17" spans="1:6" s="4" customFormat="1" ht="21.75" customHeight="1" x14ac:dyDescent="0.2">
      <c r="A17" s="96" t="s">
        <v>8</v>
      </c>
      <c r="B17" s="97"/>
      <c r="C17" s="97"/>
      <c r="D17" s="27">
        <v>2987879</v>
      </c>
      <c r="E17" s="27">
        <v>545780</v>
      </c>
      <c r="F17" s="27">
        <v>32071233</v>
      </c>
    </row>
    <row r="18" spans="1:6" s="4" customFormat="1" ht="21.75" customHeight="1" x14ac:dyDescent="0.2">
      <c r="A18" s="107" t="s">
        <v>20</v>
      </c>
      <c r="B18" s="108"/>
      <c r="C18" s="108"/>
      <c r="D18" s="17">
        <f t="shared" ref="D18:F18" si="0">(D12-D14)-D15</f>
        <v>0</v>
      </c>
      <c r="E18" s="17">
        <f t="shared" si="0"/>
        <v>0</v>
      </c>
      <c r="F18" s="17">
        <f t="shared" si="0"/>
        <v>0</v>
      </c>
    </row>
    <row r="19" spans="1:6" s="10" customFormat="1" ht="21" customHeight="1" thickBot="1" x14ac:dyDescent="0.35">
      <c r="A19" s="105" t="s">
        <v>12</v>
      </c>
      <c r="B19" s="106"/>
      <c r="C19" s="106"/>
      <c r="D19" s="78">
        <v>1</v>
      </c>
      <c r="E19" s="78">
        <v>2</v>
      </c>
      <c r="F19" s="78">
        <f>+F6</f>
        <v>3</v>
      </c>
    </row>
    <row r="20" spans="1:6" s="11" customFormat="1" ht="13.5" customHeight="1" thickBot="1" x14ac:dyDescent="0.25">
      <c r="A20" s="45" t="s">
        <v>5</v>
      </c>
      <c r="B20" s="46" t="s">
        <v>6</v>
      </c>
      <c r="C20" s="47"/>
      <c r="D20" s="47"/>
      <c r="E20" s="47"/>
      <c r="F20" s="47"/>
    </row>
    <row r="21" spans="1:6" s="4" customFormat="1" ht="34.5" customHeight="1" x14ac:dyDescent="0.2">
      <c r="A21" s="98" t="s">
        <v>37</v>
      </c>
      <c r="B21" s="99"/>
      <c r="C21" s="100"/>
      <c r="D21" s="43"/>
      <c r="E21" s="44"/>
      <c r="F21" s="44"/>
    </row>
    <row r="22" spans="1:6" s="75" customFormat="1" ht="15" x14ac:dyDescent="0.25">
      <c r="A22" s="13" t="s">
        <v>17</v>
      </c>
      <c r="B22" s="22" t="s">
        <v>42</v>
      </c>
      <c r="C22" s="31">
        <v>1.6</v>
      </c>
      <c r="D22" s="40" t="str">
        <f t="shared" ref="D22:F22" si="1" xml:space="preserve"> IF(D23&gt;=$C$22,$A$20,$B$20)</f>
        <v>HABIL</v>
      </c>
      <c r="E22" s="28" t="str">
        <f t="shared" si="1"/>
        <v>HABIL</v>
      </c>
      <c r="F22" s="28" t="str">
        <f t="shared" si="1"/>
        <v>HABIL</v>
      </c>
    </row>
    <row r="23" spans="1:6" s="75" customFormat="1" ht="27" customHeight="1" x14ac:dyDescent="0.2">
      <c r="A23" s="7" t="s">
        <v>4</v>
      </c>
      <c r="B23" s="22"/>
      <c r="C23" s="31"/>
      <c r="D23" s="57">
        <f t="shared" ref="D23:F23" si="2">(D11/D13)</f>
        <v>9.7356859620848688</v>
      </c>
      <c r="E23" s="58">
        <f t="shared" si="2"/>
        <v>79.248482973883014</v>
      </c>
      <c r="F23" s="58">
        <f t="shared" si="2"/>
        <v>31.460172790600335</v>
      </c>
    </row>
    <row r="24" spans="1:6" s="75" customFormat="1" ht="16.5" customHeight="1" x14ac:dyDescent="0.25">
      <c r="A24" s="13" t="s">
        <v>16</v>
      </c>
      <c r="B24" s="18" t="s">
        <v>43</v>
      </c>
      <c r="C24" s="63">
        <v>0.56999999999999995</v>
      </c>
      <c r="D24" s="41" t="str">
        <f xml:space="preserve"> IF(D25&lt;=$C$24,$A$20,$B20)</f>
        <v>HABIL</v>
      </c>
      <c r="E24" s="29" t="str">
        <f t="shared" ref="E24:F24" si="3" xml:space="preserve"> IF(E25&lt;=$C$24,$A$20,$B20)</f>
        <v>HABIL</v>
      </c>
      <c r="F24" s="29" t="str">
        <f t="shared" si="3"/>
        <v>HABIL</v>
      </c>
    </row>
    <row r="25" spans="1:6" s="75" customFormat="1" ht="27" customHeight="1" x14ac:dyDescent="0.2">
      <c r="A25" s="8" t="s">
        <v>19</v>
      </c>
      <c r="B25" s="18"/>
      <c r="C25" s="32"/>
      <c r="D25" s="59">
        <f t="shared" ref="D25:F25" si="4">(D14/D12)</f>
        <v>8.6879267488585182E-2</v>
      </c>
      <c r="E25" s="60">
        <f t="shared" si="4"/>
        <v>0.12309769332419636</v>
      </c>
      <c r="F25" s="35">
        <f t="shared" si="4"/>
        <v>7.7040542033540077E-2</v>
      </c>
    </row>
    <row r="26" spans="1:6" s="75" customFormat="1" ht="15.75" customHeight="1" x14ac:dyDescent="0.25">
      <c r="A26" s="14" t="s">
        <v>15</v>
      </c>
      <c r="B26" s="19" t="s">
        <v>44</v>
      </c>
      <c r="C26" s="64">
        <v>2.8</v>
      </c>
      <c r="D26" s="41" t="str">
        <f t="shared" ref="D26:F26" si="5" xml:space="preserve"> IF(D27&gt;=$C$26,$A$20,$B$20)</f>
        <v>HABIL</v>
      </c>
      <c r="E26" s="29" t="str">
        <f t="shared" si="5"/>
        <v>HABIL</v>
      </c>
      <c r="F26" s="29" t="str">
        <f t="shared" si="5"/>
        <v>HABIL</v>
      </c>
    </row>
    <row r="27" spans="1:6" s="75" customFormat="1" ht="49.5" customHeight="1" x14ac:dyDescent="0.2">
      <c r="A27" s="9" t="s">
        <v>18</v>
      </c>
      <c r="B27" s="19"/>
      <c r="C27" s="33"/>
      <c r="D27" s="61">
        <f t="shared" ref="D27:F27" si="6">+D16/D17</f>
        <v>12.90011208619894</v>
      </c>
      <c r="E27" s="36">
        <f t="shared" si="6"/>
        <v>80.25796841218073</v>
      </c>
      <c r="F27" s="36">
        <f t="shared" si="6"/>
        <v>25.435366828584357</v>
      </c>
    </row>
    <row r="28" spans="1:6" s="5" customFormat="1" ht="29.25" customHeight="1" x14ac:dyDescent="0.2">
      <c r="A28" s="20" t="s">
        <v>30</v>
      </c>
      <c r="B28" s="21"/>
      <c r="C28" s="38"/>
      <c r="D28" s="42" t="s">
        <v>27</v>
      </c>
      <c r="E28" s="30" t="s">
        <v>27</v>
      </c>
      <c r="F28" s="30" t="s">
        <v>29</v>
      </c>
    </row>
    <row r="29" spans="1:6" s="6" customFormat="1" ht="15" customHeight="1" thickBot="1" x14ac:dyDescent="0.25">
      <c r="A29" s="23" t="s">
        <v>13</v>
      </c>
      <c r="B29" s="24"/>
      <c r="C29" s="39"/>
      <c r="D29" s="62" t="str">
        <f t="shared" ref="D29:F29" si="7">+IF(COUNTIF(D22:D27,"NO HABIL")&gt;=1,"NO HABILITADO","HABILITADO")</f>
        <v>HABILITADO</v>
      </c>
      <c r="E29" s="37" t="str">
        <f t="shared" si="7"/>
        <v>HABILITADO</v>
      </c>
      <c r="F29" s="37" t="str">
        <f t="shared" si="7"/>
        <v>HABILITADO</v>
      </c>
    </row>
    <row r="30" spans="1:6" s="68" customFormat="1" ht="30" customHeight="1" thickBot="1" x14ac:dyDescent="0.25">
      <c r="A30" s="65"/>
      <c r="B30" s="66"/>
      <c r="C30" s="66"/>
      <c r="D30" s="67"/>
      <c r="E30" s="67"/>
      <c r="F30" s="67"/>
    </row>
    <row r="31" spans="1:6" s="6" customFormat="1" ht="30.75" customHeight="1" thickBot="1" x14ac:dyDescent="0.25">
      <c r="A31" s="98" t="s">
        <v>32</v>
      </c>
      <c r="B31" s="99"/>
      <c r="C31" s="100"/>
      <c r="D31" s="73"/>
      <c r="E31" s="74"/>
      <c r="F31" s="74"/>
    </row>
    <row r="32" spans="1:6" s="6" customFormat="1" ht="15" customHeight="1" x14ac:dyDescent="0.25">
      <c r="A32" s="13" t="s">
        <v>33</v>
      </c>
      <c r="B32" s="22" t="s">
        <v>40</v>
      </c>
      <c r="C32" s="76">
        <v>0.01</v>
      </c>
      <c r="D32" s="72" t="str">
        <f t="shared" ref="D32:F32" si="8" xml:space="preserve"> IF(D33&gt;=$C$32,$A$20,$B$20)</f>
        <v>HABIL</v>
      </c>
      <c r="E32" s="72" t="str">
        <f t="shared" si="8"/>
        <v>HABIL</v>
      </c>
      <c r="F32" s="72" t="str">
        <f t="shared" si="8"/>
        <v>HABIL</v>
      </c>
    </row>
    <row r="33" spans="1:6" s="6" customFormat="1" ht="15" x14ac:dyDescent="0.2">
      <c r="A33" s="69" t="s">
        <v>34</v>
      </c>
      <c r="B33" s="22"/>
      <c r="C33" s="31"/>
      <c r="D33" s="57">
        <f t="shared" ref="D33:F33" si="9">(D16/D12)</f>
        <v>8.2396447920595625E-2</v>
      </c>
      <c r="E33" s="57">
        <f t="shared" si="9"/>
        <v>0.10806625739054541</v>
      </c>
      <c r="F33" s="57">
        <f t="shared" si="9"/>
        <v>0.34842345792953933</v>
      </c>
    </row>
    <row r="34" spans="1:6" s="6" customFormat="1" ht="15.75" x14ac:dyDescent="0.25">
      <c r="A34" s="13" t="s">
        <v>35</v>
      </c>
      <c r="B34" s="18" t="s">
        <v>41</v>
      </c>
      <c r="C34" s="63">
        <v>0.01</v>
      </c>
      <c r="D34" s="41" t="str">
        <f t="shared" ref="D34:F34" si="10" xml:space="preserve"> IF(D35&gt;=$C$34,$A$20,$B20)</f>
        <v>HABIL</v>
      </c>
      <c r="E34" s="41" t="str">
        <f t="shared" si="10"/>
        <v>HABIL</v>
      </c>
      <c r="F34" s="41" t="str">
        <f t="shared" si="10"/>
        <v>HABIL</v>
      </c>
    </row>
    <row r="35" spans="1:6" s="6" customFormat="1" ht="15" x14ac:dyDescent="0.2">
      <c r="A35" s="70" t="s">
        <v>36</v>
      </c>
      <c r="B35" s="18"/>
      <c r="C35" s="32"/>
      <c r="D35" s="71">
        <f t="shared" ref="D35:F35" si="11">(D16/D15)</f>
        <v>9.0236093636791456E-2</v>
      </c>
      <c r="E35" s="71">
        <f t="shared" si="11"/>
        <v>0.12323637030926204</v>
      </c>
      <c r="F35" s="71">
        <f t="shared" si="11"/>
        <v>0.37750678528958848</v>
      </c>
    </row>
    <row r="36" spans="1:6" s="6" customFormat="1" ht="16.5" thickBot="1" x14ac:dyDescent="0.25">
      <c r="A36" s="23" t="s">
        <v>13</v>
      </c>
      <c r="B36" s="24"/>
      <c r="C36" s="39"/>
      <c r="D36" s="62" t="str">
        <f t="shared" ref="D36:F36" si="12">+IF(COUNTIF(D32:D35,"NO HABIL")&gt;=1,"NO HABILITADO","HABILITADO")</f>
        <v>HABILITADO</v>
      </c>
      <c r="E36" s="37" t="str">
        <f t="shared" si="12"/>
        <v>HABILITADO</v>
      </c>
      <c r="F36" s="37" t="str">
        <f t="shared" si="12"/>
        <v>HABILITADO</v>
      </c>
    </row>
    <row r="37" spans="1:6" s="2" customFormat="1" ht="16.5" customHeight="1" x14ac:dyDescent="0.2">
      <c r="A37" s="48" t="s">
        <v>24</v>
      </c>
      <c r="B37" s="49"/>
      <c r="C37" s="49"/>
      <c r="D37" s="49"/>
      <c r="E37" s="49"/>
      <c r="F37" s="49"/>
    </row>
    <row r="38" spans="1:6" s="2" customFormat="1" ht="15" customHeight="1" x14ac:dyDescent="0.25">
      <c r="A38" s="50" t="s">
        <v>10</v>
      </c>
      <c r="B38" s="51"/>
      <c r="C38" s="51"/>
      <c r="D38" s="51"/>
      <c r="E38" s="51"/>
      <c r="F38" s="51"/>
    </row>
    <row r="39" spans="1:6" s="2" customFormat="1" ht="45.75" customHeight="1" x14ac:dyDescent="0.2">
      <c r="A39" s="90" t="s">
        <v>53</v>
      </c>
      <c r="B39" s="91"/>
      <c r="C39" s="91"/>
      <c r="D39" s="91"/>
      <c r="E39" s="91"/>
      <c r="F39" s="91"/>
    </row>
    <row r="40" spans="1:6" s="2" customFormat="1" ht="44.25" customHeight="1" x14ac:dyDescent="0.2">
      <c r="A40" s="92" t="s">
        <v>52</v>
      </c>
      <c r="B40" s="93"/>
      <c r="C40" s="93"/>
      <c r="D40" s="93"/>
      <c r="E40" s="93"/>
      <c r="F40" s="93"/>
    </row>
    <row r="41" spans="1:6" s="2" customFormat="1" ht="30" customHeight="1" x14ac:dyDescent="0.2">
      <c r="A41" s="87" t="s">
        <v>38</v>
      </c>
      <c r="B41" s="52"/>
      <c r="C41" s="52"/>
      <c r="D41" s="52"/>
      <c r="E41" s="52"/>
      <c r="F41" s="52"/>
    </row>
    <row r="42" spans="1:6" s="2" customFormat="1" ht="15.75" x14ac:dyDescent="0.25">
      <c r="A42" s="56">
        <v>44488</v>
      </c>
      <c r="B42" s="53"/>
      <c r="C42" s="53"/>
      <c r="D42" s="53"/>
      <c r="E42" s="53"/>
      <c r="F42" s="53"/>
    </row>
    <row r="43" spans="1:6" s="2" customFormat="1" ht="13.5" thickBot="1" x14ac:dyDescent="0.25">
      <c r="A43" s="54"/>
      <c r="B43" s="55"/>
      <c r="C43" s="55"/>
      <c r="D43" s="55"/>
      <c r="E43" s="55"/>
      <c r="F43" s="55"/>
    </row>
    <row r="44" spans="1:6" x14ac:dyDescent="0.2">
      <c r="A44" s="88" t="s">
        <v>26</v>
      </c>
    </row>
    <row r="45" spans="1:6" x14ac:dyDescent="0.2">
      <c r="A45" s="88" t="s">
        <v>27</v>
      </c>
    </row>
    <row r="46" spans="1:6" x14ac:dyDescent="0.2">
      <c r="A46" s="89" t="s">
        <v>28</v>
      </c>
    </row>
    <row r="47" spans="1:6" x14ac:dyDescent="0.2">
      <c r="A47" s="89" t="s">
        <v>29</v>
      </c>
    </row>
  </sheetData>
  <dataConsolidate/>
  <mergeCells count="21">
    <mergeCell ref="A1:F1"/>
    <mergeCell ref="A4:F4"/>
    <mergeCell ref="A3:F3"/>
    <mergeCell ref="A2:F2"/>
    <mergeCell ref="A19:C19"/>
    <mergeCell ref="A14:C14"/>
    <mergeCell ref="A15:C15"/>
    <mergeCell ref="A16:C16"/>
    <mergeCell ref="A17:C17"/>
    <mergeCell ref="A18:C18"/>
    <mergeCell ref="A5:F5"/>
    <mergeCell ref="A39:F39"/>
    <mergeCell ref="A40:F40"/>
    <mergeCell ref="A8:C8"/>
    <mergeCell ref="A9:C9"/>
    <mergeCell ref="A10:C10"/>
    <mergeCell ref="A11:C11"/>
    <mergeCell ref="A12:C12"/>
    <mergeCell ref="A13:C13"/>
    <mergeCell ref="A31:C31"/>
    <mergeCell ref="A21:C21"/>
  </mergeCells>
  <dataValidations count="1">
    <dataValidation type="list" errorStyle="warning" allowBlank="1" showErrorMessage="1" promptTitle="tamaño" prompt="pequeña_x000a_mediana_x000a_gran_x000a_micro" sqref="D28:F28">
      <formula1>$A$44:$A$47</formula1>
    </dataValidation>
  </dataValidations>
  <hyperlinks>
    <hyperlink ref="A40" r:id="rId1" display="https://www.secop.gov.co/CO1BusinessLine/Tendering/BuyerWorkArea/Index?docUniqueIdentifier=CO1.BDOS.817426"/>
  </hyperlinks>
  <printOptions horizontalCentered="1" verticalCentered="1"/>
  <pageMargins left="0" right="0" top="3.937007874015748E-2" bottom="3.937007874015748E-2" header="0" footer="0"/>
  <pageSetup scale="15" orientation="landscape" verticalDpi="300" r:id="rId2"/>
  <headerFooter scaleWithDoc="0"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FDLSF-SAMC-013-2021</vt:lpstr>
      <vt:lpstr>'FDLSF-SAMC-013-2021'!Área_de_impresión</vt:lpstr>
    </vt:vector>
  </TitlesOfParts>
  <Company>Me&amp;Ta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Windows User</cp:lastModifiedBy>
  <cp:lastPrinted>2021-06-01T17:02:29Z</cp:lastPrinted>
  <dcterms:created xsi:type="dcterms:W3CDTF">1996-11-27T10:00:04Z</dcterms:created>
  <dcterms:modified xsi:type="dcterms:W3CDTF">2021-10-18T22:48:51Z</dcterms:modified>
</cp:coreProperties>
</file>