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jvanegasr\Desktop\CASOS\CONVOCATORIA PÚBLICA - CONTAC CENTER\DUCMENTOS FINAL YENIFER\"/>
    </mc:Choice>
  </mc:AlternateContent>
  <xr:revisionPtr revIDLastSave="0" documentId="13_ncr:1_{B0B558C1-B52F-43A2-83EC-256CBF5EFED9}" xr6:coauthVersionLast="45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1" sheetId="1" r:id="rId1"/>
  </sheets>
  <definedNames>
    <definedName name="_xlnm.Print_Area" localSheetId="0">'1'!$A$1:$H$25</definedName>
    <definedName name="OLE_LINK1" localSheetId="0">'1'!#REF!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23" i="1" l="1"/>
  <c r="I23" i="1"/>
  <c r="N22" i="1"/>
  <c r="O22" i="1" s="1"/>
  <c r="P22" i="1" s="1"/>
  <c r="J22" i="1"/>
  <c r="K22" i="1" s="1"/>
  <c r="L22" i="1" s="1"/>
  <c r="N21" i="1"/>
  <c r="O21" i="1" s="1"/>
  <c r="P21" i="1" s="1"/>
  <c r="J21" i="1"/>
  <c r="K21" i="1" s="1"/>
  <c r="L21" i="1" s="1"/>
  <c r="N20" i="1"/>
  <c r="O20" i="1" s="1"/>
  <c r="P20" i="1" s="1"/>
  <c r="J20" i="1"/>
  <c r="K20" i="1" s="1"/>
  <c r="L20" i="1" s="1"/>
  <c r="N19" i="1"/>
  <c r="O19" i="1" s="1"/>
  <c r="P19" i="1" s="1"/>
  <c r="K19" i="1"/>
  <c r="L19" i="1" s="1"/>
  <c r="J19" i="1"/>
  <c r="N18" i="1"/>
  <c r="O18" i="1" s="1"/>
  <c r="P18" i="1" s="1"/>
  <c r="J18" i="1"/>
  <c r="K18" i="1" s="1"/>
  <c r="L18" i="1" s="1"/>
  <c r="N17" i="1"/>
  <c r="O17" i="1" s="1"/>
  <c r="P17" i="1" s="1"/>
  <c r="J17" i="1"/>
  <c r="K17" i="1" s="1"/>
  <c r="L17" i="1" s="1"/>
  <c r="N16" i="1"/>
  <c r="O16" i="1" s="1"/>
  <c r="P16" i="1" s="1"/>
  <c r="J16" i="1"/>
  <c r="K16" i="1" s="1"/>
  <c r="L16" i="1" s="1"/>
  <c r="O15" i="1"/>
  <c r="P15" i="1" s="1"/>
  <c r="N15" i="1"/>
  <c r="J15" i="1"/>
  <c r="K15" i="1" s="1"/>
  <c r="L15" i="1" s="1"/>
  <c r="N14" i="1"/>
  <c r="J14" i="1"/>
  <c r="K14" i="1" s="1"/>
  <c r="L14" i="1" s="1"/>
  <c r="N13" i="1"/>
  <c r="O13" i="1" s="1"/>
  <c r="P13" i="1" s="1"/>
  <c r="J13" i="1"/>
  <c r="K13" i="1" s="1"/>
  <c r="N23" i="1" l="1"/>
  <c r="J23" i="1"/>
  <c r="K23" i="1"/>
  <c r="O14" i="1"/>
  <c r="P14" i="1" s="1"/>
  <c r="P23" i="1" s="1"/>
  <c r="L13" i="1"/>
  <c r="L23" i="1" s="1"/>
  <c r="O23" i="1" l="1"/>
</calcChain>
</file>

<file path=xl/sharedStrings.xml><?xml version="1.0" encoding="utf-8"?>
<sst xmlns="http://schemas.openxmlformats.org/spreadsheetml/2006/main" count="46" uniqueCount="35">
  <si>
    <t xml:space="preserve">Descripción del Proceso </t>
  </si>
  <si>
    <t>Nombre de la Empresa</t>
  </si>
  <si>
    <t xml:space="preserve">Nit de la Empresa </t>
  </si>
  <si>
    <t xml:space="preserve">Número del Proceso </t>
  </si>
  <si>
    <t>FONDO NACIONAL DEL AHORRO</t>
  </si>
  <si>
    <t>FIRMA REPRESENTANTE LEGAL
Nombre:
Cedula:</t>
  </si>
  <si>
    <t>FORMATO 5  - PROPUESTA ECONÓMICA</t>
  </si>
  <si>
    <r>
      <rPr>
        <b/>
        <sz val="10"/>
        <color theme="1"/>
        <rFont val="Arial Narrow"/>
        <family val="2"/>
      </rPr>
      <t xml:space="preserve">Adicionalmente, declaro:
</t>
    </r>
    <r>
      <rPr>
        <sz val="10"/>
        <color theme="1"/>
        <rFont val="Arial Narrow"/>
        <family val="2"/>
      </rPr>
      <t xml:space="preserve">
a. Que he leído cuidadosamente los documentos del FNA y elaboré mi propuesta ajustada a los mismos.
b. Que nos comprometemos a proveer al FONDO NACIONAL DEL AHORRO, en caso de resultar aceptada la presente, todos los servicios que hacen parte de la invitación a ofertar, la justificación de la necesidad y a garantizar la calidad de los mismos.
c. Manifestamos además que hemos realizado el examen completo y cuidadoso, y que hemos investigado plenamente las condiciones del contrato que nos comprometemos a ejecutar, así como los riesgos que del mismo se derivan y declaramos que se encuentra bajo nuestra responsabilidad y es nuestra especialidad técnica el conocimiento detallado de los servicios objeto de la presente contratación y en general que conocemos todos los factores determinantes de los costos de ejecución del contrato a suscribir, los cuales se encuentran incluidos en los términos de nuestra propuesta.
d. Que los valores registrados en la presente oferta económica incluyen los demás costos, impuestos, gastos y erogaciones en los que incurra para el cumplimiento, cabal e íntegro cumplimiento de la presente propuesta, y por lo tanto EL FONDO NACIONAL DEL AHORRO no deberá reconocernos ningún valor adicional al que hemos registrado en la presente oferta, y por ningún concepto.</t>
    </r>
  </si>
  <si>
    <t>Item</t>
  </si>
  <si>
    <t>Descripción</t>
  </si>
  <si>
    <t>Valor Unitario Sin IVA</t>
  </si>
  <si>
    <t>IVA del Valor Unitario</t>
  </si>
  <si>
    <t>Valor Unitario + IVA</t>
  </si>
  <si>
    <t>VALOR DE REFERENCIA DEL FNA</t>
  </si>
  <si>
    <t>VALOR OFERTADOS</t>
  </si>
  <si>
    <t>UNIDAD DE MEDIDA</t>
  </si>
  <si>
    <t>CANT.</t>
  </si>
  <si>
    <t>MES</t>
  </si>
  <si>
    <t>VALOR TOTAL POR ÍTEM</t>
  </si>
  <si>
    <t>Llamada Inbound</t>
  </si>
  <si>
    <t>UN</t>
  </si>
  <si>
    <t>Interacción Chat</t>
  </si>
  <si>
    <t>Interacción Inbound WhatsApp</t>
  </si>
  <si>
    <t>Interacción Outbound WhatsApp</t>
  </si>
  <si>
    <t>Llamada</t>
  </si>
  <si>
    <t>Llamada Outbound fijo</t>
  </si>
  <si>
    <t>Llamada Outbound celular</t>
  </si>
  <si>
    <t>Llamada Outbound internacional</t>
  </si>
  <si>
    <t>Mail masivo</t>
  </si>
  <si>
    <t xml:space="preserve">SMS básico </t>
  </si>
  <si>
    <t>GLOBAL</t>
  </si>
  <si>
    <t xml:space="preserve">SMS doble vía </t>
  </si>
  <si>
    <t>TOTALES</t>
  </si>
  <si>
    <t>PRESTACIÓN DE SERVICIOS DE UN CONTACT CENTER ESPECIALIZADO, ENFOCADO EN LA ATENCIÓN DE LOS USUARIOS POR LOS DIFERENTES CANALES DISPUESTOS POR LA ENTIDAD; ASÍ COMO, EL SEGUIMIENTO COMERCIAL, ASISTENCIA PROCEDIMENTAL, Y LAS DEMÁS ACTIVIDADES RELACIONADAS CON LOS PRODUCTOS Y SERVICIOS OFRECIDOS POR EL FONDO NACIONAL DEL AHORRO A NIVEL NACIONAL E INTERNACIONAL</t>
  </si>
  <si>
    <t>FNA-SG-CP-014-2021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</si>
</sst>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\ #,##0.00;[Red]\-&quot;$&quot;\ #,##0.00"/>
    <numFmt numFmtId="42" formatCode="_-&quot;$&quot;\ * #,##0_-;\-&quot;$&quot;\ * #,##0_-;_-&quot;$&quot;\ * &quot;-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* #,##0.000_-;\-* #,##0.000_-;_-* &quot;-&quot;??_-;_-@_-"/>
    <numFmt numFmtId="166" formatCode="&quot;$&quot;\ #,##0.000;[Red]\-&quot;$&quot;\ #,##0.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24"/>
      <color theme="1"/>
      <name val="Arial"/>
      <family val="2"/>
    </font>
    <font>
      <sz val="10"/>
      <name val="Arial"/>
      <family val="2"/>
    </font>
    <font>
      <b/>
      <sz val="18"/>
      <color indexed="9"/>
      <name val="Arial"/>
      <family val="2"/>
    </font>
    <font>
      <sz val="14"/>
      <color theme="1"/>
      <name val="Arial Narrow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9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5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80">
    <xf numFmtId="0" fontId="0" fillId="0" borderId="0" xfId="0"/>
    <xf numFmtId="0" fontId="2" fillId="2" borderId="0" xfId="0" applyFont="1" applyFill="1"/>
    <xf numFmtId="0" fontId="2" fillId="0" borderId="0" xfId="0" applyFont="1"/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wrapText="1"/>
    </xf>
    <xf numFmtId="0" fontId="2" fillId="2" borderId="3" xfId="0" applyFont="1" applyFill="1" applyBorder="1" applyAlignment="1">
      <alignment wrapText="1"/>
    </xf>
    <xf numFmtId="0" fontId="3" fillId="2" borderId="0" xfId="0" applyFont="1" applyFill="1" applyAlignment="1">
      <alignment horizontal="left" wrapText="1"/>
    </xf>
    <xf numFmtId="0" fontId="3" fillId="2" borderId="1" xfId="0" applyFont="1" applyFill="1" applyBorder="1" applyAlignment="1">
      <alignment vertical="center"/>
    </xf>
    <xf numFmtId="0" fontId="2" fillId="2" borderId="0" xfId="0" applyFont="1" applyFill="1" applyBorder="1" applyAlignment="1">
      <alignment wrapText="1"/>
    </xf>
    <xf numFmtId="0" fontId="2" fillId="2" borderId="0" xfId="0" applyFont="1" applyFill="1" applyBorder="1"/>
    <xf numFmtId="0" fontId="0" fillId="2" borderId="0" xfId="0" applyFill="1" applyAlignment="1">
      <alignment vertical="center"/>
    </xf>
    <xf numFmtId="0" fontId="2" fillId="2" borderId="0" xfId="0" applyFont="1" applyFill="1" applyProtection="1">
      <protection locked="0"/>
    </xf>
    <xf numFmtId="0" fontId="2" fillId="0" borderId="0" xfId="0" applyFont="1" applyProtection="1">
      <protection locked="0"/>
    </xf>
    <xf numFmtId="0" fontId="3" fillId="2" borderId="10" xfId="0" applyFont="1" applyFill="1" applyBorder="1" applyAlignment="1" applyProtection="1">
      <alignment horizontal="center" vertical="center"/>
      <protection locked="0"/>
    </xf>
    <xf numFmtId="43" fontId="3" fillId="2" borderId="11" xfId="2" applyFont="1" applyFill="1" applyBorder="1" applyAlignment="1" applyProtection="1">
      <alignment horizontal="center" vertical="center" wrapText="1"/>
      <protection locked="0"/>
    </xf>
    <xf numFmtId="43" fontId="3" fillId="2" borderId="13" xfId="2" applyFont="1" applyFill="1" applyBorder="1" applyAlignment="1" applyProtection="1">
      <alignment horizontal="center" vertical="center" wrapText="1"/>
      <protection locked="0"/>
    </xf>
    <xf numFmtId="43" fontId="3" fillId="2" borderId="10" xfId="2" applyFont="1" applyFill="1" applyBorder="1" applyAlignment="1" applyProtection="1">
      <alignment horizontal="center" vertical="center" wrapText="1"/>
      <protection locked="0"/>
    </xf>
    <xf numFmtId="43" fontId="3" fillId="2" borderId="12" xfId="2" applyFont="1" applyFill="1" applyBorder="1" applyAlignment="1" applyProtection="1">
      <alignment horizontal="center" vertical="center" wrapText="1"/>
      <protection locked="0"/>
    </xf>
    <xf numFmtId="0" fontId="2" fillId="2" borderId="17" xfId="0" applyFont="1" applyFill="1" applyBorder="1" applyAlignment="1" applyProtection="1">
      <alignment horizontal="center" vertical="center" wrapText="1"/>
      <protection locked="0"/>
    </xf>
    <xf numFmtId="0" fontId="8" fillId="0" borderId="20" xfId="0" applyFont="1" applyBorder="1" applyAlignment="1" applyProtection="1">
      <alignment horizontal="center" vertical="center" wrapText="1"/>
      <protection locked="0"/>
    </xf>
    <xf numFmtId="43" fontId="8" fillId="0" borderId="20" xfId="2" applyFont="1" applyBorder="1" applyAlignment="1" applyProtection="1">
      <alignment horizontal="center" vertical="center" wrapText="1"/>
      <protection locked="0"/>
    </xf>
    <xf numFmtId="43" fontId="8" fillId="0" borderId="18" xfId="2" applyFont="1" applyBorder="1" applyAlignment="1" applyProtection="1">
      <alignment horizontal="center" vertical="center" wrapText="1"/>
      <protection locked="0"/>
    </xf>
    <xf numFmtId="8" fontId="8" fillId="0" borderId="17" xfId="0" applyNumberFormat="1" applyFont="1" applyBorder="1" applyAlignment="1" applyProtection="1">
      <alignment horizontal="right" vertical="center"/>
      <protection locked="0"/>
    </xf>
    <xf numFmtId="8" fontId="8" fillId="0" borderId="20" xfId="0" applyNumberFormat="1" applyFont="1" applyBorder="1" applyAlignment="1" applyProtection="1">
      <alignment horizontal="right" vertical="center"/>
      <protection locked="0"/>
    </xf>
    <xf numFmtId="165" fontId="2" fillId="2" borderId="18" xfId="4" applyNumberFormat="1" applyFont="1" applyFill="1" applyBorder="1" applyAlignment="1" applyProtection="1">
      <alignment horizontal="center" vertical="center" wrapText="1"/>
      <protection locked="0"/>
    </xf>
    <xf numFmtId="165" fontId="2" fillId="2" borderId="21" xfId="4" applyNumberFormat="1" applyFont="1" applyFill="1" applyBorder="1" applyAlignment="1" applyProtection="1">
      <alignment horizontal="center" vertical="center" wrapText="1"/>
      <protection locked="0"/>
    </xf>
    <xf numFmtId="0" fontId="2" fillId="2" borderId="22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43" fontId="8" fillId="0" borderId="1" xfId="2" applyFont="1" applyBorder="1" applyAlignment="1" applyProtection="1">
      <alignment horizontal="center" vertical="center" wrapText="1"/>
      <protection locked="0"/>
    </xf>
    <xf numFmtId="43" fontId="8" fillId="0" borderId="5" xfId="2" applyFont="1" applyBorder="1" applyAlignment="1" applyProtection="1">
      <alignment horizontal="center" vertical="center" wrapText="1"/>
      <protection locked="0"/>
    </xf>
    <xf numFmtId="8" fontId="8" fillId="0" borderId="22" xfId="0" applyNumberFormat="1" applyFont="1" applyBorder="1" applyAlignment="1" applyProtection="1">
      <alignment horizontal="right" vertical="center"/>
      <protection locked="0"/>
    </xf>
    <xf numFmtId="8" fontId="8" fillId="0" borderId="1" xfId="0" applyNumberFormat="1" applyFont="1" applyBorder="1" applyAlignment="1" applyProtection="1">
      <alignment horizontal="right" vertical="center"/>
      <protection locked="0"/>
    </xf>
    <xf numFmtId="165" fontId="2" fillId="2" borderId="5" xfId="4" applyNumberFormat="1" applyFont="1" applyFill="1" applyBorder="1" applyAlignment="1" applyProtection="1">
      <alignment horizontal="center" vertical="center" wrapText="1"/>
      <protection locked="0"/>
    </xf>
    <xf numFmtId="165" fontId="2" fillId="2" borderId="23" xfId="4" applyNumberFormat="1" applyFont="1" applyFill="1" applyBorder="1" applyAlignment="1" applyProtection="1">
      <alignment horizontal="center" vertical="center" wrapText="1"/>
      <protection locked="0"/>
    </xf>
    <xf numFmtId="0" fontId="2" fillId="2" borderId="24" xfId="0" applyFont="1" applyFill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 wrapText="1"/>
      <protection locked="0"/>
    </xf>
    <xf numFmtId="43" fontId="8" fillId="0" borderId="27" xfId="2" applyFont="1" applyBorder="1" applyAlignment="1" applyProtection="1">
      <alignment horizontal="center" vertical="center" wrapText="1"/>
      <protection locked="0"/>
    </xf>
    <xf numFmtId="43" fontId="8" fillId="0" borderId="25" xfId="2" applyFont="1" applyBorder="1" applyAlignment="1" applyProtection="1">
      <alignment horizontal="center" vertical="center" wrapText="1"/>
      <protection locked="0"/>
    </xf>
    <xf numFmtId="8" fontId="8" fillId="0" borderId="27" xfId="0" applyNumberFormat="1" applyFont="1" applyBorder="1" applyAlignment="1" applyProtection="1">
      <alignment horizontal="right" vertical="center"/>
      <protection locked="0"/>
    </xf>
    <xf numFmtId="165" fontId="2" fillId="2" borderId="25" xfId="4" applyNumberFormat="1" applyFont="1" applyFill="1" applyBorder="1" applyAlignment="1" applyProtection="1">
      <alignment horizontal="center" vertical="center" wrapText="1"/>
      <protection locked="0"/>
    </xf>
    <xf numFmtId="8" fontId="8" fillId="0" borderId="28" xfId="0" applyNumberFormat="1" applyFont="1" applyBorder="1" applyAlignment="1" applyProtection="1">
      <alignment horizontal="right" vertical="center"/>
      <protection locked="0"/>
    </xf>
    <xf numFmtId="8" fontId="8" fillId="0" borderId="29" xfId="0" applyNumberFormat="1" applyFont="1" applyBorder="1" applyAlignment="1" applyProtection="1">
      <alignment horizontal="right" vertical="center"/>
      <protection locked="0"/>
    </xf>
    <xf numFmtId="165" fontId="2" fillId="2" borderId="30" xfId="4" applyNumberFormat="1" applyFont="1" applyFill="1" applyBorder="1" applyAlignment="1" applyProtection="1">
      <alignment horizontal="center" vertical="center" wrapText="1"/>
      <protection locked="0"/>
    </xf>
    <xf numFmtId="165" fontId="3" fillId="0" borderId="10" xfId="4" applyNumberFormat="1" applyFont="1" applyFill="1" applyBorder="1" applyAlignment="1" applyProtection="1">
      <alignment horizontal="center" vertical="center" wrapText="1"/>
      <protection locked="0"/>
    </xf>
    <xf numFmtId="165" fontId="3" fillId="0" borderId="11" xfId="4" applyNumberFormat="1" applyFont="1" applyFill="1" applyBorder="1" applyAlignment="1" applyProtection="1">
      <alignment horizontal="center" vertical="center" wrapText="1"/>
      <protection locked="0"/>
    </xf>
    <xf numFmtId="165" fontId="3" fillId="0" borderId="12" xfId="4" applyNumberFormat="1" applyFont="1" applyFill="1" applyBorder="1" applyAlignment="1" applyProtection="1">
      <alignment horizontal="center" vertical="center" wrapText="1"/>
      <protection locked="0"/>
    </xf>
    <xf numFmtId="165" fontId="3" fillId="0" borderId="31" xfId="4" applyNumberFormat="1" applyFont="1" applyFill="1" applyBorder="1" applyAlignment="1" applyProtection="1">
      <alignment horizontal="center" vertical="center" wrapText="1"/>
      <protection locked="0"/>
    </xf>
    <xf numFmtId="165" fontId="3" fillId="0" borderId="32" xfId="4" applyNumberFormat="1" applyFont="1" applyFill="1" applyBorder="1" applyAlignment="1" applyProtection="1">
      <alignment horizontal="center" vertical="center" wrapText="1"/>
      <protection locked="0"/>
    </xf>
    <xf numFmtId="165" fontId="3" fillId="0" borderId="33" xfId="4" applyNumberFormat="1" applyFont="1" applyFill="1" applyBorder="1" applyAlignment="1" applyProtection="1">
      <alignment horizontal="center" vertical="center" wrapText="1"/>
      <protection locked="0"/>
    </xf>
    <xf numFmtId="166" fontId="8" fillId="0" borderId="22" xfId="0" applyNumberFormat="1" applyFont="1" applyBorder="1" applyAlignment="1" applyProtection="1">
      <alignment horizontal="right" vertical="center"/>
      <protection locked="0"/>
    </xf>
    <xf numFmtId="166" fontId="8" fillId="0" borderId="1" xfId="0" applyNumberFormat="1" applyFont="1" applyBorder="1" applyAlignment="1" applyProtection="1">
      <alignment horizontal="right" vertical="center"/>
      <protection locked="0"/>
    </xf>
    <xf numFmtId="166" fontId="8" fillId="0" borderId="24" xfId="0" applyNumberFormat="1" applyFont="1" applyBorder="1" applyAlignment="1" applyProtection="1">
      <alignment horizontal="right" vertical="center"/>
      <protection locked="0"/>
    </xf>
    <xf numFmtId="166" fontId="8" fillId="0" borderId="27" xfId="0" applyNumberFormat="1" applyFont="1" applyBorder="1" applyAlignment="1" applyProtection="1">
      <alignment horizontal="right" vertical="center"/>
      <protection locked="0"/>
    </xf>
    <xf numFmtId="0" fontId="8" fillId="0" borderId="25" xfId="0" applyFont="1" applyBorder="1" applyAlignment="1" applyProtection="1">
      <alignment horizontal="center" vertical="center" wrapText="1"/>
      <protection locked="0"/>
    </xf>
    <xf numFmtId="0" fontId="8" fillId="0" borderId="26" xfId="0" applyFont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11" xfId="0" applyFont="1" applyFill="1" applyBorder="1" applyAlignment="1" applyProtection="1">
      <alignment horizontal="center" vertical="center" wrapText="1"/>
      <protection locked="0"/>
    </xf>
    <xf numFmtId="0" fontId="3" fillId="2" borderId="13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7" xfId="0" applyFont="1" applyFill="1" applyBorder="1" applyAlignment="1" applyProtection="1">
      <alignment horizontal="center"/>
      <protection locked="0"/>
    </xf>
    <xf numFmtId="0" fontId="3" fillId="2" borderId="8" xfId="0" applyFont="1" applyFill="1" applyBorder="1" applyAlignment="1" applyProtection="1">
      <alignment horizontal="center"/>
      <protection locked="0"/>
    </xf>
    <xf numFmtId="0" fontId="3" fillId="2" borderId="9" xfId="0" applyFont="1" applyFill="1" applyBorder="1" applyAlignment="1" applyProtection="1">
      <alignment horizontal="center"/>
      <protection locked="0"/>
    </xf>
    <xf numFmtId="0" fontId="3" fillId="2" borderId="13" xfId="0" applyFont="1" applyFill="1" applyBorder="1" applyAlignment="1" applyProtection="1">
      <alignment horizontal="center" vertical="center"/>
      <protection locked="0"/>
    </xf>
    <xf numFmtId="0" fontId="3" fillId="2" borderId="16" xfId="0" applyFont="1" applyFill="1" applyBorder="1" applyAlignment="1" applyProtection="1">
      <alignment horizontal="center" vertical="center"/>
      <protection locked="0"/>
    </xf>
    <xf numFmtId="0" fontId="8" fillId="0" borderId="18" xfId="0" applyFont="1" applyBorder="1" applyAlignment="1" applyProtection="1">
      <alignment horizontal="center" vertical="center" wrapText="1"/>
      <protection locked="0"/>
    </xf>
    <xf numFmtId="0" fontId="8" fillId="0" borderId="19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3" fillId="2" borderId="6" xfId="0" applyFont="1" applyFill="1" applyBorder="1" applyAlignment="1">
      <alignment horizontal="left" wrapText="1"/>
    </xf>
    <xf numFmtId="0" fontId="3" fillId="2" borderId="0" xfId="0" applyFont="1" applyFill="1" applyAlignment="1">
      <alignment horizontal="left" wrapText="1"/>
    </xf>
    <xf numFmtId="0" fontId="2" fillId="0" borderId="7" xfId="0" applyFont="1" applyBorder="1" applyAlignment="1">
      <alignment horizontal="justify" vertical="top" wrapText="1"/>
    </xf>
    <xf numFmtId="0" fontId="2" fillId="0" borderId="8" xfId="0" applyFont="1" applyBorder="1" applyAlignment="1">
      <alignment horizontal="justify" vertical="top" wrapText="1"/>
    </xf>
    <xf numFmtId="0" fontId="2" fillId="0" borderId="9" xfId="0" applyFont="1" applyBorder="1" applyAlignment="1">
      <alignment horizontal="justify" vertical="top" wrapText="1"/>
    </xf>
    <xf numFmtId="0" fontId="4" fillId="0" borderId="0" xfId="0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0" xfId="1" applyFont="1" applyFill="1" applyBorder="1" applyAlignment="1">
      <alignment horizontal="center" vertical="center" wrapText="1"/>
    </xf>
    <xf numFmtId="0" fontId="2" fillId="2" borderId="14" xfId="0" applyFont="1" applyFill="1" applyBorder="1" applyAlignment="1" applyProtection="1">
      <alignment horizontal="center"/>
      <protection locked="0"/>
    </xf>
    <xf numFmtId="0" fontId="2" fillId="2" borderId="15" xfId="0" applyFont="1" applyFill="1" applyBorder="1" applyAlignment="1" applyProtection="1">
      <alignment horizontal="center"/>
      <protection locked="0"/>
    </xf>
  </cellXfs>
  <cellStyles count="5">
    <cellStyle name="Millares" xfId="2" builtinId="3"/>
    <cellStyle name="Moneda [0]" xfId="4" builtinId="7"/>
    <cellStyle name="Moneda 2" xfId="3" xr:uid="{38A3D108-F6E0-4FC1-9CCE-0C72F43D0D8E}"/>
    <cellStyle name="Normal" xfId="0" builtinId="0"/>
    <cellStyle name="Normal 2" xfId="1" xr:uid="{FEA84754-C9C8-4B14-911F-20AAA4184E12}"/>
  </cellStyles>
  <dxfs count="5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189875</xdr:colOff>
      <xdr:row>0</xdr:row>
      <xdr:rowOff>42333</xdr:rowOff>
    </xdr:from>
    <xdr:to>
      <xdr:col>2</xdr:col>
      <xdr:colOff>749230</xdr:colOff>
      <xdr:row>0</xdr:row>
      <xdr:rowOff>682314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3D5BB01-5BDC-4EC2-A164-7071CCFFE8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9105"/>
        <a:stretch>
          <a:fillRect/>
        </a:stretch>
      </xdr:blipFill>
      <xdr:spPr bwMode="auto">
        <a:xfrm>
          <a:off x="189875" y="42333"/>
          <a:ext cx="1268438" cy="6399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7"/>
  <sheetViews>
    <sheetView tabSelected="1" topLeftCell="A16" zoomScale="70" zoomScaleNormal="70" workbookViewId="0">
      <selection activeCell="K25" sqref="K25"/>
    </sheetView>
  </sheetViews>
  <sheetFormatPr baseColWidth="10" defaultRowHeight="12.75" x14ac:dyDescent="0.2"/>
  <cols>
    <col min="1" max="1" width="4.7109375" style="2" customWidth="1"/>
    <col min="2" max="2" width="5.85546875" style="2" bestFit="1" customWidth="1"/>
    <col min="3" max="3" width="28.28515625" style="2" bestFit="1" customWidth="1"/>
    <col min="4" max="4" width="29.42578125" style="2" customWidth="1"/>
    <col min="5" max="8" width="13.5703125" style="2" customWidth="1"/>
    <col min="9" max="9" width="16.7109375" style="2" bestFit="1" customWidth="1"/>
    <col min="10" max="11" width="15.85546875" style="2" bestFit="1" customWidth="1"/>
    <col min="12" max="12" width="22.42578125" style="2" bestFit="1" customWidth="1"/>
    <col min="13" max="13" width="13.28515625" style="2" customWidth="1"/>
    <col min="14" max="15" width="11.42578125" style="2"/>
    <col min="16" max="16" width="16.42578125" style="2" customWidth="1"/>
    <col min="17" max="16384" width="11.42578125" style="2"/>
  </cols>
  <sheetData>
    <row r="1" spans="1:17" ht="57" customHeight="1" x14ac:dyDescent="0.2">
      <c r="A1" s="75" t="s">
        <v>4</v>
      </c>
      <c r="B1" s="75"/>
      <c r="C1" s="75"/>
      <c r="D1" s="75"/>
      <c r="E1" s="75"/>
      <c r="F1" s="75"/>
      <c r="G1" s="75"/>
      <c r="H1" s="75"/>
      <c r="I1" s="1"/>
      <c r="J1" s="1"/>
      <c r="K1" s="1"/>
      <c r="L1" s="1"/>
      <c r="M1" s="1"/>
      <c r="N1" s="1"/>
      <c r="O1" s="1"/>
      <c r="P1" s="1"/>
      <c r="Q1" s="1"/>
    </row>
    <row r="2" spans="1:17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23.25" customHeight="1" x14ac:dyDescent="0.2">
      <c r="A3" s="1"/>
      <c r="C3" s="76" t="s">
        <v>6</v>
      </c>
      <c r="D3" s="77"/>
      <c r="E3" s="77"/>
      <c r="F3" s="77"/>
      <c r="G3" s="77"/>
      <c r="H3" s="77"/>
      <c r="I3" s="1"/>
      <c r="J3" s="1"/>
      <c r="K3" s="1"/>
      <c r="L3" s="1"/>
      <c r="M3" s="1"/>
      <c r="N3" s="1"/>
      <c r="O3" s="1"/>
      <c r="P3" s="1"/>
      <c r="Q3" s="1"/>
    </row>
    <row r="4" spans="1:17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ht="35.25" customHeight="1" x14ac:dyDescent="0.2">
      <c r="A5" s="1"/>
      <c r="B5" s="1"/>
      <c r="C5" s="7" t="s">
        <v>3</v>
      </c>
      <c r="D5" s="58" t="s">
        <v>34</v>
      </c>
      <c r="E5" s="58"/>
      <c r="F5" s="58"/>
      <c r="G5" s="58"/>
      <c r="H5" s="58"/>
      <c r="I5" s="58"/>
      <c r="J5" s="58"/>
      <c r="K5" s="58"/>
      <c r="L5" s="58"/>
      <c r="M5" s="1"/>
      <c r="N5" s="1"/>
      <c r="O5" s="1"/>
      <c r="P5" s="1"/>
      <c r="Q5" s="1"/>
    </row>
    <row r="6" spans="1:17" ht="87.75" customHeight="1" x14ac:dyDescent="0.2">
      <c r="A6" s="1"/>
      <c r="B6" s="1"/>
      <c r="C6" s="7" t="s">
        <v>0</v>
      </c>
      <c r="D6" s="59" t="s">
        <v>33</v>
      </c>
      <c r="E6" s="59"/>
      <c r="F6" s="59"/>
      <c r="G6" s="59"/>
      <c r="H6" s="59"/>
      <c r="I6" s="59"/>
      <c r="J6" s="59"/>
      <c r="K6" s="59"/>
      <c r="L6" s="59"/>
      <c r="M6" s="1"/>
      <c r="N6" s="1"/>
      <c r="O6" s="1"/>
      <c r="P6" s="1"/>
      <c r="Q6" s="1"/>
    </row>
    <row r="7" spans="1:17" x14ac:dyDescent="0.2">
      <c r="A7" s="1"/>
      <c r="B7" s="1"/>
      <c r="C7" s="1"/>
      <c r="D7" s="1"/>
      <c r="E7" s="1"/>
      <c r="F7" s="1"/>
      <c r="G7" s="1"/>
      <c r="H7" s="3"/>
      <c r="I7" s="1"/>
      <c r="J7" s="1"/>
      <c r="K7" s="1"/>
      <c r="L7" s="1"/>
      <c r="M7" s="1"/>
      <c r="N7" s="1"/>
      <c r="O7" s="1"/>
      <c r="P7" s="1"/>
      <c r="Q7" s="1"/>
    </row>
    <row r="8" spans="1:17" ht="29.25" customHeight="1" x14ac:dyDescent="0.2">
      <c r="A8" s="1"/>
      <c r="B8" s="1"/>
      <c r="C8" s="7" t="s">
        <v>1</v>
      </c>
      <c r="D8" s="60"/>
      <c r="E8" s="60"/>
      <c r="F8" s="60"/>
      <c r="G8" s="60"/>
      <c r="H8" s="60"/>
      <c r="I8" s="60"/>
      <c r="J8" s="60"/>
      <c r="K8" s="60"/>
      <c r="L8" s="60"/>
      <c r="M8" s="1"/>
      <c r="N8" s="1"/>
      <c r="O8" s="1"/>
      <c r="P8" s="1"/>
      <c r="Q8" s="1"/>
    </row>
    <row r="9" spans="1:17" ht="29.25" customHeight="1" x14ac:dyDescent="0.2">
      <c r="A9" s="1"/>
      <c r="B9" s="1"/>
      <c r="C9" s="7" t="s">
        <v>2</v>
      </c>
      <c r="D9" s="60"/>
      <c r="E9" s="60"/>
      <c r="F9" s="60"/>
      <c r="G9" s="60"/>
      <c r="H9" s="60"/>
      <c r="I9" s="60"/>
      <c r="J9" s="60"/>
      <c r="K9" s="60"/>
      <c r="L9" s="60"/>
      <c r="M9" s="1"/>
      <c r="N9" s="1"/>
      <c r="O9" s="1"/>
      <c r="P9" s="1"/>
      <c r="Q9" s="1"/>
    </row>
    <row r="10" spans="1:17" ht="13.5" thickBo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s="12" customFormat="1" ht="15.75" customHeight="1" thickBot="1" x14ac:dyDescent="0.25">
      <c r="A11" s="11"/>
      <c r="B11" s="11"/>
      <c r="C11" s="78"/>
      <c r="D11" s="78"/>
      <c r="E11" s="78"/>
      <c r="F11" s="78"/>
      <c r="G11" s="78"/>
      <c r="H11" s="79"/>
      <c r="I11" s="61" t="s">
        <v>13</v>
      </c>
      <c r="J11" s="62"/>
      <c r="K11" s="62"/>
      <c r="L11" s="63"/>
      <c r="M11" s="61" t="s">
        <v>14</v>
      </c>
      <c r="N11" s="62"/>
      <c r="O11" s="62"/>
      <c r="P11" s="63"/>
    </row>
    <row r="12" spans="1:17" s="12" customFormat="1" ht="26.25" thickBot="1" x14ac:dyDescent="0.25">
      <c r="A12" s="11"/>
      <c r="B12" s="11"/>
      <c r="C12" s="13" t="s">
        <v>8</v>
      </c>
      <c r="D12" s="64" t="s">
        <v>9</v>
      </c>
      <c r="E12" s="65"/>
      <c r="F12" s="14" t="s">
        <v>15</v>
      </c>
      <c r="G12" s="14" t="s">
        <v>16</v>
      </c>
      <c r="H12" s="15" t="s">
        <v>17</v>
      </c>
      <c r="I12" s="16" t="s">
        <v>10</v>
      </c>
      <c r="J12" s="14" t="s">
        <v>11</v>
      </c>
      <c r="K12" s="14" t="s">
        <v>12</v>
      </c>
      <c r="L12" s="17" t="s">
        <v>18</v>
      </c>
      <c r="M12" s="16" t="s">
        <v>10</v>
      </c>
      <c r="N12" s="14" t="s">
        <v>11</v>
      </c>
      <c r="O12" s="14" t="s">
        <v>12</v>
      </c>
      <c r="P12" s="17" t="s">
        <v>18</v>
      </c>
    </row>
    <row r="13" spans="1:17" s="12" customFormat="1" ht="20.25" customHeight="1" x14ac:dyDescent="0.2">
      <c r="A13" s="11"/>
      <c r="B13" s="11"/>
      <c r="C13" s="18">
        <v>1</v>
      </c>
      <c r="D13" s="66" t="s">
        <v>19</v>
      </c>
      <c r="E13" s="67"/>
      <c r="F13" s="19" t="s">
        <v>20</v>
      </c>
      <c r="G13" s="20">
        <v>179524</v>
      </c>
      <c r="H13" s="21">
        <v>12</v>
      </c>
      <c r="I13" s="22">
        <v>3974</v>
      </c>
      <c r="J13" s="23">
        <f>+ROUND(I13*19%,0)</f>
        <v>755</v>
      </c>
      <c r="K13" s="23">
        <f>+J13+I13</f>
        <v>4729</v>
      </c>
      <c r="L13" s="24">
        <f>+K13*H13*G13</f>
        <v>10187627952</v>
      </c>
      <c r="M13" s="22"/>
      <c r="N13" s="23">
        <f>+ROUND(M13*19%,0)</f>
        <v>0</v>
      </c>
      <c r="O13" s="23">
        <f>+N13+M13</f>
        <v>0</v>
      </c>
      <c r="P13" s="25">
        <f>+O13*H13*G13</f>
        <v>0</v>
      </c>
    </row>
    <row r="14" spans="1:17" s="12" customFormat="1" ht="20.25" customHeight="1" x14ac:dyDescent="0.2">
      <c r="A14" s="11"/>
      <c r="B14" s="11"/>
      <c r="C14" s="26">
        <v>2</v>
      </c>
      <c r="D14" s="68" t="s">
        <v>21</v>
      </c>
      <c r="E14" s="69"/>
      <c r="F14" s="27" t="s">
        <v>20</v>
      </c>
      <c r="G14" s="28">
        <v>45516</v>
      </c>
      <c r="H14" s="29">
        <v>12</v>
      </c>
      <c r="I14" s="30">
        <v>3562</v>
      </c>
      <c r="J14" s="31">
        <f t="shared" ref="J14:J19" si="0">+ROUND(I14*19%,0)</f>
        <v>677</v>
      </c>
      <c r="K14" s="31">
        <f t="shared" ref="K14:K22" si="1">+J14+I14</f>
        <v>4239</v>
      </c>
      <c r="L14" s="32">
        <f t="shared" ref="L14:L22" si="2">+K14*H14*G14</f>
        <v>2315307888</v>
      </c>
      <c r="M14" s="30"/>
      <c r="N14" s="31">
        <f t="shared" ref="N14:N22" si="3">+ROUND(M14*19%,0)</f>
        <v>0</v>
      </c>
      <c r="O14" s="31">
        <f t="shared" ref="O14:O22" si="4">+N14+M14</f>
        <v>0</v>
      </c>
      <c r="P14" s="33">
        <f t="shared" ref="P14:P22" si="5">+O14*H14*G14</f>
        <v>0</v>
      </c>
    </row>
    <row r="15" spans="1:17" s="12" customFormat="1" ht="20.25" customHeight="1" x14ac:dyDescent="0.2">
      <c r="A15" s="11"/>
      <c r="B15" s="11"/>
      <c r="C15" s="26">
        <v>3</v>
      </c>
      <c r="D15" s="68" t="s">
        <v>22</v>
      </c>
      <c r="E15" s="69"/>
      <c r="F15" s="27" t="s">
        <v>20</v>
      </c>
      <c r="G15" s="28">
        <v>30880</v>
      </c>
      <c r="H15" s="29">
        <v>12</v>
      </c>
      <c r="I15" s="30">
        <v>5928</v>
      </c>
      <c r="J15" s="31">
        <f t="shared" si="0"/>
        <v>1126</v>
      </c>
      <c r="K15" s="31">
        <f t="shared" si="1"/>
        <v>7054</v>
      </c>
      <c r="L15" s="32">
        <f t="shared" si="2"/>
        <v>2613930240</v>
      </c>
      <c r="M15" s="30"/>
      <c r="N15" s="31">
        <f t="shared" si="3"/>
        <v>0</v>
      </c>
      <c r="O15" s="31">
        <f t="shared" si="4"/>
        <v>0</v>
      </c>
      <c r="P15" s="33">
        <f t="shared" si="5"/>
        <v>0</v>
      </c>
    </row>
    <row r="16" spans="1:17" s="12" customFormat="1" ht="20.25" customHeight="1" x14ac:dyDescent="0.2">
      <c r="A16" s="11"/>
      <c r="B16" s="11"/>
      <c r="C16" s="26">
        <v>4</v>
      </c>
      <c r="D16" s="68" t="s">
        <v>23</v>
      </c>
      <c r="E16" s="69"/>
      <c r="F16" s="27" t="s">
        <v>24</v>
      </c>
      <c r="G16" s="28">
        <v>95710</v>
      </c>
      <c r="H16" s="29">
        <v>12</v>
      </c>
      <c r="I16" s="30">
        <v>848</v>
      </c>
      <c r="J16" s="31">
        <f t="shared" si="0"/>
        <v>161</v>
      </c>
      <c r="K16" s="31">
        <f t="shared" si="1"/>
        <v>1009</v>
      </c>
      <c r="L16" s="32">
        <f t="shared" si="2"/>
        <v>1158856680</v>
      </c>
      <c r="M16" s="30"/>
      <c r="N16" s="31">
        <f t="shared" si="3"/>
        <v>0</v>
      </c>
      <c r="O16" s="31">
        <f t="shared" si="4"/>
        <v>0</v>
      </c>
      <c r="P16" s="33">
        <f t="shared" si="5"/>
        <v>0</v>
      </c>
    </row>
    <row r="17" spans="1:16" s="12" customFormat="1" ht="20.25" customHeight="1" x14ac:dyDescent="0.2">
      <c r="A17" s="11"/>
      <c r="B17" s="11"/>
      <c r="C17" s="26">
        <v>5</v>
      </c>
      <c r="D17" s="68" t="s">
        <v>25</v>
      </c>
      <c r="E17" s="69"/>
      <c r="F17" s="27" t="s">
        <v>24</v>
      </c>
      <c r="G17" s="28">
        <v>32335</v>
      </c>
      <c r="H17" s="29">
        <v>12</v>
      </c>
      <c r="I17" s="30">
        <v>1706</v>
      </c>
      <c r="J17" s="31">
        <f t="shared" si="0"/>
        <v>324</v>
      </c>
      <c r="K17" s="31">
        <f t="shared" si="1"/>
        <v>2030</v>
      </c>
      <c r="L17" s="32">
        <f t="shared" si="2"/>
        <v>787680600</v>
      </c>
      <c r="M17" s="30"/>
      <c r="N17" s="31">
        <f t="shared" si="3"/>
        <v>0</v>
      </c>
      <c r="O17" s="31">
        <f t="shared" si="4"/>
        <v>0</v>
      </c>
      <c r="P17" s="33">
        <f t="shared" si="5"/>
        <v>0</v>
      </c>
    </row>
    <row r="18" spans="1:16" s="12" customFormat="1" ht="20.25" customHeight="1" x14ac:dyDescent="0.2">
      <c r="A18" s="11"/>
      <c r="B18" s="11"/>
      <c r="C18" s="26">
        <v>6</v>
      </c>
      <c r="D18" s="68" t="s">
        <v>26</v>
      </c>
      <c r="E18" s="69"/>
      <c r="F18" s="27" t="s">
        <v>20</v>
      </c>
      <c r="G18" s="28">
        <v>65710</v>
      </c>
      <c r="H18" s="29">
        <v>12</v>
      </c>
      <c r="I18" s="30">
        <v>2786</v>
      </c>
      <c r="J18" s="31">
        <f t="shared" si="0"/>
        <v>529</v>
      </c>
      <c r="K18" s="31">
        <f t="shared" si="1"/>
        <v>3315</v>
      </c>
      <c r="L18" s="32">
        <f t="shared" si="2"/>
        <v>2613943800</v>
      </c>
      <c r="M18" s="30"/>
      <c r="N18" s="31">
        <f t="shared" si="3"/>
        <v>0</v>
      </c>
      <c r="O18" s="31">
        <f t="shared" si="4"/>
        <v>0</v>
      </c>
      <c r="P18" s="33">
        <f t="shared" si="5"/>
        <v>0</v>
      </c>
    </row>
    <row r="19" spans="1:16" s="12" customFormat="1" ht="20.25" customHeight="1" x14ac:dyDescent="0.2">
      <c r="A19" s="11"/>
      <c r="B19" s="11"/>
      <c r="C19" s="26">
        <v>7</v>
      </c>
      <c r="D19" s="68" t="s">
        <v>27</v>
      </c>
      <c r="E19" s="69"/>
      <c r="F19" s="27" t="s">
        <v>20</v>
      </c>
      <c r="G19" s="28">
        <v>1293</v>
      </c>
      <c r="H19" s="29">
        <v>12</v>
      </c>
      <c r="I19" s="30">
        <v>4320</v>
      </c>
      <c r="J19" s="31">
        <f t="shared" si="0"/>
        <v>821</v>
      </c>
      <c r="K19" s="31">
        <f t="shared" si="1"/>
        <v>5141</v>
      </c>
      <c r="L19" s="32">
        <f t="shared" si="2"/>
        <v>79767756</v>
      </c>
      <c r="M19" s="30"/>
      <c r="N19" s="31">
        <f t="shared" si="3"/>
        <v>0</v>
      </c>
      <c r="O19" s="31">
        <f t="shared" si="4"/>
        <v>0</v>
      </c>
      <c r="P19" s="33">
        <f t="shared" si="5"/>
        <v>0</v>
      </c>
    </row>
    <row r="20" spans="1:16" s="12" customFormat="1" ht="20.25" customHeight="1" x14ac:dyDescent="0.2">
      <c r="A20" s="11"/>
      <c r="B20" s="11"/>
      <c r="C20" s="26">
        <v>8</v>
      </c>
      <c r="D20" s="68" t="s">
        <v>28</v>
      </c>
      <c r="E20" s="69"/>
      <c r="F20" s="27" t="s">
        <v>20</v>
      </c>
      <c r="G20" s="28">
        <v>763422</v>
      </c>
      <c r="H20" s="29">
        <v>12</v>
      </c>
      <c r="I20" s="49">
        <v>4.3075983350420302</v>
      </c>
      <c r="J20" s="50">
        <f>+I20*19%</f>
        <v>0.8184436836579857</v>
      </c>
      <c r="K20" s="31">
        <f t="shared" si="1"/>
        <v>5.1260420187000157</v>
      </c>
      <c r="L20" s="32">
        <f t="shared" si="2"/>
        <v>46959999.000000045</v>
      </c>
      <c r="M20" s="30"/>
      <c r="N20" s="31">
        <f t="shared" si="3"/>
        <v>0</v>
      </c>
      <c r="O20" s="31">
        <f t="shared" si="4"/>
        <v>0</v>
      </c>
      <c r="P20" s="33">
        <f t="shared" si="5"/>
        <v>0</v>
      </c>
    </row>
    <row r="21" spans="1:16" s="12" customFormat="1" ht="20.25" customHeight="1" x14ac:dyDescent="0.2">
      <c r="A21" s="11"/>
      <c r="B21" s="11"/>
      <c r="C21" s="26">
        <v>9</v>
      </c>
      <c r="D21" s="68" t="s">
        <v>29</v>
      </c>
      <c r="E21" s="69"/>
      <c r="F21" s="27" t="s">
        <v>30</v>
      </c>
      <c r="G21" s="28">
        <v>3096982</v>
      </c>
      <c r="H21" s="29">
        <v>12</v>
      </c>
      <c r="I21" s="49">
        <v>7.0389640488653775</v>
      </c>
      <c r="J21" s="50">
        <f t="shared" ref="J21:J22" si="6">+I21*19%</f>
        <v>1.3374031692844217</v>
      </c>
      <c r="K21" s="31">
        <f t="shared" si="1"/>
        <v>8.3763672181497988</v>
      </c>
      <c r="L21" s="32">
        <f t="shared" si="2"/>
        <v>311297502</v>
      </c>
      <c r="M21" s="30"/>
      <c r="N21" s="31">
        <f t="shared" si="3"/>
        <v>0</v>
      </c>
      <c r="O21" s="31">
        <f t="shared" si="4"/>
        <v>0</v>
      </c>
      <c r="P21" s="33">
        <f t="shared" si="5"/>
        <v>0</v>
      </c>
    </row>
    <row r="22" spans="1:16" s="12" customFormat="1" ht="20.25" customHeight="1" thickBot="1" x14ac:dyDescent="0.25">
      <c r="A22" s="11"/>
      <c r="B22" s="11"/>
      <c r="C22" s="34">
        <v>10</v>
      </c>
      <c r="D22" s="53" t="s">
        <v>31</v>
      </c>
      <c r="E22" s="54"/>
      <c r="F22" s="35" t="s">
        <v>30</v>
      </c>
      <c r="G22" s="36">
        <v>185250</v>
      </c>
      <c r="H22" s="37">
        <v>12</v>
      </c>
      <c r="I22" s="51">
        <v>8.9553899832537596</v>
      </c>
      <c r="J22" s="52">
        <f t="shared" si="6"/>
        <v>1.7015240968182144</v>
      </c>
      <c r="K22" s="38">
        <f t="shared" si="1"/>
        <v>10.656914080071974</v>
      </c>
      <c r="L22" s="39">
        <f t="shared" si="2"/>
        <v>23690320</v>
      </c>
      <c r="M22" s="40"/>
      <c r="N22" s="41">
        <f t="shared" si="3"/>
        <v>0</v>
      </c>
      <c r="O22" s="41">
        <f t="shared" si="4"/>
        <v>0</v>
      </c>
      <c r="P22" s="42">
        <f t="shared" si="5"/>
        <v>0</v>
      </c>
    </row>
    <row r="23" spans="1:16" s="12" customFormat="1" ht="13.5" thickBot="1" x14ac:dyDescent="0.25">
      <c r="A23" s="11"/>
      <c r="B23" s="11"/>
      <c r="C23" s="55" t="s">
        <v>32</v>
      </c>
      <c r="D23" s="56"/>
      <c r="E23" s="56"/>
      <c r="F23" s="56"/>
      <c r="G23" s="56"/>
      <c r="H23" s="57"/>
      <c r="I23" s="43">
        <f>SUM(I13:I22)</f>
        <v>23144.301952367161</v>
      </c>
      <c r="J23" s="44">
        <f t="shared" ref="J23:L23" si="7">SUM(J13:J22)</f>
        <v>4396.8573709497614</v>
      </c>
      <c r="K23" s="44">
        <f t="shared" si="7"/>
        <v>27541.159323316919</v>
      </c>
      <c r="L23" s="45">
        <f t="shared" si="7"/>
        <v>20139062737</v>
      </c>
      <c r="M23" s="46">
        <f>SUM(M13:M22)</f>
        <v>0</v>
      </c>
      <c r="N23" s="47">
        <f t="shared" ref="N23:P23" si="8">SUM(N13:N22)</f>
        <v>0</v>
      </c>
      <c r="O23" s="47">
        <f t="shared" si="8"/>
        <v>0</v>
      </c>
      <c r="P23" s="48">
        <f t="shared" si="8"/>
        <v>0</v>
      </c>
    </row>
    <row r="24" spans="1:16" s="9" customFormat="1" ht="15.75" thickBot="1" x14ac:dyDescent="0.25">
      <c r="C24" s="10"/>
      <c r="D24" s="10"/>
      <c r="E24" s="10"/>
      <c r="F24" s="10"/>
      <c r="G24" s="10"/>
      <c r="H24" s="10"/>
      <c r="I24" s="10"/>
    </row>
    <row r="25" spans="1:16" ht="170.25" customHeight="1" thickBot="1" x14ac:dyDescent="0.25">
      <c r="A25" s="1"/>
      <c r="C25" s="72" t="s">
        <v>7</v>
      </c>
      <c r="D25" s="73"/>
      <c r="E25" s="73"/>
      <c r="F25" s="73"/>
      <c r="G25" s="73"/>
      <c r="H25" s="74"/>
      <c r="I25" s="4"/>
      <c r="J25" s="1"/>
    </row>
    <row r="26" spans="1:16" x14ac:dyDescent="0.2">
      <c r="A26" s="1"/>
      <c r="B26" s="4"/>
      <c r="C26" s="4"/>
      <c r="D26" s="4"/>
      <c r="E26" s="4"/>
      <c r="F26" s="4"/>
      <c r="G26" s="4"/>
      <c r="H26" s="4"/>
      <c r="I26" s="4"/>
      <c r="J26" s="1"/>
    </row>
    <row r="27" spans="1:16" x14ac:dyDescent="0.2">
      <c r="A27" s="1"/>
      <c r="B27" s="4"/>
      <c r="C27" s="4"/>
      <c r="D27" s="4"/>
      <c r="E27" s="4"/>
      <c r="F27" s="4"/>
      <c r="G27" s="4"/>
      <c r="H27" s="4"/>
      <c r="I27" s="4"/>
      <c r="J27" s="1"/>
    </row>
    <row r="28" spans="1:16" x14ac:dyDescent="0.2">
      <c r="A28" s="1"/>
      <c r="B28" s="4"/>
      <c r="C28" s="4"/>
      <c r="D28" s="4"/>
      <c r="E28" s="4"/>
      <c r="F28" s="4"/>
      <c r="G28" s="4"/>
      <c r="H28" s="4"/>
      <c r="I28" s="4"/>
      <c r="J28" s="1"/>
    </row>
    <row r="29" spans="1:16" x14ac:dyDescent="0.2">
      <c r="A29" s="1"/>
      <c r="B29" s="5"/>
      <c r="C29" s="5"/>
      <c r="D29" s="5"/>
      <c r="E29" s="5"/>
      <c r="F29" s="5"/>
      <c r="G29" s="8"/>
      <c r="H29" s="4"/>
      <c r="I29" s="4"/>
      <c r="J29" s="1"/>
    </row>
    <row r="30" spans="1:16" ht="39.75" customHeight="1" x14ac:dyDescent="0.2">
      <c r="A30" s="1"/>
      <c r="B30" s="70" t="s">
        <v>5</v>
      </c>
      <c r="C30" s="70"/>
      <c r="D30" s="70"/>
      <c r="E30" s="70"/>
      <c r="F30" s="70"/>
      <c r="G30" s="6"/>
      <c r="H30" s="4"/>
      <c r="I30" s="4"/>
      <c r="J30" s="1"/>
    </row>
    <row r="31" spans="1:16" x14ac:dyDescent="0.2">
      <c r="A31" s="1"/>
      <c r="B31" s="71"/>
      <c r="C31" s="71"/>
      <c r="D31" s="71"/>
      <c r="E31" s="71"/>
      <c r="F31" s="71"/>
      <c r="G31" s="6"/>
      <c r="H31" s="4"/>
      <c r="I31" s="4"/>
      <c r="J31" s="1"/>
    </row>
    <row r="32" spans="1:1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2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x14ac:dyDescent="0.2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x14ac:dyDescent="0.2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2">
      <c r="I37" s="1"/>
      <c r="J37" s="1"/>
    </row>
  </sheetData>
  <mergeCells count="23">
    <mergeCell ref="A1:H1"/>
    <mergeCell ref="C3:H3"/>
    <mergeCell ref="C11:H11"/>
    <mergeCell ref="D15:E15"/>
    <mergeCell ref="D16:E16"/>
    <mergeCell ref="M11:P11"/>
    <mergeCell ref="D12:E12"/>
    <mergeCell ref="D13:E13"/>
    <mergeCell ref="D14:E14"/>
    <mergeCell ref="B30:F31"/>
    <mergeCell ref="C25:H25"/>
    <mergeCell ref="D17:E17"/>
    <mergeCell ref="D18:E18"/>
    <mergeCell ref="D19:E19"/>
    <mergeCell ref="D20:E20"/>
    <mergeCell ref="D21:E21"/>
    <mergeCell ref="D22:E22"/>
    <mergeCell ref="C23:H23"/>
    <mergeCell ref="D5:L5"/>
    <mergeCell ref="D6:L6"/>
    <mergeCell ref="D8:L8"/>
    <mergeCell ref="D9:L9"/>
    <mergeCell ref="I11:L11"/>
  </mergeCells>
  <conditionalFormatting sqref="J12 H12">
    <cfRule type="cellIs" dxfId="4" priority="5" operator="equal">
      <formula>"RECHAZADO"</formula>
    </cfRule>
  </conditionalFormatting>
  <conditionalFormatting sqref="G12">
    <cfRule type="cellIs" dxfId="3" priority="4" operator="equal">
      <formula>"RECHAZADO"</formula>
    </cfRule>
  </conditionalFormatting>
  <conditionalFormatting sqref="J12">
    <cfRule type="cellIs" dxfId="2" priority="3" operator="equal">
      <formula>"RECHAZADO"</formula>
    </cfRule>
  </conditionalFormatting>
  <conditionalFormatting sqref="N12">
    <cfRule type="cellIs" dxfId="1" priority="2" operator="equal">
      <formula>"RECHAZADO"</formula>
    </cfRule>
  </conditionalFormatting>
  <conditionalFormatting sqref="N12">
    <cfRule type="cellIs" dxfId="0" priority="1" operator="equal">
      <formula>"RECHAZADO"</formula>
    </cfRule>
  </conditionalFormatting>
  <pageMargins left="0.70866141732283472" right="0.70866141732283472" top="0.74803149606299213" bottom="0.74803149606299213" header="0.31496062992125984" footer="0.31496062992125984"/>
  <pageSetup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</vt:lpstr>
      <vt:lpstr>'1'!Área_de_impresión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Enrique Salinas Castro</dc:creator>
  <cp:lastModifiedBy>Jeferson Vanegas Restrepo</cp:lastModifiedBy>
  <cp:lastPrinted>2018-11-20T15:56:18Z</cp:lastPrinted>
  <dcterms:created xsi:type="dcterms:W3CDTF">2015-10-13T15:22:35Z</dcterms:created>
  <dcterms:modified xsi:type="dcterms:W3CDTF">2021-11-02T21:32:34Z</dcterms:modified>
</cp:coreProperties>
</file>