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defaultThemeVersion="166925"/>
  <mc:AlternateContent xmlns:mc="http://schemas.openxmlformats.org/markup-compatibility/2006">
    <mc:Choice Requires="x15">
      <x15ac:absPath xmlns:x15ac="http://schemas.microsoft.com/office/spreadsheetml/2010/11/ac" url="C:\Users\centr\Google Drive\4600090168 DE 2021\OCTUBRE 2021\"/>
    </mc:Choice>
  </mc:AlternateContent>
  <xr:revisionPtr revIDLastSave="0" documentId="13_ncr:1_{D2D2562A-C02B-4368-8669-98D469822DB2}" xr6:coauthVersionLast="47" xr6:coauthVersionMax="47" xr10:uidLastSave="{00000000-0000-0000-0000-000000000000}"/>
  <bookViews>
    <workbookView xWindow="-120" yWindow="-120" windowWidth="20730" windowHeight="11160" xr2:uid="{26DF2077-FDEF-4188-AC3C-CBEAE699A586}"/>
  </bookViews>
  <sheets>
    <sheet name="ACTA 6"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28" i="1" l="1"/>
  <c r="V28" i="1" s="1"/>
  <c r="R28" i="1"/>
  <c r="P28" i="1"/>
  <c r="N28" i="1"/>
  <c r="L28" i="1"/>
  <c r="J28" i="1"/>
  <c r="H28" i="1"/>
  <c r="F28" i="1"/>
  <c r="U27" i="1"/>
  <c r="V27" i="1" s="1"/>
  <c r="R27" i="1"/>
  <c r="P27" i="1"/>
  <c r="N27" i="1"/>
  <c r="L27" i="1"/>
  <c r="J27" i="1"/>
  <c r="H27" i="1"/>
  <c r="F27" i="1"/>
  <c r="U26" i="1"/>
  <c r="V26" i="1" s="1"/>
  <c r="R26" i="1"/>
  <c r="P26" i="1"/>
  <c r="N26" i="1"/>
  <c r="L26" i="1"/>
  <c r="J26" i="1"/>
  <c r="H26" i="1"/>
  <c r="F26" i="1"/>
  <c r="U24" i="1"/>
  <c r="V24" i="1" s="1"/>
  <c r="R24" i="1"/>
  <c r="P24" i="1"/>
  <c r="N24" i="1"/>
  <c r="L24" i="1"/>
  <c r="J24" i="1"/>
  <c r="H24" i="1"/>
  <c r="F24" i="1"/>
  <c r="U23" i="1"/>
  <c r="V23" i="1" s="1"/>
  <c r="R23" i="1"/>
  <c r="P23" i="1"/>
  <c r="N23" i="1"/>
  <c r="L23" i="1"/>
  <c r="J23" i="1"/>
  <c r="H23" i="1"/>
  <c r="F23" i="1"/>
  <c r="U22" i="1"/>
  <c r="V22" i="1" s="1"/>
  <c r="R22" i="1"/>
  <c r="P22" i="1"/>
  <c r="N22" i="1"/>
  <c r="L22" i="1"/>
  <c r="J22" i="1"/>
  <c r="H22" i="1"/>
  <c r="F22" i="1"/>
  <c r="U21" i="1"/>
  <c r="V21" i="1" s="1"/>
  <c r="R21" i="1"/>
  <c r="P21" i="1"/>
  <c r="N21" i="1"/>
  <c r="L21" i="1"/>
  <c r="J21" i="1"/>
  <c r="H21" i="1"/>
  <c r="F21" i="1"/>
  <c r="U20" i="1"/>
  <c r="V20" i="1" s="1"/>
  <c r="R20" i="1"/>
  <c r="P20" i="1"/>
  <c r="N20" i="1"/>
  <c r="L20" i="1"/>
  <c r="J20" i="1"/>
  <c r="H20" i="1"/>
  <c r="F20" i="1"/>
  <c r="U19" i="1"/>
  <c r="V19" i="1" s="1"/>
  <c r="R19" i="1"/>
  <c r="P19" i="1"/>
  <c r="N19" i="1"/>
  <c r="L19" i="1"/>
  <c r="J19" i="1"/>
  <c r="H19" i="1"/>
  <c r="F19" i="1"/>
  <c r="U18" i="1"/>
  <c r="V18" i="1" s="1"/>
  <c r="R18" i="1"/>
  <c r="P18" i="1"/>
  <c r="N18" i="1"/>
  <c r="L18" i="1"/>
  <c r="J18" i="1"/>
  <c r="H18" i="1"/>
  <c r="F18" i="1"/>
  <c r="U17" i="1"/>
  <c r="V17" i="1" s="1"/>
  <c r="R17" i="1"/>
  <c r="P17" i="1"/>
  <c r="N17" i="1"/>
  <c r="L17" i="1"/>
  <c r="J17" i="1"/>
  <c r="H17" i="1"/>
  <c r="F17" i="1"/>
  <c r="U16" i="1"/>
  <c r="V16" i="1" s="1"/>
  <c r="R16" i="1"/>
  <c r="P16" i="1"/>
  <c r="N16" i="1"/>
  <c r="L16" i="1"/>
  <c r="J16" i="1"/>
  <c r="H16" i="1"/>
  <c r="F16" i="1"/>
  <c r="U15" i="1"/>
  <c r="V15" i="1" s="1"/>
  <c r="R15" i="1"/>
  <c r="P15" i="1"/>
  <c r="N15" i="1"/>
  <c r="L15" i="1"/>
  <c r="J15" i="1"/>
  <c r="H15" i="1"/>
  <c r="F15" i="1"/>
  <c r="U14" i="1"/>
  <c r="V14" i="1" s="1"/>
  <c r="R14" i="1"/>
  <c r="P14" i="1"/>
  <c r="N14" i="1"/>
  <c r="L14" i="1"/>
  <c r="J14" i="1"/>
  <c r="J35" i="1" s="1"/>
  <c r="H14" i="1"/>
  <c r="F14" i="1"/>
  <c r="L35" i="1" l="1"/>
  <c r="L36" i="1" s="1"/>
  <c r="L38" i="1" s="1"/>
  <c r="F30" i="1"/>
  <c r="H35" i="1"/>
  <c r="H36" i="1" s="1"/>
  <c r="N35" i="1"/>
  <c r="N36" i="1" s="1"/>
  <c r="N38" i="1" s="1"/>
  <c r="P35" i="1"/>
  <c r="P36" i="1" s="1"/>
  <c r="P38" i="1" s="1"/>
  <c r="R35" i="1"/>
  <c r="R36" i="1" s="1"/>
  <c r="R38" i="1" s="1"/>
  <c r="V31" i="1"/>
  <c r="F31" i="1"/>
  <c r="F32" i="1" s="1"/>
  <c r="J36" i="1"/>
  <c r="J38" i="1" s="1"/>
  <c r="H38" i="1" l="1"/>
  <c r="V32" i="1"/>
  <c r="V33" i="1" s="1"/>
</calcChain>
</file>

<file path=xl/sharedStrings.xml><?xml version="1.0" encoding="utf-8"?>
<sst xmlns="http://schemas.openxmlformats.org/spreadsheetml/2006/main" count="74" uniqueCount="49">
  <si>
    <t>Ítem</t>
  </si>
  <si>
    <t>DESCRIPCIÓN</t>
  </si>
  <si>
    <t>CONTRACTUAL</t>
  </si>
  <si>
    <t>ACTA 1</t>
  </si>
  <si>
    <t>ACTA 2</t>
  </si>
  <si>
    <t>ACTA 3</t>
  </si>
  <si>
    <t>ACTA 4</t>
  </si>
  <si>
    <t>ACTA 5</t>
  </si>
  <si>
    <t>ACTA 6</t>
  </si>
  <si>
    <t>SALDO CONTRATO</t>
  </si>
  <si>
    <t>Un.</t>
  </si>
  <si>
    <t>Cant.</t>
  </si>
  <si>
    <t xml:space="preserve">Vr. Unitario </t>
  </si>
  <si>
    <t xml:space="preserve">Vr. Parcial </t>
  </si>
  <si>
    <t>CANTIDAD</t>
  </si>
  <si>
    <t>VALOR</t>
  </si>
  <si>
    <t>REPUESTOS CONTROLADORES PEEK TRAFFIC REF. EC-2</t>
  </si>
  <si>
    <t>Suministro de tarjetas EC-1 ARM para adaptar controladores Peek Traffic referencia EC-1 a funcionalidad de controladores Peek Traffic  referencia EC-2</t>
  </si>
  <si>
    <t xml:space="preserve"> UN </t>
  </si>
  <si>
    <t>Suministro de tarjeta de control CPU para controladores Peek Traffic referencia EC-1</t>
  </si>
  <si>
    <t xml:space="preserve">Suministro de tarjeta LCM para controladores locales Peek Traffic, referencia EC-1 </t>
  </si>
  <si>
    <t xml:space="preserve">Suministro de panel de extensión para tarjetas LCM, para controladores locales Peek Traffic, referencia EC-1 </t>
  </si>
  <si>
    <t>UN</t>
  </si>
  <si>
    <t>Suministro de cables para conexión de tarjetas LCM para controladores locales Peek Traffic, referencia EC-1</t>
  </si>
  <si>
    <t>Suministro de tarjeta de control CPU  para controladores Peek Traffic referencia EC-2</t>
  </si>
  <si>
    <t>Suministro de tarjeta LCM para controladores locales Peek Traffic, referencia EC-2</t>
  </si>
  <si>
    <t>Suministro de cables para conexión de tarjetas LCM para controladores locales Peek Traffic, referencia EC-2</t>
  </si>
  <si>
    <t>Suministro de cables y conectores para  tarjetas de pulsadores y/o detectores, para controladores locales Peek Traffic, referencia EC-2</t>
  </si>
  <si>
    <t>Suministro de panel de extensión para tarjetas LCM, para controladores locales Peek Traffic, referencia EC-2</t>
  </si>
  <si>
    <t>Suministro de fuente de alimentación 24 V DC para tarjetas de controladores locales PEEK Traffic, referencia EC-2</t>
  </si>
  <si>
    <t>SERVICIOS DE MANTENIMIENTO ESPECIALIZADO</t>
  </si>
  <si>
    <t xml:space="preserve">Servicio de mantenimiento del hardware y software de los equipos marca PEEK instalados en vía (controladores locales). Se incluye el soporte para la operación de los elementos que facilitan la operatividad de los controladores locales con los sistemas de medición de tiempos de viaje, paso por prioridad para servicio público y red de banda ancha para comunicaciones.  </t>
  </si>
  <si>
    <t>MES</t>
  </si>
  <si>
    <t xml:space="preserve">Servicio de mantenimiento del software RMS marca PEEK </t>
  </si>
  <si>
    <t xml:space="preserve">Reprogramación controladores locales marca PEEK TRAFFIC referencias EC-1, EC-1 ARM ó EC-2 </t>
  </si>
  <si>
    <t>SUBTOTAL DE LA PROPUESTA</t>
  </si>
  <si>
    <t>IVA 19%</t>
  </si>
  <si>
    <t>SUBTOTAL</t>
  </si>
  <si>
    <t>VALOR TOTAL DE LA PROPUESTA</t>
  </si>
  <si>
    <t>IVA</t>
  </si>
  <si>
    <t>TOTAL</t>
  </si>
  <si>
    <t>SUBTOTAL COSTO OBRA EJECUTADA</t>
  </si>
  <si>
    <t>VALOR TOTAL OBRA EJECUTADA ACTA 6</t>
  </si>
  <si>
    <t>MUNICIPIO DE MEDELLÍN</t>
  </si>
  <si>
    <t>SECRETARÍA DE MOVILIDAD</t>
  </si>
  <si>
    <t>SUBSECRETARÍA TÉCNICA</t>
  </si>
  <si>
    <t>PRESUPUESTO OFICIAL</t>
  </si>
  <si>
    <t>OBJETO: SOPORTE, MANTENIMIENTO Y ADQUISICIÓN DE PARTES PARA EL SOFTWARE Y EHARDWARE DE LA RED SEMAFÓRICA DEL MUNICIPIO DE MEDELLÍN</t>
  </si>
  <si>
    <t>SON: NOVENTA Y OCHO MILLONES SEISCIENTOS SESENTA Y CUATRO MIL VEINTICINCO PESOS CON SETENTA Y CUATRO CENTAVOS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</si>
</sst>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_-&quot;$&quot;\ * #,##0.00_-;\-&quot;$&quot;\ * #,##0.00_-;_-&quot;$&quot;\ * &quot;-&quot;_-;_-@_-"/>
    <numFmt numFmtId="165" formatCode="_(* #,##0.00_);_(* \(#,##0.00\);_(* &quot;-&quot;??_);_(@_)"/>
    <numFmt numFmtId="166" formatCode="_(* #,##0_);_(* \(#,##0\);_(* &quot;-&quot;??_);_(@_)"/>
    <numFmt numFmtId="167" formatCode="_-&quot;$&quot;\ * #,##0_-;\-&quot;$&quot;\ * #,##0_-;_-&quot;$&quot;\ * &quot;-&quot;_-;_-@_-"/>
  </numFmts>
  <fonts count="9" x14ac:knownFonts="1">
    <font>
      <sz val="11"/>
      <color theme="1"/>
      <name val="Calibri"/>
      <family val="2"/>
      <scheme val="minor"/>
    </font>
    <font>
      <sz val="11"/>
      <color theme="1"/>
      <name val="Calibri"/>
      <family val="2"/>
      <scheme val="minor"/>
    </font>
    <font>
      <sz val="9"/>
      <color theme="1"/>
      <name val="Arial"/>
      <family val="2"/>
    </font>
    <font>
      <sz val="9"/>
      <color theme="1"/>
      <name val="Calibri"/>
      <family val="2"/>
      <scheme val="minor"/>
    </font>
    <font>
      <sz val="11"/>
      <color indexed="8"/>
      <name val="Calibri"/>
      <family val="2"/>
    </font>
    <font>
      <b/>
      <sz val="9"/>
      <name val="Arial"/>
      <family val="2"/>
    </font>
    <font>
      <b/>
      <sz val="9"/>
      <color theme="1"/>
      <name val="Arial"/>
      <family val="2"/>
    </font>
    <font>
      <b/>
      <sz val="9"/>
      <color theme="1"/>
      <name val="Arial Narrow"/>
      <family val="2"/>
    </font>
    <font>
      <sz val="9"/>
      <name val="Arial"/>
      <family val="2"/>
    </font>
  </fonts>
  <fills count="6">
    <fill>
      <patternFill patternType="none"/>
    </fill>
    <fill>
      <patternFill patternType="gray125"/>
    </fill>
    <fill>
      <patternFill patternType="solid">
        <fgColor indexed="9"/>
        <bgColor indexed="64"/>
      </patternFill>
    </fill>
    <fill>
      <patternFill patternType="solid">
        <fgColor theme="0" tint="-0.249977111117893"/>
        <bgColor indexed="64"/>
      </patternFill>
    </fill>
    <fill>
      <patternFill patternType="solid">
        <fgColor rgb="FFFFFFFF"/>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thin">
        <color indexed="64"/>
      </left>
      <right style="thin">
        <color indexed="64"/>
      </right>
      <top/>
      <bottom/>
      <diagonal/>
    </border>
  </borders>
  <cellStyleXfs count="4">
    <xf numFmtId="0" fontId="0" fillId="0" borderId="0"/>
    <xf numFmtId="43" fontId="1" fillId="0" borderId="0" applyFont="0" applyFill="0" applyBorder="0" applyAlignment="0" applyProtection="0"/>
    <xf numFmtId="167" fontId="1" fillId="0" borderId="0" applyFont="0" applyFill="0" applyBorder="0" applyAlignment="0" applyProtection="0"/>
    <xf numFmtId="165" fontId="4" fillId="0" borderId="0" applyFont="0" applyFill="0" applyBorder="0" applyAlignment="0" applyProtection="0"/>
  </cellStyleXfs>
  <cellXfs count="44">
    <xf numFmtId="0" fontId="0" fillId="0" borderId="0" xfId="0"/>
    <xf numFmtId="0" fontId="2" fillId="0" borderId="0" xfId="0" applyFont="1"/>
    <xf numFmtId="164" fontId="2" fillId="0" borderId="0" xfId="0" applyNumberFormat="1" applyFont="1"/>
    <xf numFmtId="0" fontId="3" fillId="0" borderId="0" xfId="0" applyFont="1"/>
    <xf numFmtId="166" fontId="5" fillId="2" borderId="1" xfId="3" applyNumberFormat="1" applyFont="1" applyFill="1" applyBorder="1" applyAlignment="1" applyProtection="1">
      <alignment horizontal="center" vertical="center" wrapText="1"/>
    </xf>
    <xf numFmtId="0" fontId="6" fillId="0" borderId="2" xfId="0" applyFont="1" applyBorder="1" applyAlignment="1">
      <alignment horizontal="center" vertical="center"/>
    </xf>
    <xf numFmtId="166" fontId="5" fillId="2" borderId="3" xfId="3" applyNumberFormat="1" applyFont="1" applyFill="1" applyBorder="1" applyAlignment="1" applyProtection="1">
      <alignment horizontal="center" vertical="center" wrapText="1"/>
    </xf>
    <xf numFmtId="166" fontId="5" fillId="2" borderId="3" xfId="3" applyNumberFormat="1" applyFont="1" applyFill="1" applyBorder="1" applyAlignment="1" applyProtection="1">
      <alignment horizontal="center" vertical="center" wrapText="1"/>
    </xf>
    <xf numFmtId="166" fontId="5" fillId="2" borderId="3" xfId="3" applyNumberFormat="1" applyFont="1" applyFill="1" applyBorder="1" applyAlignment="1" applyProtection="1">
      <alignment horizontal="center" vertical="center"/>
    </xf>
    <xf numFmtId="43" fontId="5" fillId="2" borderId="3" xfId="1" applyFont="1" applyFill="1" applyBorder="1" applyAlignment="1" applyProtection="1">
      <alignment horizontal="center" vertical="center" wrapText="1"/>
    </xf>
    <xf numFmtId="164" fontId="5" fillId="2" borderId="3" xfId="1" applyNumberFormat="1" applyFont="1" applyFill="1" applyBorder="1" applyAlignment="1" applyProtection="1">
      <alignment horizontal="center" vertical="center" wrapText="1"/>
    </xf>
    <xf numFmtId="0" fontId="6" fillId="0" borderId="2" xfId="0" applyFont="1" applyBorder="1" applyAlignment="1">
      <alignment horizontal="center" vertical="center"/>
    </xf>
    <xf numFmtId="166" fontId="7" fillId="3" borderId="2" xfId="3" applyNumberFormat="1" applyFont="1" applyFill="1" applyBorder="1" applyAlignment="1">
      <alignment horizontal="center" vertical="center" wrapText="1"/>
    </xf>
    <xf numFmtId="166" fontId="6" fillId="3" borderId="2" xfId="3" applyNumberFormat="1" applyFont="1" applyFill="1" applyBorder="1" applyAlignment="1">
      <alignment horizontal="center" vertical="center" wrapText="1"/>
    </xf>
    <xf numFmtId="166" fontId="7" fillId="3" borderId="2" xfId="3" applyNumberFormat="1" applyFont="1" applyFill="1" applyBorder="1" applyAlignment="1">
      <alignment vertical="center" wrapText="1"/>
    </xf>
    <xf numFmtId="166" fontId="7" fillId="3" borderId="2" xfId="3" applyNumberFormat="1" applyFont="1" applyFill="1" applyBorder="1" applyAlignment="1">
      <alignment horizontal="right" vertical="center" wrapText="1"/>
    </xf>
    <xf numFmtId="164" fontId="7" fillId="3" borderId="2" xfId="3" applyNumberFormat="1" applyFont="1" applyFill="1" applyBorder="1" applyAlignment="1">
      <alignment horizontal="right" vertical="center" wrapText="1"/>
    </xf>
    <xf numFmtId="0" fontId="2" fillId="4" borderId="4" xfId="0" applyFont="1" applyFill="1" applyBorder="1" applyAlignment="1">
      <alignment horizontal="center" vertical="center" wrapText="1"/>
    </xf>
    <xf numFmtId="166" fontId="8" fillId="5" borderId="2" xfId="3" applyNumberFormat="1" applyFont="1" applyFill="1" applyBorder="1" applyAlignment="1">
      <alignment horizontal="left" vertical="center" wrapText="1"/>
    </xf>
    <xf numFmtId="166" fontId="8" fillId="5" borderId="2" xfId="3" applyNumberFormat="1" applyFont="1" applyFill="1" applyBorder="1" applyAlignment="1">
      <alignment horizontal="center" vertical="center"/>
    </xf>
    <xf numFmtId="0" fontId="3" fillId="0" borderId="2" xfId="0" applyFont="1" applyBorder="1" applyAlignment="1">
      <alignment horizontal="center" vertical="center"/>
    </xf>
    <xf numFmtId="167" fontId="2" fillId="0" borderId="2" xfId="2" applyFont="1" applyBorder="1" applyAlignment="1">
      <alignment vertical="center"/>
    </xf>
    <xf numFmtId="164" fontId="2" fillId="0" borderId="2" xfId="2" applyNumberFormat="1" applyFont="1" applyBorder="1" applyAlignment="1">
      <alignment vertical="center"/>
    </xf>
    <xf numFmtId="164" fontId="2" fillId="0" borderId="2" xfId="2" applyNumberFormat="1" applyFont="1" applyBorder="1" applyAlignment="1">
      <alignment horizontal="center" vertical="center"/>
    </xf>
    <xf numFmtId="167" fontId="2" fillId="0" borderId="2" xfId="2" applyFont="1" applyBorder="1" applyAlignment="1">
      <alignment horizontal="center" vertical="center"/>
    </xf>
    <xf numFmtId="164" fontId="6" fillId="3" borderId="2" xfId="3" applyNumberFormat="1" applyFont="1" applyFill="1" applyBorder="1" applyAlignment="1">
      <alignment horizontal="center" vertical="center" wrapText="1"/>
    </xf>
    <xf numFmtId="0" fontId="8" fillId="5" borderId="2" xfId="3" applyNumberFormat="1" applyFont="1" applyFill="1" applyBorder="1" applyAlignment="1">
      <alignment horizontal="left" vertical="center" wrapText="1"/>
    </xf>
    <xf numFmtId="167" fontId="2" fillId="0" borderId="2" xfId="2" applyFont="1" applyFill="1" applyBorder="1" applyAlignment="1">
      <alignment vertical="center"/>
    </xf>
    <xf numFmtId="0" fontId="2" fillId="4" borderId="5" xfId="0" applyFont="1" applyFill="1" applyBorder="1" applyAlignment="1">
      <alignment horizontal="center" vertical="center" wrapText="1"/>
    </xf>
    <xf numFmtId="0" fontId="8" fillId="5" borderId="1" xfId="3" applyNumberFormat="1" applyFont="1" applyFill="1" applyBorder="1" applyAlignment="1">
      <alignment horizontal="left" vertical="center" wrapText="1"/>
    </xf>
    <xf numFmtId="166" fontId="8" fillId="5" borderId="1" xfId="3" applyNumberFormat="1" applyFont="1" applyFill="1" applyBorder="1" applyAlignment="1">
      <alignment horizontal="center" vertical="center"/>
    </xf>
    <xf numFmtId="0" fontId="3" fillId="0" borderId="1" xfId="0" applyFont="1" applyBorder="1" applyAlignment="1">
      <alignment horizontal="center" vertical="center"/>
    </xf>
    <xf numFmtId="167" fontId="2" fillId="0" borderId="6" xfId="2" applyFont="1" applyFill="1" applyBorder="1" applyAlignment="1">
      <alignment vertical="center"/>
    </xf>
    <xf numFmtId="167" fontId="2" fillId="0" borderId="1" xfId="2" applyFont="1" applyFill="1" applyBorder="1" applyAlignment="1">
      <alignment vertical="center"/>
    </xf>
    <xf numFmtId="0" fontId="2" fillId="4" borderId="2" xfId="0" applyFont="1" applyFill="1" applyBorder="1" applyAlignment="1">
      <alignment horizontal="center" vertical="center" wrapText="1"/>
    </xf>
    <xf numFmtId="0" fontId="6" fillId="0" borderId="0" xfId="0" applyFont="1"/>
    <xf numFmtId="166" fontId="8" fillId="0" borderId="0" xfId="3" applyNumberFormat="1" applyFont="1" applyFill="1" applyBorder="1" applyAlignment="1">
      <alignment vertical="center"/>
    </xf>
    <xf numFmtId="164" fontId="3" fillId="0" borderId="0" xfId="0" applyNumberFormat="1" applyFont="1"/>
    <xf numFmtId="167" fontId="6" fillId="0" borderId="0" xfId="0" applyNumberFormat="1" applyFont="1"/>
    <xf numFmtId="164" fontId="6" fillId="0" borderId="0" xfId="0" applyNumberFormat="1" applyFont="1"/>
    <xf numFmtId="0" fontId="3" fillId="0" borderId="0" xfId="0" applyFont="1" applyAlignment="1">
      <alignment horizontal="center"/>
    </xf>
    <xf numFmtId="0" fontId="6" fillId="0" borderId="0" xfId="0" applyFont="1" applyAlignment="1">
      <alignment horizontal="center"/>
    </xf>
    <xf numFmtId="0" fontId="6" fillId="0" borderId="0" xfId="0" applyFont="1" applyAlignment="1">
      <alignment horizontal="center" wrapText="1"/>
    </xf>
    <xf numFmtId="43" fontId="3" fillId="0" borderId="0" xfId="1" applyFont="1"/>
  </cellXfs>
  <cellStyles count="4">
    <cellStyle name="Millares" xfId="1" builtinId="3"/>
    <cellStyle name="Millares 2" xfId="3" xr:uid="{2F535EE9-A216-4BD1-AC20-6223642F5A0F}"/>
    <cellStyle name="Moneda [0]" xfId="2"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180975</xdr:colOff>
      <xdr:row>1</xdr:row>
      <xdr:rowOff>19050</xdr:rowOff>
    </xdr:from>
    <xdr:to>
      <xdr:col>1</xdr:col>
      <xdr:colOff>1885950</xdr:colOff>
      <xdr:row>7</xdr:row>
      <xdr:rowOff>28575</xdr:rowOff>
    </xdr:to>
    <xdr:pic>
      <xdr:nvPicPr>
        <xdr:cNvPr id="2" name="Imagen 1">
          <a:extLst>
            <a:ext uri="{FF2B5EF4-FFF2-40B4-BE49-F238E27FC236}">
              <a16:creationId xmlns:a16="http://schemas.microsoft.com/office/drawing/2014/main" id="{9DB301F6-25D0-417E-A68A-6136C8F9AB0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3400" y="171450"/>
          <a:ext cx="1704975" cy="923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43BAFC-0986-4F11-87B7-CBC40BA5DA64}">
  <sheetPr>
    <pageSetUpPr fitToPage="1"/>
  </sheetPr>
  <dimension ref="A1:V41"/>
  <sheetViews>
    <sheetView tabSelected="1" topLeftCell="C28" zoomScaleNormal="100" workbookViewId="0">
      <selection activeCell="B41" sqref="B41"/>
    </sheetView>
  </sheetViews>
  <sheetFormatPr baseColWidth="10" defaultRowHeight="12" x14ac:dyDescent="0.2"/>
  <cols>
    <col min="1" max="1" width="5.28515625" style="3" customWidth="1"/>
    <col min="2" max="2" width="35.7109375" style="3" customWidth="1"/>
    <col min="3" max="3" width="4.7109375" style="3" customWidth="1"/>
    <col min="4" max="4" width="5.42578125" style="3" customWidth="1"/>
    <col min="5" max="5" width="12.5703125" style="3" bestFit="1" customWidth="1"/>
    <col min="6" max="6" width="15" style="37" bestFit="1" customWidth="1"/>
    <col min="7" max="7" width="0" style="3" hidden="1" customWidth="1"/>
    <col min="8" max="8" width="14.85546875" style="3" hidden="1" customWidth="1"/>
    <col min="9" max="9" width="11.42578125" style="3" hidden="1" customWidth="1"/>
    <col min="10" max="16" width="14.85546875" style="3" hidden="1" customWidth="1"/>
    <col min="17" max="17" width="9.28515625" style="3" bestFit="1" customWidth="1"/>
    <col min="18" max="18" width="14.85546875" style="3" customWidth="1"/>
    <col min="19" max="19" width="11.42578125" style="3"/>
    <col min="20" max="21" width="0" style="3" hidden="1" customWidth="1"/>
    <col min="22" max="22" width="15.85546875" style="3" hidden="1" customWidth="1"/>
    <col min="23" max="16384" width="11.42578125" style="3"/>
  </cols>
  <sheetData>
    <row r="1" spans="1:22" x14ac:dyDescent="0.2">
      <c r="A1" s="40"/>
      <c r="B1" s="40"/>
      <c r="C1" s="40"/>
      <c r="D1" s="40"/>
      <c r="E1" s="40"/>
      <c r="F1" s="40"/>
      <c r="G1" s="40"/>
      <c r="H1" s="40"/>
      <c r="I1" s="40"/>
      <c r="J1" s="40"/>
      <c r="K1" s="40"/>
      <c r="L1" s="40"/>
      <c r="M1" s="40"/>
      <c r="N1" s="40"/>
      <c r="O1" s="40"/>
      <c r="P1" s="40"/>
      <c r="Q1" s="40"/>
      <c r="R1" s="40"/>
    </row>
    <row r="2" spans="1:22" x14ac:dyDescent="0.2">
      <c r="A2" s="41" t="s">
        <v>43</v>
      </c>
      <c r="B2" s="41"/>
      <c r="C2" s="41"/>
      <c r="D2" s="41"/>
      <c r="E2" s="41"/>
      <c r="F2" s="41"/>
      <c r="G2" s="41"/>
      <c r="H2" s="41"/>
      <c r="I2" s="41"/>
      <c r="J2" s="41"/>
      <c r="K2" s="41"/>
      <c r="L2" s="41"/>
      <c r="M2" s="41"/>
      <c r="N2" s="41"/>
      <c r="O2" s="41"/>
      <c r="P2" s="41"/>
      <c r="Q2" s="41"/>
      <c r="R2" s="41"/>
    </row>
    <row r="3" spans="1:22" x14ac:dyDescent="0.2">
      <c r="A3" s="41" t="s">
        <v>44</v>
      </c>
      <c r="B3" s="41"/>
      <c r="C3" s="41"/>
      <c r="D3" s="41"/>
      <c r="E3" s="41"/>
      <c r="F3" s="41"/>
      <c r="G3" s="41"/>
      <c r="H3" s="41"/>
      <c r="I3" s="41"/>
      <c r="J3" s="41"/>
      <c r="K3" s="41"/>
      <c r="L3" s="41"/>
      <c r="M3" s="41"/>
      <c r="N3" s="41"/>
      <c r="O3" s="41"/>
      <c r="P3" s="41"/>
      <c r="Q3" s="41"/>
      <c r="R3" s="41"/>
    </row>
    <row r="4" spans="1:22" x14ac:dyDescent="0.2">
      <c r="A4" s="41" t="s">
        <v>45</v>
      </c>
      <c r="B4" s="41"/>
      <c r="C4" s="41"/>
      <c r="D4" s="41"/>
      <c r="E4" s="41"/>
      <c r="F4" s="41"/>
      <c r="G4" s="41"/>
      <c r="H4" s="41"/>
      <c r="I4" s="41"/>
      <c r="J4" s="41"/>
      <c r="K4" s="41"/>
      <c r="L4" s="41"/>
      <c r="M4" s="41"/>
      <c r="N4" s="41"/>
      <c r="O4" s="41"/>
      <c r="P4" s="41"/>
      <c r="Q4" s="41"/>
      <c r="R4" s="41"/>
    </row>
    <row r="5" spans="1:22" x14ac:dyDescent="0.2">
      <c r="A5" s="41" t="s">
        <v>45</v>
      </c>
      <c r="B5" s="41"/>
      <c r="C5" s="41"/>
      <c r="D5" s="41"/>
      <c r="E5" s="41"/>
      <c r="F5" s="41"/>
      <c r="G5" s="41"/>
      <c r="H5" s="41"/>
      <c r="I5" s="41"/>
      <c r="J5" s="41"/>
      <c r="K5" s="41"/>
      <c r="L5" s="41"/>
      <c r="M5" s="41"/>
      <c r="N5" s="41"/>
      <c r="O5" s="41"/>
      <c r="P5" s="41"/>
      <c r="Q5" s="41"/>
      <c r="R5" s="41"/>
    </row>
    <row r="6" spans="1:22" x14ac:dyDescent="0.2">
      <c r="A6" s="41"/>
      <c r="B6" s="41"/>
      <c r="C6" s="41"/>
      <c r="D6" s="41"/>
      <c r="E6" s="41"/>
      <c r="F6" s="41"/>
      <c r="G6" s="41"/>
      <c r="H6" s="41"/>
      <c r="I6" s="41"/>
      <c r="J6" s="41"/>
      <c r="K6" s="41"/>
      <c r="L6" s="41"/>
      <c r="M6" s="41"/>
      <c r="N6" s="41"/>
      <c r="O6" s="41"/>
      <c r="P6" s="41"/>
      <c r="Q6" s="41"/>
      <c r="R6" s="41"/>
    </row>
    <row r="7" spans="1:22" x14ac:dyDescent="0.2">
      <c r="A7" s="41" t="s">
        <v>46</v>
      </c>
      <c r="B7" s="41"/>
      <c r="C7" s="41"/>
      <c r="D7" s="41"/>
      <c r="E7" s="41"/>
      <c r="F7" s="41"/>
      <c r="G7" s="41"/>
      <c r="H7" s="41"/>
      <c r="I7" s="41"/>
      <c r="J7" s="41"/>
      <c r="K7" s="41"/>
      <c r="L7" s="41"/>
      <c r="M7" s="41"/>
      <c r="N7" s="41"/>
      <c r="O7" s="41"/>
      <c r="P7" s="41"/>
      <c r="Q7" s="41"/>
      <c r="R7" s="41"/>
    </row>
    <row r="8" spans="1:22" x14ac:dyDescent="0.2">
      <c r="A8" s="41"/>
      <c r="B8" s="41"/>
      <c r="C8" s="41"/>
      <c r="D8" s="41"/>
      <c r="E8" s="41"/>
      <c r="F8" s="41"/>
      <c r="G8" s="41"/>
      <c r="H8" s="41"/>
      <c r="I8" s="41"/>
      <c r="J8" s="41"/>
      <c r="K8" s="41"/>
      <c r="L8" s="41"/>
      <c r="M8" s="41"/>
      <c r="N8" s="41"/>
      <c r="O8" s="41"/>
      <c r="P8" s="41"/>
      <c r="Q8" s="41"/>
      <c r="R8" s="41"/>
    </row>
    <row r="9" spans="1:22" ht="26.25" customHeight="1" x14ac:dyDescent="0.2">
      <c r="A9" s="42" t="s">
        <v>47</v>
      </c>
      <c r="B9" s="42"/>
      <c r="C9" s="42"/>
      <c r="D9" s="42"/>
      <c r="E9" s="42"/>
      <c r="F9" s="42"/>
      <c r="G9" s="42"/>
      <c r="H9" s="42"/>
      <c r="I9" s="42"/>
      <c r="J9" s="42"/>
      <c r="K9" s="42"/>
      <c r="L9" s="42"/>
      <c r="M9" s="42"/>
      <c r="N9" s="42"/>
      <c r="O9" s="42"/>
      <c r="P9" s="42"/>
      <c r="Q9" s="42"/>
      <c r="R9" s="42"/>
    </row>
    <row r="10" spans="1:22" x14ac:dyDescent="0.2">
      <c r="A10" s="40"/>
      <c r="B10" s="40"/>
      <c r="C10" s="40"/>
      <c r="D10" s="40"/>
      <c r="E10" s="40"/>
      <c r="F10" s="40"/>
      <c r="G10" s="40"/>
      <c r="H10" s="40"/>
      <c r="I10" s="40"/>
      <c r="J10" s="40"/>
      <c r="K10" s="40"/>
      <c r="L10" s="40"/>
      <c r="M10" s="40"/>
      <c r="N10" s="40"/>
      <c r="O10" s="40"/>
      <c r="P10" s="40"/>
      <c r="Q10" s="40"/>
      <c r="R10" s="40"/>
    </row>
    <row r="11" spans="1:22" ht="15" customHeight="1" x14ac:dyDescent="0.2">
      <c r="A11" s="4" t="s">
        <v>0</v>
      </c>
      <c r="B11" s="4" t="s">
        <v>1</v>
      </c>
      <c r="C11" s="5" t="s">
        <v>2</v>
      </c>
      <c r="D11" s="5"/>
      <c r="E11" s="5"/>
      <c r="F11" s="5"/>
      <c r="G11" s="5" t="s">
        <v>3</v>
      </c>
      <c r="H11" s="5"/>
      <c r="I11" s="5" t="s">
        <v>4</v>
      </c>
      <c r="J11" s="5"/>
      <c r="K11" s="5" t="s">
        <v>5</v>
      </c>
      <c r="L11" s="5"/>
      <c r="M11" s="5" t="s">
        <v>6</v>
      </c>
      <c r="N11" s="5"/>
      <c r="O11" s="5" t="s">
        <v>7</v>
      </c>
      <c r="P11" s="5"/>
      <c r="Q11" s="5" t="s">
        <v>8</v>
      </c>
      <c r="R11" s="5"/>
      <c r="U11" s="5" t="s">
        <v>9</v>
      </c>
      <c r="V11" s="5"/>
    </row>
    <row r="12" spans="1:22" x14ac:dyDescent="0.2">
      <c r="A12" s="6"/>
      <c r="B12" s="6"/>
      <c r="C12" s="7" t="s">
        <v>10</v>
      </c>
      <c r="D12" s="8" t="s">
        <v>11</v>
      </c>
      <c r="E12" s="9" t="s">
        <v>12</v>
      </c>
      <c r="F12" s="10" t="s">
        <v>13</v>
      </c>
      <c r="G12" s="11" t="s">
        <v>14</v>
      </c>
      <c r="H12" s="11" t="s">
        <v>15</v>
      </c>
      <c r="I12" s="11" t="s">
        <v>14</v>
      </c>
      <c r="J12" s="11" t="s">
        <v>15</v>
      </c>
      <c r="K12" s="11" t="s">
        <v>14</v>
      </c>
      <c r="L12" s="11" t="s">
        <v>15</v>
      </c>
      <c r="M12" s="11" t="s">
        <v>14</v>
      </c>
      <c r="N12" s="11" t="s">
        <v>15</v>
      </c>
      <c r="O12" s="11" t="s">
        <v>14</v>
      </c>
      <c r="P12" s="11" t="s">
        <v>15</v>
      </c>
      <c r="Q12" s="11" t="s">
        <v>14</v>
      </c>
      <c r="R12" s="11" t="s">
        <v>15</v>
      </c>
      <c r="U12" s="11" t="s">
        <v>14</v>
      </c>
      <c r="V12" s="11" t="s">
        <v>15</v>
      </c>
    </row>
    <row r="13" spans="1:22" ht="24" x14ac:dyDescent="0.2">
      <c r="A13" s="12"/>
      <c r="B13" s="13" t="s">
        <v>16</v>
      </c>
      <c r="C13" s="14"/>
      <c r="D13" s="14"/>
      <c r="E13" s="15"/>
      <c r="F13" s="16"/>
      <c r="G13" s="15"/>
      <c r="H13" s="16"/>
      <c r="I13" s="15"/>
      <c r="J13" s="16"/>
      <c r="K13" s="15"/>
      <c r="L13" s="16"/>
      <c r="M13" s="15"/>
      <c r="N13" s="16"/>
      <c r="O13" s="15"/>
      <c r="P13" s="16"/>
      <c r="Q13" s="15"/>
      <c r="R13" s="16"/>
      <c r="U13" s="15"/>
      <c r="V13" s="16"/>
    </row>
    <row r="14" spans="1:22" ht="48" customHeight="1" thickBot="1" x14ac:dyDescent="0.25">
      <c r="A14" s="17">
        <v>1</v>
      </c>
      <c r="B14" s="18" t="s">
        <v>17</v>
      </c>
      <c r="C14" s="19" t="s">
        <v>18</v>
      </c>
      <c r="D14" s="20">
        <v>1</v>
      </c>
      <c r="E14" s="21">
        <v>4664654</v>
      </c>
      <c r="F14" s="22">
        <f t="shared" ref="F14:F18" si="0">D14*E14</f>
        <v>4664654</v>
      </c>
      <c r="G14" s="20">
        <v>1</v>
      </c>
      <c r="H14" s="23">
        <f>IF(G14*E14=0,"-",G14*E14)</f>
        <v>4664654</v>
      </c>
      <c r="I14" s="20"/>
      <c r="J14" s="23" t="str">
        <f>IF(I14*E14=0,"-",I14*E14)</f>
        <v>-</v>
      </c>
      <c r="K14" s="20"/>
      <c r="L14" s="23" t="str">
        <f>IF(K14*E14=0,"-",K14*E14)</f>
        <v>-</v>
      </c>
      <c r="M14" s="20"/>
      <c r="N14" s="23" t="str">
        <f>IF(M14*E14=0,"-",M14*E14)</f>
        <v>-</v>
      </c>
      <c r="O14" s="20"/>
      <c r="P14" s="23" t="str">
        <f>IF(O14*E14=0,"-",O14*E14)</f>
        <v>-</v>
      </c>
      <c r="Q14" s="20"/>
      <c r="R14" s="23" t="str">
        <f>IF(Q14*E14=0,"-",Q14*E14)</f>
        <v>-</v>
      </c>
      <c r="U14" s="20">
        <f>D14-G14-I14-K14-M14-O14-Q14</f>
        <v>0</v>
      </c>
      <c r="V14" s="24">
        <f>U14*E14</f>
        <v>0</v>
      </c>
    </row>
    <row r="15" spans="1:22" ht="24.75" thickBot="1" x14ac:dyDescent="0.25">
      <c r="A15" s="17">
        <v>2</v>
      </c>
      <c r="B15" s="18" t="s">
        <v>19</v>
      </c>
      <c r="C15" s="19" t="s">
        <v>18</v>
      </c>
      <c r="D15" s="20">
        <v>1</v>
      </c>
      <c r="E15" s="21">
        <v>6819643</v>
      </c>
      <c r="F15" s="22">
        <f t="shared" si="0"/>
        <v>6819643</v>
      </c>
      <c r="G15" s="20"/>
      <c r="H15" s="23" t="str">
        <f t="shared" ref="H15:H28" si="1">IF(G15*E15=0,"-",G15*E15)</f>
        <v>-</v>
      </c>
      <c r="I15" s="20"/>
      <c r="J15" s="23" t="str">
        <f t="shared" ref="J15:J28" si="2">IF(I15*E15=0,"-",I15*E15)</f>
        <v>-</v>
      </c>
      <c r="K15" s="20"/>
      <c r="L15" s="23" t="str">
        <f t="shared" ref="L15:L28" si="3">IF(K15*E15=0,"-",K15*E15)</f>
        <v>-</v>
      </c>
      <c r="M15" s="20"/>
      <c r="N15" s="23" t="str">
        <f t="shared" ref="N15:N28" si="4">IF(M15*E15=0,"-",M15*E15)</f>
        <v>-</v>
      </c>
      <c r="O15" s="20"/>
      <c r="P15" s="23" t="str">
        <f t="shared" ref="P15:P28" si="5">IF(O15*E15=0,"-",O15*E15)</f>
        <v>-</v>
      </c>
      <c r="Q15" s="20">
        <v>1</v>
      </c>
      <c r="R15" s="23">
        <f t="shared" ref="R15:R28" si="6">IF(Q15*E15=0,"-",Q15*E15)</f>
        <v>6819643</v>
      </c>
      <c r="U15" s="20">
        <f t="shared" ref="U15:U24" si="7">D15-G15-I15-K15-M15-O15-Q15</f>
        <v>0</v>
      </c>
      <c r="V15" s="24">
        <f t="shared" ref="V15:V24" si="8">U15*E15</f>
        <v>0</v>
      </c>
    </row>
    <row r="16" spans="1:22" ht="36.75" thickBot="1" x14ac:dyDescent="0.25">
      <c r="A16" s="17">
        <v>3</v>
      </c>
      <c r="B16" s="18" t="s">
        <v>20</v>
      </c>
      <c r="C16" s="20" t="s">
        <v>18</v>
      </c>
      <c r="D16" s="20">
        <v>5</v>
      </c>
      <c r="E16" s="21">
        <v>6164677</v>
      </c>
      <c r="F16" s="22">
        <f t="shared" si="0"/>
        <v>30823385</v>
      </c>
      <c r="G16" s="20"/>
      <c r="H16" s="23" t="str">
        <f t="shared" si="1"/>
        <v>-</v>
      </c>
      <c r="I16" s="20">
        <v>1</v>
      </c>
      <c r="J16" s="23">
        <f t="shared" si="2"/>
        <v>6164677</v>
      </c>
      <c r="K16" s="20">
        <v>1</v>
      </c>
      <c r="L16" s="23">
        <f t="shared" si="3"/>
        <v>6164677</v>
      </c>
      <c r="M16" s="20">
        <v>1</v>
      </c>
      <c r="N16" s="23">
        <f t="shared" si="4"/>
        <v>6164677</v>
      </c>
      <c r="O16" s="20">
        <v>1</v>
      </c>
      <c r="P16" s="23">
        <f t="shared" si="5"/>
        <v>6164677</v>
      </c>
      <c r="Q16" s="20">
        <v>1</v>
      </c>
      <c r="R16" s="23">
        <f t="shared" si="6"/>
        <v>6164677</v>
      </c>
      <c r="U16" s="20">
        <f t="shared" si="7"/>
        <v>0</v>
      </c>
      <c r="V16" s="24">
        <f t="shared" si="8"/>
        <v>0</v>
      </c>
    </row>
    <row r="17" spans="1:22" ht="36.75" thickBot="1" x14ac:dyDescent="0.25">
      <c r="A17" s="17">
        <v>4</v>
      </c>
      <c r="B17" s="18" t="s">
        <v>21</v>
      </c>
      <c r="C17" s="19" t="s">
        <v>22</v>
      </c>
      <c r="D17" s="20">
        <v>1</v>
      </c>
      <c r="E17" s="21">
        <v>1756303</v>
      </c>
      <c r="F17" s="22">
        <f t="shared" si="0"/>
        <v>1756303</v>
      </c>
      <c r="G17" s="20"/>
      <c r="H17" s="23" t="str">
        <f t="shared" si="1"/>
        <v>-</v>
      </c>
      <c r="I17" s="20">
        <v>1</v>
      </c>
      <c r="J17" s="23">
        <f t="shared" si="2"/>
        <v>1756303</v>
      </c>
      <c r="K17" s="20"/>
      <c r="L17" s="23" t="str">
        <f t="shared" si="3"/>
        <v>-</v>
      </c>
      <c r="M17" s="20"/>
      <c r="N17" s="23" t="str">
        <f t="shared" si="4"/>
        <v>-</v>
      </c>
      <c r="O17" s="20"/>
      <c r="P17" s="23" t="str">
        <f t="shared" si="5"/>
        <v>-</v>
      </c>
      <c r="Q17" s="20"/>
      <c r="R17" s="23" t="str">
        <f t="shared" si="6"/>
        <v>-</v>
      </c>
      <c r="U17" s="20">
        <f t="shared" si="7"/>
        <v>0</v>
      </c>
      <c r="V17" s="24">
        <f t="shared" si="8"/>
        <v>0</v>
      </c>
    </row>
    <row r="18" spans="1:22" ht="36.75" thickBot="1" x14ac:dyDescent="0.25">
      <c r="A18" s="17">
        <v>5</v>
      </c>
      <c r="B18" s="18" t="s">
        <v>23</v>
      </c>
      <c r="C18" s="19" t="s">
        <v>18</v>
      </c>
      <c r="D18" s="20">
        <v>1</v>
      </c>
      <c r="E18" s="21">
        <v>477585</v>
      </c>
      <c r="F18" s="22">
        <f t="shared" si="0"/>
        <v>477585</v>
      </c>
      <c r="G18" s="20"/>
      <c r="H18" s="23" t="str">
        <f t="shared" si="1"/>
        <v>-</v>
      </c>
      <c r="I18" s="20"/>
      <c r="J18" s="23" t="str">
        <f t="shared" si="2"/>
        <v>-</v>
      </c>
      <c r="K18" s="20">
        <v>1</v>
      </c>
      <c r="L18" s="23">
        <f t="shared" si="3"/>
        <v>477585</v>
      </c>
      <c r="M18" s="20"/>
      <c r="N18" s="23" t="str">
        <f t="shared" si="4"/>
        <v>-</v>
      </c>
      <c r="O18" s="20"/>
      <c r="P18" s="23" t="str">
        <f t="shared" si="5"/>
        <v>-</v>
      </c>
      <c r="Q18" s="20"/>
      <c r="R18" s="23" t="str">
        <f t="shared" si="6"/>
        <v>-</v>
      </c>
      <c r="U18" s="20">
        <f t="shared" si="7"/>
        <v>0</v>
      </c>
      <c r="V18" s="24">
        <f t="shared" si="8"/>
        <v>0</v>
      </c>
    </row>
    <row r="19" spans="1:22" ht="24.75" thickBot="1" x14ac:dyDescent="0.25">
      <c r="A19" s="17">
        <v>6</v>
      </c>
      <c r="B19" s="18" t="s">
        <v>24</v>
      </c>
      <c r="C19" s="19" t="s">
        <v>18</v>
      </c>
      <c r="D19" s="20">
        <v>1</v>
      </c>
      <c r="E19" s="21">
        <v>6819643</v>
      </c>
      <c r="F19" s="22">
        <f>D19*E19</f>
        <v>6819643</v>
      </c>
      <c r="G19" s="20"/>
      <c r="H19" s="23" t="str">
        <f t="shared" si="1"/>
        <v>-</v>
      </c>
      <c r="I19" s="20"/>
      <c r="J19" s="23" t="str">
        <f t="shared" si="2"/>
        <v>-</v>
      </c>
      <c r="K19" s="20"/>
      <c r="L19" s="23" t="str">
        <f t="shared" si="3"/>
        <v>-</v>
      </c>
      <c r="M19" s="20"/>
      <c r="N19" s="23" t="str">
        <f t="shared" si="4"/>
        <v>-</v>
      </c>
      <c r="O19" s="20"/>
      <c r="P19" s="23" t="str">
        <f t="shared" si="5"/>
        <v>-</v>
      </c>
      <c r="Q19" s="20"/>
      <c r="R19" s="23" t="str">
        <f t="shared" si="6"/>
        <v>-</v>
      </c>
      <c r="U19" s="20">
        <f t="shared" si="7"/>
        <v>1</v>
      </c>
      <c r="V19" s="24">
        <f t="shared" si="8"/>
        <v>6819643</v>
      </c>
    </row>
    <row r="20" spans="1:22" ht="36.75" thickBot="1" x14ac:dyDescent="0.25">
      <c r="A20" s="17">
        <v>7</v>
      </c>
      <c r="B20" s="18" t="s">
        <v>25</v>
      </c>
      <c r="C20" s="19" t="s">
        <v>18</v>
      </c>
      <c r="D20" s="20">
        <v>1</v>
      </c>
      <c r="E20" s="21">
        <v>6164677</v>
      </c>
      <c r="F20" s="22">
        <f t="shared" ref="F20:F24" si="9">D20*E20</f>
        <v>6164677</v>
      </c>
      <c r="G20" s="20"/>
      <c r="H20" s="23" t="str">
        <f t="shared" si="1"/>
        <v>-</v>
      </c>
      <c r="I20" s="20"/>
      <c r="J20" s="23" t="str">
        <f t="shared" si="2"/>
        <v>-</v>
      </c>
      <c r="K20" s="20"/>
      <c r="L20" s="23" t="str">
        <f t="shared" si="3"/>
        <v>-</v>
      </c>
      <c r="M20" s="20"/>
      <c r="N20" s="23" t="str">
        <f t="shared" si="4"/>
        <v>-</v>
      </c>
      <c r="O20" s="20"/>
      <c r="P20" s="23" t="str">
        <f t="shared" si="5"/>
        <v>-</v>
      </c>
      <c r="Q20" s="20"/>
      <c r="R20" s="23" t="str">
        <f t="shared" si="6"/>
        <v>-</v>
      </c>
      <c r="U20" s="20">
        <f t="shared" si="7"/>
        <v>1</v>
      </c>
      <c r="V20" s="24">
        <f t="shared" si="8"/>
        <v>6164677</v>
      </c>
    </row>
    <row r="21" spans="1:22" ht="36.75" thickBot="1" x14ac:dyDescent="0.25">
      <c r="A21" s="17">
        <v>8</v>
      </c>
      <c r="B21" s="18" t="s">
        <v>26</v>
      </c>
      <c r="C21" s="19" t="s">
        <v>18</v>
      </c>
      <c r="D21" s="20">
        <v>1</v>
      </c>
      <c r="E21" s="21">
        <v>489290</v>
      </c>
      <c r="F21" s="22">
        <f t="shared" si="9"/>
        <v>489290</v>
      </c>
      <c r="G21" s="20">
        <v>1</v>
      </c>
      <c r="H21" s="23">
        <f t="shared" si="1"/>
        <v>489290</v>
      </c>
      <c r="I21" s="20"/>
      <c r="J21" s="23" t="str">
        <f t="shared" si="2"/>
        <v>-</v>
      </c>
      <c r="K21" s="20"/>
      <c r="L21" s="23" t="str">
        <f t="shared" si="3"/>
        <v>-</v>
      </c>
      <c r="M21" s="20"/>
      <c r="N21" s="23" t="str">
        <f t="shared" si="4"/>
        <v>-</v>
      </c>
      <c r="O21" s="20"/>
      <c r="P21" s="23" t="str">
        <f t="shared" si="5"/>
        <v>-</v>
      </c>
      <c r="Q21" s="20"/>
      <c r="R21" s="23" t="str">
        <f t="shared" si="6"/>
        <v>-</v>
      </c>
      <c r="U21" s="20">
        <f t="shared" si="7"/>
        <v>0</v>
      </c>
      <c r="V21" s="24">
        <f t="shared" si="8"/>
        <v>0</v>
      </c>
    </row>
    <row r="22" spans="1:22" ht="48.75" thickBot="1" x14ac:dyDescent="0.25">
      <c r="A22" s="17">
        <v>9</v>
      </c>
      <c r="B22" s="18" t="s">
        <v>27</v>
      </c>
      <c r="C22" s="19" t="s">
        <v>18</v>
      </c>
      <c r="D22" s="20">
        <v>5</v>
      </c>
      <c r="E22" s="21">
        <v>1404342</v>
      </c>
      <c r="F22" s="22">
        <f>D22*E22</f>
        <v>7021710</v>
      </c>
      <c r="G22" s="20">
        <v>1</v>
      </c>
      <c r="H22" s="23">
        <f t="shared" si="1"/>
        <v>1404342</v>
      </c>
      <c r="I22" s="20"/>
      <c r="J22" s="23" t="str">
        <f t="shared" si="2"/>
        <v>-</v>
      </c>
      <c r="K22" s="20"/>
      <c r="L22" s="23" t="str">
        <f t="shared" si="3"/>
        <v>-</v>
      </c>
      <c r="M22" s="20"/>
      <c r="N22" s="23" t="str">
        <f t="shared" si="4"/>
        <v>-</v>
      </c>
      <c r="O22" s="20"/>
      <c r="P22" s="23" t="str">
        <f t="shared" si="5"/>
        <v>-</v>
      </c>
      <c r="Q22" s="20">
        <v>4</v>
      </c>
      <c r="R22" s="23">
        <f t="shared" si="6"/>
        <v>5617368</v>
      </c>
      <c r="U22" s="20">
        <f t="shared" si="7"/>
        <v>0</v>
      </c>
      <c r="V22" s="24">
        <f t="shared" si="8"/>
        <v>0</v>
      </c>
    </row>
    <row r="23" spans="1:22" ht="36.75" thickBot="1" x14ac:dyDescent="0.25">
      <c r="A23" s="17">
        <v>10</v>
      </c>
      <c r="B23" s="18" t="s">
        <v>28</v>
      </c>
      <c r="C23" s="19" t="s">
        <v>22</v>
      </c>
      <c r="D23" s="20">
        <v>2</v>
      </c>
      <c r="E23" s="21">
        <v>1756303</v>
      </c>
      <c r="F23" s="22">
        <f>D23*E23</f>
        <v>3512606</v>
      </c>
      <c r="G23" s="20"/>
      <c r="H23" s="23" t="str">
        <f t="shared" si="1"/>
        <v>-</v>
      </c>
      <c r="I23" s="20"/>
      <c r="J23" s="23" t="str">
        <f t="shared" si="2"/>
        <v>-</v>
      </c>
      <c r="K23" s="20"/>
      <c r="L23" s="23" t="str">
        <f t="shared" si="3"/>
        <v>-</v>
      </c>
      <c r="M23" s="20"/>
      <c r="N23" s="23" t="str">
        <f t="shared" si="4"/>
        <v>-</v>
      </c>
      <c r="O23" s="20"/>
      <c r="P23" s="23" t="str">
        <f t="shared" si="5"/>
        <v>-</v>
      </c>
      <c r="Q23" s="20"/>
      <c r="R23" s="23" t="str">
        <f t="shared" si="6"/>
        <v>-</v>
      </c>
      <c r="U23" s="20">
        <f t="shared" si="7"/>
        <v>2</v>
      </c>
      <c r="V23" s="24">
        <f t="shared" si="8"/>
        <v>3512606</v>
      </c>
    </row>
    <row r="24" spans="1:22" ht="36.75" thickBot="1" x14ac:dyDescent="0.25">
      <c r="A24" s="17">
        <v>11</v>
      </c>
      <c r="B24" s="18" t="s">
        <v>29</v>
      </c>
      <c r="C24" s="19" t="s">
        <v>18</v>
      </c>
      <c r="D24" s="20">
        <v>1</v>
      </c>
      <c r="E24" s="21">
        <v>1508843</v>
      </c>
      <c r="F24" s="22">
        <f t="shared" si="9"/>
        <v>1508843</v>
      </c>
      <c r="G24" s="20"/>
      <c r="H24" s="23" t="str">
        <f t="shared" si="1"/>
        <v>-</v>
      </c>
      <c r="I24" s="20"/>
      <c r="J24" s="23" t="str">
        <f t="shared" si="2"/>
        <v>-</v>
      </c>
      <c r="K24" s="20"/>
      <c r="L24" s="23" t="str">
        <f t="shared" si="3"/>
        <v>-</v>
      </c>
      <c r="M24" s="20"/>
      <c r="N24" s="23" t="str">
        <f t="shared" si="4"/>
        <v>-</v>
      </c>
      <c r="O24" s="20"/>
      <c r="P24" s="23" t="str">
        <f t="shared" si="5"/>
        <v>-</v>
      </c>
      <c r="Q24" s="20"/>
      <c r="R24" s="23" t="str">
        <f t="shared" si="6"/>
        <v>-</v>
      </c>
      <c r="U24" s="20">
        <f t="shared" si="7"/>
        <v>1</v>
      </c>
      <c r="V24" s="24">
        <f t="shared" si="8"/>
        <v>1508843</v>
      </c>
    </row>
    <row r="25" spans="1:22" ht="24" x14ac:dyDescent="0.2">
      <c r="A25" s="12"/>
      <c r="B25" s="13" t="s">
        <v>30</v>
      </c>
      <c r="C25" s="13"/>
      <c r="D25" s="13"/>
      <c r="E25" s="13"/>
      <c r="F25" s="25"/>
      <c r="G25" s="25"/>
      <c r="H25" s="25"/>
      <c r="I25" s="25"/>
      <c r="J25" s="25"/>
      <c r="K25" s="25"/>
      <c r="L25" s="25"/>
      <c r="M25" s="25"/>
      <c r="N25" s="25"/>
      <c r="O25" s="25"/>
      <c r="P25" s="25"/>
      <c r="Q25" s="25"/>
      <c r="R25" s="25"/>
      <c r="U25" s="25"/>
      <c r="V25" s="25"/>
    </row>
    <row r="26" spans="1:22" ht="108.75" thickBot="1" x14ac:dyDescent="0.25">
      <c r="A26" s="17">
        <v>12</v>
      </c>
      <c r="B26" s="26" t="s">
        <v>31</v>
      </c>
      <c r="C26" s="19" t="s">
        <v>32</v>
      </c>
      <c r="D26" s="20">
        <v>9</v>
      </c>
      <c r="E26" s="27">
        <v>48965817</v>
      </c>
      <c r="F26" s="27">
        <f>D26*E26</f>
        <v>440692353</v>
      </c>
      <c r="G26" s="20">
        <v>1</v>
      </c>
      <c r="H26" s="23">
        <f t="shared" si="1"/>
        <v>48965817</v>
      </c>
      <c r="I26" s="20">
        <v>1</v>
      </c>
      <c r="J26" s="23">
        <f t="shared" si="2"/>
        <v>48965817</v>
      </c>
      <c r="K26" s="20">
        <v>1</v>
      </c>
      <c r="L26" s="23">
        <f t="shared" si="3"/>
        <v>48965817</v>
      </c>
      <c r="M26" s="20">
        <v>1</v>
      </c>
      <c r="N26" s="23">
        <f t="shared" si="4"/>
        <v>48965817</v>
      </c>
      <c r="O26" s="20">
        <v>1</v>
      </c>
      <c r="P26" s="23">
        <f t="shared" si="5"/>
        <v>48965817</v>
      </c>
      <c r="Q26" s="20">
        <v>1</v>
      </c>
      <c r="R26" s="23">
        <f t="shared" si="6"/>
        <v>48965817</v>
      </c>
      <c r="U26" s="20">
        <f>D26-G26-I26-K26-M26-O26-Q26</f>
        <v>3</v>
      </c>
      <c r="V26" s="24">
        <f>U26*E26</f>
        <v>146897451</v>
      </c>
    </row>
    <row r="27" spans="1:22" ht="24" x14ac:dyDescent="0.2">
      <c r="A27" s="28">
        <v>13</v>
      </c>
      <c r="B27" s="29" t="s">
        <v>33</v>
      </c>
      <c r="C27" s="30" t="s">
        <v>32</v>
      </c>
      <c r="D27" s="31">
        <v>9</v>
      </c>
      <c r="E27" s="32">
        <v>8849101</v>
      </c>
      <c r="F27" s="33">
        <f t="shared" ref="F27:F28" si="10">D27*E27</f>
        <v>79641909</v>
      </c>
      <c r="G27" s="20">
        <v>1</v>
      </c>
      <c r="H27" s="23">
        <f t="shared" si="1"/>
        <v>8849101</v>
      </c>
      <c r="I27" s="20">
        <v>1</v>
      </c>
      <c r="J27" s="23">
        <f t="shared" si="2"/>
        <v>8849101</v>
      </c>
      <c r="K27" s="20">
        <v>1</v>
      </c>
      <c r="L27" s="23">
        <f t="shared" si="3"/>
        <v>8849101</v>
      </c>
      <c r="M27" s="20">
        <v>1</v>
      </c>
      <c r="N27" s="23">
        <f t="shared" si="4"/>
        <v>8849101</v>
      </c>
      <c r="O27" s="20">
        <v>1</v>
      </c>
      <c r="P27" s="23">
        <f t="shared" si="5"/>
        <v>8849101</v>
      </c>
      <c r="Q27" s="20">
        <v>1</v>
      </c>
      <c r="R27" s="23">
        <f t="shared" si="6"/>
        <v>8849101</v>
      </c>
      <c r="U27" s="20">
        <f t="shared" ref="U27:U28" si="11">D27-G27-I27-K27-M27-O27-Q27</f>
        <v>3</v>
      </c>
      <c r="V27" s="24">
        <f t="shared" ref="V27:V28" si="12">U27*E27</f>
        <v>26547303</v>
      </c>
    </row>
    <row r="28" spans="1:22" ht="36" x14ac:dyDescent="0.2">
      <c r="A28" s="34">
        <v>14</v>
      </c>
      <c r="B28" s="18" t="s">
        <v>34</v>
      </c>
      <c r="C28" s="19" t="s">
        <v>22</v>
      </c>
      <c r="D28" s="20">
        <v>84</v>
      </c>
      <c r="E28" s="27">
        <v>324717</v>
      </c>
      <c r="F28" s="27">
        <f t="shared" si="10"/>
        <v>27276228</v>
      </c>
      <c r="G28" s="20">
        <v>12</v>
      </c>
      <c r="H28" s="23">
        <f t="shared" si="1"/>
        <v>3896604</v>
      </c>
      <c r="I28" s="20">
        <v>10</v>
      </c>
      <c r="J28" s="23">
        <f t="shared" si="2"/>
        <v>3247170</v>
      </c>
      <c r="K28" s="20">
        <v>12</v>
      </c>
      <c r="L28" s="23">
        <f t="shared" si="3"/>
        <v>3896604</v>
      </c>
      <c r="M28" s="20">
        <v>15</v>
      </c>
      <c r="N28" s="23">
        <f t="shared" si="4"/>
        <v>4870755</v>
      </c>
      <c r="O28" s="20">
        <v>14</v>
      </c>
      <c r="P28" s="23">
        <f t="shared" si="5"/>
        <v>4546038</v>
      </c>
      <c r="Q28" s="20">
        <v>20</v>
      </c>
      <c r="R28" s="23">
        <f t="shared" si="6"/>
        <v>6494340</v>
      </c>
      <c r="U28" s="20">
        <f t="shared" si="11"/>
        <v>1</v>
      </c>
      <c r="V28" s="24">
        <f t="shared" si="12"/>
        <v>324717</v>
      </c>
    </row>
    <row r="29" spans="1:22" x14ac:dyDescent="0.2">
      <c r="B29" s="35"/>
      <c r="D29" s="36"/>
      <c r="G29" s="1"/>
      <c r="H29" s="1"/>
      <c r="I29" s="1"/>
      <c r="J29" s="1"/>
      <c r="K29" s="1"/>
      <c r="L29" s="1"/>
      <c r="M29" s="1"/>
      <c r="N29" s="1"/>
      <c r="O29" s="1"/>
      <c r="P29" s="1"/>
      <c r="Q29" s="1"/>
      <c r="R29" s="1"/>
    </row>
    <row r="30" spans="1:22" x14ac:dyDescent="0.2">
      <c r="B30" s="35" t="s">
        <v>35</v>
      </c>
      <c r="C30" s="35"/>
      <c r="D30" s="35"/>
      <c r="E30" s="35"/>
      <c r="F30" s="38">
        <f>SUM(F14:F28)</f>
        <v>617668829</v>
      </c>
      <c r="G30" s="1"/>
      <c r="H30" s="1"/>
      <c r="I30" s="1"/>
      <c r="J30" s="1"/>
      <c r="K30" s="1"/>
      <c r="L30" s="1"/>
      <c r="M30" s="1"/>
      <c r="N30" s="1"/>
      <c r="O30" s="1"/>
      <c r="P30" s="1"/>
      <c r="Q30" s="1"/>
      <c r="R30" s="1"/>
    </row>
    <row r="31" spans="1:22" x14ac:dyDescent="0.2">
      <c r="B31" s="35" t="s">
        <v>36</v>
      </c>
      <c r="C31" s="35"/>
      <c r="D31" s="35"/>
      <c r="E31" s="35"/>
      <c r="F31" s="38">
        <f>F30*0.19</f>
        <v>117357077.51000001</v>
      </c>
      <c r="G31" s="1"/>
      <c r="H31" s="1"/>
      <c r="I31" s="1"/>
      <c r="J31" s="1"/>
      <c r="K31" s="1"/>
      <c r="L31" s="1"/>
      <c r="M31" s="1"/>
      <c r="N31" s="1"/>
      <c r="O31" s="1"/>
      <c r="P31" s="1"/>
      <c r="Q31" s="1"/>
      <c r="R31" s="1"/>
      <c r="U31" s="35" t="s">
        <v>37</v>
      </c>
      <c r="V31" s="39">
        <f>SUM(V14:V28)</f>
        <v>191775240</v>
      </c>
    </row>
    <row r="32" spans="1:22" x14ac:dyDescent="0.2">
      <c r="B32" s="35" t="s">
        <v>38</v>
      </c>
      <c r="C32" s="35"/>
      <c r="D32" s="35"/>
      <c r="E32" s="35"/>
      <c r="F32" s="38">
        <f>F30+F31</f>
        <v>735025906.50999999</v>
      </c>
      <c r="G32" s="1"/>
      <c r="H32" s="1"/>
      <c r="I32" s="1"/>
      <c r="J32" s="1"/>
      <c r="K32" s="1"/>
      <c r="L32" s="1"/>
      <c r="M32" s="1"/>
      <c r="N32" s="1"/>
      <c r="O32" s="1"/>
      <c r="P32" s="1"/>
      <c r="Q32" s="1"/>
      <c r="R32" s="1"/>
      <c r="U32" s="35" t="s">
        <v>39</v>
      </c>
      <c r="V32" s="39">
        <f>V31*0.19</f>
        <v>36437295.600000001</v>
      </c>
    </row>
    <row r="33" spans="2:22" x14ac:dyDescent="0.2">
      <c r="G33" s="1"/>
      <c r="H33" s="1"/>
      <c r="I33" s="1"/>
      <c r="J33" s="1"/>
      <c r="K33" s="1"/>
      <c r="L33" s="1"/>
      <c r="M33" s="1"/>
      <c r="N33" s="1"/>
      <c r="O33" s="1"/>
      <c r="P33" s="1"/>
      <c r="Q33" s="1"/>
      <c r="R33" s="1"/>
      <c r="U33" s="35" t="s">
        <v>40</v>
      </c>
      <c r="V33" s="39">
        <f>V31+V32</f>
        <v>228212535.59999999</v>
      </c>
    </row>
    <row r="34" spans="2:22" x14ac:dyDescent="0.2">
      <c r="G34" s="1"/>
      <c r="H34" s="1"/>
      <c r="I34" s="1"/>
      <c r="J34" s="1"/>
      <c r="K34" s="1"/>
      <c r="L34" s="1"/>
      <c r="M34" s="1"/>
      <c r="N34" s="1"/>
      <c r="O34" s="1"/>
      <c r="P34" s="1"/>
      <c r="Q34" s="1"/>
      <c r="R34" s="1"/>
    </row>
    <row r="35" spans="2:22" x14ac:dyDescent="0.2">
      <c r="B35" s="35" t="s">
        <v>41</v>
      </c>
      <c r="G35" s="1"/>
      <c r="H35" s="39">
        <f>SUM(H14:H28)</f>
        <v>68269808</v>
      </c>
      <c r="I35" s="1"/>
      <c r="J35" s="39">
        <f>SUM(J14:J28)</f>
        <v>68983068</v>
      </c>
      <c r="K35" s="39"/>
      <c r="L35" s="39">
        <f>SUM(L14:L28)</f>
        <v>68353784</v>
      </c>
      <c r="M35" s="39"/>
      <c r="N35" s="39">
        <f>SUM(N14:N28)</f>
        <v>68850350</v>
      </c>
      <c r="O35" s="39"/>
      <c r="P35" s="39">
        <f>SUM(P14:P28)</f>
        <v>68525633</v>
      </c>
      <c r="Q35" s="39"/>
      <c r="R35" s="39">
        <f>SUM(R14:R28)</f>
        <v>82910946</v>
      </c>
    </row>
    <row r="36" spans="2:22" x14ac:dyDescent="0.2">
      <c r="B36" s="35" t="s">
        <v>36</v>
      </c>
      <c r="G36" s="1"/>
      <c r="H36" s="39">
        <f>H35*0.19</f>
        <v>12971263.52</v>
      </c>
      <c r="I36" s="1"/>
      <c r="J36" s="39">
        <f>J35*0.19</f>
        <v>13106782.92</v>
      </c>
      <c r="K36" s="39"/>
      <c r="L36" s="39">
        <f>L35*0.19</f>
        <v>12987218.960000001</v>
      </c>
      <c r="M36" s="39"/>
      <c r="N36" s="39">
        <f>N35*0.19</f>
        <v>13081566.5</v>
      </c>
      <c r="O36" s="39"/>
      <c r="P36" s="39">
        <f>P35*0.19</f>
        <v>13019870.27</v>
      </c>
      <c r="Q36" s="39"/>
      <c r="R36" s="39">
        <f>R35*0.19</f>
        <v>15753079.74</v>
      </c>
    </row>
    <row r="37" spans="2:22" x14ac:dyDescent="0.2">
      <c r="B37" s="35"/>
      <c r="G37" s="1"/>
      <c r="H37" s="2"/>
      <c r="I37" s="1"/>
      <c r="J37" s="2"/>
      <c r="K37" s="2"/>
      <c r="L37" s="2"/>
      <c r="M37" s="2"/>
      <c r="N37" s="2"/>
      <c r="O37" s="2"/>
      <c r="P37" s="2"/>
      <c r="Q37" s="2"/>
      <c r="R37" s="2"/>
    </row>
    <row r="38" spans="2:22" x14ac:dyDescent="0.2">
      <c r="B38" s="35" t="s">
        <v>42</v>
      </c>
      <c r="G38" s="1"/>
      <c r="H38" s="39">
        <f>H35+H36</f>
        <v>81241071.519999996</v>
      </c>
      <c r="I38" s="1"/>
      <c r="J38" s="39">
        <f>J35+J36</f>
        <v>82089850.920000002</v>
      </c>
      <c r="K38" s="39"/>
      <c r="L38" s="39">
        <f>L35+L36</f>
        <v>81341002.960000008</v>
      </c>
      <c r="M38" s="39"/>
      <c r="N38" s="39">
        <f>N35+N36</f>
        <v>81931916.5</v>
      </c>
      <c r="O38" s="39"/>
      <c r="P38" s="39">
        <f>P35+P36</f>
        <v>81545503.269999996</v>
      </c>
      <c r="Q38" s="39"/>
      <c r="R38" s="39">
        <f>R35+R36</f>
        <v>98664025.739999995</v>
      </c>
    </row>
    <row r="39" spans="2:22" x14ac:dyDescent="0.2">
      <c r="G39" s="1"/>
      <c r="H39" s="1"/>
      <c r="I39" s="1"/>
      <c r="J39" s="1"/>
      <c r="K39" s="1"/>
      <c r="L39" s="1"/>
      <c r="M39" s="1"/>
      <c r="N39" s="1"/>
      <c r="O39" s="1"/>
      <c r="P39" s="1"/>
      <c r="Q39" s="1"/>
      <c r="R39" s="1"/>
    </row>
    <row r="40" spans="2:22" x14ac:dyDescent="0.2">
      <c r="B40" s="35" t="s">
        <v>48</v>
      </c>
    </row>
    <row r="41" spans="2:22" x14ac:dyDescent="0.2">
      <c r="B41" s="43"/>
    </row>
  </sheetData>
  <mergeCells count="20">
    <mergeCell ref="A7:R7"/>
    <mergeCell ref="A8:R8"/>
    <mergeCell ref="A9:R9"/>
    <mergeCell ref="A10:R10"/>
    <mergeCell ref="M11:N11"/>
    <mergeCell ref="O11:P11"/>
    <mergeCell ref="Q11:R11"/>
    <mergeCell ref="U11:V11"/>
    <mergeCell ref="A1:R1"/>
    <mergeCell ref="A2:R2"/>
    <mergeCell ref="A3:R3"/>
    <mergeCell ref="A4:R4"/>
    <mergeCell ref="A5:R5"/>
    <mergeCell ref="A6:R6"/>
    <mergeCell ref="A11:A12"/>
    <mergeCell ref="B11:B12"/>
    <mergeCell ref="C11:F11"/>
    <mergeCell ref="G11:H11"/>
    <mergeCell ref="I11:J11"/>
    <mergeCell ref="K11:L11"/>
  </mergeCells>
  <pageMargins left="0" right="0" top="0.74803149606299213" bottom="0.55118110236220474" header="0.31496062992125984" footer="0.31496062992125984"/>
  <pageSetup paperSize="9"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ACTA 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 E Jaramillo R</dc:creator>
  <cp:lastModifiedBy>Martin E Jaramillo R</cp:lastModifiedBy>
  <dcterms:created xsi:type="dcterms:W3CDTF">2021-11-06T14:07:13Z</dcterms:created>
  <dcterms:modified xsi:type="dcterms:W3CDTF">2021-11-06T14:21:32Z</dcterms:modified>
</cp:coreProperties>
</file>