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uan.agredo\Desktop\"/>
    </mc:Choice>
  </mc:AlternateContent>
  <bookViews>
    <workbookView xWindow="0" yWindow="0" windowWidth="15345" windowHeight="3645" firstSheet="3" activeTab="12"/>
  </bookViews>
  <sheets>
    <sheet name="Hoja1" sheetId="23" state="hidden" r:id="rId1"/>
    <sheet name="Hoja2" sheetId="24" state="hidden" r:id="rId2"/>
    <sheet name="Hoja3" sheetId="25" state="hidden" r:id="rId3"/>
    <sheet name="1" sheetId="6" r:id="rId4"/>
    <sheet name="2" sheetId="7" r:id="rId5"/>
    <sheet name="3" sheetId="8" r:id="rId6"/>
    <sheet name="4" sheetId="9" r:id="rId7"/>
    <sheet name="5" sheetId="10" r:id="rId8"/>
    <sheet name="6" sheetId="11" r:id="rId9"/>
    <sheet name="7" sheetId="12" r:id="rId10"/>
    <sheet name="8" sheetId="13" r:id="rId11"/>
    <sheet name="9" sheetId="14" r:id="rId12"/>
    <sheet name="PARCHEO" sheetId="38" r:id="rId13"/>
  </sheets>
  <definedNames>
    <definedName name="_xlnm.Print_Area" localSheetId="3">'1'!$A$1:$F$45</definedName>
    <definedName name="_xlnm.Print_Area" localSheetId="4">'2'!$A$1:$F$57</definedName>
    <definedName name="_xlnm.Print_Area" localSheetId="5">'3'!$A$1:$F$50</definedName>
    <definedName name="_xlnm.Print_Area" localSheetId="6">'4'!$A$1:$F$48</definedName>
    <definedName name="_xlnm.Print_Area" localSheetId="7">'5'!$A$1:$F$46</definedName>
    <definedName name="_xlnm.Print_Area" localSheetId="8">'6'!$A$1:$F$48</definedName>
    <definedName name="_xlnm.Print_Area" localSheetId="9">'7'!$A$1:$F$43</definedName>
    <definedName name="_xlnm.Print_Area" localSheetId="10">'8'!$A$1:$F$42</definedName>
    <definedName name="_xlnm.Print_Area" localSheetId="11">'9'!$A$1:$F$42</definedName>
  </definedNames>
  <calcPr calcId="162913"/>
</workbook>
</file>

<file path=xl/calcChain.xml><?xml version="1.0" encoding="utf-8"?>
<calcChain xmlns="http://schemas.openxmlformats.org/spreadsheetml/2006/main">
  <c r="Q23" i="38" l="1"/>
  <c r="Q22" i="38" l="1"/>
  <c r="Q10" i="38"/>
  <c r="Q11" i="38"/>
  <c r="Q12" i="38"/>
  <c r="Q13" i="38"/>
  <c r="Q14" i="38"/>
  <c r="Q18" i="38"/>
  <c r="E21" i="12"/>
  <c r="E21" i="11"/>
  <c r="E22" i="11"/>
  <c r="E20" i="14"/>
  <c r="O9" i="38" l="1"/>
  <c r="Q9" i="38" s="1"/>
  <c r="F20" i="8" l="1"/>
  <c r="F33" i="14"/>
  <c r="F26" i="14"/>
  <c r="F25" i="14"/>
  <c r="F20" i="14"/>
  <c r="F21" i="14" s="1"/>
  <c r="F15" i="14"/>
  <c r="F14" i="14"/>
  <c r="F33" i="13"/>
  <c r="F26" i="13"/>
  <c r="F25" i="13"/>
  <c r="F20" i="13"/>
  <c r="F21" i="13" s="1"/>
  <c r="F15" i="13"/>
  <c r="F14" i="13"/>
  <c r="F34" i="12"/>
  <c r="F27" i="12"/>
  <c r="F26" i="12"/>
  <c r="F21" i="12"/>
  <c r="F20" i="12"/>
  <c r="F15" i="12"/>
  <c r="F14" i="12"/>
  <c r="F35" i="11"/>
  <c r="F28" i="11"/>
  <c r="F27" i="11"/>
  <c r="F22" i="11"/>
  <c r="F21" i="11"/>
  <c r="F20" i="11"/>
  <c r="F19" i="11"/>
  <c r="F18" i="11"/>
  <c r="F13" i="11"/>
  <c r="F12" i="11"/>
  <c r="F31" i="10"/>
  <c r="F24" i="10"/>
  <c r="F23" i="10"/>
  <c r="F18" i="10"/>
  <c r="F19" i="10" s="1"/>
  <c r="F13" i="10"/>
  <c r="F12" i="10"/>
  <c r="F32" i="9"/>
  <c r="F25" i="9"/>
  <c r="F24" i="9"/>
  <c r="F19" i="9"/>
  <c r="F20" i="9" s="1"/>
  <c r="F14" i="9"/>
  <c r="F13" i="9"/>
  <c r="F33" i="8"/>
  <c r="F26" i="8"/>
  <c r="F25" i="8"/>
  <c r="F19" i="8"/>
  <c r="F14" i="8"/>
  <c r="F13" i="8"/>
  <c r="F35" i="7"/>
  <c r="F28" i="7"/>
  <c r="F27" i="7"/>
  <c r="F22" i="7"/>
  <c r="F21" i="7"/>
  <c r="F16" i="7"/>
  <c r="F15" i="7"/>
  <c r="F31" i="6"/>
  <c r="F24" i="6"/>
  <c r="F23" i="6"/>
  <c r="F18" i="6"/>
  <c r="F19" i="6" s="1"/>
  <c r="F13" i="6"/>
  <c r="F12" i="6"/>
  <c r="F26" i="9" l="1"/>
  <c r="F16" i="13"/>
  <c r="F21" i="8"/>
  <c r="F16" i="12"/>
  <c r="F25" i="6"/>
  <c r="F14" i="6"/>
  <c r="F33" i="6" s="1"/>
  <c r="F16" i="14"/>
  <c r="F28" i="12"/>
  <c r="F29" i="11"/>
  <c r="F14" i="11"/>
  <c r="F14" i="10"/>
  <c r="F15" i="9"/>
  <c r="F34" i="9" s="1"/>
  <c r="F17" i="7"/>
  <c r="F29" i="7"/>
  <c r="F25" i="10"/>
  <c r="F15" i="8"/>
  <c r="F27" i="14"/>
  <c r="F27" i="8"/>
  <c r="F27" i="13"/>
  <c r="F35" i="13" s="1"/>
  <c r="F23" i="11"/>
  <c r="F23" i="7"/>
  <c r="F22" i="12"/>
  <c r="F35" i="14" l="1"/>
  <c r="Q24" i="38" s="1"/>
  <c r="F35" i="8"/>
  <c r="F33" i="10"/>
  <c r="F36" i="12"/>
  <c r="F37" i="11"/>
  <c r="F37" i="7"/>
  <c r="Q19" i="38" l="1"/>
  <c r="Q15" i="38"/>
  <c r="Q26" i="38" l="1"/>
</calcChain>
</file>

<file path=xl/comments1.xml><?xml version="1.0" encoding="utf-8"?>
<comments xmlns="http://schemas.openxmlformats.org/spreadsheetml/2006/main">
  <authors>
    <author xml:space="preserve"> </author>
  </authors>
  <commentList>
    <comment ref="D18" authorId="0" shapeId="0">
      <text>
        <r>
          <rPr>
            <b/>
            <sz val="8"/>
            <color indexed="81"/>
            <rFont val="Tahoma"/>
            <family val="2"/>
          </rPr>
          <t>14,3 m lineales x 2,10= 30 m2 maximo para un frente de obra por mes</t>
        </r>
      </text>
    </comment>
  </commentList>
</comments>
</file>

<file path=xl/sharedStrings.xml><?xml version="1.0" encoding="utf-8"?>
<sst xmlns="http://schemas.openxmlformats.org/spreadsheetml/2006/main" count="451" uniqueCount="85">
  <si>
    <t>UND</t>
  </si>
  <si>
    <t>KIT PARA DESPERDICIOS SOLIDOS</t>
  </si>
  <si>
    <t>CUBRIMIENTO DE MATERIALES GRANULARES</t>
  </si>
  <si>
    <t>CUBRIMIENTO DE ESCOMBROS</t>
  </si>
  <si>
    <t>ML</t>
  </si>
  <si>
    <t>KIT DE ASEO SOCIAL COMUNITARIO E INFRAESTRUCTURA</t>
  </si>
  <si>
    <t>EL KIT DE ASEO CONSTA  DE PICA , PALA CON MANGO, CARRETILLA , BALDE PLÀSTICO, CEPILLO DE CASQUILLO.</t>
  </si>
  <si>
    <t>DISPOSITIVOS DE SEÑALIZACION</t>
  </si>
  <si>
    <t>DATOS ESPECIFICOS</t>
  </si>
  <si>
    <t>ITEM</t>
  </si>
  <si>
    <t>Descripción</t>
  </si>
  <si>
    <t>Unidad</t>
  </si>
  <si>
    <t>Cantidad</t>
  </si>
  <si>
    <t>PROTECCION 
DE ALCANTARILLAS</t>
  </si>
  <si>
    <t>Und/Mes</t>
  </si>
  <si>
    <t>1. EQUIPO</t>
  </si>
  <si>
    <t>Marca</t>
  </si>
  <si>
    <t>Tarifa/Hora</t>
  </si>
  <si>
    <t>Rendimiento</t>
  </si>
  <si>
    <t>Vr. Unitario</t>
  </si>
  <si>
    <t>SUBTOTAL</t>
  </si>
  <si>
    <t>2.  MATERIALES</t>
  </si>
  <si>
    <t>Precio Unit.</t>
  </si>
  <si>
    <t xml:space="preserve"> Polisombra Rollo de 1 Mtrs - Área de sumidero de 0,6 Cm  x 1 M </t>
  </si>
  <si>
    <t>3.  TRANSPORTE</t>
  </si>
  <si>
    <t>Material</t>
  </si>
  <si>
    <t>Vol o Peso</t>
  </si>
  <si>
    <t>Distancia</t>
  </si>
  <si>
    <t>M3/km</t>
  </si>
  <si>
    <t>Tarifa</t>
  </si>
  <si>
    <t>4. MANO DE OBRA</t>
  </si>
  <si>
    <t>Trabajador</t>
  </si>
  <si>
    <t>jornal</t>
  </si>
  <si>
    <t>Prestaciones</t>
  </si>
  <si>
    <t>Jornal Total</t>
  </si>
  <si>
    <t>TOTAL COSTO DIRECTO</t>
  </si>
  <si>
    <t>Caneca de 65 Ltrs, para residuos sólidos.</t>
  </si>
  <si>
    <t>Bolsas Plásticas color: negro, rojo, verde.</t>
  </si>
  <si>
    <t>LAVADO DE HERRAMIENTAS</t>
  </si>
  <si>
    <t>Caneca de 55 Galones</t>
  </si>
  <si>
    <t>Plástico calibre 6 de 3 m de ancho * 10 m de longitud, maximo 30 m2</t>
  </si>
  <si>
    <t>Tela verde para cerramiento de 2,10 m X15 m de longitud,  maximo 30 M2</t>
  </si>
  <si>
    <t>CERRAMIENTO TIPO 1                                                                                                                                          Consta de señalizadores tubulares plásticos norma Ministerio de Transporte, separados entre sí como máximo cinco (5) metros. Entre señalizadores debe disponerse de triple cinta de demarcación de peligro, calibre 4, con franjas amarillas.</t>
  </si>
  <si>
    <t xml:space="preserve">Delineador  Plástico o Señalizador Tubular </t>
  </si>
  <si>
    <t>Cinta de demarcación de peligro calibre 4 con 3  franjas amarillas (Rollo de 500mX0.10)</t>
  </si>
  <si>
    <t>JUEGO DE SEÑALES DE APROXIMACION</t>
  </si>
  <si>
    <t>SEÑAL REGLAMENTARIA</t>
  </si>
  <si>
    <t>CANECA PLASTICA CILÍNDRICA 80 CM DE ALTURA Y 40 CM DE DIÁMETRO. ANARANJADA CON FRANJAS REFLECTIVAS</t>
  </si>
  <si>
    <t>Cepillo o escoba</t>
  </si>
  <si>
    <t>Pica</t>
  </si>
  <si>
    <t>Pala con mango</t>
  </si>
  <si>
    <t>Carretilla</t>
  </si>
  <si>
    <t>Balde plastico</t>
  </si>
  <si>
    <t>escoba o cepillo</t>
  </si>
  <si>
    <t>ANALISIS UNITARIOS 
PLAN DE GESTION INTEGRAL DE OBRAS</t>
  </si>
  <si>
    <t>Und</t>
  </si>
  <si>
    <t>DURACIÓN DEL PROYECTO EN MESES:</t>
  </si>
  <si>
    <t>NUMERO DE SUMIDEROS</t>
  </si>
  <si>
    <t>PLAN DE GESTIÓN INTEGRAL EN OBRA</t>
  </si>
  <si>
    <t>EJE  AMBIENTAL</t>
  </si>
  <si>
    <t>No</t>
  </si>
  <si>
    <t>DESCRIPCIÓN</t>
  </si>
  <si>
    <t>DETALLE</t>
  </si>
  <si>
    <t>UNIDAD</t>
  </si>
  <si>
    <t>CANT</t>
  </si>
  <si>
    <t>VR UNITARIO</t>
  </si>
  <si>
    <t>VR TOTAL</t>
  </si>
  <si>
    <t>PROTECCION DE ALCANTARILLAS</t>
  </si>
  <si>
    <t xml:space="preserve"> POLISOMBRA PARA SUMIDEROS. 0,6 x 1 M   </t>
  </si>
  <si>
    <t xml:space="preserve">KIT PARA DESPERDICIOS SOLIDOS. INCLUYE TRES (3) CANECAS PARA DE 65 LITROS,  COMPUESTA DE DOS PIEZAS  (TAPA Y CONTENEDOR)  RESISTENTE A LA INTEMPERIE, DE FACIL LIMPIEZA Y CARGUE, EN POLIETILENO DE ALTA DENSIDAD,   REDONDA - BOLSAS PARA BASURA COLOR NEGRA (24 MENSUALES), ROJO (4 MENSUALES) Y VERDE (4 MENSUALES) DE  MATERIAL PLASTICO DE ALTA DENSIDAD, CALIBRE DE 2", DE  65 x 85 CM - </t>
  </si>
  <si>
    <t xml:space="preserve">LAVADO DE HERRAMIENTAS </t>
  </si>
  <si>
    <t>CANECA  PARA LAVADO DE HERRAMIENTAS CON CAPACIDAD PARA 55 GALONES, REDONDA, CON TAPA, MATERIAL: POLIETILENO, IRROMPIBLE,  ALTA DENSIDAD, RESISTENTE A CARGA ESTATICA,  RESISTENTE A LA EXPOSICIÓN A LA INTEMPERIE.</t>
  </si>
  <si>
    <t>CUBRIMIENTO DE MATERIALES GRANULARES (BASES, SUBBASES, ARENA, CON PLÀSTICO CALIBRE 6 DE 3 M DE ANCHO x 10M DE LONGITUD PARA  30 M2 POR FRENTE DE OBRA</t>
  </si>
  <si>
    <t>CUBRIMIENTO DE ESCOMBROS TELA VERDE PARA CERRAMIENTO  DE 2,10 M DE ANCHO X 15 DE LONGITUD PARA 30 M2 POR FRENTE DE OBRA</t>
  </si>
  <si>
    <t xml:space="preserve"> SUBTOTAL PGIO  S&amp;SO </t>
  </si>
  <si>
    <t xml:space="preserve">CERRAMIENTO </t>
  </si>
  <si>
    <r>
      <t xml:space="preserve">CERRAMIENTO: </t>
    </r>
    <r>
      <rPr>
        <sz val="12"/>
        <color rgb="FF000000"/>
        <rFont val="Arial"/>
        <family val="2"/>
      </rPr>
      <t xml:space="preserve">FRENTES DE OBRA, DELIMITACIÒN INTERNA EXCAVACIONES, CUNETAS, BORDILLOS, ALCANTARILLAS,  AREA DE TRABAJOS EN ALTURA, DELIMITACION MATERIALES, DELIMITACIÒN ESCOMBROS, DELIMITACION SENDERO PEATONAL. </t>
    </r>
  </si>
  <si>
    <t>CONSTA DE SEÑALIZADORES TUBULARES PLÁSTICOS NORMA MINISTERIO DE TRANSPORTE, SEPARADOS ENTRE SÍ COMO MÁXIMO CINCO (5) METROS. ENTRE SEÑALIZADORES DEBE DISPONERSE DE TRIPLE CINTA DE DEMARCACIÓN DE PELIGRO, CALIBRE 4, CON FRANJAS AMARILLAS.</t>
  </si>
  <si>
    <t>PLAN DE MANEJO DE TRAFICO</t>
  </si>
  <si>
    <t>JUEGO SEÑALES DE APROXIMACION</t>
  </si>
  <si>
    <t>JUEGO DE 3 SEÑALES DE APROXIMACION A LA OBRA</t>
  </si>
  <si>
    <t xml:space="preserve">CANECAS PLASTICAS DE FORMA CILÍNDRICA CON DIMENSIONES MÍNIMAS DE 80 CM DE ALTURA Y 40 CM DE DIÁMETRO. SU COLOR SERÁ ANARANJADO Y DEBERÁN CONTENER COMO MÍNIMO DOS FRANJAS BLANCAS DE LÁMINA REFLECTIVA TIPO III DE 15 CM DE ANCHO. </t>
  </si>
  <si>
    <t xml:space="preserve"> VALOR TOTAL IMPLEMENTACIÓN PGIO (S&amp;SO + AMBIENTAL+PMT+CERRAMIENTO)  </t>
  </si>
  <si>
    <t>OBJETO: PARCHEO</t>
  </si>
  <si>
    <t>METROS CUADRADOS (APROX)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</si>
</sst>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quot;$&quot;\ #,##0_);[Red]\(&quot;$&quot;\ #,##0\)"/>
    <numFmt numFmtId="165" formatCode="_(* #,##0_);_(* \(#,##0\);_(* &quot;-&quot;_);_(@_)"/>
    <numFmt numFmtId="166" formatCode="_(&quot;$&quot;\ * #,##0.00_);_(&quot;$&quot;\ * \(#,##0.00\);_(&quot;$&quot;\ * &quot;-&quot;??_);_(@_)"/>
    <numFmt numFmtId="167" formatCode="&quot;$&quot;\ #,##0"/>
    <numFmt numFmtId="168" formatCode="#,##0.000######"/>
    <numFmt numFmtId="169" formatCode="#,##0.000#####"/>
    <numFmt numFmtId="170" formatCode="0.000"/>
    <numFmt numFmtId="171" formatCode="0.0"/>
    <numFmt numFmtId="172" formatCode="0.000000%"/>
    <numFmt numFmtId="173" formatCode="&quot;$&quot;#,##0.00;[Red]&quot;$&quot;#,##0.00"/>
    <numFmt numFmtId="175" formatCode="_-* #,##0.00\ &quot;Pts&quot;_-;\-* #,##0.00\ &quot;Pts&quot;_-;_-* &quot;-&quot;??\ &quot;Pts&quot;_-;_-@_-"/>
  </numFmts>
  <fonts count="17" x14ac:knownFonts="1">
    <font>
      <sz val="11"/>
      <color theme="1"/>
      <name val="Calibri"/>
      <family val="2"/>
      <scheme val="minor"/>
    </font>
    <font>
      <sz val="11"/>
      <color theme="1"/>
      <name val="Calibri"/>
      <family val="2"/>
      <scheme val="minor"/>
    </font>
    <font>
      <sz val="11"/>
      <color theme="1"/>
      <name val="Calibri"/>
      <family val="2"/>
    </font>
    <font>
      <b/>
      <sz val="11"/>
      <color rgb="FF000000"/>
      <name val="Calibri"/>
      <family val="2"/>
    </font>
    <font>
      <b/>
      <sz val="11"/>
      <color theme="1"/>
      <name val="Calibri"/>
      <family val="2"/>
    </font>
    <font>
      <b/>
      <sz val="11"/>
      <color theme="1"/>
      <name val="Arial"/>
      <family val="2"/>
    </font>
    <font>
      <sz val="11"/>
      <color rgb="FF000000"/>
      <name val="Calibri"/>
      <family val="2"/>
    </font>
    <font>
      <sz val="11"/>
      <name val="Calibri"/>
      <family val="2"/>
      <scheme val="minor"/>
    </font>
    <font>
      <sz val="8"/>
      <name val="Arial"/>
      <family val="2"/>
    </font>
    <font>
      <b/>
      <sz val="8"/>
      <color indexed="81"/>
      <name val="Tahoma"/>
      <family val="2"/>
    </font>
    <font>
      <b/>
      <sz val="11"/>
      <color theme="1"/>
      <name val="Calibri"/>
      <family val="2"/>
      <scheme val="minor"/>
    </font>
    <font>
      <b/>
      <sz val="12"/>
      <color theme="1"/>
      <name val="Arial"/>
      <family val="2"/>
    </font>
    <font>
      <sz val="12"/>
      <color theme="1"/>
      <name val="Arial"/>
      <family val="2"/>
    </font>
    <font>
      <b/>
      <sz val="12"/>
      <color rgb="FF000000"/>
      <name val="Arial"/>
      <family val="2"/>
    </font>
    <font>
      <sz val="12"/>
      <color rgb="FF000000"/>
      <name val="Arial"/>
      <family val="2"/>
    </font>
    <font>
      <b/>
      <sz val="14"/>
      <color theme="1"/>
      <name val="Arial"/>
      <family val="2"/>
    </font>
    <font>
      <sz val="10"/>
      <name val="Arial"/>
      <family val="2"/>
    </font>
  </fonts>
  <fills count="6">
    <fill>
      <patternFill patternType="none"/>
    </fill>
    <fill>
      <patternFill patternType="gray125"/>
    </fill>
    <fill>
      <patternFill patternType="solid">
        <fgColor rgb="FFD9D9D9"/>
        <bgColor rgb="FF000000"/>
      </patternFill>
    </fill>
    <fill>
      <patternFill patternType="solid">
        <fgColor theme="0" tint="-0.14999847407452621"/>
        <bgColor indexed="64"/>
      </patternFill>
    </fill>
    <fill>
      <patternFill patternType="solid">
        <fgColor rgb="FFBFBFBF"/>
        <bgColor indexed="64"/>
      </patternFill>
    </fill>
    <fill>
      <patternFill patternType="solid">
        <fgColor rgb="FFFFFFFF"/>
        <bgColor indexed="64"/>
      </patternFill>
    </fill>
  </fills>
  <borders count="3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ck">
        <color auto="1"/>
      </left>
      <right/>
      <top style="thick">
        <color auto="1"/>
      </top>
      <bottom/>
      <diagonal/>
    </border>
    <border>
      <left/>
      <right/>
      <top style="thick">
        <color indexed="64"/>
      </top>
      <bottom/>
      <diagonal/>
    </border>
    <border>
      <left/>
      <right style="thick">
        <color indexed="64"/>
      </right>
      <top style="thick">
        <color indexed="64"/>
      </top>
      <bottom/>
      <diagonal/>
    </border>
    <border>
      <left style="thick">
        <color auto="1"/>
      </left>
      <right style="thin">
        <color indexed="64"/>
      </right>
      <top style="thin">
        <color indexed="64"/>
      </top>
      <bottom style="thin">
        <color indexed="64"/>
      </bottom>
      <diagonal/>
    </border>
    <border>
      <left style="thin">
        <color indexed="64"/>
      </left>
      <right style="thick">
        <color auto="1"/>
      </right>
      <top style="thin">
        <color indexed="64"/>
      </top>
      <bottom style="thin">
        <color indexed="64"/>
      </bottom>
      <diagonal/>
    </border>
    <border>
      <left style="thick">
        <color auto="1"/>
      </left>
      <right/>
      <top/>
      <bottom/>
      <diagonal/>
    </border>
    <border>
      <left/>
      <right style="thick">
        <color indexed="64"/>
      </right>
      <top/>
      <bottom/>
      <diagonal/>
    </border>
    <border>
      <left style="thick">
        <color auto="1"/>
      </left>
      <right/>
      <top style="thin">
        <color indexed="64"/>
      </top>
      <bottom style="thin">
        <color indexed="64"/>
      </bottom>
      <diagonal/>
    </border>
    <border>
      <left/>
      <right style="thick">
        <color auto="1"/>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top/>
      <bottom style="thin">
        <color indexed="64"/>
      </bottom>
      <diagonal/>
    </border>
    <border>
      <left style="thick">
        <color auto="1"/>
      </left>
      <right/>
      <top style="thin">
        <color indexed="64"/>
      </top>
      <bottom/>
      <diagonal/>
    </border>
    <border>
      <left/>
      <right style="thick">
        <color auto="1"/>
      </right>
      <top style="thin">
        <color indexed="64"/>
      </top>
      <bottom/>
      <diagonal/>
    </border>
    <border>
      <left style="thick">
        <color auto="1"/>
      </left>
      <right/>
      <top/>
      <bottom style="thin">
        <color indexed="64"/>
      </bottom>
      <diagonal/>
    </border>
    <border>
      <left/>
      <right style="thick">
        <color auto="1"/>
      </right>
      <top/>
      <bottom style="thin">
        <color indexed="64"/>
      </bottom>
      <diagonal/>
    </border>
  </borders>
  <cellStyleXfs count="5">
    <xf numFmtId="0" fontId="0" fillId="0" borderId="0"/>
    <xf numFmtId="166"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75" fontId="16" fillId="0" borderId="0" applyFont="0" applyFill="0" applyBorder="0" applyAlignment="0" applyProtection="0"/>
  </cellStyleXfs>
  <cellXfs count="226">
    <xf numFmtId="0" fontId="0" fillId="0" borderId="0" xfId="0"/>
    <xf numFmtId="0" fontId="2" fillId="0" borderId="12" xfId="0" applyFont="1" applyFill="1" applyBorder="1"/>
    <xf numFmtId="0" fontId="2" fillId="0" borderId="13" xfId="0" applyFont="1" applyFill="1" applyBorder="1"/>
    <xf numFmtId="0" fontId="2" fillId="0" borderId="14" xfId="0" applyFont="1" applyFill="1" applyBorder="1"/>
    <xf numFmtId="0" fontId="0" fillId="0" borderId="0" xfId="0" applyAlignment="1">
      <alignment vertical="center" wrapText="1"/>
    </xf>
    <xf numFmtId="0" fontId="2" fillId="0" borderId="17" xfId="0" applyFont="1" applyFill="1" applyBorder="1"/>
    <xf numFmtId="0" fontId="2" fillId="0" borderId="0" xfId="0" applyFont="1" applyFill="1" applyBorder="1"/>
    <xf numFmtId="0" fontId="2" fillId="0" borderId="18" xfId="0" applyFont="1" applyFill="1" applyBorder="1"/>
    <xf numFmtId="0" fontId="3" fillId="0" borderId="15" xfId="0" applyFont="1" applyFill="1" applyBorder="1" applyAlignment="1">
      <alignment horizontal="center"/>
    </xf>
    <xf numFmtId="0" fontId="3" fillId="0" borderId="3" xfId="0" applyFont="1" applyFill="1" applyBorder="1" applyAlignment="1">
      <alignment horizontal="center"/>
    </xf>
    <xf numFmtId="0" fontId="3" fillId="0" borderId="16" xfId="0" applyFont="1" applyFill="1" applyBorder="1" applyAlignment="1">
      <alignment horizontal="center"/>
    </xf>
    <xf numFmtId="0" fontId="2" fillId="0" borderId="3" xfId="0" applyFont="1" applyFill="1" applyBorder="1" applyAlignment="1">
      <alignment horizontal="center" vertical="center"/>
    </xf>
    <xf numFmtId="0" fontId="2" fillId="0" borderId="16"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15" xfId="0" applyFont="1" applyFill="1" applyBorder="1" applyAlignment="1" applyProtection="1">
      <alignment wrapText="1"/>
    </xf>
    <xf numFmtId="0" fontId="2" fillId="0" borderId="3" xfId="0" applyFont="1" applyFill="1" applyBorder="1"/>
    <xf numFmtId="166" fontId="2" fillId="0" borderId="3" xfId="1" applyFont="1" applyFill="1" applyBorder="1" applyAlignment="1" applyProtection="1">
      <alignment horizontal="center" vertical="center"/>
    </xf>
    <xf numFmtId="168" fontId="2" fillId="0" borderId="3" xfId="0" applyNumberFormat="1" applyFont="1" applyFill="1" applyBorder="1" applyAlignment="1" applyProtection="1">
      <alignment horizontal="center" vertical="center"/>
    </xf>
    <xf numFmtId="0" fontId="3" fillId="0" borderId="16" xfId="0" applyFont="1" applyFill="1" applyBorder="1" applyAlignment="1">
      <alignment horizontal="center" vertical="center"/>
    </xf>
    <xf numFmtId="0" fontId="2" fillId="0" borderId="15" xfId="0" applyFont="1" applyFill="1" applyBorder="1"/>
    <xf numFmtId="0" fontId="3" fillId="0" borderId="3" xfId="0" applyFont="1" applyFill="1" applyBorder="1"/>
    <xf numFmtId="166" fontId="2" fillId="0" borderId="16" xfId="1" applyFont="1" applyFill="1" applyBorder="1" applyAlignment="1">
      <alignment vertical="center"/>
    </xf>
    <xf numFmtId="0" fontId="3" fillId="0" borderId="0" xfId="0" applyFont="1" applyFill="1" applyBorder="1" applyAlignment="1">
      <alignment horizontal="center" vertical="center"/>
    </xf>
    <xf numFmtId="0" fontId="3" fillId="0" borderId="9"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167" fontId="7" fillId="0" borderId="21" xfId="0" applyNumberFormat="1" applyFont="1" applyFill="1" applyBorder="1" applyAlignment="1">
      <alignment horizontal="center" vertical="center" wrapText="1"/>
    </xf>
    <xf numFmtId="2" fontId="6" fillId="0" borderId="16" xfId="0" applyNumberFormat="1" applyFont="1" applyFill="1" applyBorder="1" applyAlignment="1">
      <alignment horizontal="center" vertical="center"/>
    </xf>
    <xf numFmtId="0" fontId="2" fillId="0" borderId="15" xfId="0" applyFont="1" applyFill="1" applyBorder="1" applyAlignment="1" applyProtection="1">
      <alignment vertical="center" wrapText="1"/>
    </xf>
    <xf numFmtId="0" fontId="2" fillId="0" borderId="15" xfId="0" applyFont="1" applyFill="1" applyBorder="1" applyAlignment="1"/>
    <xf numFmtId="0" fontId="2" fillId="0" borderId="3" xfId="0" applyFont="1" applyFill="1" applyBorder="1" applyAlignment="1"/>
    <xf numFmtId="166" fontId="2" fillId="0" borderId="16" xfId="1" applyFont="1" applyFill="1" applyBorder="1" applyAlignment="1">
      <alignment horizontal="center" vertical="center"/>
    </xf>
    <xf numFmtId="166" fontId="2" fillId="0" borderId="18" xfId="1" applyFont="1" applyFill="1" applyBorder="1" applyAlignment="1">
      <alignment horizontal="center" vertical="center"/>
    </xf>
    <xf numFmtId="169" fontId="2" fillId="0" borderId="3" xfId="0" applyNumberFormat="1" applyFont="1" applyFill="1" applyBorder="1" applyAlignment="1" applyProtection="1">
      <alignment vertical="center"/>
    </xf>
    <xf numFmtId="0" fontId="2" fillId="0" borderId="16" xfId="0" applyFont="1" applyFill="1" applyBorder="1"/>
    <xf numFmtId="166" fontId="2" fillId="0" borderId="16" xfId="0" applyNumberFormat="1" applyFont="1" applyFill="1" applyBorder="1"/>
    <xf numFmtId="166" fontId="3" fillId="2" borderId="16" xfId="0" applyNumberFormat="1" applyFont="1" applyFill="1" applyBorder="1" applyAlignment="1">
      <alignment vertical="center"/>
    </xf>
    <xf numFmtId="0" fontId="2" fillId="0" borderId="22" xfId="0" applyFont="1" applyFill="1" applyBorder="1"/>
    <xf numFmtId="0" fontId="2" fillId="0" borderId="23" xfId="0" applyFont="1" applyFill="1" applyBorder="1"/>
    <xf numFmtId="0" fontId="2" fillId="0" borderId="24" xfId="0" applyFont="1" applyFill="1" applyBorder="1"/>
    <xf numFmtId="0" fontId="0" fillId="0" borderId="15" xfId="0" applyFont="1" applyFill="1" applyBorder="1" applyAlignment="1">
      <alignment horizontal="left" vertical="center"/>
    </xf>
    <xf numFmtId="0" fontId="8" fillId="0" borderId="3" xfId="0" applyFont="1" applyFill="1" applyBorder="1" applyAlignment="1">
      <alignment horizontal="left" wrapText="1"/>
    </xf>
    <xf numFmtId="167" fontId="7" fillId="0" borderId="3" xfId="0" applyNumberFormat="1" applyFont="1" applyFill="1" applyBorder="1" applyAlignment="1">
      <alignment horizontal="center" wrapText="1"/>
    </xf>
    <xf numFmtId="0" fontId="0" fillId="0" borderId="0" xfId="0" applyFill="1"/>
    <xf numFmtId="0" fontId="7" fillId="0" borderId="19" xfId="0" applyFont="1" applyFill="1" applyBorder="1" applyAlignment="1">
      <alignment horizontal="left" wrapText="1"/>
    </xf>
    <xf numFmtId="0" fontId="8" fillId="0" borderId="5" xfId="0" applyFont="1" applyFill="1" applyBorder="1" applyAlignment="1">
      <alignment horizontal="left" wrapText="1"/>
    </xf>
    <xf numFmtId="2" fontId="6" fillId="0" borderId="3" xfId="0" applyNumberFormat="1" applyFont="1" applyFill="1" applyBorder="1" applyAlignment="1">
      <alignment horizontal="center" vertical="center"/>
    </xf>
    <xf numFmtId="166" fontId="2" fillId="0" borderId="3" xfId="1" applyFont="1" applyFill="1" applyBorder="1" applyAlignment="1">
      <alignment vertical="center"/>
    </xf>
    <xf numFmtId="0" fontId="0" fillId="0" borderId="0" xfId="0" applyFont="1"/>
    <xf numFmtId="0" fontId="2" fillId="0" borderId="7" xfId="0" applyFont="1" applyFill="1" applyBorder="1"/>
    <xf numFmtId="0" fontId="2" fillId="0" borderId="2" xfId="0" applyFont="1" applyFill="1" applyBorder="1"/>
    <xf numFmtId="0" fontId="2" fillId="0" borderId="8" xfId="0" applyFont="1" applyFill="1" applyBorder="1"/>
    <xf numFmtId="0" fontId="2" fillId="0" borderId="26" xfId="0" applyFont="1" applyFill="1" applyBorder="1"/>
    <xf numFmtId="0" fontId="2" fillId="0" borderId="10" xfId="0" applyFont="1" applyFill="1" applyBorder="1"/>
    <xf numFmtId="0" fontId="2" fillId="0" borderId="3" xfId="0" applyFont="1" applyFill="1" applyBorder="1" applyAlignment="1" applyProtection="1">
      <alignment wrapText="1"/>
    </xf>
    <xf numFmtId="0" fontId="2" fillId="0" borderId="3" xfId="0" applyFont="1" applyFill="1" applyBorder="1" applyAlignment="1" applyProtection="1">
      <alignment vertical="center" wrapText="1"/>
    </xf>
    <xf numFmtId="166" fontId="2" fillId="0" borderId="3" xfId="1" applyFont="1" applyFill="1" applyBorder="1" applyAlignment="1">
      <alignment horizontal="center" vertical="center"/>
    </xf>
    <xf numFmtId="166" fontId="2" fillId="0" borderId="10" xfId="1" applyFont="1" applyFill="1" applyBorder="1" applyAlignment="1">
      <alignment horizontal="center" vertical="center"/>
    </xf>
    <xf numFmtId="166" fontId="2" fillId="0" borderId="3" xfId="0" applyNumberFormat="1" applyFont="1" applyFill="1" applyBorder="1"/>
    <xf numFmtId="166" fontId="3" fillId="2" borderId="3" xfId="0" applyNumberFormat="1" applyFont="1" applyFill="1" applyBorder="1" applyAlignment="1">
      <alignment vertical="center"/>
    </xf>
    <xf numFmtId="0" fontId="2" fillId="0" borderId="27" xfId="0" applyFont="1" applyFill="1" applyBorder="1"/>
    <xf numFmtId="0" fontId="2" fillId="0" borderId="1" xfId="0" applyFont="1" applyFill="1" applyBorder="1"/>
    <xf numFmtId="0" fontId="2" fillId="0" borderId="11" xfId="0" applyFont="1" applyFill="1" applyBorder="1"/>
    <xf numFmtId="0" fontId="0" fillId="0" borderId="0" xfId="0" applyFont="1" applyFill="1"/>
    <xf numFmtId="0" fontId="5" fillId="0" borderId="3" xfId="0" applyFont="1" applyFill="1" applyBorder="1" applyAlignment="1">
      <alignment horizontal="center" vertical="center" wrapText="1"/>
    </xf>
    <xf numFmtId="0" fontId="0" fillId="0" borderId="4" xfId="0" applyFont="1" applyFill="1" applyBorder="1" applyAlignment="1">
      <alignment horizontal="left" vertical="center" wrapText="1"/>
    </xf>
    <xf numFmtId="0" fontId="0" fillId="0" borderId="5" xfId="0" applyFont="1" applyFill="1" applyBorder="1" applyAlignment="1">
      <alignment horizontal="left" vertical="center" wrapText="1"/>
    </xf>
    <xf numFmtId="170" fontId="7" fillId="0" borderId="3" xfId="0" applyNumberFormat="1" applyFont="1" applyFill="1" applyBorder="1" applyAlignment="1">
      <alignment horizontal="center"/>
    </xf>
    <xf numFmtId="0" fontId="0" fillId="0" borderId="4" xfId="0" applyFont="1" applyFill="1" applyBorder="1" applyAlignment="1">
      <alignment vertical="center"/>
    </xf>
    <xf numFmtId="0" fontId="8" fillId="0" borderId="5" xfId="0" applyFont="1" applyFill="1" applyBorder="1" applyAlignment="1">
      <alignment wrapText="1"/>
    </xf>
    <xf numFmtId="167" fontId="7" fillId="0" borderId="3" xfId="0" applyNumberFormat="1" applyFont="1" applyFill="1" applyBorder="1" applyAlignment="1">
      <alignment horizontal="center"/>
    </xf>
    <xf numFmtId="171" fontId="7" fillId="0" borderId="3" xfId="0" applyNumberFormat="1" applyFont="1" applyFill="1" applyBorder="1" applyAlignment="1">
      <alignment horizontal="center"/>
    </xf>
    <xf numFmtId="0" fontId="5" fillId="0" borderId="15" xfId="0" applyFont="1" applyFill="1" applyBorder="1" applyAlignment="1">
      <alignment horizontal="center" vertical="center" wrapText="1"/>
    </xf>
    <xf numFmtId="1" fontId="7" fillId="0" borderId="21" xfId="0" applyNumberFormat="1" applyFont="1" applyFill="1" applyBorder="1" applyAlignment="1">
      <alignment horizontal="center"/>
    </xf>
    <xf numFmtId="1" fontId="7" fillId="0" borderId="3" xfId="0" applyNumberFormat="1" applyFont="1" applyFill="1" applyBorder="1" applyAlignment="1">
      <alignment horizontal="center" vertical="center"/>
    </xf>
    <xf numFmtId="0" fontId="10" fillId="0" borderId="3" xfId="0" applyFont="1" applyFill="1" applyBorder="1" applyAlignment="1">
      <alignment horizontal="center"/>
    </xf>
    <xf numFmtId="0" fontId="12" fillId="0" borderId="0" xfId="0" applyFont="1"/>
    <xf numFmtId="0" fontId="12" fillId="0" borderId="0" xfId="0" applyFont="1" applyAlignment="1">
      <alignment horizontal="center" vertical="center"/>
    </xf>
    <xf numFmtId="0" fontId="13" fillId="0" borderId="0" xfId="0" applyFont="1" applyBorder="1" applyAlignment="1"/>
    <xf numFmtId="0" fontId="14" fillId="0" borderId="0" xfId="0" applyFont="1" applyBorder="1" applyAlignment="1">
      <alignment horizontal="left"/>
    </xf>
    <xf numFmtId="0" fontId="12" fillId="0" borderId="0" xfId="0" applyFont="1" applyAlignment="1">
      <alignment horizontal="center"/>
    </xf>
    <xf numFmtId="0" fontId="13" fillId="0" borderId="1" xfId="0" applyFont="1" applyBorder="1" applyAlignment="1"/>
    <xf numFmtId="0" fontId="13" fillId="0" borderId="1" xfId="0" applyFont="1" applyBorder="1" applyAlignment="1">
      <alignment wrapText="1"/>
    </xf>
    <xf numFmtId="0" fontId="12" fillId="0" borderId="1" xfId="0" applyFont="1" applyBorder="1"/>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164" fontId="14" fillId="0" borderId="3" xfId="0" applyNumberFormat="1" applyFont="1" applyBorder="1" applyAlignment="1">
      <alignment vertical="center" wrapText="1"/>
    </xf>
    <xf numFmtId="164" fontId="14" fillId="5" borderId="3" xfId="0" applyNumberFormat="1" applyFont="1" applyFill="1" applyBorder="1" applyAlignment="1">
      <alignment vertical="center" wrapText="1"/>
    </xf>
    <xf numFmtId="0" fontId="13" fillId="4" borderId="4" xfId="0" applyFont="1" applyFill="1" applyBorder="1" applyAlignment="1">
      <alignment wrapText="1"/>
    </xf>
    <xf numFmtId="0" fontId="13" fillId="4" borderId="6" xfId="0" applyFont="1" applyFill="1" applyBorder="1" applyAlignment="1">
      <alignment wrapText="1"/>
    </xf>
    <xf numFmtId="0" fontId="13" fillId="4" borderId="6" xfId="0" applyFont="1" applyFill="1" applyBorder="1" applyAlignment="1">
      <alignment horizontal="center" vertical="center" wrapText="1"/>
    </xf>
    <xf numFmtId="0" fontId="13" fillId="4" borderId="6" xfId="0" applyFont="1" applyFill="1" applyBorder="1" applyAlignment="1">
      <alignment horizontal="center" wrapText="1"/>
    </xf>
    <xf numFmtId="164" fontId="13" fillId="4" borderId="3" xfId="0" applyNumberFormat="1" applyFont="1" applyFill="1" applyBorder="1" applyAlignment="1">
      <alignment wrapText="1"/>
    </xf>
    <xf numFmtId="0" fontId="12" fillId="0" borderId="0" xfId="0" applyFont="1" applyAlignment="1">
      <alignment horizontal="left"/>
    </xf>
    <xf numFmtId="0" fontId="13" fillId="4" borderId="3" xfId="0" applyFont="1" applyFill="1" applyBorder="1" applyAlignment="1">
      <alignment wrapText="1"/>
    </xf>
    <xf numFmtId="0" fontId="14" fillId="0" borderId="9" xfId="0" applyFont="1" applyBorder="1" applyAlignment="1">
      <alignment horizontal="center" vertical="center" wrapText="1"/>
    </xf>
    <xf numFmtId="2" fontId="14" fillId="0" borderId="9" xfId="0" applyNumberFormat="1" applyFont="1" applyBorder="1" applyAlignment="1">
      <alignment horizontal="center" vertical="center" wrapText="1"/>
    </xf>
    <xf numFmtId="164" fontId="14" fillId="0" borderId="9" xfId="0" applyNumberFormat="1" applyFont="1" applyBorder="1" applyAlignment="1">
      <alignment horizontal="center" vertical="center" wrapText="1"/>
    </xf>
    <xf numFmtId="0" fontId="13" fillId="0" borderId="0" xfId="0" applyFont="1" applyBorder="1" applyAlignment="1">
      <alignment wrapText="1"/>
    </xf>
    <xf numFmtId="0" fontId="12" fillId="0" borderId="0" xfId="0" applyFont="1" applyBorder="1"/>
    <xf numFmtId="0" fontId="14" fillId="0" borderId="3" xfId="0" applyFont="1" applyBorder="1" applyAlignment="1">
      <alignment horizontal="center" vertical="center"/>
    </xf>
    <xf numFmtId="0" fontId="12" fillId="0" borderId="0" xfId="0" applyFont="1" applyAlignment="1"/>
    <xf numFmtId="164" fontId="14" fillId="5" borderId="3" xfId="0" applyNumberFormat="1" applyFont="1" applyFill="1" applyBorder="1" applyAlignment="1">
      <alignment vertical="center"/>
    </xf>
    <xf numFmtId="0" fontId="13" fillId="4" borderId="5" xfId="0" applyFont="1" applyFill="1" applyBorder="1" applyAlignment="1">
      <alignment wrapText="1"/>
    </xf>
    <xf numFmtId="0" fontId="14" fillId="0" borderId="0" xfId="0" applyFont="1" applyBorder="1" applyAlignment="1">
      <alignment vertical="center" wrapText="1"/>
    </xf>
    <xf numFmtId="0" fontId="14" fillId="0" borderId="0" xfId="0" applyFont="1" applyBorder="1" applyAlignment="1">
      <alignment horizontal="center" vertical="top" wrapText="1"/>
    </xf>
    <xf numFmtId="0" fontId="14" fillId="0" borderId="0" xfId="0" applyFont="1" applyBorder="1" applyAlignment="1">
      <alignment horizontal="center" vertical="center" wrapText="1"/>
    </xf>
    <xf numFmtId="0" fontId="14" fillId="0" borderId="0" xfId="0" applyFont="1" applyBorder="1" applyAlignment="1">
      <alignment horizontal="center" wrapText="1"/>
    </xf>
    <xf numFmtId="164" fontId="14" fillId="0" borderId="1" xfId="0" applyNumberFormat="1" applyFont="1" applyBorder="1" applyAlignment="1">
      <alignment horizontal="center" wrapText="1"/>
    </xf>
    <xf numFmtId="0" fontId="11" fillId="0" borderId="0" xfId="0" applyFont="1" applyBorder="1"/>
    <xf numFmtId="0" fontId="12" fillId="0" borderId="0" xfId="0" applyFont="1" applyBorder="1" applyAlignment="1">
      <alignment horizontal="center" vertical="center"/>
    </xf>
    <xf numFmtId="0" fontId="12" fillId="0" borderId="0" xfId="0" applyFont="1" applyBorder="1" applyAlignment="1">
      <alignment horizontal="center"/>
    </xf>
    <xf numFmtId="0" fontId="12" fillId="0" borderId="10" xfId="0" applyFont="1" applyBorder="1"/>
    <xf numFmtId="164" fontId="12" fillId="0" borderId="0" xfId="0" applyNumberFormat="1" applyFont="1"/>
    <xf numFmtId="172" fontId="12" fillId="0" borderId="0" xfId="2" applyNumberFormat="1" applyFont="1"/>
    <xf numFmtId="173" fontId="12" fillId="0" borderId="0" xfId="0" applyNumberFormat="1" applyFont="1"/>
    <xf numFmtId="0" fontId="13" fillId="0" borderId="1" xfId="0" applyFont="1" applyBorder="1" applyAlignment="1">
      <alignment horizontal="center" wrapText="1"/>
    </xf>
    <xf numFmtId="0" fontId="13" fillId="4" borderId="3" xfId="0" applyFont="1" applyFill="1" applyBorder="1" applyAlignment="1">
      <alignment horizontal="center" wrapText="1"/>
    </xf>
    <xf numFmtId="1" fontId="14" fillId="0" borderId="3" xfId="0" applyNumberFormat="1" applyFont="1" applyBorder="1" applyAlignment="1">
      <alignment horizontal="center" vertical="center" wrapText="1"/>
    </xf>
    <xf numFmtId="0" fontId="3" fillId="0" borderId="29" xfId="0" applyFont="1" applyFill="1" applyBorder="1" applyAlignment="1">
      <alignment horizontal="center" wrapText="1"/>
    </xf>
    <xf numFmtId="0" fontId="3" fillId="0" borderId="2" xfId="0" applyFont="1" applyFill="1" applyBorder="1" applyAlignment="1">
      <alignment horizontal="center"/>
    </xf>
    <xf numFmtId="0" fontId="3" fillId="0" borderId="30" xfId="0" applyFont="1" applyFill="1" applyBorder="1" applyAlignment="1">
      <alignment horizontal="center"/>
    </xf>
    <xf numFmtId="0" fontId="3" fillId="0" borderId="31" xfId="0" applyFont="1" applyFill="1" applyBorder="1" applyAlignment="1">
      <alignment horizontal="center"/>
    </xf>
    <xf numFmtId="0" fontId="3" fillId="0" borderId="1" xfId="0" applyFont="1" applyFill="1" applyBorder="1" applyAlignment="1">
      <alignment horizontal="center"/>
    </xf>
    <xf numFmtId="0" fontId="3" fillId="0" borderId="32" xfId="0" applyFont="1" applyFill="1" applyBorder="1" applyAlignment="1">
      <alignment horizontal="center"/>
    </xf>
    <xf numFmtId="0" fontId="3" fillId="3" borderId="19" xfId="0" applyFont="1" applyFill="1" applyBorder="1" applyAlignment="1">
      <alignment horizontal="center"/>
    </xf>
    <xf numFmtId="0" fontId="3" fillId="3" borderId="6" xfId="0" applyFont="1" applyFill="1" applyBorder="1" applyAlignment="1">
      <alignment horizontal="center"/>
    </xf>
    <xf numFmtId="0" fontId="3" fillId="3" borderId="20" xfId="0" applyFont="1" applyFill="1" applyBorder="1" applyAlignment="1">
      <alignment horizontal="center"/>
    </xf>
    <xf numFmtId="0" fontId="3" fillId="0" borderId="19" xfId="0" applyFont="1" applyFill="1" applyBorder="1" applyAlignment="1">
      <alignment horizontal="center"/>
    </xf>
    <xf numFmtId="0" fontId="3" fillId="0" borderId="6" xfId="0" applyFont="1" applyFill="1" applyBorder="1" applyAlignment="1">
      <alignment horizontal="center"/>
    </xf>
    <xf numFmtId="0" fontId="3" fillId="0" borderId="20" xfId="0" applyFont="1" applyFill="1" applyBorder="1" applyAlignment="1">
      <alignment horizontal="center"/>
    </xf>
    <xf numFmtId="0" fontId="3" fillId="0" borderId="15" xfId="0" applyFont="1" applyFill="1" applyBorder="1" applyAlignment="1">
      <alignment horizontal="center" vertical="center"/>
    </xf>
    <xf numFmtId="0" fontId="3" fillId="0" borderId="3"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6"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3" fillId="2" borderId="19" xfId="0" applyFont="1" applyFill="1" applyBorder="1" applyAlignment="1">
      <alignment horizontal="left"/>
    </xf>
    <xf numFmtId="0" fontId="3" fillId="2" borderId="6" xfId="0" applyFont="1" applyFill="1" applyBorder="1" applyAlignment="1">
      <alignment horizontal="left"/>
    </xf>
    <xf numFmtId="0" fontId="3" fillId="2" borderId="20" xfId="0" applyFont="1" applyFill="1" applyBorder="1" applyAlignment="1">
      <alignment horizontal="left"/>
    </xf>
    <xf numFmtId="0" fontId="0" fillId="0" borderId="15" xfId="0" applyFont="1" applyFill="1" applyBorder="1" applyAlignment="1">
      <alignment horizontal="left" vertical="center" wrapText="1"/>
    </xf>
    <xf numFmtId="0" fontId="0" fillId="0" borderId="3" xfId="0" applyFont="1" applyFill="1" applyBorder="1" applyAlignment="1">
      <alignment horizontal="left" vertical="center" wrapText="1"/>
    </xf>
    <xf numFmtId="0" fontId="2" fillId="0" borderId="19" xfId="0" applyFont="1" applyFill="1" applyBorder="1" applyAlignment="1">
      <alignment horizontal="left"/>
    </xf>
    <xf numFmtId="0" fontId="2" fillId="0" borderId="5" xfId="0" applyFont="1" applyFill="1" applyBorder="1" applyAlignment="1">
      <alignment horizontal="left"/>
    </xf>
    <xf numFmtId="0" fontId="3" fillId="2" borderId="15" xfId="0" applyFont="1" applyFill="1" applyBorder="1" applyAlignment="1">
      <alignment horizontal="left"/>
    </xf>
    <xf numFmtId="0" fontId="3" fillId="2" borderId="3" xfId="0" applyFont="1" applyFill="1" applyBorder="1" applyAlignment="1">
      <alignment horizontal="left"/>
    </xf>
    <xf numFmtId="0" fontId="3" fillId="2" borderId="16" xfId="0" applyFont="1" applyFill="1" applyBorder="1" applyAlignment="1">
      <alignment horizontal="left"/>
    </xf>
    <xf numFmtId="0" fontId="3" fillId="2" borderId="15" xfId="0" applyFont="1" applyFill="1" applyBorder="1" applyAlignment="1">
      <alignment horizontal="left" vertical="center"/>
    </xf>
    <xf numFmtId="0" fontId="3" fillId="2" borderId="3" xfId="0" applyFont="1" applyFill="1" applyBorder="1" applyAlignment="1">
      <alignment horizontal="left" vertical="center"/>
    </xf>
    <xf numFmtId="0" fontId="3" fillId="0" borderId="17" xfId="0" applyFont="1" applyFill="1" applyBorder="1" applyAlignment="1">
      <alignment horizontal="center"/>
    </xf>
    <xf numFmtId="0" fontId="3" fillId="0" borderId="0" xfId="0" applyFont="1" applyFill="1" applyBorder="1" applyAlignment="1">
      <alignment horizontal="center"/>
    </xf>
    <xf numFmtId="0" fontId="3" fillId="0" borderId="18" xfId="0" applyFont="1" applyFill="1" applyBorder="1" applyAlignment="1">
      <alignment horizontal="center"/>
    </xf>
    <xf numFmtId="0" fontId="2" fillId="3" borderId="19" xfId="0" applyFont="1" applyFill="1" applyBorder="1" applyAlignment="1">
      <alignment horizontal="center"/>
    </xf>
    <xf numFmtId="0" fontId="2" fillId="3" borderId="6" xfId="0" applyFont="1" applyFill="1" applyBorder="1" applyAlignment="1">
      <alignment horizontal="center"/>
    </xf>
    <xf numFmtId="0" fontId="2" fillId="3" borderId="20" xfId="0" applyFont="1" applyFill="1" applyBorder="1" applyAlignment="1">
      <alignment horizont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3" fillId="0" borderId="17" xfId="0" applyFont="1" applyFill="1" applyBorder="1" applyAlignment="1">
      <alignment horizontal="center" wrapText="1"/>
    </xf>
    <xf numFmtId="0" fontId="3" fillId="0" borderId="25"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4" xfId="0" applyFont="1" applyFill="1" applyBorder="1" applyAlignment="1">
      <alignment horizontal="left"/>
    </xf>
    <xf numFmtId="0" fontId="3" fillId="2" borderId="5" xfId="0" applyFont="1" applyFill="1" applyBorder="1" applyAlignment="1">
      <alignment horizontal="left"/>
    </xf>
    <xf numFmtId="0" fontId="7" fillId="0" borderId="4" xfId="0" applyFont="1" applyFill="1" applyBorder="1" applyAlignment="1">
      <alignment horizontal="left" wrapText="1"/>
    </xf>
    <xf numFmtId="0" fontId="7" fillId="0" borderId="5" xfId="0" applyFont="1" applyFill="1" applyBorder="1" applyAlignment="1">
      <alignment horizontal="left" wrapText="1"/>
    </xf>
    <xf numFmtId="0" fontId="2" fillId="0" borderId="4" xfId="0" applyFont="1" applyFill="1" applyBorder="1" applyAlignment="1">
      <alignment horizontal="left"/>
    </xf>
    <xf numFmtId="0" fontId="3" fillId="0" borderId="7" xfId="0" applyFont="1" applyFill="1" applyBorder="1" applyAlignment="1">
      <alignment horizontal="center" wrapText="1"/>
    </xf>
    <xf numFmtId="0" fontId="3" fillId="0" borderId="8" xfId="0" applyFont="1" applyFill="1" applyBorder="1" applyAlignment="1">
      <alignment horizontal="center"/>
    </xf>
    <xf numFmtId="0" fontId="3" fillId="0" borderId="27" xfId="0" applyFont="1" applyFill="1" applyBorder="1" applyAlignment="1">
      <alignment horizontal="center"/>
    </xf>
    <xf numFmtId="0" fontId="3" fillId="0" borderId="11" xfId="0" applyFont="1" applyFill="1" applyBorder="1" applyAlignment="1">
      <alignment horizontal="center"/>
    </xf>
    <xf numFmtId="0" fontId="3" fillId="0" borderId="7" xfId="0" applyFont="1" applyFill="1" applyBorder="1" applyAlignment="1">
      <alignment horizontal="center"/>
    </xf>
    <xf numFmtId="0" fontId="2" fillId="0" borderId="27" xfId="0" applyFont="1" applyFill="1" applyBorder="1" applyAlignment="1">
      <alignment horizontal="center"/>
    </xf>
    <xf numFmtId="0" fontId="2" fillId="0" borderId="1" xfId="0" applyFont="1" applyFill="1" applyBorder="1" applyAlignment="1">
      <alignment horizontal="center"/>
    </xf>
    <xf numFmtId="0" fontId="2" fillId="0" borderId="11" xfId="0" applyFont="1" applyFill="1" applyBorder="1" applyAlignment="1">
      <alignment horizontal="center"/>
    </xf>
    <xf numFmtId="0" fontId="7" fillId="0" borderId="3" xfId="0" applyFont="1" applyFill="1" applyBorder="1" applyAlignment="1">
      <alignment horizontal="left" wrapText="1"/>
    </xf>
    <xf numFmtId="0" fontId="2" fillId="0" borderId="4" xfId="0" applyFont="1" applyFill="1" applyBorder="1" applyAlignment="1">
      <alignment horizontal="center"/>
    </xf>
    <xf numFmtId="0" fontId="2" fillId="0" borderId="6" xfId="0" applyFont="1" applyFill="1" applyBorder="1" applyAlignment="1">
      <alignment horizontal="center"/>
    </xf>
    <xf numFmtId="0" fontId="2" fillId="0" borderId="5" xfId="0" applyFont="1" applyFill="1" applyBorder="1" applyAlignment="1">
      <alignment horizontal="center"/>
    </xf>
    <xf numFmtId="0" fontId="3" fillId="0" borderId="4" xfId="0" applyFont="1" applyFill="1" applyBorder="1" applyAlignment="1">
      <alignment horizontal="center"/>
    </xf>
    <xf numFmtId="0" fontId="3" fillId="0" borderId="5" xfId="0" applyFont="1" applyFill="1" applyBorder="1" applyAlignment="1">
      <alignment horizontal="center"/>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3" fillId="0" borderId="2" xfId="0" applyFont="1" applyFill="1" applyBorder="1" applyAlignment="1">
      <alignment horizontal="center" wrapText="1"/>
    </xf>
    <xf numFmtId="0" fontId="3" fillId="0" borderId="10" xfId="0" applyFont="1" applyFill="1" applyBorder="1" applyAlignment="1">
      <alignment horizontal="center"/>
    </xf>
    <xf numFmtId="0" fontId="0" fillId="0" borderId="28" xfId="0" applyFont="1" applyFill="1" applyBorder="1" applyAlignment="1">
      <alignment horizontal="left" vertical="center" wrapText="1"/>
    </xf>
    <xf numFmtId="0" fontId="0" fillId="0" borderId="11" xfId="0" applyFont="1" applyFill="1" applyBorder="1" applyAlignment="1">
      <alignment horizontal="left" vertical="center" wrapText="1"/>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27"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xf>
    <xf numFmtId="0" fontId="13" fillId="0" borderId="1" xfId="0" applyFont="1" applyBorder="1" applyAlignment="1">
      <alignment horizontal="center" wrapText="1"/>
    </xf>
    <xf numFmtId="0" fontId="13" fillId="4" borderId="3" xfId="0" applyFont="1" applyFill="1" applyBorder="1" applyAlignment="1">
      <alignment horizontal="center" wrapText="1"/>
    </xf>
    <xf numFmtId="0" fontId="13" fillId="4" borderId="5" xfId="0" applyFont="1" applyFill="1" applyBorder="1" applyAlignment="1">
      <alignment horizont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6"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4" xfId="0" applyFont="1" applyBorder="1" applyAlignment="1">
      <alignment horizontal="left" vertical="center" wrapText="1"/>
    </xf>
    <xf numFmtId="0" fontId="14" fillId="0" borderId="6" xfId="0" applyFont="1" applyBorder="1" applyAlignment="1">
      <alignment horizontal="left" vertical="center" wrapText="1"/>
    </xf>
    <xf numFmtId="0" fontId="14" fillId="0" borderId="5" xfId="0" applyFont="1" applyBorder="1" applyAlignment="1">
      <alignment horizontal="left" vertical="center" wrapText="1"/>
    </xf>
    <xf numFmtId="0" fontId="12" fillId="0" borderId="3" xfId="0" applyFont="1" applyBorder="1" applyAlignment="1">
      <alignment horizontal="justify" vertical="center" wrapText="1"/>
    </xf>
    <xf numFmtId="0" fontId="14" fillId="0" borderId="4" xfId="0" applyFont="1" applyBorder="1" applyAlignment="1">
      <alignment horizontal="left" vertical="center"/>
    </xf>
    <xf numFmtId="0" fontId="14" fillId="0" borderId="6" xfId="0" applyFont="1" applyBorder="1" applyAlignment="1">
      <alignment horizontal="left" vertical="center"/>
    </xf>
    <xf numFmtId="0" fontId="14" fillId="0" borderId="5" xfId="0" applyFont="1" applyBorder="1" applyAlignment="1">
      <alignment horizontal="left" vertical="center"/>
    </xf>
    <xf numFmtId="0" fontId="13" fillId="0" borderId="4" xfId="0" applyFont="1" applyBorder="1" applyAlignment="1">
      <alignment horizontal="left" vertical="center" wrapText="1"/>
    </xf>
    <xf numFmtId="0" fontId="13" fillId="0" borderId="6" xfId="0" applyFont="1" applyBorder="1" applyAlignment="1">
      <alignment horizontal="left" vertical="center" wrapText="1"/>
    </xf>
    <xf numFmtId="0" fontId="13" fillId="0" borderId="5" xfId="0" applyFont="1" applyBorder="1" applyAlignment="1">
      <alignment horizontal="left" vertical="center" wrapText="1"/>
    </xf>
    <xf numFmtId="0" fontId="13" fillId="4" borderId="4" xfId="0" applyFont="1" applyFill="1" applyBorder="1" applyAlignment="1">
      <alignment horizontal="center" wrapText="1"/>
    </xf>
    <xf numFmtId="0" fontId="14" fillId="0" borderId="7" xfId="0" applyFont="1" applyBorder="1" applyAlignment="1">
      <alignment horizontal="left" vertical="center"/>
    </xf>
    <xf numFmtId="0" fontId="14" fillId="0" borderId="2" xfId="0" applyFont="1" applyBorder="1" applyAlignment="1">
      <alignment horizontal="left" vertical="center"/>
    </xf>
    <xf numFmtId="0" fontId="14" fillId="0" borderId="8" xfId="0" applyFont="1" applyBorder="1" applyAlignment="1">
      <alignment horizontal="left" vertical="center"/>
    </xf>
    <xf numFmtId="0" fontId="14" fillId="0" borderId="4" xfId="0" applyFont="1" applyBorder="1" applyAlignment="1">
      <alignment horizontal="justify" vertical="top" wrapText="1"/>
    </xf>
    <xf numFmtId="0" fontId="14" fillId="0" borderId="6" xfId="0" applyFont="1" applyBorder="1" applyAlignment="1">
      <alignment horizontal="justify" vertical="top" wrapText="1"/>
    </xf>
    <xf numFmtId="0" fontId="14" fillId="0" borderId="5" xfId="0" applyFont="1" applyBorder="1" applyAlignment="1">
      <alignment horizontal="justify" vertical="top" wrapText="1"/>
    </xf>
    <xf numFmtId="0" fontId="13" fillId="4" borderId="9" xfId="0" applyFont="1" applyFill="1" applyBorder="1" applyAlignment="1">
      <alignment horizontal="center" wrapText="1"/>
    </xf>
    <xf numFmtId="0" fontId="13" fillId="4" borderId="8" xfId="0" applyFont="1" applyFill="1" applyBorder="1" applyAlignment="1">
      <alignment horizontal="center" wrapText="1"/>
    </xf>
    <xf numFmtId="0" fontId="13" fillId="4" borderId="7" xfId="0" applyFont="1" applyFill="1" applyBorder="1" applyAlignment="1">
      <alignment horizontal="center" wrapText="1"/>
    </xf>
    <xf numFmtId="166" fontId="0" fillId="0" borderId="0" xfId="0" applyNumberFormat="1"/>
  </cellXfs>
  <cellStyles count="5">
    <cellStyle name="Millares [0] 3 7" xfId="3"/>
    <cellStyle name="Moneda 2" xfId="1"/>
    <cellStyle name="Moneda 2 2 2 2 2" xfId="4"/>
    <cellStyle name="Normal" xfId="0" builtinId="0"/>
    <cellStyle name="Porcentaje" xfId="2" builtinId="5"/>
  </cellStyles>
  <dxfs count="1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904875</xdr:colOff>
      <xdr:row>1</xdr:row>
      <xdr:rowOff>200025</xdr:rowOff>
    </xdr:from>
    <xdr:to>
      <xdr:col>3</xdr:col>
      <xdr:colOff>200025</xdr:colOff>
      <xdr:row>2</xdr:row>
      <xdr:rowOff>445856</xdr:rowOff>
    </xdr:to>
    <xdr:pic>
      <xdr:nvPicPr>
        <xdr:cNvPr id="3" name="Picture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47975" y="400050"/>
          <a:ext cx="1752600" cy="10745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892851</xdr:colOff>
      <xdr:row>1</xdr:row>
      <xdr:rowOff>114299</xdr:rowOff>
    </xdr:from>
    <xdr:to>
      <xdr:col>3</xdr:col>
      <xdr:colOff>253111</xdr:colOff>
      <xdr:row>3</xdr:row>
      <xdr:rowOff>190499</xdr:rowOff>
    </xdr:to>
    <xdr:pic>
      <xdr:nvPicPr>
        <xdr:cNvPr id="3" name="Picture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35951" y="314324"/>
          <a:ext cx="1817710" cy="11144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1057276</xdr:colOff>
      <xdr:row>1</xdr:row>
      <xdr:rowOff>371475</xdr:rowOff>
    </xdr:from>
    <xdr:to>
      <xdr:col>3</xdr:col>
      <xdr:colOff>19050</xdr:colOff>
      <xdr:row>2</xdr:row>
      <xdr:rowOff>600075</xdr:rowOff>
    </xdr:to>
    <xdr:pic>
      <xdr:nvPicPr>
        <xdr:cNvPr id="3" name="Picture 1">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00376" y="571500"/>
          <a:ext cx="1419224" cy="1057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975525</xdr:colOff>
      <xdr:row>1</xdr:row>
      <xdr:rowOff>180975</xdr:rowOff>
    </xdr:from>
    <xdr:to>
      <xdr:col>3</xdr:col>
      <xdr:colOff>195961</xdr:colOff>
      <xdr:row>2</xdr:row>
      <xdr:rowOff>381000</xdr:rowOff>
    </xdr:to>
    <xdr:pic>
      <xdr:nvPicPr>
        <xdr:cNvPr id="3" name="Picture 1">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8625" y="371475"/>
          <a:ext cx="1677886" cy="10287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952500</xdr:colOff>
      <xdr:row>1</xdr:row>
      <xdr:rowOff>76200</xdr:rowOff>
    </xdr:from>
    <xdr:to>
      <xdr:col>3</xdr:col>
      <xdr:colOff>204008</xdr:colOff>
      <xdr:row>2</xdr:row>
      <xdr:rowOff>295275</xdr:rowOff>
    </xdr:to>
    <xdr:pic>
      <xdr:nvPicPr>
        <xdr:cNvPr id="3" name="Picture 1">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95600" y="266700"/>
          <a:ext cx="1708958" cy="1047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1009650</xdr:colOff>
      <xdr:row>1</xdr:row>
      <xdr:rowOff>204311</xdr:rowOff>
    </xdr:from>
    <xdr:to>
      <xdr:col>3</xdr:col>
      <xdr:colOff>57149</xdr:colOff>
      <xdr:row>2</xdr:row>
      <xdr:rowOff>209550</xdr:rowOff>
    </xdr:to>
    <xdr:pic>
      <xdr:nvPicPr>
        <xdr:cNvPr id="3" name="Picture 1">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0" y="394811"/>
          <a:ext cx="1504949" cy="1319689"/>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1019174</xdr:colOff>
      <xdr:row>1</xdr:row>
      <xdr:rowOff>371474</xdr:rowOff>
    </xdr:from>
    <xdr:to>
      <xdr:col>3</xdr:col>
      <xdr:colOff>2965</xdr:colOff>
      <xdr:row>3</xdr:row>
      <xdr:rowOff>216864</xdr:rowOff>
    </xdr:to>
    <xdr:pic>
      <xdr:nvPicPr>
        <xdr:cNvPr id="3" name="Picture 1">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2274" y="561974"/>
          <a:ext cx="1441241" cy="88361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1019174</xdr:colOff>
      <xdr:row>1</xdr:row>
      <xdr:rowOff>371474</xdr:rowOff>
    </xdr:from>
    <xdr:to>
      <xdr:col>3</xdr:col>
      <xdr:colOff>2965</xdr:colOff>
      <xdr:row>3</xdr:row>
      <xdr:rowOff>216864</xdr:rowOff>
    </xdr:to>
    <xdr:pic>
      <xdr:nvPicPr>
        <xdr:cNvPr id="4" name="Picture 1">
          <a:extLst>
            <a:ext uri="{FF2B5EF4-FFF2-40B4-BE49-F238E27FC236}">
              <a16:creationId xmlns:a16="http://schemas.microsoft.com/office/drawing/2014/main" id="{00000000-0008-0000-0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2274" y="561974"/>
          <a:ext cx="1441241" cy="88361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1019174</xdr:colOff>
      <xdr:row>1</xdr:row>
      <xdr:rowOff>371474</xdr:rowOff>
    </xdr:from>
    <xdr:to>
      <xdr:col>3</xdr:col>
      <xdr:colOff>2965</xdr:colOff>
      <xdr:row>3</xdr:row>
      <xdr:rowOff>216864</xdr:rowOff>
    </xdr:to>
    <xdr:pic>
      <xdr:nvPicPr>
        <xdr:cNvPr id="5" name="Picture 1">
          <a:extLst>
            <a:ext uri="{FF2B5EF4-FFF2-40B4-BE49-F238E27FC236}">
              <a16:creationId xmlns:a16="http://schemas.microsoft.com/office/drawing/2014/main" id="{00000000-0008-0000-0B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2274" y="561974"/>
          <a:ext cx="1441241" cy="88361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view="pageBreakPreview" topLeftCell="A17" zoomScaleNormal="100" zoomScaleSheetLayoutView="100" workbookViewId="0">
      <selection activeCell="E22" sqref="E22"/>
    </sheetView>
  </sheetViews>
  <sheetFormatPr baseColWidth="10" defaultRowHeight="15" x14ac:dyDescent="0.25"/>
  <cols>
    <col min="1" max="1" width="29.140625" customWidth="1"/>
    <col min="2" max="2" width="25.42578125" customWidth="1"/>
    <col min="3" max="3" width="11.42578125" customWidth="1"/>
    <col min="4" max="4" width="15.5703125" customWidth="1"/>
    <col min="5" max="5" width="14.85546875" customWidth="1"/>
    <col min="6" max="6" width="15" customWidth="1"/>
  </cols>
  <sheetData>
    <row r="1" spans="1:8" ht="15.75" thickTop="1" x14ac:dyDescent="0.25">
      <c r="A1" s="1"/>
      <c r="B1" s="2"/>
      <c r="C1" s="2"/>
      <c r="D1" s="2"/>
      <c r="E1" s="2"/>
      <c r="F1" s="3"/>
    </row>
    <row r="2" spans="1:8" ht="65.25" customHeight="1" x14ac:dyDescent="0.25">
      <c r="A2" s="122" t="s">
        <v>54</v>
      </c>
      <c r="B2" s="123"/>
      <c r="C2" s="123"/>
      <c r="D2" s="123"/>
      <c r="E2" s="123"/>
      <c r="F2" s="124"/>
    </row>
    <row r="3" spans="1:8" ht="74.25" customHeight="1" x14ac:dyDescent="0.25">
      <c r="A3" s="125"/>
      <c r="B3" s="126"/>
      <c r="C3" s="126"/>
      <c r="D3" s="126"/>
      <c r="E3" s="126"/>
      <c r="F3" s="127"/>
      <c r="G3" s="4"/>
      <c r="H3" s="4"/>
    </row>
    <row r="4" spans="1:8" ht="42" customHeight="1" x14ac:dyDescent="0.25">
      <c r="A4" s="131"/>
      <c r="B4" s="132"/>
      <c r="C4" s="132"/>
      <c r="D4" s="132"/>
      <c r="E4" s="132"/>
      <c r="F4" s="133"/>
      <c r="G4" s="4"/>
      <c r="H4" s="4"/>
    </row>
    <row r="5" spans="1:8" ht="18" customHeight="1" x14ac:dyDescent="0.25">
      <c r="A5" s="128"/>
      <c r="B5" s="129"/>
      <c r="C5" s="129"/>
      <c r="D5" s="129"/>
      <c r="E5" s="129"/>
      <c r="F5" s="130"/>
      <c r="G5" s="4"/>
      <c r="H5" s="4"/>
    </row>
    <row r="6" spans="1:8" x14ac:dyDescent="0.25">
      <c r="A6" s="136" t="s">
        <v>8</v>
      </c>
      <c r="B6" s="137"/>
      <c r="C6" s="137"/>
      <c r="D6" s="137"/>
      <c r="E6" s="137"/>
      <c r="F6" s="138"/>
    </row>
    <row r="7" spans="1:8" ht="21" customHeight="1" x14ac:dyDescent="0.25">
      <c r="A7" s="8" t="s">
        <v>9</v>
      </c>
      <c r="B7" s="135" t="s">
        <v>10</v>
      </c>
      <c r="C7" s="135"/>
      <c r="D7" s="135"/>
      <c r="E7" s="9" t="s">
        <v>11</v>
      </c>
      <c r="F7" s="10" t="s">
        <v>12</v>
      </c>
    </row>
    <row r="8" spans="1:8" ht="38.25" customHeight="1" x14ac:dyDescent="0.25">
      <c r="A8" s="73">
        <v>1</v>
      </c>
      <c r="B8" s="139" t="s">
        <v>13</v>
      </c>
      <c r="C8" s="140"/>
      <c r="D8" s="141"/>
      <c r="E8" s="11" t="s">
        <v>14</v>
      </c>
      <c r="F8" s="12">
        <v>1</v>
      </c>
    </row>
    <row r="9" spans="1:8" x14ac:dyDescent="0.25">
      <c r="A9" s="5"/>
      <c r="B9" s="6"/>
      <c r="C9" s="6"/>
      <c r="D9" s="6"/>
      <c r="E9" s="6"/>
      <c r="F9" s="7"/>
    </row>
    <row r="10" spans="1:8" x14ac:dyDescent="0.25">
      <c r="A10" s="142" t="s">
        <v>15</v>
      </c>
      <c r="B10" s="143"/>
      <c r="C10" s="143"/>
      <c r="D10" s="143"/>
      <c r="E10" s="143"/>
      <c r="F10" s="144"/>
    </row>
    <row r="11" spans="1:8" x14ac:dyDescent="0.25">
      <c r="A11" s="13" t="s">
        <v>10</v>
      </c>
      <c r="B11" s="14" t="s">
        <v>16</v>
      </c>
      <c r="C11" s="76" t="s">
        <v>55</v>
      </c>
      <c r="D11" s="9" t="s">
        <v>17</v>
      </c>
      <c r="E11" s="9" t="s">
        <v>18</v>
      </c>
      <c r="F11" s="10" t="s">
        <v>19</v>
      </c>
    </row>
    <row r="12" spans="1:8" x14ac:dyDescent="0.25">
      <c r="A12" s="15"/>
      <c r="B12" s="16"/>
      <c r="C12" s="11"/>
      <c r="D12" s="17"/>
      <c r="E12" s="18"/>
      <c r="F12" s="19">
        <f>+D12*E12</f>
        <v>0</v>
      </c>
    </row>
    <row r="13" spans="1:8" x14ac:dyDescent="0.25">
      <c r="A13" s="15"/>
      <c r="B13" s="16"/>
      <c r="C13" s="16"/>
      <c r="D13" s="16"/>
      <c r="E13" s="16"/>
      <c r="F13" s="19">
        <f>+D13*E13</f>
        <v>0</v>
      </c>
    </row>
    <row r="14" spans="1:8" x14ac:dyDescent="0.25">
      <c r="A14" s="20"/>
      <c r="B14" s="16"/>
      <c r="C14" s="16"/>
      <c r="D14" s="16"/>
      <c r="E14" s="21" t="s">
        <v>20</v>
      </c>
      <c r="F14" s="22">
        <f>SUM(F12:F13)</f>
        <v>0</v>
      </c>
    </row>
    <row r="15" spans="1:8" x14ac:dyDescent="0.25">
      <c r="A15" s="5"/>
      <c r="B15" s="6"/>
      <c r="C15" s="6"/>
      <c r="D15" s="6"/>
      <c r="E15" s="6"/>
      <c r="F15" s="7"/>
    </row>
    <row r="16" spans="1:8" x14ac:dyDescent="0.25">
      <c r="A16" s="142" t="s">
        <v>21</v>
      </c>
      <c r="B16" s="143"/>
      <c r="C16" s="143"/>
      <c r="D16" s="143"/>
      <c r="E16" s="143"/>
      <c r="F16" s="144"/>
    </row>
    <row r="17" spans="1:6" x14ac:dyDescent="0.25">
      <c r="A17" s="134" t="s">
        <v>10</v>
      </c>
      <c r="B17" s="135"/>
      <c r="C17" s="23" t="s">
        <v>11</v>
      </c>
      <c r="D17" s="24" t="s">
        <v>12</v>
      </c>
      <c r="E17" s="14" t="s">
        <v>22</v>
      </c>
      <c r="F17" s="19" t="s">
        <v>19</v>
      </c>
    </row>
    <row r="18" spans="1:6" ht="27.75" customHeight="1" x14ac:dyDescent="0.25">
      <c r="A18" s="145" t="s">
        <v>23</v>
      </c>
      <c r="B18" s="146"/>
      <c r="C18" s="25" t="s">
        <v>4</v>
      </c>
      <c r="D18" s="26">
        <v>0.6</v>
      </c>
      <c r="E18" s="27">
        <v>2200</v>
      </c>
      <c r="F18" s="28">
        <f>+D18*E18</f>
        <v>1320</v>
      </c>
    </row>
    <row r="19" spans="1:6" x14ac:dyDescent="0.25">
      <c r="A19" s="147"/>
      <c r="B19" s="148"/>
      <c r="C19" s="16"/>
      <c r="D19" s="16"/>
      <c r="E19" s="21" t="s">
        <v>20</v>
      </c>
      <c r="F19" s="22">
        <f>SUM(F18:F18)</f>
        <v>1320</v>
      </c>
    </row>
    <row r="20" spans="1:6" x14ac:dyDescent="0.25">
      <c r="A20" s="5"/>
      <c r="B20" s="6"/>
      <c r="C20" s="6"/>
      <c r="D20" s="6"/>
      <c r="E20" s="6"/>
      <c r="F20" s="7"/>
    </row>
    <row r="21" spans="1:6" x14ac:dyDescent="0.25">
      <c r="A21" s="149" t="s">
        <v>24</v>
      </c>
      <c r="B21" s="150"/>
      <c r="C21" s="150"/>
      <c r="D21" s="150"/>
      <c r="E21" s="150"/>
      <c r="F21" s="151"/>
    </row>
    <row r="22" spans="1:6" x14ac:dyDescent="0.25">
      <c r="A22" s="13" t="s">
        <v>25</v>
      </c>
      <c r="B22" s="14" t="s">
        <v>26</v>
      </c>
      <c r="C22" s="14" t="s">
        <v>27</v>
      </c>
      <c r="D22" s="14" t="s">
        <v>28</v>
      </c>
      <c r="E22" s="14" t="s">
        <v>29</v>
      </c>
      <c r="F22" s="19" t="s">
        <v>19</v>
      </c>
    </row>
    <row r="23" spans="1:6" x14ac:dyDescent="0.25">
      <c r="A23" s="29"/>
      <c r="B23" s="11"/>
      <c r="C23" s="11"/>
      <c r="D23" s="11"/>
      <c r="E23" s="17"/>
      <c r="F23" s="19">
        <f>+D23*E23</f>
        <v>0</v>
      </c>
    </row>
    <row r="24" spans="1:6" x14ac:dyDescent="0.25">
      <c r="A24" s="30"/>
      <c r="B24" s="31"/>
      <c r="C24" s="16"/>
      <c r="D24" s="16"/>
      <c r="E24" s="16"/>
      <c r="F24" s="19">
        <f>+D24*E24</f>
        <v>0</v>
      </c>
    </row>
    <row r="25" spans="1:6" x14ac:dyDescent="0.25">
      <c r="A25" s="30"/>
      <c r="B25" s="31"/>
      <c r="C25" s="16"/>
      <c r="D25" s="16"/>
      <c r="E25" s="21" t="s">
        <v>20</v>
      </c>
      <c r="F25" s="32">
        <f>SUM(F23:F24)</f>
        <v>0</v>
      </c>
    </row>
    <row r="26" spans="1:6" x14ac:dyDescent="0.25">
      <c r="A26" s="5"/>
      <c r="B26" s="6"/>
      <c r="C26" s="6"/>
      <c r="D26" s="6"/>
      <c r="E26" s="6"/>
      <c r="F26" s="33"/>
    </row>
    <row r="27" spans="1:6" x14ac:dyDescent="0.25">
      <c r="A27" s="142" t="s">
        <v>30</v>
      </c>
      <c r="B27" s="143"/>
      <c r="C27" s="143"/>
      <c r="D27" s="143"/>
      <c r="E27" s="143"/>
      <c r="F27" s="144"/>
    </row>
    <row r="28" spans="1:6" x14ac:dyDescent="0.25">
      <c r="A28" s="13" t="s">
        <v>31</v>
      </c>
      <c r="B28" s="14" t="s">
        <v>32</v>
      </c>
      <c r="C28" s="14" t="s">
        <v>33</v>
      </c>
      <c r="D28" s="14" t="s">
        <v>34</v>
      </c>
      <c r="E28" s="14" t="s">
        <v>18</v>
      </c>
      <c r="F28" s="19" t="s">
        <v>19</v>
      </c>
    </row>
    <row r="29" spans="1:6" x14ac:dyDescent="0.25">
      <c r="A29" s="15"/>
      <c r="B29" s="31"/>
      <c r="C29" s="16"/>
      <c r="D29" s="17"/>
      <c r="E29" s="34"/>
      <c r="F29" s="32"/>
    </row>
    <row r="30" spans="1:6" x14ac:dyDescent="0.25">
      <c r="A30" s="30"/>
      <c r="B30" s="31"/>
      <c r="C30" s="16"/>
      <c r="D30" s="16"/>
      <c r="E30" s="16"/>
      <c r="F30" s="35"/>
    </row>
    <row r="31" spans="1:6" x14ac:dyDescent="0.25">
      <c r="A31" s="30"/>
      <c r="B31" s="31"/>
      <c r="C31" s="16"/>
      <c r="D31" s="16"/>
      <c r="E31" s="21" t="s">
        <v>20</v>
      </c>
      <c r="F31" s="36">
        <f>SUM(F29:F30)</f>
        <v>0</v>
      </c>
    </row>
    <row r="32" spans="1:6" x14ac:dyDescent="0.25">
      <c r="A32" s="5"/>
      <c r="B32" s="6"/>
      <c r="C32" s="6"/>
      <c r="D32" s="6"/>
      <c r="E32" s="6"/>
      <c r="F32" s="7"/>
    </row>
    <row r="33" spans="1:6" x14ac:dyDescent="0.25">
      <c r="A33" s="152" t="s">
        <v>35</v>
      </c>
      <c r="B33" s="153"/>
      <c r="C33" s="153"/>
      <c r="D33" s="153"/>
      <c r="E33" s="153"/>
      <c r="F33" s="37">
        <f>+ROUND(F14+F19+F25+F31,0)</f>
        <v>1320</v>
      </c>
    </row>
    <row r="34" spans="1:6" ht="15.75" thickBot="1" x14ac:dyDescent="0.3">
      <c r="A34" s="38"/>
      <c r="B34" s="39"/>
      <c r="C34" s="39"/>
      <c r="D34" s="39"/>
      <c r="E34" s="39"/>
      <c r="F34" s="40"/>
    </row>
    <row r="35" spans="1:6" ht="15.75" thickTop="1" x14ac:dyDescent="0.25"/>
  </sheetData>
  <mergeCells count="14">
    <mergeCell ref="A18:B18"/>
    <mergeCell ref="A19:B19"/>
    <mergeCell ref="A21:F21"/>
    <mergeCell ref="A27:F27"/>
    <mergeCell ref="A33:E33"/>
    <mergeCell ref="A2:F3"/>
    <mergeCell ref="A5:F5"/>
    <mergeCell ref="A4:F4"/>
    <mergeCell ref="A17:B17"/>
    <mergeCell ref="A6:F6"/>
    <mergeCell ref="B7:D7"/>
    <mergeCell ref="B8:D8"/>
    <mergeCell ref="A10:F10"/>
    <mergeCell ref="A16:F16"/>
  </mergeCells>
  <conditionalFormatting sqref="A18">
    <cfRule type="cellIs" dxfId="17" priority="1" stopIfTrue="1" operator="equal">
      <formula>0</formula>
    </cfRule>
  </conditionalFormatting>
  <printOptions horizontalCentered="1" verticalCentered="1"/>
  <pageMargins left="0.70866141732283472" right="0.70866141732283472" top="0.74803149606299213" bottom="0.74803149606299213" header="0.31496062992125984" footer="0.31496062992125984"/>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view="pageBreakPreview" topLeftCell="A27" zoomScaleNormal="100" zoomScaleSheetLayoutView="100" workbookViewId="0">
      <selection activeCell="E45" sqref="E45"/>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ht="15.75" thickTop="1" x14ac:dyDescent="0.25">
      <c r="A1" s="1"/>
      <c r="B1" s="2"/>
      <c r="C1" s="2"/>
      <c r="D1" s="2"/>
      <c r="E1" s="2"/>
      <c r="F1" s="3"/>
    </row>
    <row r="2" spans="1:8" ht="65.25" customHeight="1" x14ac:dyDescent="0.25">
      <c r="A2" s="122" t="s">
        <v>54</v>
      </c>
      <c r="B2" s="123"/>
      <c r="C2" s="123"/>
      <c r="D2" s="123"/>
      <c r="E2" s="123"/>
      <c r="F2" s="124"/>
    </row>
    <row r="3" spans="1:8" ht="16.5" customHeight="1" x14ac:dyDescent="0.25">
      <c r="A3" s="154"/>
      <c r="B3" s="155"/>
      <c r="C3" s="155"/>
      <c r="D3" s="155"/>
      <c r="E3" s="155"/>
      <c r="F3" s="156"/>
      <c r="G3" s="4"/>
      <c r="H3" s="4"/>
    </row>
    <row r="4" spans="1:8" ht="21.75" customHeight="1" x14ac:dyDescent="0.25">
      <c r="A4" s="154"/>
      <c r="B4" s="155"/>
      <c r="C4" s="155"/>
      <c r="D4" s="155"/>
      <c r="E4" s="155"/>
      <c r="F4" s="156"/>
    </row>
    <row r="5" spans="1:8" x14ac:dyDescent="0.25">
      <c r="A5" s="154"/>
      <c r="B5" s="155"/>
      <c r="C5" s="155"/>
      <c r="D5" s="155"/>
      <c r="E5" s="155"/>
      <c r="F5" s="156"/>
    </row>
    <row r="6" spans="1:8" x14ac:dyDescent="0.25">
      <c r="A6" s="125"/>
      <c r="B6" s="126"/>
      <c r="C6" s="126"/>
      <c r="D6" s="126"/>
      <c r="E6" s="126"/>
      <c r="F6" s="127"/>
    </row>
    <row r="7" spans="1:8" ht="39.75" customHeight="1" x14ac:dyDescent="0.25">
      <c r="A7" s="131"/>
      <c r="B7" s="132"/>
      <c r="C7" s="132"/>
      <c r="D7" s="132"/>
      <c r="E7" s="132"/>
      <c r="F7" s="133"/>
    </row>
    <row r="8" spans="1:8" x14ac:dyDescent="0.25">
      <c r="A8" s="157"/>
      <c r="B8" s="158"/>
      <c r="C8" s="158"/>
      <c r="D8" s="158"/>
      <c r="E8" s="158"/>
      <c r="F8" s="159"/>
    </row>
    <row r="9" spans="1:8" x14ac:dyDescent="0.25">
      <c r="A9" s="136" t="s">
        <v>8</v>
      </c>
      <c r="B9" s="137"/>
      <c r="C9" s="137"/>
      <c r="D9" s="137"/>
      <c r="E9" s="137"/>
      <c r="F9" s="138"/>
    </row>
    <row r="10" spans="1:8" x14ac:dyDescent="0.25">
      <c r="A10" s="8" t="s">
        <v>9</v>
      </c>
      <c r="B10" s="135" t="s">
        <v>10</v>
      </c>
      <c r="C10" s="135"/>
      <c r="D10" s="135"/>
      <c r="E10" s="9" t="s">
        <v>11</v>
      </c>
      <c r="F10" s="10" t="s">
        <v>12</v>
      </c>
    </row>
    <row r="11" spans="1:8" x14ac:dyDescent="0.25">
      <c r="A11" s="73">
        <v>2</v>
      </c>
      <c r="B11" s="160" t="s">
        <v>1</v>
      </c>
      <c r="C11" s="161"/>
      <c r="D11" s="162"/>
      <c r="E11" s="11" t="s">
        <v>14</v>
      </c>
      <c r="F11" s="12">
        <v>1</v>
      </c>
    </row>
    <row r="12" spans="1:8" x14ac:dyDescent="0.25">
      <c r="A12" s="5"/>
      <c r="B12" s="6"/>
      <c r="C12" s="6"/>
      <c r="D12" s="6"/>
      <c r="E12" s="6"/>
      <c r="F12" s="7"/>
    </row>
    <row r="13" spans="1:8" x14ac:dyDescent="0.25">
      <c r="A13" s="142" t="s">
        <v>15</v>
      </c>
      <c r="B13" s="143"/>
      <c r="C13" s="143"/>
      <c r="D13" s="143"/>
      <c r="E13" s="143"/>
      <c r="F13" s="144"/>
    </row>
    <row r="14" spans="1:8" x14ac:dyDescent="0.25">
      <c r="A14" s="13" t="s">
        <v>10</v>
      </c>
      <c r="B14" s="14" t="s">
        <v>16</v>
      </c>
      <c r="C14" s="76" t="s">
        <v>55</v>
      </c>
      <c r="D14" s="9" t="s">
        <v>17</v>
      </c>
      <c r="E14" s="9" t="s">
        <v>18</v>
      </c>
      <c r="F14" s="10" t="s">
        <v>19</v>
      </c>
    </row>
    <row r="15" spans="1:8" x14ac:dyDescent="0.25">
      <c r="A15" s="15"/>
      <c r="B15" s="16"/>
      <c r="C15" s="11"/>
      <c r="D15" s="17"/>
      <c r="E15" s="18"/>
      <c r="F15" s="19">
        <f>+D15*E15</f>
        <v>0</v>
      </c>
    </row>
    <row r="16" spans="1:8" x14ac:dyDescent="0.25">
      <c r="A16" s="15"/>
      <c r="B16" s="16"/>
      <c r="C16" s="16"/>
      <c r="D16" s="16"/>
      <c r="E16" s="16"/>
      <c r="F16" s="19">
        <f>+D16*E16</f>
        <v>0</v>
      </c>
    </row>
    <row r="17" spans="1:6" s="44" customFormat="1" x14ac:dyDescent="0.25">
      <c r="A17" s="20"/>
      <c r="B17" s="16"/>
      <c r="C17" s="16"/>
      <c r="D17" s="16"/>
      <c r="E17" s="21" t="s">
        <v>20</v>
      </c>
      <c r="F17" s="22">
        <f>SUM(F15:F16)</f>
        <v>0</v>
      </c>
    </row>
    <row r="18" spans="1:6" s="44" customFormat="1" x14ac:dyDescent="0.25">
      <c r="A18" s="5"/>
      <c r="B18" s="6"/>
      <c r="C18" s="6"/>
      <c r="D18" s="6"/>
      <c r="E18" s="6"/>
      <c r="F18" s="7"/>
    </row>
    <row r="19" spans="1:6" s="44" customFormat="1" x14ac:dyDescent="0.25">
      <c r="A19" s="149" t="s">
        <v>21</v>
      </c>
      <c r="B19" s="150"/>
      <c r="C19" s="150"/>
      <c r="D19" s="150"/>
      <c r="E19" s="150"/>
      <c r="F19" s="151"/>
    </row>
    <row r="20" spans="1:6" x14ac:dyDescent="0.25">
      <c r="A20" s="134" t="s">
        <v>10</v>
      </c>
      <c r="B20" s="135"/>
      <c r="C20" s="14" t="s">
        <v>11</v>
      </c>
      <c r="D20" s="14" t="s">
        <v>12</v>
      </c>
      <c r="E20" s="14" t="s">
        <v>22</v>
      </c>
      <c r="F20" s="19" t="s">
        <v>19</v>
      </c>
    </row>
    <row r="21" spans="1:6" x14ac:dyDescent="0.25">
      <c r="A21" s="41" t="s">
        <v>36</v>
      </c>
      <c r="B21" s="42"/>
      <c r="C21" s="26" t="s">
        <v>11</v>
      </c>
      <c r="D21" s="74">
        <v>3</v>
      </c>
      <c r="E21" s="43">
        <v>65000</v>
      </c>
      <c r="F21" s="28">
        <f>+D21*E21</f>
        <v>195000</v>
      </c>
    </row>
    <row r="22" spans="1:6" x14ac:dyDescent="0.25">
      <c r="A22" s="41" t="s">
        <v>37</v>
      </c>
      <c r="B22" s="42"/>
      <c r="C22" s="26" t="s">
        <v>11</v>
      </c>
      <c r="D22" s="74">
        <v>180</v>
      </c>
      <c r="E22" s="43">
        <v>250</v>
      </c>
      <c r="F22" s="28">
        <f t="shared" ref="F22" si="0">+D22*E22</f>
        <v>45000</v>
      </c>
    </row>
    <row r="23" spans="1:6" x14ac:dyDescent="0.25">
      <c r="A23" s="147"/>
      <c r="B23" s="148"/>
      <c r="C23" s="16"/>
      <c r="D23" s="16"/>
      <c r="E23" s="21" t="s">
        <v>20</v>
      </c>
      <c r="F23" s="22">
        <f>SUM(F21:F22)</f>
        <v>240000</v>
      </c>
    </row>
    <row r="24" spans="1:6" x14ac:dyDescent="0.25">
      <c r="A24" s="5"/>
      <c r="B24" s="6"/>
      <c r="C24" s="6"/>
      <c r="D24" s="6"/>
      <c r="E24" s="6"/>
      <c r="F24" s="7"/>
    </row>
    <row r="25" spans="1:6" x14ac:dyDescent="0.25">
      <c r="A25" s="149" t="s">
        <v>24</v>
      </c>
      <c r="B25" s="150"/>
      <c r="C25" s="150"/>
      <c r="D25" s="150"/>
      <c r="E25" s="150"/>
      <c r="F25" s="151"/>
    </row>
    <row r="26" spans="1:6" x14ac:dyDescent="0.25">
      <c r="A26" s="13" t="s">
        <v>25</v>
      </c>
      <c r="B26" s="14" t="s">
        <v>26</v>
      </c>
      <c r="C26" s="14" t="s">
        <v>27</v>
      </c>
      <c r="D26" s="14" t="s">
        <v>28</v>
      </c>
      <c r="E26" s="14" t="s">
        <v>29</v>
      </c>
      <c r="F26" s="19" t="s">
        <v>19</v>
      </c>
    </row>
    <row r="27" spans="1:6" x14ac:dyDescent="0.25">
      <c r="A27" s="29"/>
      <c r="B27" s="11"/>
      <c r="C27" s="11"/>
      <c r="D27" s="11"/>
      <c r="E27" s="17"/>
      <c r="F27" s="19">
        <f>+D27*E27</f>
        <v>0</v>
      </c>
    </row>
    <row r="28" spans="1:6" x14ac:dyDescent="0.25">
      <c r="A28" s="30"/>
      <c r="B28" s="31"/>
      <c r="C28" s="16"/>
      <c r="D28" s="16"/>
      <c r="E28" s="16"/>
      <c r="F28" s="19">
        <f>+D28*E28</f>
        <v>0</v>
      </c>
    </row>
    <row r="29" spans="1:6" x14ac:dyDescent="0.25">
      <c r="A29" s="30"/>
      <c r="B29" s="31"/>
      <c r="C29" s="16"/>
      <c r="D29" s="16"/>
      <c r="E29" s="21" t="s">
        <v>20</v>
      </c>
      <c r="F29" s="32">
        <f>SUM(F27:F28)</f>
        <v>0</v>
      </c>
    </row>
    <row r="30" spans="1:6" x14ac:dyDescent="0.25">
      <c r="A30" s="5"/>
      <c r="B30" s="6"/>
      <c r="C30" s="6"/>
      <c r="D30" s="6"/>
      <c r="E30" s="6"/>
      <c r="F30" s="33"/>
    </row>
    <row r="31" spans="1:6" x14ac:dyDescent="0.25">
      <c r="A31" s="142" t="s">
        <v>30</v>
      </c>
      <c r="B31" s="143"/>
      <c r="C31" s="143"/>
      <c r="D31" s="143"/>
      <c r="E31" s="143"/>
      <c r="F31" s="144"/>
    </row>
    <row r="32" spans="1:6" x14ac:dyDescent="0.25">
      <c r="A32" s="13" t="s">
        <v>31</v>
      </c>
      <c r="B32" s="14" t="s">
        <v>32</v>
      </c>
      <c r="C32" s="14" t="s">
        <v>33</v>
      </c>
      <c r="D32" s="14" t="s">
        <v>34</v>
      </c>
      <c r="E32" s="14" t="s">
        <v>18</v>
      </c>
      <c r="F32" s="19" t="s">
        <v>19</v>
      </c>
    </row>
    <row r="33" spans="1:6" x14ac:dyDescent="0.25">
      <c r="A33" s="15"/>
      <c r="B33" s="31"/>
      <c r="C33" s="16"/>
      <c r="D33" s="17"/>
      <c r="E33" s="34"/>
      <c r="F33" s="32"/>
    </row>
    <row r="34" spans="1:6" x14ac:dyDescent="0.25">
      <c r="A34" s="30"/>
      <c r="B34" s="31"/>
      <c r="C34" s="16"/>
      <c r="D34" s="16"/>
      <c r="E34" s="16"/>
      <c r="F34" s="35"/>
    </row>
    <row r="35" spans="1:6" x14ac:dyDescent="0.25">
      <c r="A35" s="30"/>
      <c r="B35" s="31"/>
      <c r="C35" s="16"/>
      <c r="D35" s="16"/>
      <c r="E35" s="21" t="s">
        <v>20</v>
      </c>
      <c r="F35" s="36">
        <f>SUM(F33:F34)</f>
        <v>0</v>
      </c>
    </row>
    <row r="36" spans="1:6" x14ac:dyDescent="0.25">
      <c r="A36" s="5"/>
      <c r="B36" s="6"/>
      <c r="C36" s="6"/>
      <c r="D36" s="6"/>
      <c r="E36" s="6"/>
      <c r="F36" s="7"/>
    </row>
    <row r="37" spans="1:6" x14ac:dyDescent="0.25">
      <c r="A37" s="152" t="s">
        <v>35</v>
      </c>
      <c r="B37" s="153"/>
      <c r="C37" s="153"/>
      <c r="D37" s="153"/>
      <c r="E37" s="153"/>
      <c r="F37" s="37">
        <f>+F17+F23+F29+F35</f>
        <v>240000</v>
      </c>
    </row>
    <row r="38" spans="1:6" ht="15.75" thickBot="1" x14ac:dyDescent="0.3">
      <c r="A38" s="38"/>
      <c r="B38" s="39"/>
      <c r="C38" s="39"/>
      <c r="D38" s="39"/>
      <c r="E38" s="39"/>
      <c r="F38" s="40"/>
    </row>
    <row r="39" spans="1:6" ht="15.75" thickTop="1" x14ac:dyDescent="0.25"/>
  </sheetData>
  <mergeCells count="13">
    <mergeCell ref="A31:F31"/>
    <mergeCell ref="A37:E37"/>
    <mergeCell ref="A9:F9"/>
    <mergeCell ref="B10:D10"/>
    <mergeCell ref="B11:D11"/>
    <mergeCell ref="A13:F13"/>
    <mergeCell ref="A19:F19"/>
    <mergeCell ref="A20:B20"/>
    <mergeCell ref="A7:F7"/>
    <mergeCell ref="A2:F6"/>
    <mergeCell ref="A8:F8"/>
    <mergeCell ref="A23:B23"/>
    <mergeCell ref="A25:F25"/>
  </mergeCells>
  <conditionalFormatting sqref="A21">
    <cfRule type="cellIs" dxfId="16" priority="2" stopIfTrue="1" operator="equal">
      <formula>0</formula>
    </cfRule>
  </conditionalFormatting>
  <conditionalFormatting sqref="A22">
    <cfRule type="cellIs" dxfId="15" priority="1" stopIfTrue="1" operator="equal">
      <formula>0</formula>
    </cfRule>
  </conditionalFormatting>
  <printOptions horizontalCentered="1" verticalCentered="1"/>
  <pageMargins left="0.7" right="0.7" top="0.75" bottom="0.75" header="0.3" footer="0.3"/>
  <pageSetup scale="7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view="pageBreakPreview" topLeftCell="A16" zoomScaleNormal="100" zoomScaleSheetLayoutView="100" workbookViewId="0">
      <selection activeCell="E19" sqref="E19"/>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ht="15.75" thickTop="1" x14ac:dyDescent="0.25">
      <c r="A1" s="1"/>
      <c r="B1" s="2"/>
      <c r="C1" s="2"/>
      <c r="D1" s="2"/>
      <c r="E1" s="2"/>
      <c r="F1" s="3"/>
    </row>
    <row r="2" spans="1:8" ht="65.25" customHeight="1" x14ac:dyDescent="0.25">
      <c r="A2" s="122" t="s">
        <v>54</v>
      </c>
      <c r="B2" s="123"/>
      <c r="C2" s="123"/>
      <c r="D2" s="123"/>
      <c r="E2" s="123"/>
      <c r="F2" s="124"/>
    </row>
    <row r="3" spans="1:8" ht="70.5" customHeight="1" x14ac:dyDescent="0.25">
      <c r="A3" s="163"/>
      <c r="B3" s="155"/>
      <c r="C3" s="155"/>
      <c r="D3" s="155"/>
      <c r="E3" s="155"/>
      <c r="F3" s="156"/>
    </row>
    <row r="4" spans="1:8" ht="36" customHeight="1" x14ac:dyDescent="0.25">
      <c r="A4" s="125"/>
      <c r="B4" s="126"/>
      <c r="C4" s="126"/>
      <c r="D4" s="126"/>
      <c r="E4" s="126"/>
      <c r="F4" s="127"/>
      <c r="G4" s="4"/>
      <c r="H4" s="4"/>
    </row>
    <row r="5" spans="1:8" ht="30.75" customHeight="1" x14ac:dyDescent="0.25">
      <c r="A5" s="131"/>
      <c r="B5" s="132"/>
      <c r="C5" s="132"/>
      <c r="D5" s="132"/>
      <c r="E5" s="132"/>
      <c r="F5" s="133"/>
      <c r="G5" s="4"/>
      <c r="H5" s="4"/>
    </row>
    <row r="6" spans="1:8" x14ac:dyDescent="0.25">
      <c r="A6" s="157"/>
      <c r="B6" s="158"/>
      <c r="C6" s="158"/>
      <c r="D6" s="158"/>
      <c r="E6" s="158"/>
      <c r="F6" s="159"/>
    </row>
    <row r="7" spans="1:8" x14ac:dyDescent="0.25">
      <c r="A7" s="136" t="s">
        <v>8</v>
      </c>
      <c r="B7" s="137"/>
      <c r="C7" s="137"/>
      <c r="D7" s="137"/>
      <c r="E7" s="137"/>
      <c r="F7" s="138"/>
    </row>
    <row r="8" spans="1:8" x14ac:dyDescent="0.25">
      <c r="A8" s="8" t="s">
        <v>9</v>
      </c>
      <c r="B8" s="135" t="s">
        <v>10</v>
      </c>
      <c r="C8" s="135"/>
      <c r="D8" s="135"/>
      <c r="E8" s="9" t="s">
        <v>11</v>
      </c>
      <c r="F8" s="10" t="s">
        <v>12</v>
      </c>
    </row>
    <row r="9" spans="1:8" x14ac:dyDescent="0.25">
      <c r="A9" s="73">
        <v>3</v>
      </c>
      <c r="B9" s="160" t="s">
        <v>38</v>
      </c>
      <c r="C9" s="161"/>
      <c r="D9" s="162"/>
      <c r="E9" s="11" t="s">
        <v>14</v>
      </c>
      <c r="F9" s="12">
        <v>1</v>
      </c>
    </row>
    <row r="10" spans="1:8" x14ac:dyDescent="0.25">
      <c r="A10" s="5"/>
      <c r="B10" s="6"/>
      <c r="C10" s="6"/>
      <c r="D10" s="6"/>
      <c r="E10" s="6"/>
      <c r="F10" s="7"/>
    </row>
    <row r="11" spans="1:8" x14ac:dyDescent="0.25">
      <c r="A11" s="142" t="s">
        <v>15</v>
      </c>
      <c r="B11" s="143"/>
      <c r="C11" s="143"/>
      <c r="D11" s="143"/>
      <c r="E11" s="143"/>
      <c r="F11" s="144"/>
    </row>
    <row r="12" spans="1:8" x14ac:dyDescent="0.25">
      <c r="A12" s="13" t="s">
        <v>10</v>
      </c>
      <c r="B12" s="14" t="s">
        <v>16</v>
      </c>
      <c r="C12" s="76" t="s">
        <v>55</v>
      </c>
      <c r="D12" s="9" t="s">
        <v>17</v>
      </c>
      <c r="E12" s="9" t="s">
        <v>18</v>
      </c>
      <c r="F12" s="10" t="s">
        <v>19</v>
      </c>
    </row>
    <row r="13" spans="1:8" x14ac:dyDescent="0.25">
      <c r="A13" s="15"/>
      <c r="B13" s="16"/>
      <c r="C13" s="11"/>
      <c r="D13" s="17"/>
      <c r="E13" s="18"/>
      <c r="F13" s="19">
        <f>+D13*E13</f>
        <v>0</v>
      </c>
    </row>
    <row r="14" spans="1:8" x14ac:dyDescent="0.25">
      <c r="A14" s="15"/>
      <c r="B14" s="16"/>
      <c r="C14" s="16"/>
      <c r="D14" s="16"/>
      <c r="E14" s="16"/>
      <c r="F14" s="19">
        <f>+D14*E14</f>
        <v>0</v>
      </c>
    </row>
    <row r="15" spans="1:8" x14ac:dyDescent="0.25">
      <c r="A15" s="20"/>
      <c r="B15" s="16"/>
      <c r="C15" s="16"/>
      <c r="D15" s="16"/>
      <c r="E15" s="21" t="s">
        <v>20</v>
      </c>
      <c r="F15" s="22">
        <f>SUM(F13:F14)</f>
        <v>0</v>
      </c>
    </row>
    <row r="16" spans="1:8" x14ac:dyDescent="0.25">
      <c r="A16" s="5"/>
      <c r="B16" s="6"/>
      <c r="C16" s="6"/>
      <c r="D16" s="6"/>
      <c r="E16" s="6"/>
      <c r="F16" s="7"/>
    </row>
    <row r="17" spans="1:6" x14ac:dyDescent="0.25">
      <c r="A17" s="142" t="s">
        <v>21</v>
      </c>
      <c r="B17" s="143"/>
      <c r="C17" s="143"/>
      <c r="D17" s="143"/>
      <c r="E17" s="143"/>
      <c r="F17" s="144"/>
    </row>
    <row r="18" spans="1:6" x14ac:dyDescent="0.25">
      <c r="A18" s="164" t="s">
        <v>10</v>
      </c>
      <c r="B18" s="165"/>
      <c r="C18" s="23" t="s">
        <v>11</v>
      </c>
      <c r="D18" s="24" t="s">
        <v>12</v>
      </c>
      <c r="E18" s="14" t="s">
        <v>22</v>
      </c>
      <c r="F18" s="19" t="s">
        <v>19</v>
      </c>
    </row>
    <row r="19" spans="1:6" s="49" customFormat="1" x14ac:dyDescent="0.25">
      <c r="A19" s="45" t="s">
        <v>39</v>
      </c>
      <c r="B19" s="46"/>
      <c r="C19" s="25" t="s">
        <v>11</v>
      </c>
      <c r="D19" s="47">
        <v>1</v>
      </c>
      <c r="E19" s="48">
        <v>65000</v>
      </c>
      <c r="F19" s="22">
        <f>+D19*E19</f>
        <v>65000</v>
      </c>
    </row>
    <row r="20" spans="1:6" s="49" customFormat="1" x14ac:dyDescent="0.25">
      <c r="A20" s="45" t="s">
        <v>48</v>
      </c>
      <c r="B20" s="46"/>
      <c r="C20" s="25" t="s">
        <v>11</v>
      </c>
      <c r="D20" s="47">
        <v>1</v>
      </c>
      <c r="E20" s="48">
        <v>6000</v>
      </c>
      <c r="F20" s="22">
        <f>+D20*E20</f>
        <v>6000</v>
      </c>
    </row>
    <row r="21" spans="1:6" x14ac:dyDescent="0.25">
      <c r="A21" s="147"/>
      <c r="B21" s="148"/>
      <c r="C21" s="16"/>
      <c r="D21" s="16"/>
      <c r="E21" s="21" t="s">
        <v>20</v>
      </c>
      <c r="F21" s="22">
        <f>SUM(F19:F20)</f>
        <v>71000</v>
      </c>
    </row>
    <row r="22" spans="1:6" x14ac:dyDescent="0.25">
      <c r="A22" s="5"/>
      <c r="B22" s="6"/>
      <c r="C22" s="6"/>
      <c r="D22" s="6"/>
      <c r="E22" s="6"/>
      <c r="F22" s="7"/>
    </row>
    <row r="23" spans="1:6" x14ac:dyDescent="0.25">
      <c r="A23" s="149" t="s">
        <v>24</v>
      </c>
      <c r="B23" s="150"/>
      <c r="C23" s="150"/>
      <c r="D23" s="150"/>
      <c r="E23" s="150"/>
      <c r="F23" s="151"/>
    </row>
    <row r="24" spans="1:6" x14ac:dyDescent="0.25">
      <c r="A24" s="13" t="s">
        <v>25</v>
      </c>
      <c r="B24" s="14" t="s">
        <v>26</v>
      </c>
      <c r="C24" s="14" t="s">
        <v>27</v>
      </c>
      <c r="D24" s="14" t="s">
        <v>28</v>
      </c>
      <c r="E24" s="14" t="s">
        <v>29</v>
      </c>
      <c r="F24" s="19" t="s">
        <v>19</v>
      </c>
    </row>
    <row r="25" spans="1:6" x14ac:dyDescent="0.25">
      <c r="A25" s="29"/>
      <c r="B25" s="11"/>
      <c r="C25" s="11"/>
      <c r="D25" s="11"/>
      <c r="E25" s="17"/>
      <c r="F25" s="19">
        <f>+D25*E25</f>
        <v>0</v>
      </c>
    </row>
    <row r="26" spans="1:6" x14ac:dyDescent="0.25">
      <c r="A26" s="30"/>
      <c r="B26" s="31"/>
      <c r="C26" s="16"/>
      <c r="D26" s="16"/>
      <c r="E26" s="16"/>
      <c r="F26" s="19">
        <f>+D26*E26</f>
        <v>0</v>
      </c>
    </row>
    <row r="27" spans="1:6" x14ac:dyDescent="0.25">
      <c r="A27" s="30"/>
      <c r="B27" s="31"/>
      <c r="C27" s="16"/>
      <c r="D27" s="16"/>
      <c r="E27" s="21" t="s">
        <v>20</v>
      </c>
      <c r="F27" s="32">
        <f>SUM(F25:F26)</f>
        <v>0</v>
      </c>
    </row>
    <row r="28" spans="1:6" x14ac:dyDescent="0.25">
      <c r="A28" s="5"/>
      <c r="B28" s="6"/>
      <c r="C28" s="6"/>
      <c r="D28" s="6"/>
      <c r="E28" s="6"/>
      <c r="F28" s="33"/>
    </row>
    <row r="29" spans="1:6" x14ac:dyDescent="0.25">
      <c r="A29" s="142" t="s">
        <v>30</v>
      </c>
      <c r="B29" s="143"/>
      <c r="C29" s="143"/>
      <c r="D29" s="143"/>
      <c r="E29" s="143"/>
      <c r="F29" s="144"/>
    </row>
    <row r="30" spans="1:6" x14ac:dyDescent="0.25">
      <c r="A30" s="13" t="s">
        <v>31</v>
      </c>
      <c r="B30" s="14" t="s">
        <v>32</v>
      </c>
      <c r="C30" s="14" t="s">
        <v>33</v>
      </c>
      <c r="D30" s="14" t="s">
        <v>34</v>
      </c>
      <c r="E30" s="14" t="s">
        <v>18</v>
      </c>
      <c r="F30" s="19" t="s">
        <v>19</v>
      </c>
    </row>
    <row r="31" spans="1:6" x14ac:dyDescent="0.25">
      <c r="A31" s="15"/>
      <c r="B31" s="31"/>
      <c r="C31" s="16"/>
      <c r="D31" s="17"/>
      <c r="E31" s="34"/>
      <c r="F31" s="32"/>
    </row>
    <row r="32" spans="1:6" x14ac:dyDescent="0.25">
      <c r="A32" s="30"/>
      <c r="B32" s="31"/>
      <c r="C32" s="16"/>
      <c r="D32" s="16"/>
      <c r="E32" s="16"/>
      <c r="F32" s="35"/>
    </row>
    <row r="33" spans="1:6" x14ac:dyDescent="0.25">
      <c r="A33" s="30"/>
      <c r="B33" s="31"/>
      <c r="C33" s="16"/>
      <c r="D33" s="16"/>
      <c r="E33" s="21" t="s">
        <v>20</v>
      </c>
      <c r="F33" s="36">
        <f>SUM(F31:F32)</f>
        <v>0</v>
      </c>
    </row>
    <row r="34" spans="1:6" x14ac:dyDescent="0.25">
      <c r="A34" s="5"/>
      <c r="B34" s="6"/>
      <c r="C34" s="6"/>
      <c r="D34" s="6"/>
      <c r="E34" s="6"/>
      <c r="F34" s="7"/>
    </row>
    <row r="35" spans="1:6" x14ac:dyDescent="0.25">
      <c r="A35" s="152" t="s">
        <v>35</v>
      </c>
      <c r="B35" s="153"/>
      <c r="C35" s="153"/>
      <c r="D35" s="153"/>
      <c r="E35" s="153"/>
      <c r="F35" s="37">
        <f>+F15+F21+F27+F33</f>
        <v>71000</v>
      </c>
    </row>
    <row r="36" spans="1:6" ht="15.75" thickBot="1" x14ac:dyDescent="0.3">
      <c r="A36" s="38"/>
      <c r="B36" s="39"/>
      <c r="C36" s="39"/>
      <c r="D36" s="39"/>
      <c r="E36" s="39"/>
      <c r="F36" s="40"/>
    </row>
    <row r="37" spans="1:6" ht="15.75" thickTop="1" x14ac:dyDescent="0.25"/>
  </sheetData>
  <mergeCells count="13">
    <mergeCell ref="A2:F4"/>
    <mergeCell ref="A35:E35"/>
    <mergeCell ref="A7:F7"/>
    <mergeCell ref="B8:D8"/>
    <mergeCell ref="B9:D9"/>
    <mergeCell ref="A11:F11"/>
    <mergeCell ref="A17:F17"/>
    <mergeCell ref="A18:B18"/>
    <mergeCell ref="A6:F6"/>
    <mergeCell ref="A5:F5"/>
    <mergeCell ref="A21:B21"/>
    <mergeCell ref="A23:F23"/>
    <mergeCell ref="A29:F29"/>
  </mergeCells>
  <printOptions horizontalCentered="1" verticalCentered="1"/>
  <pageMargins left="0.7" right="0.7" top="0.75" bottom="0.75" header="0.3" footer="0.3"/>
  <pageSetup scale="8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view="pageBreakPreview" topLeftCell="A21" zoomScaleNormal="100" zoomScaleSheetLayoutView="100" workbookViewId="0">
      <selection activeCell="E40" sqref="E40"/>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x14ac:dyDescent="0.25">
      <c r="A1" s="50"/>
      <c r="B1" s="51"/>
      <c r="C1" s="51"/>
      <c r="D1" s="51"/>
      <c r="E1" s="51"/>
      <c r="F1" s="52"/>
    </row>
    <row r="2" spans="1:8" ht="65.25" customHeight="1" x14ac:dyDescent="0.25">
      <c r="A2" s="122" t="s">
        <v>54</v>
      </c>
      <c r="B2" s="123"/>
      <c r="C2" s="123"/>
      <c r="D2" s="123"/>
      <c r="E2" s="123"/>
      <c r="F2" s="124"/>
    </row>
    <row r="3" spans="1:8" ht="47.25" customHeight="1" x14ac:dyDescent="0.25">
      <c r="A3" s="163"/>
      <c r="B3" s="155"/>
      <c r="C3" s="155"/>
      <c r="D3" s="155"/>
      <c r="E3" s="155"/>
      <c r="F3" s="156"/>
      <c r="G3" s="4"/>
      <c r="H3" s="4"/>
    </row>
    <row r="4" spans="1:8" ht="39.75" customHeight="1" x14ac:dyDescent="0.25">
      <c r="A4" s="125"/>
      <c r="B4" s="126"/>
      <c r="C4" s="126"/>
      <c r="D4" s="126"/>
      <c r="E4" s="126"/>
      <c r="F4" s="127"/>
      <c r="G4" s="4"/>
      <c r="H4" s="4"/>
    </row>
    <row r="5" spans="1:8" ht="35.25" customHeight="1" x14ac:dyDescent="0.25">
      <c r="A5" s="131"/>
      <c r="B5" s="132"/>
      <c r="C5" s="132"/>
      <c r="D5" s="132"/>
      <c r="E5" s="132"/>
      <c r="F5" s="133"/>
    </row>
    <row r="6" spans="1:8" ht="15.75" customHeight="1" x14ac:dyDescent="0.25">
      <c r="A6" s="132"/>
      <c r="B6" s="132"/>
      <c r="C6" s="132"/>
      <c r="D6" s="132"/>
      <c r="E6" s="132"/>
      <c r="F6" s="132"/>
    </row>
    <row r="7" spans="1:8" x14ac:dyDescent="0.25">
      <c r="A7" s="137" t="s">
        <v>8</v>
      </c>
      <c r="B7" s="137"/>
      <c r="C7" s="137"/>
      <c r="D7" s="137"/>
      <c r="E7" s="137"/>
      <c r="F7" s="137"/>
    </row>
    <row r="8" spans="1:8" x14ac:dyDescent="0.25">
      <c r="A8" s="9" t="s">
        <v>9</v>
      </c>
      <c r="B8" s="135" t="s">
        <v>10</v>
      </c>
      <c r="C8" s="135"/>
      <c r="D8" s="135"/>
      <c r="E8" s="9" t="s">
        <v>11</v>
      </c>
      <c r="F8" s="9" t="s">
        <v>12</v>
      </c>
    </row>
    <row r="9" spans="1:8" x14ac:dyDescent="0.25">
      <c r="A9" s="65">
        <v>4</v>
      </c>
      <c r="B9" s="160" t="s">
        <v>2</v>
      </c>
      <c r="C9" s="161"/>
      <c r="D9" s="162"/>
      <c r="E9" s="11" t="s">
        <v>14</v>
      </c>
      <c r="F9" s="11">
        <v>1</v>
      </c>
    </row>
    <row r="10" spans="1:8" x14ac:dyDescent="0.25">
      <c r="A10" s="53"/>
      <c r="B10" s="6"/>
      <c r="C10" s="6"/>
      <c r="D10" s="6"/>
      <c r="E10" s="6"/>
      <c r="F10" s="54"/>
    </row>
    <row r="11" spans="1:8" x14ac:dyDescent="0.25">
      <c r="A11" s="166" t="s">
        <v>15</v>
      </c>
      <c r="B11" s="143"/>
      <c r="C11" s="143"/>
      <c r="D11" s="143"/>
      <c r="E11" s="143"/>
      <c r="F11" s="167"/>
    </row>
    <row r="12" spans="1:8" x14ac:dyDescent="0.25">
      <c r="A12" s="14" t="s">
        <v>10</v>
      </c>
      <c r="B12" s="14" t="s">
        <v>16</v>
      </c>
      <c r="C12" s="76" t="s">
        <v>55</v>
      </c>
      <c r="D12" s="9" t="s">
        <v>17</v>
      </c>
      <c r="E12" s="9" t="s">
        <v>18</v>
      </c>
      <c r="F12" s="9" t="s">
        <v>19</v>
      </c>
    </row>
    <row r="13" spans="1:8" x14ac:dyDescent="0.25">
      <c r="A13" s="55"/>
      <c r="B13" s="16"/>
      <c r="C13" s="11"/>
      <c r="D13" s="17"/>
      <c r="E13" s="18"/>
      <c r="F13" s="14">
        <f>+D13*E13</f>
        <v>0</v>
      </c>
    </row>
    <row r="14" spans="1:8" x14ac:dyDescent="0.25">
      <c r="A14" s="55"/>
      <c r="B14" s="16"/>
      <c r="C14" s="16"/>
      <c r="D14" s="16"/>
      <c r="E14" s="16"/>
      <c r="F14" s="14">
        <f>+D14*E14</f>
        <v>0</v>
      </c>
    </row>
    <row r="15" spans="1:8" x14ac:dyDescent="0.25">
      <c r="A15" s="16"/>
      <c r="B15" s="16"/>
      <c r="C15" s="16"/>
      <c r="D15" s="16"/>
      <c r="E15" s="21" t="s">
        <v>20</v>
      </c>
      <c r="F15" s="48">
        <f>SUM(F13:F14)</f>
        <v>0</v>
      </c>
    </row>
    <row r="16" spans="1:8" x14ac:dyDescent="0.25">
      <c r="A16" s="53"/>
      <c r="B16" s="6"/>
      <c r="C16" s="6"/>
      <c r="D16" s="6"/>
      <c r="E16" s="6"/>
      <c r="F16" s="54"/>
    </row>
    <row r="17" spans="1:6" x14ac:dyDescent="0.25">
      <c r="A17" s="166" t="s">
        <v>21</v>
      </c>
      <c r="B17" s="143"/>
      <c r="C17" s="143"/>
      <c r="D17" s="143"/>
      <c r="E17" s="143"/>
      <c r="F17" s="167"/>
    </row>
    <row r="18" spans="1:6" x14ac:dyDescent="0.25">
      <c r="A18" s="165" t="s">
        <v>10</v>
      </c>
      <c r="B18" s="165"/>
      <c r="C18" s="23" t="s">
        <v>11</v>
      </c>
      <c r="D18" s="24" t="s">
        <v>12</v>
      </c>
      <c r="E18" s="14" t="s">
        <v>22</v>
      </c>
      <c r="F18" s="14" t="s">
        <v>19</v>
      </c>
    </row>
    <row r="19" spans="1:6" s="49" customFormat="1" ht="30.75" customHeight="1" x14ac:dyDescent="0.25">
      <c r="A19" s="168" t="s">
        <v>40</v>
      </c>
      <c r="B19" s="169"/>
      <c r="C19" s="25" t="s">
        <v>11</v>
      </c>
      <c r="D19" s="26">
        <v>1</v>
      </c>
      <c r="E19" s="48">
        <v>77000</v>
      </c>
      <c r="F19" s="48">
        <f>+D19*E19</f>
        <v>77000</v>
      </c>
    </row>
    <row r="20" spans="1:6" x14ac:dyDescent="0.25">
      <c r="A20" s="170"/>
      <c r="B20" s="148"/>
      <c r="C20" s="16"/>
      <c r="D20" s="16"/>
      <c r="E20" s="21" t="s">
        <v>20</v>
      </c>
      <c r="F20" s="48">
        <f>SUM(F19:F19)</f>
        <v>77000</v>
      </c>
    </row>
    <row r="21" spans="1:6" x14ac:dyDescent="0.25">
      <c r="A21" s="53"/>
      <c r="B21" s="6"/>
      <c r="C21" s="6"/>
      <c r="D21" s="6"/>
      <c r="E21" s="6"/>
      <c r="F21" s="54"/>
    </row>
    <row r="22" spans="1:6" x14ac:dyDescent="0.25">
      <c r="A22" s="150" t="s">
        <v>24</v>
      </c>
      <c r="B22" s="150"/>
      <c r="C22" s="150"/>
      <c r="D22" s="150"/>
      <c r="E22" s="150"/>
      <c r="F22" s="150"/>
    </row>
    <row r="23" spans="1:6" x14ac:dyDescent="0.25">
      <c r="A23" s="14" t="s">
        <v>25</v>
      </c>
      <c r="B23" s="14" t="s">
        <v>26</v>
      </c>
      <c r="C23" s="14" t="s">
        <v>27</v>
      </c>
      <c r="D23" s="14" t="s">
        <v>28</v>
      </c>
      <c r="E23" s="14" t="s">
        <v>29</v>
      </c>
      <c r="F23" s="14" t="s">
        <v>19</v>
      </c>
    </row>
    <row r="24" spans="1:6" x14ac:dyDescent="0.25">
      <c r="A24" s="56"/>
      <c r="B24" s="11"/>
      <c r="C24" s="11"/>
      <c r="D24" s="11"/>
      <c r="E24" s="17"/>
      <c r="F24" s="14">
        <f>+D24*E24</f>
        <v>0</v>
      </c>
    </row>
    <row r="25" spans="1:6" x14ac:dyDescent="0.25">
      <c r="A25" s="31"/>
      <c r="B25" s="31"/>
      <c r="C25" s="16"/>
      <c r="D25" s="16"/>
      <c r="E25" s="16"/>
      <c r="F25" s="14">
        <f>+D25*E25</f>
        <v>0</v>
      </c>
    </row>
    <row r="26" spans="1:6" x14ac:dyDescent="0.25">
      <c r="A26" s="31"/>
      <c r="B26" s="31"/>
      <c r="C26" s="16"/>
      <c r="D26" s="16"/>
      <c r="E26" s="21" t="s">
        <v>20</v>
      </c>
      <c r="F26" s="57">
        <f>SUM(F24:F25)</f>
        <v>0</v>
      </c>
    </row>
    <row r="27" spans="1:6" x14ac:dyDescent="0.25">
      <c r="A27" s="53"/>
      <c r="B27" s="6"/>
      <c r="C27" s="6"/>
      <c r="D27" s="6"/>
      <c r="E27" s="6"/>
      <c r="F27" s="58"/>
    </row>
    <row r="28" spans="1:6" x14ac:dyDescent="0.25">
      <c r="A28" s="166" t="s">
        <v>30</v>
      </c>
      <c r="B28" s="143"/>
      <c r="C28" s="143"/>
      <c r="D28" s="143"/>
      <c r="E28" s="143"/>
      <c r="F28" s="167"/>
    </row>
    <row r="29" spans="1:6" x14ac:dyDescent="0.25">
      <c r="A29" s="14" t="s">
        <v>31</v>
      </c>
      <c r="B29" s="14" t="s">
        <v>32</v>
      </c>
      <c r="C29" s="14" t="s">
        <v>33</v>
      </c>
      <c r="D29" s="14" t="s">
        <v>34</v>
      </c>
      <c r="E29" s="14" t="s">
        <v>18</v>
      </c>
      <c r="F29" s="14" t="s">
        <v>19</v>
      </c>
    </row>
    <row r="30" spans="1:6" x14ac:dyDescent="0.25">
      <c r="A30" s="55"/>
      <c r="B30" s="31"/>
      <c r="C30" s="16"/>
      <c r="D30" s="17"/>
      <c r="E30" s="34"/>
      <c r="F30" s="57"/>
    </row>
    <row r="31" spans="1:6" x14ac:dyDescent="0.25">
      <c r="A31" s="31"/>
      <c r="B31" s="31"/>
      <c r="C31" s="16"/>
      <c r="D31" s="16"/>
      <c r="E31" s="16"/>
      <c r="F31" s="16"/>
    </row>
    <row r="32" spans="1:6" x14ac:dyDescent="0.25">
      <c r="A32" s="31"/>
      <c r="B32" s="31"/>
      <c r="C32" s="16"/>
      <c r="D32" s="16"/>
      <c r="E32" s="21" t="s">
        <v>20</v>
      </c>
      <c r="F32" s="59">
        <f>SUM(F30:F31)</f>
        <v>0</v>
      </c>
    </row>
    <row r="33" spans="1:6" x14ac:dyDescent="0.25">
      <c r="A33" s="53"/>
      <c r="B33" s="6"/>
      <c r="C33" s="6"/>
      <c r="D33" s="6"/>
      <c r="E33" s="6"/>
      <c r="F33" s="54"/>
    </row>
    <row r="34" spans="1:6" x14ac:dyDescent="0.25">
      <c r="A34" s="153" t="s">
        <v>35</v>
      </c>
      <c r="B34" s="153"/>
      <c r="C34" s="153"/>
      <c r="D34" s="153"/>
      <c r="E34" s="153"/>
      <c r="F34" s="60">
        <f>+F15+F20+F26+F32</f>
        <v>77000</v>
      </c>
    </row>
    <row r="35" spans="1:6" x14ac:dyDescent="0.25">
      <c r="A35" s="61"/>
      <c r="B35" s="62"/>
      <c r="C35" s="62"/>
      <c r="D35" s="62"/>
      <c r="E35" s="62"/>
      <c r="F35" s="63"/>
    </row>
  </sheetData>
  <mergeCells count="14">
    <mergeCell ref="A2:F4"/>
    <mergeCell ref="A5:F5"/>
    <mergeCell ref="A34:E34"/>
    <mergeCell ref="A18:B18"/>
    <mergeCell ref="A7:F7"/>
    <mergeCell ref="B8:D8"/>
    <mergeCell ref="B9:D9"/>
    <mergeCell ref="A11:F11"/>
    <mergeCell ref="A17:F17"/>
    <mergeCell ref="A6:F6"/>
    <mergeCell ref="A19:B19"/>
    <mergeCell ref="A20:B20"/>
    <mergeCell ref="A22:F22"/>
    <mergeCell ref="A28:F28"/>
  </mergeCells>
  <printOptions horizontalCentered="1" verticalCentered="1"/>
  <pageMargins left="0.7" right="0.7" top="0.75" bottom="0.75" header="0.3" footer="0.3"/>
  <pageSetup scale="81"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4"/>
  <sheetViews>
    <sheetView view="pageBreakPreview" topLeftCell="A9" zoomScaleNormal="100" zoomScaleSheetLayoutView="100" workbookViewId="0">
      <selection activeCell="E19" sqref="E19"/>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x14ac:dyDescent="0.25">
      <c r="A1" s="50"/>
      <c r="B1" s="51"/>
      <c r="C1" s="51"/>
      <c r="D1" s="51"/>
      <c r="E1" s="51"/>
      <c r="F1" s="52"/>
    </row>
    <row r="2" spans="1:8" ht="65.25" customHeight="1" x14ac:dyDescent="0.25">
      <c r="A2" s="171" t="s">
        <v>54</v>
      </c>
      <c r="B2" s="123"/>
      <c r="C2" s="123"/>
      <c r="D2" s="123"/>
      <c r="E2" s="123"/>
      <c r="F2" s="172"/>
    </row>
    <row r="3" spans="1:8" ht="66" customHeight="1" x14ac:dyDescent="0.25">
      <c r="A3" s="173"/>
      <c r="B3" s="126"/>
      <c r="C3" s="126"/>
      <c r="D3" s="126"/>
      <c r="E3" s="126"/>
      <c r="F3" s="174"/>
      <c r="G3" s="4"/>
      <c r="H3" s="4"/>
    </row>
    <row r="4" spans="1:8" ht="36.75" customHeight="1" x14ac:dyDescent="0.25">
      <c r="A4" s="175"/>
      <c r="B4" s="123"/>
      <c r="C4" s="123"/>
      <c r="D4" s="123"/>
      <c r="E4" s="123"/>
      <c r="F4" s="172"/>
      <c r="G4" s="4"/>
      <c r="H4" s="4"/>
    </row>
    <row r="5" spans="1:8" x14ac:dyDescent="0.25">
      <c r="A5" s="176"/>
      <c r="B5" s="177"/>
      <c r="C5" s="177"/>
      <c r="D5" s="177"/>
      <c r="E5" s="177"/>
      <c r="F5" s="178"/>
    </row>
    <row r="6" spans="1:8" x14ac:dyDescent="0.25">
      <c r="A6" s="137" t="s">
        <v>8</v>
      </c>
      <c r="B6" s="137"/>
      <c r="C6" s="137"/>
      <c r="D6" s="137"/>
      <c r="E6" s="137"/>
      <c r="F6" s="137"/>
    </row>
    <row r="7" spans="1:8" x14ac:dyDescent="0.25">
      <c r="A7" s="9" t="s">
        <v>9</v>
      </c>
      <c r="B7" s="135" t="s">
        <v>10</v>
      </c>
      <c r="C7" s="135"/>
      <c r="D7" s="135"/>
      <c r="E7" s="9" t="s">
        <v>11</v>
      </c>
      <c r="F7" s="9" t="s">
        <v>12</v>
      </c>
    </row>
    <row r="8" spans="1:8" x14ac:dyDescent="0.25">
      <c r="A8" s="65">
        <v>5</v>
      </c>
      <c r="B8" s="160" t="s">
        <v>3</v>
      </c>
      <c r="C8" s="161"/>
      <c r="D8" s="162"/>
      <c r="E8" s="11" t="s">
        <v>14</v>
      </c>
      <c r="F8" s="11">
        <v>1</v>
      </c>
    </row>
    <row r="9" spans="1:8" x14ac:dyDescent="0.25">
      <c r="A9" s="53"/>
      <c r="B9" s="6"/>
      <c r="C9" s="6"/>
      <c r="D9" s="6"/>
      <c r="E9" s="6"/>
      <c r="F9" s="54"/>
    </row>
    <row r="10" spans="1:8" x14ac:dyDescent="0.25">
      <c r="A10" s="166" t="s">
        <v>15</v>
      </c>
      <c r="B10" s="143"/>
      <c r="C10" s="143"/>
      <c r="D10" s="143"/>
      <c r="E10" s="143"/>
      <c r="F10" s="167"/>
    </row>
    <row r="11" spans="1:8" x14ac:dyDescent="0.25">
      <c r="A11" s="14" t="s">
        <v>10</v>
      </c>
      <c r="B11" s="14" t="s">
        <v>16</v>
      </c>
      <c r="C11" s="76" t="s">
        <v>55</v>
      </c>
      <c r="D11" s="9" t="s">
        <v>17</v>
      </c>
      <c r="E11" s="9" t="s">
        <v>18</v>
      </c>
      <c r="F11" s="9" t="s">
        <v>19</v>
      </c>
    </row>
    <row r="12" spans="1:8" x14ac:dyDescent="0.25">
      <c r="A12" s="55"/>
      <c r="B12" s="16"/>
      <c r="C12" s="11"/>
      <c r="D12" s="17"/>
      <c r="E12" s="18"/>
      <c r="F12" s="14">
        <f>+D12*E12</f>
        <v>0</v>
      </c>
    </row>
    <row r="13" spans="1:8" x14ac:dyDescent="0.25">
      <c r="A13" s="55"/>
      <c r="B13" s="16"/>
      <c r="C13" s="16"/>
      <c r="D13" s="16"/>
      <c r="E13" s="16"/>
      <c r="F13" s="14">
        <f>+D13*E13</f>
        <v>0</v>
      </c>
    </row>
    <row r="14" spans="1:8" x14ac:dyDescent="0.25">
      <c r="A14" s="16"/>
      <c r="B14" s="16"/>
      <c r="C14" s="16"/>
      <c r="D14" s="16"/>
      <c r="E14" s="21" t="s">
        <v>20</v>
      </c>
      <c r="F14" s="48">
        <f>SUM(F12:F13)</f>
        <v>0</v>
      </c>
    </row>
    <row r="15" spans="1:8" x14ac:dyDescent="0.25">
      <c r="A15" s="53"/>
      <c r="B15" s="6"/>
      <c r="C15" s="6"/>
      <c r="D15" s="6"/>
      <c r="E15" s="6"/>
      <c r="F15" s="54"/>
    </row>
    <row r="16" spans="1:8" x14ac:dyDescent="0.25">
      <c r="A16" s="166" t="s">
        <v>21</v>
      </c>
      <c r="B16" s="143"/>
      <c r="C16" s="143"/>
      <c r="D16" s="143"/>
      <c r="E16" s="143"/>
      <c r="F16" s="167"/>
    </row>
    <row r="17" spans="1:8" x14ac:dyDescent="0.25">
      <c r="A17" s="135" t="s">
        <v>10</v>
      </c>
      <c r="B17" s="135"/>
      <c r="C17" s="14" t="s">
        <v>11</v>
      </c>
      <c r="D17" s="14" t="s">
        <v>12</v>
      </c>
      <c r="E17" s="14" t="s">
        <v>22</v>
      </c>
      <c r="F17" s="14" t="s">
        <v>19</v>
      </c>
    </row>
    <row r="18" spans="1:8" s="49" customFormat="1" ht="35.25" customHeight="1" x14ac:dyDescent="0.25">
      <c r="A18" s="179" t="s">
        <v>41</v>
      </c>
      <c r="B18" s="179"/>
      <c r="C18" s="26" t="s">
        <v>4</v>
      </c>
      <c r="D18" s="75">
        <v>15</v>
      </c>
      <c r="E18" s="48">
        <v>2300</v>
      </c>
      <c r="F18" s="48">
        <f>+D18*E18</f>
        <v>34500</v>
      </c>
      <c r="G18" s="64"/>
      <c r="H18" s="64"/>
    </row>
    <row r="19" spans="1:8" x14ac:dyDescent="0.25">
      <c r="A19" s="170"/>
      <c r="B19" s="148"/>
      <c r="C19" s="16"/>
      <c r="D19" s="16"/>
      <c r="E19" s="21" t="s">
        <v>20</v>
      </c>
      <c r="F19" s="48">
        <f>SUM(F18:F18)</f>
        <v>34500</v>
      </c>
    </row>
    <row r="20" spans="1:8" x14ac:dyDescent="0.25">
      <c r="A20" s="53"/>
      <c r="B20" s="6"/>
      <c r="C20" s="6"/>
      <c r="D20" s="6"/>
      <c r="E20" s="6"/>
      <c r="F20" s="54"/>
    </row>
    <row r="21" spans="1:8" x14ac:dyDescent="0.25">
      <c r="A21" s="150" t="s">
        <v>24</v>
      </c>
      <c r="B21" s="150"/>
      <c r="C21" s="150"/>
      <c r="D21" s="150"/>
      <c r="E21" s="150"/>
      <c r="F21" s="150"/>
    </row>
    <row r="22" spans="1:8" x14ac:dyDescent="0.25">
      <c r="A22" s="14" t="s">
        <v>25</v>
      </c>
      <c r="B22" s="14" t="s">
        <v>26</v>
      </c>
      <c r="C22" s="14" t="s">
        <v>27</v>
      </c>
      <c r="D22" s="14" t="s">
        <v>28</v>
      </c>
      <c r="E22" s="14" t="s">
        <v>29</v>
      </c>
      <c r="F22" s="14" t="s">
        <v>19</v>
      </c>
    </row>
    <row r="23" spans="1:8" x14ac:dyDescent="0.25">
      <c r="A23" s="56"/>
      <c r="B23" s="11"/>
      <c r="C23" s="11"/>
      <c r="D23" s="11"/>
      <c r="E23" s="17"/>
      <c r="F23" s="14">
        <f>+D23*E23</f>
        <v>0</v>
      </c>
    </row>
    <row r="24" spans="1:8" x14ac:dyDescent="0.25">
      <c r="A24" s="31"/>
      <c r="B24" s="31"/>
      <c r="C24" s="16"/>
      <c r="D24" s="16"/>
      <c r="E24" s="16"/>
      <c r="F24" s="14">
        <f>+D24*E24</f>
        <v>0</v>
      </c>
    </row>
    <row r="25" spans="1:8" x14ac:dyDescent="0.25">
      <c r="A25" s="31"/>
      <c r="B25" s="31"/>
      <c r="C25" s="16"/>
      <c r="D25" s="16"/>
      <c r="E25" s="21" t="s">
        <v>20</v>
      </c>
      <c r="F25" s="57">
        <f>SUM(F23:F24)</f>
        <v>0</v>
      </c>
    </row>
    <row r="26" spans="1:8" x14ac:dyDescent="0.25">
      <c r="A26" s="53"/>
      <c r="B26" s="6"/>
      <c r="C26" s="6"/>
      <c r="D26" s="6"/>
      <c r="E26" s="6"/>
      <c r="F26" s="58"/>
    </row>
    <row r="27" spans="1:8" x14ac:dyDescent="0.25">
      <c r="A27" s="166" t="s">
        <v>30</v>
      </c>
      <c r="B27" s="143"/>
      <c r="C27" s="143"/>
      <c r="D27" s="143"/>
      <c r="E27" s="143"/>
      <c r="F27" s="167"/>
    </row>
    <row r="28" spans="1:8" x14ac:dyDescent="0.25">
      <c r="A28" s="14" t="s">
        <v>31</v>
      </c>
      <c r="B28" s="14" t="s">
        <v>32</v>
      </c>
      <c r="C28" s="14" t="s">
        <v>33</v>
      </c>
      <c r="D28" s="14" t="s">
        <v>34</v>
      </c>
      <c r="E28" s="14" t="s">
        <v>18</v>
      </c>
      <c r="F28" s="14" t="s">
        <v>19</v>
      </c>
    </row>
    <row r="29" spans="1:8" x14ac:dyDescent="0.25">
      <c r="A29" s="55"/>
      <c r="B29" s="31"/>
      <c r="C29" s="16"/>
      <c r="D29" s="17"/>
      <c r="E29" s="34"/>
      <c r="F29" s="57"/>
    </row>
    <row r="30" spans="1:8" x14ac:dyDescent="0.25">
      <c r="A30" s="31"/>
      <c r="B30" s="31"/>
      <c r="C30" s="16"/>
      <c r="D30" s="16"/>
      <c r="E30" s="16"/>
      <c r="F30" s="16"/>
    </row>
    <row r="31" spans="1:8" x14ac:dyDescent="0.25">
      <c r="A31" s="31"/>
      <c r="B31" s="31"/>
      <c r="C31" s="16"/>
      <c r="D31" s="16"/>
      <c r="E31" s="21" t="s">
        <v>20</v>
      </c>
      <c r="F31" s="59">
        <f>SUM(F29:F30)</f>
        <v>0</v>
      </c>
    </row>
    <row r="32" spans="1:8" x14ac:dyDescent="0.25">
      <c r="A32" s="53"/>
      <c r="B32" s="6"/>
      <c r="C32" s="6"/>
      <c r="D32" s="6"/>
      <c r="E32" s="6"/>
      <c r="F32" s="54"/>
    </row>
    <row r="33" spans="1:6" x14ac:dyDescent="0.25">
      <c r="A33" s="153" t="s">
        <v>35</v>
      </c>
      <c r="B33" s="153"/>
      <c r="C33" s="153"/>
      <c r="D33" s="153"/>
      <c r="E33" s="153"/>
      <c r="F33" s="60">
        <f>+F14+F19+F25+F31</f>
        <v>34500</v>
      </c>
    </row>
    <row r="34" spans="1:6" x14ac:dyDescent="0.25">
      <c r="A34" s="61"/>
      <c r="B34" s="62"/>
      <c r="C34" s="62"/>
      <c r="D34" s="62"/>
      <c r="E34" s="62"/>
      <c r="F34" s="63"/>
    </row>
  </sheetData>
  <mergeCells count="14">
    <mergeCell ref="A18:B18"/>
    <mergeCell ref="A19:B19"/>
    <mergeCell ref="A21:F21"/>
    <mergeCell ref="A27:F27"/>
    <mergeCell ref="A33:E33"/>
    <mergeCell ref="A2:F3"/>
    <mergeCell ref="A4:F4"/>
    <mergeCell ref="A5:F5"/>
    <mergeCell ref="A17:B17"/>
    <mergeCell ref="A6:F6"/>
    <mergeCell ref="B7:D7"/>
    <mergeCell ref="B8:D8"/>
    <mergeCell ref="A10:F10"/>
    <mergeCell ref="A16:F16"/>
  </mergeCells>
  <printOptions horizontalCentered="1" verticalCentered="1"/>
  <pageMargins left="0.7" right="0.7" top="0.75" bottom="0.75" header="0.3" footer="0.3"/>
  <pageSetup scale="81"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view="pageBreakPreview" topLeftCell="A13" zoomScaleNormal="100" zoomScaleSheetLayoutView="100" workbookViewId="0">
      <selection activeCell="E21" sqref="E21"/>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x14ac:dyDescent="0.25">
      <c r="A1" s="50"/>
      <c r="B1" s="51"/>
      <c r="C1" s="51"/>
      <c r="D1" s="51"/>
      <c r="E1" s="51"/>
      <c r="F1" s="52"/>
    </row>
    <row r="2" spans="1:8" ht="103.5" customHeight="1" x14ac:dyDescent="0.25">
      <c r="A2" s="171" t="s">
        <v>54</v>
      </c>
      <c r="B2" s="123"/>
      <c r="C2" s="123"/>
      <c r="D2" s="123"/>
      <c r="E2" s="123"/>
      <c r="F2" s="172"/>
    </row>
    <row r="3" spans="1:8" ht="58.5" customHeight="1" x14ac:dyDescent="0.25">
      <c r="A3" s="173"/>
      <c r="B3" s="126"/>
      <c r="C3" s="126"/>
      <c r="D3" s="126"/>
      <c r="E3" s="126"/>
      <c r="F3" s="174"/>
      <c r="G3" s="4"/>
      <c r="H3" s="4"/>
    </row>
    <row r="4" spans="1:8" ht="24" customHeight="1" x14ac:dyDescent="0.25">
      <c r="A4" s="183"/>
      <c r="B4" s="132"/>
      <c r="C4" s="132"/>
      <c r="D4" s="132"/>
      <c r="E4" s="132"/>
      <c r="F4" s="184"/>
      <c r="G4" s="4"/>
      <c r="H4" s="4"/>
    </row>
    <row r="5" spans="1:8" x14ac:dyDescent="0.25">
      <c r="A5" s="180"/>
      <c r="B5" s="181"/>
      <c r="C5" s="181"/>
      <c r="D5" s="181"/>
      <c r="E5" s="181"/>
      <c r="F5" s="182"/>
    </row>
    <row r="6" spans="1:8" x14ac:dyDescent="0.25">
      <c r="A6" s="137" t="s">
        <v>8</v>
      </c>
      <c r="B6" s="137"/>
      <c r="C6" s="137"/>
      <c r="D6" s="137"/>
      <c r="E6" s="137"/>
      <c r="F6" s="137"/>
    </row>
    <row r="7" spans="1:8" x14ac:dyDescent="0.25">
      <c r="A7" s="9" t="s">
        <v>9</v>
      </c>
      <c r="B7" s="135" t="s">
        <v>10</v>
      </c>
      <c r="C7" s="135"/>
      <c r="D7" s="135"/>
      <c r="E7" s="9" t="s">
        <v>11</v>
      </c>
      <c r="F7" s="9" t="s">
        <v>12</v>
      </c>
    </row>
    <row r="8" spans="1:8" x14ac:dyDescent="0.25">
      <c r="A8" s="65">
        <v>6</v>
      </c>
      <c r="B8" s="160" t="s">
        <v>5</v>
      </c>
      <c r="C8" s="161"/>
      <c r="D8" s="162"/>
      <c r="E8" s="11" t="s">
        <v>14</v>
      </c>
      <c r="F8" s="11">
        <v>1</v>
      </c>
    </row>
    <row r="9" spans="1:8" x14ac:dyDescent="0.25">
      <c r="A9" s="53"/>
      <c r="B9" s="6"/>
      <c r="C9" s="6"/>
      <c r="D9" s="6"/>
      <c r="E9" s="6"/>
      <c r="F9" s="54"/>
    </row>
    <row r="10" spans="1:8" x14ac:dyDescent="0.25">
      <c r="A10" s="166" t="s">
        <v>15</v>
      </c>
      <c r="B10" s="143"/>
      <c r="C10" s="143"/>
      <c r="D10" s="143"/>
      <c r="E10" s="143"/>
      <c r="F10" s="167"/>
    </row>
    <row r="11" spans="1:8" x14ac:dyDescent="0.25">
      <c r="A11" s="14" t="s">
        <v>10</v>
      </c>
      <c r="B11" s="14" t="s">
        <v>16</v>
      </c>
      <c r="C11" s="76" t="s">
        <v>55</v>
      </c>
      <c r="D11" s="9" t="s">
        <v>17</v>
      </c>
      <c r="E11" s="9" t="s">
        <v>18</v>
      </c>
      <c r="F11" s="9" t="s">
        <v>19</v>
      </c>
    </row>
    <row r="12" spans="1:8" x14ac:dyDescent="0.25">
      <c r="A12" s="55"/>
      <c r="B12" s="16"/>
      <c r="C12" s="11"/>
      <c r="D12" s="17"/>
      <c r="E12" s="18"/>
      <c r="F12" s="14">
        <f>+D12*E12</f>
        <v>0</v>
      </c>
    </row>
    <row r="13" spans="1:8" x14ac:dyDescent="0.25">
      <c r="A13" s="55"/>
      <c r="B13" s="16"/>
      <c r="C13" s="16"/>
      <c r="D13" s="16"/>
      <c r="E13" s="16"/>
      <c r="F13" s="14">
        <f>+D13*E13</f>
        <v>0</v>
      </c>
    </row>
    <row r="14" spans="1:8" x14ac:dyDescent="0.25">
      <c r="A14" s="16"/>
      <c r="B14" s="16"/>
      <c r="C14" s="16"/>
      <c r="D14" s="16"/>
      <c r="E14" s="21" t="s">
        <v>20</v>
      </c>
      <c r="F14" s="48">
        <f>SUM(F12:F13)</f>
        <v>0</v>
      </c>
    </row>
    <row r="15" spans="1:8" x14ac:dyDescent="0.25">
      <c r="A15" s="53"/>
      <c r="B15" s="6"/>
      <c r="C15" s="6"/>
      <c r="D15" s="6"/>
      <c r="E15" s="6"/>
      <c r="F15" s="54"/>
    </row>
    <row r="16" spans="1:8" x14ac:dyDescent="0.25">
      <c r="A16" s="166" t="s">
        <v>21</v>
      </c>
      <c r="B16" s="143"/>
      <c r="C16" s="143"/>
      <c r="D16" s="143"/>
      <c r="E16" s="143"/>
      <c r="F16" s="167"/>
    </row>
    <row r="17" spans="1:6" x14ac:dyDescent="0.25">
      <c r="A17" s="165" t="s">
        <v>10</v>
      </c>
      <c r="B17" s="165"/>
      <c r="C17" s="23" t="s">
        <v>11</v>
      </c>
      <c r="D17" s="24" t="s">
        <v>12</v>
      </c>
      <c r="E17" s="14" t="s">
        <v>22</v>
      </c>
      <c r="F17" s="14" t="s">
        <v>19</v>
      </c>
    </row>
    <row r="18" spans="1:6" s="49" customFormat="1" ht="15" customHeight="1" x14ac:dyDescent="0.25">
      <c r="A18" s="66" t="s">
        <v>49</v>
      </c>
      <c r="B18" s="67"/>
      <c r="C18" s="25" t="s">
        <v>11</v>
      </c>
      <c r="D18" s="68">
        <v>1</v>
      </c>
      <c r="E18" s="48">
        <v>17000</v>
      </c>
      <c r="F18" s="48">
        <f>+D18*E18</f>
        <v>17000</v>
      </c>
    </row>
    <row r="19" spans="1:6" s="49" customFormat="1" x14ac:dyDescent="0.25">
      <c r="A19" s="66" t="s">
        <v>50</v>
      </c>
      <c r="B19" s="67"/>
      <c r="C19" s="25" t="s">
        <v>11</v>
      </c>
      <c r="D19" s="68">
        <v>1</v>
      </c>
      <c r="E19" s="48">
        <v>17000</v>
      </c>
      <c r="F19" s="48">
        <f t="shared" ref="F19:F22" si="0">+D19*E19</f>
        <v>17000</v>
      </c>
    </row>
    <row r="20" spans="1:6" s="49" customFormat="1" x14ac:dyDescent="0.25">
      <c r="A20" s="66" t="s">
        <v>51</v>
      </c>
      <c r="B20" s="67"/>
      <c r="C20" s="25" t="s">
        <v>11</v>
      </c>
      <c r="D20" s="68">
        <v>0.25</v>
      </c>
      <c r="E20" s="48">
        <v>117000</v>
      </c>
      <c r="F20" s="48">
        <f t="shared" si="0"/>
        <v>29250</v>
      </c>
    </row>
    <row r="21" spans="1:6" s="49" customFormat="1" x14ac:dyDescent="0.25">
      <c r="A21" s="66" t="s">
        <v>52</v>
      </c>
      <c r="B21" s="67"/>
      <c r="C21" s="25" t="s">
        <v>11</v>
      </c>
      <c r="D21" s="68">
        <v>1</v>
      </c>
      <c r="E21" s="48">
        <f>ROUND(7000*1.06,0)</f>
        <v>7420</v>
      </c>
      <c r="F21" s="48">
        <f t="shared" si="0"/>
        <v>7420</v>
      </c>
    </row>
    <row r="22" spans="1:6" s="49" customFormat="1" x14ac:dyDescent="0.25">
      <c r="A22" s="66" t="s">
        <v>53</v>
      </c>
      <c r="B22" s="67"/>
      <c r="C22" s="25" t="s">
        <v>11</v>
      </c>
      <c r="D22" s="68">
        <v>1</v>
      </c>
      <c r="E22" s="48">
        <f>ROUND(5000*1.06,0)</f>
        <v>5300</v>
      </c>
      <c r="F22" s="48">
        <f t="shared" si="0"/>
        <v>5300</v>
      </c>
    </row>
    <row r="23" spans="1:6" x14ac:dyDescent="0.25">
      <c r="A23" s="170"/>
      <c r="B23" s="148"/>
      <c r="C23" s="16"/>
      <c r="D23" s="16"/>
      <c r="E23" s="21" t="s">
        <v>20</v>
      </c>
      <c r="F23" s="48">
        <f>SUM(F18:F22)</f>
        <v>75970</v>
      </c>
    </row>
    <row r="24" spans="1:6" x14ac:dyDescent="0.25">
      <c r="A24" s="53"/>
      <c r="B24" s="6"/>
      <c r="C24" s="6"/>
      <c r="D24" s="6"/>
      <c r="E24" s="6"/>
      <c r="F24" s="54"/>
    </row>
    <row r="25" spans="1:6" x14ac:dyDescent="0.25">
      <c r="A25" s="150" t="s">
        <v>24</v>
      </c>
      <c r="B25" s="150"/>
      <c r="C25" s="150"/>
      <c r="D25" s="150"/>
      <c r="E25" s="150"/>
      <c r="F25" s="150"/>
    </row>
    <row r="26" spans="1:6" x14ac:dyDescent="0.25">
      <c r="A26" s="14" t="s">
        <v>25</v>
      </c>
      <c r="B26" s="14" t="s">
        <v>26</v>
      </c>
      <c r="C26" s="14" t="s">
        <v>27</v>
      </c>
      <c r="D26" s="14" t="s">
        <v>28</v>
      </c>
      <c r="E26" s="14" t="s">
        <v>29</v>
      </c>
      <c r="F26" s="14" t="s">
        <v>19</v>
      </c>
    </row>
    <row r="27" spans="1:6" x14ac:dyDescent="0.25">
      <c r="A27" s="56"/>
      <c r="B27" s="11"/>
      <c r="C27" s="11"/>
      <c r="D27" s="11"/>
      <c r="E27" s="17"/>
      <c r="F27" s="14">
        <f>+D27*E27</f>
        <v>0</v>
      </c>
    </row>
    <row r="28" spans="1:6" x14ac:dyDescent="0.25">
      <c r="A28" s="31"/>
      <c r="B28" s="31"/>
      <c r="C28" s="16"/>
      <c r="D28" s="16"/>
      <c r="E28" s="16"/>
      <c r="F28" s="14">
        <f>+D28*E28</f>
        <v>0</v>
      </c>
    </row>
    <row r="29" spans="1:6" x14ac:dyDescent="0.25">
      <c r="A29" s="31"/>
      <c r="B29" s="31"/>
      <c r="C29" s="16"/>
      <c r="D29" s="16"/>
      <c r="E29" s="21" t="s">
        <v>20</v>
      </c>
      <c r="F29" s="57">
        <f>SUM(F27:F28)</f>
        <v>0</v>
      </c>
    </row>
    <row r="30" spans="1:6" x14ac:dyDescent="0.25">
      <c r="A30" s="53"/>
      <c r="B30" s="6"/>
      <c r="C30" s="6"/>
      <c r="D30" s="6"/>
      <c r="E30" s="6"/>
      <c r="F30" s="58"/>
    </row>
    <row r="31" spans="1:6" x14ac:dyDescent="0.25">
      <c r="A31" s="166" t="s">
        <v>30</v>
      </c>
      <c r="B31" s="143"/>
      <c r="C31" s="143"/>
      <c r="D31" s="143"/>
      <c r="E31" s="143"/>
      <c r="F31" s="167"/>
    </row>
    <row r="32" spans="1:6" x14ac:dyDescent="0.25">
      <c r="A32" s="14" t="s">
        <v>31</v>
      </c>
      <c r="B32" s="14" t="s">
        <v>32</v>
      </c>
      <c r="C32" s="14" t="s">
        <v>33</v>
      </c>
      <c r="D32" s="14" t="s">
        <v>34</v>
      </c>
      <c r="E32" s="14" t="s">
        <v>18</v>
      </c>
      <c r="F32" s="14" t="s">
        <v>19</v>
      </c>
    </row>
    <row r="33" spans="1:6" x14ac:dyDescent="0.25">
      <c r="A33" s="55"/>
      <c r="B33" s="31"/>
      <c r="C33" s="16"/>
      <c r="D33" s="17"/>
      <c r="E33" s="34"/>
      <c r="F33" s="57"/>
    </row>
    <row r="34" spans="1:6" x14ac:dyDescent="0.25">
      <c r="A34" s="31"/>
      <c r="B34" s="31"/>
      <c r="C34" s="16"/>
      <c r="D34" s="16"/>
      <c r="E34" s="16"/>
      <c r="F34" s="16"/>
    </row>
    <row r="35" spans="1:6" x14ac:dyDescent="0.25">
      <c r="A35" s="31"/>
      <c r="B35" s="31"/>
      <c r="C35" s="16"/>
      <c r="D35" s="16"/>
      <c r="E35" s="21" t="s">
        <v>20</v>
      </c>
      <c r="F35" s="59">
        <f>SUM(F33:F34)</f>
        <v>0</v>
      </c>
    </row>
    <row r="36" spans="1:6" x14ac:dyDescent="0.25">
      <c r="A36" s="53"/>
      <c r="B36" s="6"/>
      <c r="C36" s="6"/>
      <c r="D36" s="6"/>
      <c r="E36" s="6"/>
      <c r="F36" s="54"/>
    </row>
    <row r="37" spans="1:6" x14ac:dyDescent="0.25">
      <c r="A37" s="153" t="s">
        <v>35</v>
      </c>
      <c r="B37" s="153"/>
      <c r="C37" s="153"/>
      <c r="D37" s="153"/>
      <c r="E37" s="153"/>
      <c r="F37" s="60">
        <f>+F14+F23+F29+F35</f>
        <v>75970</v>
      </c>
    </row>
    <row r="38" spans="1:6" x14ac:dyDescent="0.25">
      <c r="A38" s="61"/>
      <c r="B38" s="62"/>
      <c r="C38" s="62"/>
      <c r="D38" s="62"/>
      <c r="E38" s="62"/>
      <c r="F38" s="63"/>
    </row>
    <row r="40" spans="1:6" x14ac:dyDescent="0.25">
      <c r="A40" t="s">
        <v>6</v>
      </c>
    </row>
  </sheetData>
  <mergeCells count="13">
    <mergeCell ref="A2:F3"/>
    <mergeCell ref="A37:E37"/>
    <mergeCell ref="A6:F6"/>
    <mergeCell ref="B7:D7"/>
    <mergeCell ref="B8:D8"/>
    <mergeCell ref="A10:F10"/>
    <mergeCell ref="A16:F16"/>
    <mergeCell ref="A17:B17"/>
    <mergeCell ref="A5:F5"/>
    <mergeCell ref="A4:F4"/>
    <mergeCell ref="A23:B23"/>
    <mergeCell ref="A25:F25"/>
    <mergeCell ref="A31:F31"/>
  </mergeCells>
  <conditionalFormatting sqref="A21:A22">
    <cfRule type="cellIs" dxfId="14" priority="1" stopIfTrue="1" operator="equal">
      <formula>0</formula>
    </cfRule>
  </conditionalFormatting>
  <conditionalFormatting sqref="A18:A22">
    <cfRule type="cellIs" dxfId="13" priority="11" stopIfTrue="1" operator="equal">
      <formula>0</formula>
    </cfRule>
  </conditionalFormatting>
  <conditionalFormatting sqref="A21:A22">
    <cfRule type="cellIs" dxfId="12" priority="4" stopIfTrue="1" operator="equal">
      <formula>0</formula>
    </cfRule>
  </conditionalFormatting>
  <conditionalFormatting sqref="A20">
    <cfRule type="cellIs" dxfId="11" priority="5" stopIfTrue="1" operator="equal">
      <formula>0</formula>
    </cfRule>
  </conditionalFormatting>
  <conditionalFormatting sqref="A20">
    <cfRule type="cellIs" dxfId="10" priority="10" stopIfTrue="1" operator="equal">
      <formula>0</formula>
    </cfRule>
  </conditionalFormatting>
  <conditionalFormatting sqref="A20">
    <cfRule type="cellIs" dxfId="9" priority="9" stopIfTrue="1" operator="equal">
      <formula>0</formula>
    </cfRule>
  </conditionalFormatting>
  <conditionalFormatting sqref="A19">
    <cfRule type="cellIs" dxfId="8" priority="8" stopIfTrue="1" operator="equal">
      <formula>0</formula>
    </cfRule>
  </conditionalFormatting>
  <conditionalFormatting sqref="A19">
    <cfRule type="cellIs" dxfId="7" priority="7" stopIfTrue="1" operator="equal">
      <formula>0</formula>
    </cfRule>
  </conditionalFormatting>
  <conditionalFormatting sqref="A20">
    <cfRule type="cellIs" dxfId="6" priority="6" stopIfTrue="1" operator="equal">
      <formula>0</formula>
    </cfRule>
  </conditionalFormatting>
  <conditionalFormatting sqref="A21:A22">
    <cfRule type="cellIs" dxfId="5" priority="3" stopIfTrue="1" operator="equal">
      <formula>0</formula>
    </cfRule>
  </conditionalFormatting>
  <conditionalFormatting sqref="A21:A22">
    <cfRule type="cellIs" dxfId="4" priority="2" stopIfTrue="1" operator="equal">
      <formula>0</formula>
    </cfRule>
  </conditionalFormatting>
  <printOptions horizontalCentered="1" verticalCentered="1"/>
  <pageMargins left="0.7" right="0.7" top="0.75" bottom="0.75" header="0.3" footer="0.3"/>
  <pageSetup scale="8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view="pageBreakPreview" topLeftCell="A19" zoomScaleNormal="100" zoomScaleSheetLayoutView="100" workbookViewId="0">
      <selection activeCell="G36" sqref="G36"/>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ht="15" customHeight="1" x14ac:dyDescent="0.25">
      <c r="A1" s="50"/>
      <c r="B1" s="51"/>
      <c r="C1" s="51"/>
      <c r="D1" s="51"/>
      <c r="E1" s="51"/>
      <c r="F1" s="52"/>
    </row>
    <row r="2" spans="1:8" ht="65.25" customHeight="1" x14ac:dyDescent="0.25">
      <c r="A2" s="188" t="s">
        <v>54</v>
      </c>
      <c r="B2" s="123"/>
      <c r="C2" s="123"/>
      <c r="D2" s="123"/>
      <c r="E2" s="123"/>
      <c r="F2" s="172"/>
    </row>
    <row r="3" spans="1:8" ht="16.5" customHeight="1" x14ac:dyDescent="0.25">
      <c r="A3" s="155"/>
      <c r="B3" s="155"/>
      <c r="C3" s="155"/>
      <c r="D3" s="155"/>
      <c r="E3" s="155"/>
      <c r="F3" s="189"/>
      <c r="G3" s="4"/>
      <c r="H3" s="4"/>
    </row>
    <row r="4" spans="1:8" ht="81.75" customHeight="1" x14ac:dyDescent="0.25">
      <c r="A4" s="155"/>
      <c r="B4" s="155"/>
      <c r="C4" s="155"/>
      <c r="D4" s="155"/>
      <c r="E4" s="155"/>
      <c r="F4" s="189"/>
    </row>
    <row r="5" spans="1:8" x14ac:dyDescent="0.25">
      <c r="A5" s="155"/>
      <c r="B5" s="155"/>
      <c r="C5" s="155"/>
      <c r="D5" s="155"/>
      <c r="E5" s="155"/>
      <c r="F5" s="189"/>
    </row>
    <row r="6" spans="1:8" x14ac:dyDescent="0.25">
      <c r="A6" s="126"/>
      <c r="B6" s="126"/>
      <c r="C6" s="126"/>
      <c r="D6" s="126"/>
      <c r="E6" s="126"/>
      <c r="F6" s="174"/>
    </row>
    <row r="7" spans="1:8" x14ac:dyDescent="0.25">
      <c r="A7" s="53"/>
      <c r="B7" s="6"/>
      <c r="C7" s="6"/>
      <c r="D7" s="6"/>
      <c r="E7" s="6"/>
      <c r="F7" s="54"/>
    </row>
    <row r="8" spans="1:8" x14ac:dyDescent="0.25">
      <c r="A8" s="137" t="s">
        <v>8</v>
      </c>
      <c r="B8" s="137"/>
      <c r="C8" s="137"/>
      <c r="D8" s="137"/>
      <c r="E8" s="137"/>
      <c r="F8" s="137"/>
    </row>
    <row r="9" spans="1:8" x14ac:dyDescent="0.25">
      <c r="A9" s="9" t="s">
        <v>9</v>
      </c>
      <c r="B9" s="135" t="s">
        <v>10</v>
      </c>
      <c r="C9" s="135"/>
      <c r="D9" s="135"/>
      <c r="E9" s="9" t="s">
        <v>11</v>
      </c>
      <c r="F9" s="9" t="s">
        <v>12</v>
      </c>
    </row>
    <row r="10" spans="1:8" ht="90" customHeight="1" x14ac:dyDescent="0.25">
      <c r="A10" s="65">
        <v>7</v>
      </c>
      <c r="B10" s="185" t="s">
        <v>42</v>
      </c>
      <c r="C10" s="186"/>
      <c r="D10" s="187"/>
      <c r="E10" s="11" t="s">
        <v>4</v>
      </c>
      <c r="F10" s="11">
        <v>1</v>
      </c>
    </row>
    <row r="11" spans="1:8" x14ac:dyDescent="0.25">
      <c r="A11" s="53"/>
      <c r="B11" s="6"/>
      <c r="C11" s="6"/>
      <c r="D11" s="6"/>
      <c r="E11" s="6"/>
      <c r="F11" s="54"/>
    </row>
    <row r="12" spans="1:8" x14ac:dyDescent="0.25">
      <c r="A12" s="166" t="s">
        <v>15</v>
      </c>
      <c r="B12" s="143"/>
      <c r="C12" s="143"/>
      <c r="D12" s="143"/>
      <c r="E12" s="143"/>
      <c r="F12" s="167"/>
    </row>
    <row r="13" spans="1:8" x14ac:dyDescent="0.25">
      <c r="A13" s="14" t="s">
        <v>10</v>
      </c>
      <c r="B13" s="14" t="s">
        <v>16</v>
      </c>
      <c r="C13" s="76" t="s">
        <v>55</v>
      </c>
      <c r="D13" s="9" t="s">
        <v>17</v>
      </c>
      <c r="E13" s="9" t="s">
        <v>18</v>
      </c>
      <c r="F13" s="9" t="s">
        <v>19</v>
      </c>
    </row>
    <row r="14" spans="1:8" x14ac:dyDescent="0.25">
      <c r="A14" s="55"/>
      <c r="B14" s="16"/>
      <c r="C14" s="11"/>
      <c r="D14" s="17"/>
      <c r="E14" s="18"/>
      <c r="F14" s="14">
        <f>+D14*E14</f>
        <v>0</v>
      </c>
    </row>
    <row r="15" spans="1:8" x14ac:dyDescent="0.25">
      <c r="A15" s="55"/>
      <c r="B15" s="16"/>
      <c r="C15" s="16"/>
      <c r="D15" s="16"/>
      <c r="E15" s="16"/>
      <c r="F15" s="14">
        <f>+D15*E15</f>
        <v>0</v>
      </c>
    </row>
    <row r="16" spans="1:8" x14ac:dyDescent="0.25">
      <c r="A16" s="16"/>
      <c r="B16" s="16"/>
      <c r="C16" s="16"/>
      <c r="D16" s="16"/>
      <c r="E16" s="21" t="s">
        <v>20</v>
      </c>
      <c r="F16" s="48">
        <f>SUM(F14:F15)</f>
        <v>0</v>
      </c>
    </row>
    <row r="17" spans="1:9" x14ac:dyDescent="0.25">
      <c r="A17" s="53"/>
      <c r="B17" s="6"/>
      <c r="C17" s="6"/>
      <c r="D17" s="6"/>
      <c r="E17" s="6"/>
      <c r="F17" s="54"/>
    </row>
    <row r="18" spans="1:9" x14ac:dyDescent="0.25">
      <c r="A18" s="166" t="s">
        <v>21</v>
      </c>
      <c r="B18" s="143"/>
      <c r="C18" s="143"/>
      <c r="D18" s="143"/>
      <c r="E18" s="143"/>
      <c r="F18" s="167"/>
    </row>
    <row r="19" spans="1:9" x14ac:dyDescent="0.25">
      <c r="A19" s="165" t="s">
        <v>10</v>
      </c>
      <c r="B19" s="165"/>
      <c r="C19" s="23" t="s">
        <v>11</v>
      </c>
      <c r="D19" s="14" t="s">
        <v>12</v>
      </c>
      <c r="E19" s="14" t="s">
        <v>22</v>
      </c>
      <c r="F19" s="14" t="s">
        <v>19</v>
      </c>
    </row>
    <row r="20" spans="1:9" s="49" customFormat="1" x14ac:dyDescent="0.25">
      <c r="A20" s="69" t="s">
        <v>43</v>
      </c>
      <c r="B20" s="70"/>
      <c r="C20" s="25" t="s">
        <v>0</v>
      </c>
      <c r="D20" s="68">
        <v>0.2</v>
      </c>
      <c r="E20" s="71">
        <v>34290</v>
      </c>
      <c r="F20" s="71">
        <f>+D20*E20</f>
        <v>6858</v>
      </c>
    </row>
    <row r="21" spans="1:9" s="49" customFormat="1" x14ac:dyDescent="0.25">
      <c r="A21" s="190" t="s">
        <v>44</v>
      </c>
      <c r="B21" s="191"/>
      <c r="C21" s="26" t="s">
        <v>4</v>
      </c>
      <c r="D21" s="72">
        <v>120</v>
      </c>
      <c r="E21" s="71">
        <f>ROUND(40*1.06,0)</f>
        <v>42</v>
      </c>
      <c r="F21" s="71">
        <f t="shared" ref="F21" si="0">+D21*E21</f>
        <v>5040</v>
      </c>
      <c r="I21"/>
    </row>
    <row r="22" spans="1:9" x14ac:dyDescent="0.25">
      <c r="A22" s="170"/>
      <c r="B22" s="148"/>
      <c r="C22" s="16"/>
      <c r="D22" s="16"/>
      <c r="E22" s="21" t="s">
        <v>20</v>
      </c>
      <c r="F22" s="48">
        <f>SUM(F20:F21)</f>
        <v>11898</v>
      </c>
    </row>
    <row r="23" spans="1:9" x14ac:dyDescent="0.25">
      <c r="A23" s="53"/>
      <c r="B23" s="6"/>
      <c r="C23" s="6"/>
      <c r="D23" s="6"/>
      <c r="E23" s="6"/>
      <c r="F23" s="54"/>
    </row>
    <row r="24" spans="1:9" x14ac:dyDescent="0.25">
      <c r="A24" s="150" t="s">
        <v>24</v>
      </c>
      <c r="B24" s="150"/>
      <c r="C24" s="150"/>
      <c r="D24" s="150"/>
      <c r="E24" s="150"/>
      <c r="F24" s="150"/>
    </row>
    <row r="25" spans="1:9" x14ac:dyDescent="0.25">
      <c r="A25" s="14" t="s">
        <v>25</v>
      </c>
      <c r="B25" s="14" t="s">
        <v>26</v>
      </c>
      <c r="C25" s="14" t="s">
        <v>27</v>
      </c>
      <c r="D25" s="14" t="s">
        <v>28</v>
      </c>
      <c r="E25" s="14" t="s">
        <v>29</v>
      </c>
      <c r="F25" s="14" t="s">
        <v>19</v>
      </c>
    </row>
    <row r="26" spans="1:9" x14ac:dyDescent="0.25">
      <c r="A26" s="56"/>
      <c r="B26" s="11"/>
      <c r="C26" s="11"/>
      <c r="D26" s="11"/>
      <c r="E26" s="17"/>
      <c r="F26" s="14">
        <f>+D26*E26</f>
        <v>0</v>
      </c>
    </row>
    <row r="27" spans="1:9" x14ac:dyDescent="0.25">
      <c r="A27" s="31"/>
      <c r="B27" s="31"/>
      <c r="C27" s="16"/>
      <c r="D27" s="16"/>
      <c r="E27" s="16"/>
      <c r="F27" s="14">
        <f>+D27*E27</f>
        <v>0</v>
      </c>
    </row>
    <row r="28" spans="1:9" x14ac:dyDescent="0.25">
      <c r="A28" s="31"/>
      <c r="B28" s="31"/>
      <c r="C28" s="16"/>
      <c r="D28" s="16"/>
      <c r="E28" s="21" t="s">
        <v>20</v>
      </c>
      <c r="F28" s="57">
        <f>SUM(F26:F27)</f>
        <v>0</v>
      </c>
    </row>
    <row r="29" spans="1:9" x14ac:dyDescent="0.25">
      <c r="A29" s="53"/>
      <c r="B29" s="6"/>
      <c r="C29" s="6"/>
      <c r="D29" s="6"/>
      <c r="E29" s="6"/>
      <c r="F29" s="58"/>
    </row>
    <row r="30" spans="1:9" x14ac:dyDescent="0.25">
      <c r="A30" s="166" t="s">
        <v>30</v>
      </c>
      <c r="B30" s="143"/>
      <c r="C30" s="143"/>
      <c r="D30" s="143"/>
      <c r="E30" s="143"/>
      <c r="F30" s="167"/>
    </row>
    <row r="31" spans="1:9" x14ac:dyDescent="0.25">
      <c r="A31" s="14" t="s">
        <v>31</v>
      </c>
      <c r="B31" s="14" t="s">
        <v>32</v>
      </c>
      <c r="C31" s="14" t="s">
        <v>33</v>
      </c>
      <c r="D31" s="14" t="s">
        <v>34</v>
      </c>
      <c r="E31" s="14" t="s">
        <v>18</v>
      </c>
      <c r="F31" s="14" t="s">
        <v>19</v>
      </c>
    </row>
    <row r="32" spans="1:9" x14ac:dyDescent="0.25">
      <c r="A32" s="55"/>
      <c r="B32" s="31"/>
      <c r="C32" s="16"/>
      <c r="D32" s="17"/>
      <c r="E32" s="34"/>
      <c r="F32" s="57"/>
    </row>
    <row r="33" spans="1:8" x14ac:dyDescent="0.25">
      <c r="A33" s="31"/>
      <c r="B33" s="31"/>
      <c r="C33" s="16"/>
      <c r="D33" s="16"/>
      <c r="E33" s="16"/>
      <c r="F33" s="16"/>
    </row>
    <row r="34" spans="1:8" x14ac:dyDescent="0.25">
      <c r="A34" s="31"/>
      <c r="B34" s="31"/>
      <c r="C34" s="16"/>
      <c r="D34" s="16"/>
      <c r="E34" s="21" t="s">
        <v>20</v>
      </c>
      <c r="F34" s="59">
        <f>SUM(F32:F33)</f>
        <v>0</v>
      </c>
    </row>
    <row r="35" spans="1:8" x14ac:dyDescent="0.25">
      <c r="A35" s="53"/>
      <c r="B35" s="6"/>
      <c r="C35" s="6"/>
      <c r="D35" s="6"/>
      <c r="E35" s="6"/>
      <c r="F35" s="54"/>
    </row>
    <row r="36" spans="1:8" x14ac:dyDescent="0.25">
      <c r="A36" s="153" t="s">
        <v>35</v>
      </c>
      <c r="B36" s="153"/>
      <c r="C36" s="153"/>
      <c r="D36" s="153"/>
      <c r="E36" s="153"/>
      <c r="F36" s="60">
        <f>+F16+F22+F28+F34</f>
        <v>11898</v>
      </c>
      <c r="H36" s="225"/>
    </row>
    <row r="37" spans="1:8" x14ac:dyDescent="0.25">
      <c r="A37" s="61"/>
      <c r="B37" s="62"/>
      <c r="C37" s="62"/>
      <c r="D37" s="62"/>
      <c r="E37" s="62"/>
      <c r="F37" s="63"/>
    </row>
  </sheetData>
  <mergeCells count="12">
    <mergeCell ref="A2:F6"/>
    <mergeCell ref="A21:B21"/>
    <mergeCell ref="A22:B22"/>
    <mergeCell ref="A24:F24"/>
    <mergeCell ref="A30:F30"/>
    <mergeCell ref="A36:E36"/>
    <mergeCell ref="A19:B19"/>
    <mergeCell ref="A8:F8"/>
    <mergeCell ref="B9:D9"/>
    <mergeCell ref="B10:D10"/>
    <mergeCell ref="A12:F12"/>
    <mergeCell ref="A18:F18"/>
  </mergeCells>
  <conditionalFormatting sqref="A20">
    <cfRule type="cellIs" dxfId="3" priority="2" stopIfTrue="1" operator="equal">
      <formula>0</formula>
    </cfRule>
  </conditionalFormatting>
  <conditionalFormatting sqref="A21">
    <cfRule type="cellIs" dxfId="2" priority="1" stopIfTrue="1" operator="equal">
      <formula>0</formula>
    </cfRule>
  </conditionalFormatting>
  <printOptions horizontalCentered="1" verticalCentered="1"/>
  <pageMargins left="0.7" right="0.7" top="0.75" bottom="0.75" header="0.3" footer="0.3"/>
  <pageSetup scale="81"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view="pageBreakPreview" topLeftCell="A17" zoomScaleNormal="100" zoomScaleSheetLayoutView="100" workbookViewId="0">
      <selection activeCell="G17" sqref="G1:G1048576"/>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7" x14ac:dyDescent="0.25">
      <c r="A1" s="50"/>
      <c r="B1" s="51"/>
      <c r="C1" s="51"/>
      <c r="D1" s="51"/>
      <c r="E1" s="51"/>
      <c r="F1" s="52"/>
    </row>
    <row r="2" spans="1:7" ht="65.25" customHeight="1" x14ac:dyDescent="0.25">
      <c r="A2" s="188" t="s">
        <v>54</v>
      </c>
      <c r="B2" s="123"/>
      <c r="C2" s="123"/>
      <c r="D2" s="123"/>
      <c r="E2" s="123"/>
      <c r="F2" s="172"/>
    </row>
    <row r="3" spans="1:7" ht="16.5" customHeight="1" x14ac:dyDescent="0.25">
      <c r="A3" s="155"/>
      <c r="B3" s="155"/>
      <c r="C3" s="155"/>
      <c r="D3" s="155"/>
      <c r="E3" s="155"/>
      <c r="F3" s="189"/>
      <c r="G3" s="4"/>
    </row>
    <row r="4" spans="1:7" ht="81.75" customHeight="1" x14ac:dyDescent="0.25">
      <c r="A4" s="155"/>
      <c r="B4" s="155"/>
      <c r="C4" s="155"/>
      <c r="D4" s="155"/>
      <c r="E4" s="155"/>
      <c r="F4" s="189"/>
    </row>
    <row r="5" spans="1:7" x14ac:dyDescent="0.25">
      <c r="A5" s="155"/>
      <c r="B5" s="155"/>
      <c r="C5" s="155"/>
      <c r="D5" s="155"/>
      <c r="E5" s="155"/>
      <c r="F5" s="189"/>
    </row>
    <row r="6" spans="1:7" x14ac:dyDescent="0.25">
      <c r="A6" s="126"/>
      <c r="B6" s="126"/>
      <c r="C6" s="126"/>
      <c r="D6" s="126"/>
      <c r="E6" s="126"/>
      <c r="F6" s="174"/>
    </row>
    <row r="7" spans="1:7" x14ac:dyDescent="0.25">
      <c r="A7" s="53"/>
      <c r="B7" s="6"/>
      <c r="C7" s="6"/>
      <c r="D7" s="6"/>
      <c r="E7" s="6"/>
      <c r="F7" s="54"/>
    </row>
    <row r="8" spans="1:7" x14ac:dyDescent="0.25">
      <c r="A8" s="137" t="s">
        <v>8</v>
      </c>
      <c r="B8" s="137"/>
      <c r="C8" s="137"/>
      <c r="D8" s="137"/>
      <c r="E8" s="137"/>
      <c r="F8" s="137"/>
    </row>
    <row r="9" spans="1:7" x14ac:dyDescent="0.25">
      <c r="A9" s="9" t="s">
        <v>9</v>
      </c>
      <c r="B9" s="135" t="s">
        <v>10</v>
      </c>
      <c r="C9" s="135"/>
      <c r="D9" s="135"/>
      <c r="E9" s="9" t="s">
        <v>11</v>
      </c>
      <c r="F9" s="9" t="s">
        <v>12</v>
      </c>
    </row>
    <row r="10" spans="1:7" x14ac:dyDescent="0.25">
      <c r="A10" s="65">
        <v>8</v>
      </c>
      <c r="B10" s="185" t="s">
        <v>45</v>
      </c>
      <c r="C10" s="186"/>
      <c r="D10" s="187"/>
      <c r="E10" s="11" t="s">
        <v>0</v>
      </c>
      <c r="F10" s="11">
        <v>1</v>
      </c>
    </row>
    <row r="11" spans="1:7" x14ac:dyDescent="0.25">
      <c r="A11" s="53"/>
      <c r="B11" s="6"/>
      <c r="C11" s="6"/>
      <c r="D11" s="6"/>
      <c r="E11" s="6"/>
      <c r="F11" s="54"/>
    </row>
    <row r="12" spans="1:7" x14ac:dyDescent="0.25">
      <c r="A12" s="166" t="s">
        <v>15</v>
      </c>
      <c r="B12" s="143"/>
      <c r="C12" s="143"/>
      <c r="D12" s="143"/>
      <c r="E12" s="143"/>
      <c r="F12" s="167"/>
    </row>
    <row r="13" spans="1:7" x14ac:dyDescent="0.25">
      <c r="A13" s="14" t="s">
        <v>10</v>
      </c>
      <c r="B13" s="14" t="s">
        <v>16</v>
      </c>
      <c r="C13" s="76" t="s">
        <v>55</v>
      </c>
      <c r="D13" s="9" t="s">
        <v>17</v>
      </c>
      <c r="E13" s="9" t="s">
        <v>18</v>
      </c>
      <c r="F13" s="9" t="s">
        <v>19</v>
      </c>
    </row>
    <row r="14" spans="1:7" x14ac:dyDescent="0.25">
      <c r="A14" s="55"/>
      <c r="B14" s="16"/>
      <c r="C14" s="11"/>
      <c r="D14" s="17"/>
      <c r="E14" s="18"/>
      <c r="F14" s="14">
        <f>+D14*E14</f>
        <v>0</v>
      </c>
    </row>
    <row r="15" spans="1:7" x14ac:dyDescent="0.25">
      <c r="A15" s="55"/>
      <c r="B15" s="16"/>
      <c r="C15" s="16"/>
      <c r="D15" s="16"/>
      <c r="E15" s="16"/>
      <c r="F15" s="14">
        <f>+D15*E15</f>
        <v>0</v>
      </c>
    </row>
    <row r="16" spans="1:7" x14ac:dyDescent="0.25">
      <c r="A16" s="16"/>
      <c r="B16" s="16"/>
      <c r="C16" s="16"/>
      <c r="D16" s="16"/>
      <c r="E16" s="21" t="s">
        <v>20</v>
      </c>
      <c r="F16" s="48">
        <f>SUM(F14:F15)</f>
        <v>0</v>
      </c>
    </row>
    <row r="17" spans="1:6" x14ac:dyDescent="0.25">
      <c r="A17" s="53"/>
      <c r="B17" s="6"/>
      <c r="C17" s="6"/>
      <c r="D17" s="6"/>
      <c r="E17" s="6"/>
      <c r="F17" s="54"/>
    </row>
    <row r="18" spans="1:6" x14ac:dyDescent="0.25">
      <c r="A18" s="166" t="s">
        <v>21</v>
      </c>
      <c r="B18" s="143"/>
      <c r="C18" s="143"/>
      <c r="D18" s="143"/>
      <c r="E18" s="143"/>
      <c r="F18" s="167"/>
    </row>
    <row r="19" spans="1:6" x14ac:dyDescent="0.25">
      <c r="A19" s="165" t="s">
        <v>10</v>
      </c>
      <c r="B19" s="165"/>
      <c r="C19" s="23" t="s">
        <v>11</v>
      </c>
      <c r="D19" s="14" t="s">
        <v>12</v>
      </c>
      <c r="E19" s="14" t="s">
        <v>22</v>
      </c>
      <c r="F19" s="14" t="s">
        <v>19</v>
      </c>
    </row>
    <row r="20" spans="1:6" s="49" customFormat="1" x14ac:dyDescent="0.25">
      <c r="A20" s="69" t="s">
        <v>46</v>
      </c>
      <c r="B20" s="70"/>
      <c r="C20" s="25" t="s">
        <v>11</v>
      </c>
      <c r="D20" s="68">
        <v>3</v>
      </c>
      <c r="E20" s="71">
        <v>64703</v>
      </c>
      <c r="F20" s="71">
        <f>+D20*E20</f>
        <v>194109</v>
      </c>
    </row>
    <row r="21" spans="1:6" x14ac:dyDescent="0.25">
      <c r="A21" s="170"/>
      <c r="B21" s="148"/>
      <c r="C21" s="16"/>
      <c r="D21" s="16"/>
      <c r="E21" s="21" t="s">
        <v>20</v>
      </c>
      <c r="F21" s="48">
        <f>SUM(F20:F20)</f>
        <v>194109</v>
      </c>
    </row>
    <row r="22" spans="1:6" x14ac:dyDescent="0.25">
      <c r="A22" s="53"/>
      <c r="B22" s="6"/>
      <c r="C22" s="6"/>
      <c r="D22" s="6"/>
      <c r="E22" s="6"/>
      <c r="F22" s="54"/>
    </row>
    <row r="23" spans="1:6" x14ac:dyDescent="0.25">
      <c r="A23" s="150" t="s">
        <v>24</v>
      </c>
      <c r="B23" s="150"/>
      <c r="C23" s="150"/>
      <c r="D23" s="150"/>
      <c r="E23" s="150"/>
      <c r="F23" s="150"/>
    </row>
    <row r="24" spans="1:6" x14ac:dyDescent="0.25">
      <c r="A24" s="14" t="s">
        <v>25</v>
      </c>
      <c r="B24" s="14" t="s">
        <v>26</v>
      </c>
      <c r="C24" s="14" t="s">
        <v>27</v>
      </c>
      <c r="D24" s="14" t="s">
        <v>28</v>
      </c>
      <c r="E24" s="14" t="s">
        <v>29</v>
      </c>
      <c r="F24" s="14" t="s">
        <v>19</v>
      </c>
    </row>
    <row r="25" spans="1:6" x14ac:dyDescent="0.25">
      <c r="A25" s="56"/>
      <c r="B25" s="11"/>
      <c r="C25" s="11"/>
      <c r="D25" s="11"/>
      <c r="E25" s="17"/>
      <c r="F25" s="14">
        <f>+D25*E25</f>
        <v>0</v>
      </c>
    </row>
    <row r="26" spans="1:6" x14ac:dyDescent="0.25">
      <c r="A26" s="31"/>
      <c r="B26" s="31"/>
      <c r="C26" s="16"/>
      <c r="D26" s="16"/>
      <c r="E26" s="16"/>
      <c r="F26" s="14">
        <f>+D26*E26</f>
        <v>0</v>
      </c>
    </row>
    <row r="27" spans="1:6" x14ac:dyDescent="0.25">
      <c r="A27" s="31"/>
      <c r="B27" s="31"/>
      <c r="C27" s="16"/>
      <c r="D27" s="16"/>
      <c r="E27" s="21" t="s">
        <v>20</v>
      </c>
      <c r="F27" s="57">
        <f>SUM(F25:F26)</f>
        <v>0</v>
      </c>
    </row>
    <row r="28" spans="1:6" x14ac:dyDescent="0.25">
      <c r="A28" s="53"/>
      <c r="B28" s="6"/>
      <c r="C28" s="6"/>
      <c r="D28" s="6"/>
      <c r="E28" s="6"/>
      <c r="F28" s="58"/>
    </row>
    <row r="29" spans="1:6" x14ac:dyDescent="0.25">
      <c r="A29" s="166" t="s">
        <v>30</v>
      </c>
      <c r="B29" s="143"/>
      <c r="C29" s="143"/>
      <c r="D29" s="143"/>
      <c r="E29" s="143"/>
      <c r="F29" s="167"/>
    </row>
    <row r="30" spans="1:6" x14ac:dyDescent="0.25">
      <c r="A30" s="14" t="s">
        <v>31</v>
      </c>
      <c r="B30" s="14" t="s">
        <v>32</v>
      </c>
      <c r="C30" s="14" t="s">
        <v>33</v>
      </c>
      <c r="D30" s="14" t="s">
        <v>34</v>
      </c>
      <c r="E30" s="14" t="s">
        <v>18</v>
      </c>
      <c r="F30" s="14" t="s">
        <v>19</v>
      </c>
    </row>
    <row r="31" spans="1:6" x14ac:dyDescent="0.25">
      <c r="A31" s="55"/>
      <c r="B31" s="31"/>
      <c r="C31" s="16"/>
      <c r="D31" s="17"/>
      <c r="E31" s="34"/>
      <c r="F31" s="57"/>
    </row>
    <row r="32" spans="1:6" x14ac:dyDescent="0.25">
      <c r="A32" s="31"/>
      <c r="B32" s="31"/>
      <c r="C32" s="16"/>
      <c r="D32" s="16"/>
      <c r="E32" s="16"/>
      <c r="F32" s="16"/>
    </row>
    <row r="33" spans="1:6" x14ac:dyDescent="0.25">
      <c r="A33" s="31"/>
      <c r="B33" s="31"/>
      <c r="C33" s="16"/>
      <c r="D33" s="16"/>
      <c r="E33" s="21" t="s">
        <v>20</v>
      </c>
      <c r="F33" s="59">
        <f>SUM(F31:F32)</f>
        <v>0</v>
      </c>
    </row>
    <row r="34" spans="1:6" x14ac:dyDescent="0.25">
      <c r="A34" s="53"/>
      <c r="B34" s="6"/>
      <c r="C34" s="6"/>
      <c r="D34" s="6"/>
      <c r="E34" s="6"/>
      <c r="F34" s="54"/>
    </row>
    <row r="35" spans="1:6" x14ac:dyDescent="0.25">
      <c r="A35" s="153" t="s">
        <v>35</v>
      </c>
      <c r="B35" s="153"/>
      <c r="C35" s="153"/>
      <c r="D35" s="153"/>
      <c r="E35" s="153"/>
      <c r="F35" s="60">
        <f>+F16+F21+F27+F33</f>
        <v>194109</v>
      </c>
    </row>
    <row r="36" spans="1:6" x14ac:dyDescent="0.25">
      <c r="A36" s="61"/>
      <c r="B36" s="62"/>
      <c r="C36" s="62"/>
      <c r="D36" s="62"/>
      <c r="E36" s="62"/>
      <c r="F36" s="63"/>
    </row>
  </sheetData>
  <mergeCells count="11">
    <mergeCell ref="A2:F6"/>
    <mergeCell ref="A21:B21"/>
    <mergeCell ref="A23:F23"/>
    <mergeCell ref="A29:F29"/>
    <mergeCell ref="A35:E35"/>
    <mergeCell ref="A8:F8"/>
    <mergeCell ref="B9:D9"/>
    <mergeCell ref="B10:D10"/>
    <mergeCell ref="A12:F12"/>
    <mergeCell ref="A18:F18"/>
    <mergeCell ref="A19:B19"/>
  </mergeCells>
  <conditionalFormatting sqref="A20">
    <cfRule type="cellIs" dxfId="1" priority="2" stopIfTrue="1" operator="equal">
      <formula>0</formula>
    </cfRule>
  </conditionalFormatting>
  <printOptions horizontalCentered="1" verticalCentered="1"/>
  <pageMargins left="0.7" right="0.7" top="0.75" bottom="0.75" header="0.3" footer="0.3"/>
  <pageSetup scale="8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view="pageBreakPreview" topLeftCell="A17" zoomScaleNormal="100" zoomScaleSheetLayoutView="100" workbookViewId="0">
      <selection activeCell="E20" sqref="E20"/>
    </sheetView>
  </sheetViews>
  <sheetFormatPr baseColWidth="10" defaultRowHeight="15" x14ac:dyDescent="0.25"/>
  <cols>
    <col min="1" max="1" width="29.140625" customWidth="1"/>
    <col min="2" max="2" width="25.42578125" customWidth="1"/>
    <col min="4" max="4" width="15.5703125" customWidth="1"/>
    <col min="5" max="5" width="14.85546875" customWidth="1"/>
    <col min="6" max="6" width="15" customWidth="1"/>
  </cols>
  <sheetData>
    <row r="1" spans="1:8" x14ac:dyDescent="0.25">
      <c r="A1" s="50"/>
      <c r="B1" s="51"/>
      <c r="C1" s="51"/>
      <c r="D1" s="51"/>
      <c r="E1" s="51"/>
      <c r="F1" s="52"/>
    </row>
    <row r="2" spans="1:8" ht="65.25" customHeight="1" x14ac:dyDescent="0.25">
      <c r="A2" s="188" t="s">
        <v>54</v>
      </c>
      <c r="B2" s="123"/>
      <c r="C2" s="123"/>
      <c r="D2" s="123"/>
      <c r="E2" s="123"/>
      <c r="F2" s="172"/>
    </row>
    <row r="3" spans="1:8" ht="16.5" customHeight="1" x14ac:dyDescent="0.25">
      <c r="A3" s="155"/>
      <c r="B3" s="155"/>
      <c r="C3" s="155"/>
      <c r="D3" s="155"/>
      <c r="E3" s="155"/>
      <c r="F3" s="189"/>
      <c r="G3" s="4"/>
      <c r="H3" s="4"/>
    </row>
    <row r="4" spans="1:8" ht="81.75" customHeight="1" x14ac:dyDescent="0.25">
      <c r="A4" s="155"/>
      <c r="B4" s="155"/>
      <c r="C4" s="155"/>
      <c r="D4" s="155"/>
      <c r="E4" s="155"/>
      <c r="F4" s="189"/>
    </row>
    <row r="5" spans="1:8" x14ac:dyDescent="0.25">
      <c r="A5" s="155"/>
      <c r="B5" s="155"/>
      <c r="C5" s="155"/>
      <c r="D5" s="155"/>
      <c r="E5" s="155"/>
      <c r="F5" s="189"/>
    </row>
    <row r="6" spans="1:8" x14ac:dyDescent="0.25">
      <c r="A6" s="126"/>
      <c r="B6" s="126"/>
      <c r="C6" s="126"/>
      <c r="D6" s="126"/>
      <c r="E6" s="126"/>
      <c r="F6" s="174"/>
    </row>
    <row r="7" spans="1:8" x14ac:dyDescent="0.25">
      <c r="A7" s="53"/>
      <c r="B7" s="6"/>
      <c r="C7" s="6"/>
      <c r="D7" s="6"/>
      <c r="E7" s="6"/>
      <c r="F7" s="54"/>
    </row>
    <row r="8" spans="1:8" x14ac:dyDescent="0.25">
      <c r="A8" s="137" t="s">
        <v>8</v>
      </c>
      <c r="B8" s="137"/>
      <c r="C8" s="137"/>
      <c r="D8" s="137"/>
      <c r="E8" s="137"/>
      <c r="F8" s="137"/>
    </row>
    <row r="9" spans="1:8" x14ac:dyDescent="0.25">
      <c r="A9" s="9" t="s">
        <v>9</v>
      </c>
      <c r="B9" s="135" t="s">
        <v>10</v>
      </c>
      <c r="C9" s="135"/>
      <c r="D9" s="135"/>
      <c r="E9" s="9" t="s">
        <v>11</v>
      </c>
      <c r="F9" s="9" t="s">
        <v>12</v>
      </c>
    </row>
    <row r="10" spans="1:8" x14ac:dyDescent="0.25">
      <c r="A10" s="65">
        <v>9</v>
      </c>
      <c r="B10" s="185" t="s">
        <v>7</v>
      </c>
      <c r="C10" s="186"/>
      <c r="D10" s="187"/>
      <c r="E10" s="11" t="s">
        <v>0</v>
      </c>
      <c r="F10" s="11">
        <v>1</v>
      </c>
    </row>
    <row r="11" spans="1:8" x14ac:dyDescent="0.25">
      <c r="A11" s="53"/>
      <c r="B11" s="6"/>
      <c r="C11" s="6"/>
      <c r="D11" s="6"/>
      <c r="E11" s="6"/>
      <c r="F11" s="54"/>
    </row>
    <row r="12" spans="1:8" x14ac:dyDescent="0.25">
      <c r="A12" s="166" t="s">
        <v>15</v>
      </c>
      <c r="B12" s="143"/>
      <c r="C12" s="143"/>
      <c r="D12" s="143"/>
      <c r="E12" s="143"/>
      <c r="F12" s="167"/>
    </row>
    <row r="13" spans="1:8" x14ac:dyDescent="0.25">
      <c r="A13" s="14" t="s">
        <v>10</v>
      </c>
      <c r="B13" s="14" t="s">
        <v>16</v>
      </c>
      <c r="C13" s="76" t="s">
        <v>55</v>
      </c>
      <c r="D13" s="9" t="s">
        <v>17</v>
      </c>
      <c r="E13" s="9" t="s">
        <v>18</v>
      </c>
      <c r="F13" s="9" t="s">
        <v>19</v>
      </c>
    </row>
    <row r="14" spans="1:8" x14ac:dyDescent="0.25">
      <c r="A14" s="55"/>
      <c r="B14" s="16"/>
      <c r="C14" s="11"/>
      <c r="D14" s="17"/>
      <c r="E14" s="18"/>
      <c r="F14" s="14">
        <f>+D14*E14</f>
        <v>0</v>
      </c>
    </row>
    <row r="15" spans="1:8" x14ac:dyDescent="0.25">
      <c r="A15" s="55"/>
      <c r="B15" s="16"/>
      <c r="C15" s="16"/>
      <c r="D15" s="16"/>
      <c r="E15" s="16"/>
      <c r="F15" s="14">
        <f>+D15*E15</f>
        <v>0</v>
      </c>
    </row>
    <row r="16" spans="1:8" x14ac:dyDescent="0.25">
      <c r="A16" s="16"/>
      <c r="B16" s="16"/>
      <c r="C16" s="16"/>
      <c r="D16" s="16"/>
      <c r="E16" s="21" t="s">
        <v>20</v>
      </c>
      <c r="F16" s="48">
        <f>SUM(F14:F15)</f>
        <v>0</v>
      </c>
    </row>
    <row r="17" spans="1:6" x14ac:dyDescent="0.25">
      <c r="A17" s="53"/>
      <c r="B17" s="6"/>
      <c r="C17" s="6"/>
      <c r="D17" s="6"/>
      <c r="E17" s="6"/>
      <c r="F17" s="54"/>
    </row>
    <row r="18" spans="1:6" x14ac:dyDescent="0.25">
      <c r="A18" s="166" t="s">
        <v>21</v>
      </c>
      <c r="B18" s="143"/>
      <c r="C18" s="143"/>
      <c r="D18" s="143"/>
      <c r="E18" s="143"/>
      <c r="F18" s="167"/>
    </row>
    <row r="19" spans="1:6" x14ac:dyDescent="0.25">
      <c r="A19" s="165" t="s">
        <v>10</v>
      </c>
      <c r="B19" s="165"/>
      <c r="C19" s="23" t="s">
        <v>11</v>
      </c>
      <c r="D19" s="14" t="s">
        <v>12</v>
      </c>
      <c r="E19" s="14" t="s">
        <v>22</v>
      </c>
      <c r="F19" s="14" t="s">
        <v>19</v>
      </c>
    </row>
    <row r="20" spans="1:6" s="49" customFormat="1" x14ac:dyDescent="0.25">
      <c r="A20" s="192" t="s">
        <v>47</v>
      </c>
      <c r="B20" s="193"/>
      <c r="C20" s="25" t="s">
        <v>11</v>
      </c>
      <c r="D20" s="68">
        <v>1</v>
      </c>
      <c r="E20" s="71">
        <f>ROUND(65000*1.06,0)</f>
        <v>68900</v>
      </c>
      <c r="F20" s="71">
        <f>+D20*E20</f>
        <v>68900</v>
      </c>
    </row>
    <row r="21" spans="1:6" x14ac:dyDescent="0.25">
      <c r="A21" s="194"/>
      <c r="B21" s="195"/>
      <c r="C21" s="16"/>
      <c r="D21" s="16"/>
      <c r="E21" s="21" t="s">
        <v>20</v>
      </c>
      <c r="F21" s="48">
        <f>SUM(F20:F20)</f>
        <v>68900</v>
      </c>
    </row>
    <row r="22" spans="1:6" x14ac:dyDescent="0.25">
      <c r="A22" s="53"/>
      <c r="B22" s="6"/>
      <c r="C22" s="6"/>
      <c r="D22" s="6"/>
      <c r="E22" s="6"/>
      <c r="F22" s="54"/>
    </row>
    <row r="23" spans="1:6" x14ac:dyDescent="0.25">
      <c r="A23" s="150" t="s">
        <v>24</v>
      </c>
      <c r="B23" s="150"/>
      <c r="C23" s="150"/>
      <c r="D23" s="150"/>
      <c r="E23" s="150"/>
      <c r="F23" s="150"/>
    </row>
    <row r="24" spans="1:6" x14ac:dyDescent="0.25">
      <c r="A24" s="14" t="s">
        <v>25</v>
      </c>
      <c r="B24" s="14" t="s">
        <v>26</v>
      </c>
      <c r="C24" s="14" t="s">
        <v>27</v>
      </c>
      <c r="D24" s="14" t="s">
        <v>28</v>
      </c>
      <c r="E24" s="14" t="s">
        <v>29</v>
      </c>
      <c r="F24" s="14" t="s">
        <v>19</v>
      </c>
    </row>
    <row r="25" spans="1:6" x14ac:dyDescent="0.25">
      <c r="A25" s="56"/>
      <c r="B25" s="11"/>
      <c r="C25" s="11"/>
      <c r="D25" s="11"/>
      <c r="E25" s="17"/>
      <c r="F25" s="14">
        <f>+D25*E25</f>
        <v>0</v>
      </c>
    </row>
    <row r="26" spans="1:6" x14ac:dyDescent="0.25">
      <c r="A26" s="31"/>
      <c r="B26" s="31"/>
      <c r="C26" s="16"/>
      <c r="D26" s="16"/>
      <c r="E26" s="16"/>
      <c r="F26" s="14">
        <f>+D26*E26</f>
        <v>0</v>
      </c>
    </row>
    <row r="27" spans="1:6" x14ac:dyDescent="0.25">
      <c r="A27" s="31"/>
      <c r="B27" s="31"/>
      <c r="C27" s="16"/>
      <c r="D27" s="16"/>
      <c r="E27" s="21" t="s">
        <v>20</v>
      </c>
      <c r="F27" s="57">
        <f>SUM(F25:F26)</f>
        <v>0</v>
      </c>
    </row>
    <row r="28" spans="1:6" x14ac:dyDescent="0.25">
      <c r="A28" s="53"/>
      <c r="B28" s="6"/>
      <c r="C28" s="6"/>
      <c r="D28" s="6"/>
      <c r="E28" s="6"/>
      <c r="F28" s="58"/>
    </row>
    <row r="29" spans="1:6" x14ac:dyDescent="0.25">
      <c r="A29" s="166" t="s">
        <v>30</v>
      </c>
      <c r="B29" s="143"/>
      <c r="C29" s="143"/>
      <c r="D29" s="143"/>
      <c r="E29" s="143"/>
      <c r="F29" s="167"/>
    </row>
    <row r="30" spans="1:6" x14ac:dyDescent="0.25">
      <c r="A30" s="14" t="s">
        <v>31</v>
      </c>
      <c r="B30" s="14" t="s">
        <v>32</v>
      </c>
      <c r="C30" s="14" t="s">
        <v>33</v>
      </c>
      <c r="D30" s="14" t="s">
        <v>34</v>
      </c>
      <c r="E30" s="14" t="s">
        <v>18</v>
      </c>
      <c r="F30" s="14" t="s">
        <v>19</v>
      </c>
    </row>
    <row r="31" spans="1:6" x14ac:dyDescent="0.25">
      <c r="A31" s="55"/>
      <c r="B31" s="31"/>
      <c r="C31" s="16"/>
      <c r="D31" s="17"/>
      <c r="E31" s="34"/>
      <c r="F31" s="57"/>
    </row>
    <row r="32" spans="1:6" x14ac:dyDescent="0.25">
      <c r="A32" s="31"/>
      <c r="B32" s="31"/>
      <c r="C32" s="16"/>
      <c r="D32" s="16"/>
      <c r="E32" s="16"/>
      <c r="F32" s="16"/>
    </row>
    <row r="33" spans="1:6" x14ac:dyDescent="0.25">
      <c r="A33" s="31"/>
      <c r="B33" s="31"/>
      <c r="C33" s="16"/>
      <c r="D33" s="16"/>
      <c r="E33" s="21" t="s">
        <v>20</v>
      </c>
      <c r="F33" s="59">
        <f>SUM(F31:F32)</f>
        <v>0</v>
      </c>
    </row>
    <row r="34" spans="1:6" x14ac:dyDescent="0.25">
      <c r="A34" s="53"/>
      <c r="B34" s="6"/>
      <c r="C34" s="6"/>
      <c r="D34" s="6"/>
      <c r="E34" s="6"/>
      <c r="F34" s="54"/>
    </row>
    <row r="35" spans="1:6" x14ac:dyDescent="0.25">
      <c r="A35" s="153" t="s">
        <v>35</v>
      </c>
      <c r="B35" s="153"/>
      <c r="C35" s="153"/>
      <c r="D35" s="153"/>
      <c r="E35" s="153"/>
      <c r="F35" s="60">
        <f>+F16+F21+F27+F33</f>
        <v>68900</v>
      </c>
    </row>
    <row r="36" spans="1:6" x14ac:dyDescent="0.25">
      <c r="A36" s="61"/>
      <c r="B36" s="62"/>
      <c r="C36" s="62"/>
      <c r="D36" s="62"/>
      <c r="E36" s="62"/>
      <c r="F36" s="63"/>
    </row>
  </sheetData>
  <mergeCells count="11">
    <mergeCell ref="A2:F6"/>
    <mergeCell ref="A23:F23"/>
    <mergeCell ref="A29:F29"/>
    <mergeCell ref="A35:E35"/>
    <mergeCell ref="A20:B21"/>
    <mergeCell ref="A8:F8"/>
    <mergeCell ref="B9:D9"/>
    <mergeCell ref="B10:D10"/>
    <mergeCell ref="A12:F12"/>
    <mergeCell ref="A18:F18"/>
    <mergeCell ref="A19:B19"/>
  </mergeCells>
  <conditionalFormatting sqref="A20">
    <cfRule type="cellIs" dxfId="0" priority="1" stopIfTrue="1" operator="equal">
      <formula>0</formula>
    </cfRule>
  </conditionalFormatting>
  <printOptions horizontalCentered="1" verticalCentered="1"/>
  <pageMargins left="0.7" right="0.7" top="0.75" bottom="0.75" header="0.3" footer="0.3"/>
  <pageSetup scale="8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R31"/>
  <sheetViews>
    <sheetView tabSelected="1" workbookViewId="0">
      <selection activeCell="R19" sqref="R1:R1048576"/>
    </sheetView>
  </sheetViews>
  <sheetFormatPr baseColWidth="10" defaultRowHeight="15" x14ac:dyDescent="0.2"/>
  <cols>
    <col min="1" max="1" width="7" style="77" customWidth="1"/>
    <col min="2" max="2" width="7.5703125" style="78" customWidth="1"/>
    <col min="3" max="5" width="13.85546875" style="77" customWidth="1"/>
    <col min="6" max="6" width="11.42578125" style="77"/>
    <col min="7" max="7" width="18.28515625" style="77" bestFit="1" customWidth="1"/>
    <col min="8" max="12" width="11.42578125" style="77"/>
    <col min="13" max="13" width="26" style="77" customWidth="1"/>
    <col min="14" max="14" width="11.42578125" style="78"/>
    <col min="15" max="15" width="12.140625" style="81" bestFit="1" customWidth="1"/>
    <col min="16" max="16" width="19.7109375" style="77" customWidth="1"/>
    <col min="17" max="17" width="27.7109375" style="77" bestFit="1" customWidth="1"/>
    <col min="18" max="18" width="16.7109375" style="77" bestFit="1" customWidth="1"/>
    <col min="19" max="16384" width="11.42578125" style="77"/>
  </cols>
  <sheetData>
    <row r="1" spans="2:17" x14ac:dyDescent="0.2">
      <c r="B1" s="196" t="s">
        <v>83</v>
      </c>
      <c r="C1" s="196"/>
      <c r="D1" s="196"/>
      <c r="E1" s="196"/>
      <c r="F1" s="196"/>
      <c r="G1" s="196"/>
      <c r="H1" s="196"/>
      <c r="I1" s="196"/>
      <c r="J1" s="196"/>
      <c r="K1" s="196"/>
      <c r="L1" s="196"/>
      <c r="M1" s="196"/>
      <c r="N1" s="196"/>
      <c r="O1" s="196"/>
      <c r="P1" s="196"/>
      <c r="Q1" s="196"/>
    </row>
    <row r="2" spans="2:17" ht="9.75" customHeight="1" x14ac:dyDescent="0.2">
      <c r="B2" s="196"/>
      <c r="C2" s="196"/>
      <c r="D2" s="196"/>
      <c r="E2" s="196"/>
      <c r="F2" s="196"/>
      <c r="G2" s="196"/>
      <c r="H2" s="196"/>
      <c r="I2" s="196"/>
      <c r="J2" s="196"/>
      <c r="K2" s="196"/>
      <c r="L2" s="196"/>
      <c r="M2" s="196"/>
      <c r="N2" s="196"/>
      <c r="O2" s="196"/>
      <c r="P2" s="196"/>
      <c r="Q2" s="196"/>
    </row>
    <row r="3" spans="2:17" ht="15.75" x14ac:dyDescent="0.25">
      <c r="C3" s="79" t="s">
        <v>56</v>
      </c>
      <c r="D3" s="79"/>
      <c r="E3" s="79"/>
      <c r="F3" s="79"/>
      <c r="G3" s="80">
        <v>6</v>
      </c>
    </row>
    <row r="4" spans="2:17" ht="15.75" x14ac:dyDescent="0.25">
      <c r="C4" s="79" t="s">
        <v>84</v>
      </c>
      <c r="D4" s="79"/>
      <c r="E4" s="79"/>
      <c r="F4" s="79"/>
      <c r="G4" s="80">
        <v>60000</v>
      </c>
    </row>
    <row r="5" spans="2:17" ht="15.75" x14ac:dyDescent="0.25">
      <c r="C5" s="79" t="s">
        <v>57</v>
      </c>
      <c r="D5" s="79"/>
      <c r="E5" s="79"/>
      <c r="F5" s="79"/>
      <c r="G5" s="80">
        <v>520</v>
      </c>
    </row>
    <row r="6" spans="2:17" ht="18" x14ac:dyDescent="0.25">
      <c r="C6" s="197" t="s">
        <v>58</v>
      </c>
      <c r="D6" s="197"/>
      <c r="E6" s="197"/>
      <c r="F6" s="197"/>
      <c r="G6" s="197"/>
      <c r="H6" s="197"/>
      <c r="I6" s="197"/>
      <c r="J6" s="197"/>
      <c r="K6" s="197"/>
      <c r="L6" s="197"/>
      <c r="M6" s="197"/>
      <c r="N6" s="197"/>
      <c r="O6" s="197"/>
      <c r="P6" s="197"/>
      <c r="Q6" s="197"/>
    </row>
    <row r="7" spans="2:17" ht="15.75" x14ac:dyDescent="0.25">
      <c r="B7" s="82" t="s">
        <v>59</v>
      </c>
      <c r="D7" s="83"/>
      <c r="E7" s="84"/>
      <c r="F7" s="82"/>
      <c r="G7" s="82"/>
      <c r="H7" s="83"/>
      <c r="I7" s="83"/>
      <c r="J7" s="83"/>
      <c r="K7" s="83"/>
      <c r="L7" s="83"/>
      <c r="M7" s="83"/>
      <c r="N7" s="198"/>
      <c r="O7" s="198"/>
      <c r="P7" s="119"/>
      <c r="Q7" s="119"/>
    </row>
    <row r="8" spans="2:17" ht="16.5" customHeight="1" x14ac:dyDescent="0.25">
      <c r="B8" s="85" t="s">
        <v>60</v>
      </c>
      <c r="C8" s="199" t="s">
        <v>61</v>
      </c>
      <c r="D8" s="199"/>
      <c r="E8" s="199"/>
      <c r="F8" s="200" t="s">
        <v>62</v>
      </c>
      <c r="G8" s="199"/>
      <c r="H8" s="199"/>
      <c r="I8" s="199"/>
      <c r="J8" s="199"/>
      <c r="K8" s="199"/>
      <c r="L8" s="199"/>
      <c r="M8" s="199"/>
      <c r="N8" s="86" t="s">
        <v>63</v>
      </c>
      <c r="O8" s="120" t="s">
        <v>64</v>
      </c>
      <c r="P8" s="120" t="s">
        <v>65</v>
      </c>
      <c r="Q8" s="120" t="s">
        <v>66</v>
      </c>
    </row>
    <row r="9" spans="2:17" ht="15.75" customHeight="1" x14ac:dyDescent="0.2">
      <c r="B9" s="87">
        <v>1</v>
      </c>
      <c r="C9" s="201" t="s">
        <v>67</v>
      </c>
      <c r="D9" s="201"/>
      <c r="E9" s="201"/>
      <c r="F9" s="205" t="s">
        <v>68</v>
      </c>
      <c r="G9" s="206"/>
      <c r="H9" s="206"/>
      <c r="I9" s="206"/>
      <c r="J9" s="206"/>
      <c r="K9" s="206"/>
      <c r="L9" s="206"/>
      <c r="M9" s="207"/>
      <c r="N9" s="88" t="s">
        <v>0</v>
      </c>
      <c r="O9" s="87">
        <f>+G5</f>
        <v>520</v>
      </c>
      <c r="P9" s="89">
        <v>1320</v>
      </c>
      <c r="Q9" s="90">
        <f>ROUNDDOWN(+O9*P9,0)</f>
        <v>686400</v>
      </c>
    </row>
    <row r="10" spans="2:17" ht="78.75" customHeight="1" x14ac:dyDescent="0.2">
      <c r="B10" s="87">
        <v>2</v>
      </c>
      <c r="C10" s="201" t="s">
        <v>1</v>
      </c>
      <c r="D10" s="201"/>
      <c r="E10" s="201"/>
      <c r="F10" s="201" t="s">
        <v>69</v>
      </c>
      <c r="G10" s="201"/>
      <c r="H10" s="201"/>
      <c r="I10" s="201"/>
      <c r="J10" s="201"/>
      <c r="K10" s="201"/>
      <c r="L10" s="201"/>
      <c r="M10" s="201"/>
      <c r="N10" s="88" t="s">
        <v>0</v>
      </c>
      <c r="O10" s="87">
        <v>8</v>
      </c>
      <c r="P10" s="89">
        <v>240000</v>
      </c>
      <c r="Q10" s="90">
        <f>ROUNDDOWN(+O10*P10,0)</f>
        <v>1920000</v>
      </c>
    </row>
    <row r="11" spans="2:17" ht="46.5" customHeight="1" x14ac:dyDescent="0.2">
      <c r="B11" s="87">
        <v>3</v>
      </c>
      <c r="C11" s="201" t="s">
        <v>70</v>
      </c>
      <c r="D11" s="201"/>
      <c r="E11" s="201"/>
      <c r="F11" s="201" t="s">
        <v>71</v>
      </c>
      <c r="G11" s="201"/>
      <c r="H11" s="201"/>
      <c r="I11" s="201"/>
      <c r="J11" s="201"/>
      <c r="K11" s="201"/>
      <c r="L11" s="201"/>
      <c r="M11" s="201"/>
      <c r="N11" s="88" t="s">
        <v>0</v>
      </c>
      <c r="O11" s="87">
        <v>10</v>
      </c>
      <c r="P11" s="89">
        <v>71000.2</v>
      </c>
      <c r="Q11" s="90">
        <f>ROUNDDOWN(+O11*P11,0)</f>
        <v>710002</v>
      </c>
    </row>
    <row r="12" spans="2:17" ht="30.75" customHeight="1" x14ac:dyDescent="0.2">
      <c r="B12" s="87">
        <v>4</v>
      </c>
      <c r="C12" s="201" t="s">
        <v>2</v>
      </c>
      <c r="D12" s="201"/>
      <c r="E12" s="201"/>
      <c r="F12" s="208" t="s">
        <v>72</v>
      </c>
      <c r="G12" s="208"/>
      <c r="H12" s="208"/>
      <c r="I12" s="208"/>
      <c r="J12" s="208"/>
      <c r="K12" s="208"/>
      <c r="L12" s="208"/>
      <c r="M12" s="208"/>
      <c r="N12" s="88" t="s">
        <v>0</v>
      </c>
      <c r="O12" s="87">
        <v>8</v>
      </c>
      <c r="P12" s="89">
        <v>77000</v>
      </c>
      <c r="Q12" s="90">
        <f>ROUNDDOWN(+O12*P12,0)</f>
        <v>616000</v>
      </c>
    </row>
    <row r="13" spans="2:17" ht="31.5" customHeight="1" x14ac:dyDescent="0.2">
      <c r="B13" s="87">
        <v>5</v>
      </c>
      <c r="C13" s="201" t="s">
        <v>3</v>
      </c>
      <c r="D13" s="201"/>
      <c r="E13" s="201"/>
      <c r="F13" s="201" t="s">
        <v>73</v>
      </c>
      <c r="G13" s="201"/>
      <c r="H13" s="201"/>
      <c r="I13" s="201"/>
      <c r="J13" s="201"/>
      <c r="K13" s="201"/>
      <c r="L13" s="201"/>
      <c r="M13" s="201"/>
      <c r="N13" s="88" t="s">
        <v>0</v>
      </c>
      <c r="O13" s="121">
        <v>13</v>
      </c>
      <c r="P13" s="89">
        <v>34500</v>
      </c>
      <c r="Q13" s="90">
        <f>ROUNDDOWN(+O13*P13,0)</f>
        <v>448500</v>
      </c>
    </row>
    <row r="14" spans="2:17" ht="31.5" customHeight="1" x14ac:dyDescent="0.2">
      <c r="B14" s="88">
        <v>6</v>
      </c>
      <c r="C14" s="202" t="s">
        <v>5</v>
      </c>
      <c r="D14" s="203"/>
      <c r="E14" s="204"/>
      <c r="F14" s="202" t="s">
        <v>6</v>
      </c>
      <c r="G14" s="203"/>
      <c r="H14" s="203"/>
      <c r="I14" s="203"/>
      <c r="J14" s="203"/>
      <c r="K14" s="203"/>
      <c r="L14" s="203"/>
      <c r="M14" s="204"/>
      <c r="N14" s="88" t="s">
        <v>0</v>
      </c>
      <c r="O14" s="87">
        <v>8</v>
      </c>
      <c r="P14" s="89">
        <v>75970</v>
      </c>
      <c r="Q14" s="90">
        <f>ROUNDDOWN(+O14*P14,0)</f>
        <v>607760</v>
      </c>
    </row>
    <row r="15" spans="2:17" s="96" customFormat="1" ht="15.75" customHeight="1" x14ac:dyDescent="0.25">
      <c r="B15" s="91"/>
      <c r="C15" s="92" t="s">
        <v>74</v>
      </c>
      <c r="D15" s="92"/>
      <c r="E15" s="92"/>
      <c r="F15" s="92"/>
      <c r="G15" s="92"/>
      <c r="H15" s="92"/>
      <c r="I15" s="92"/>
      <c r="J15" s="92"/>
      <c r="K15" s="92"/>
      <c r="L15" s="92"/>
      <c r="M15" s="92"/>
      <c r="N15" s="93"/>
      <c r="O15" s="94"/>
      <c r="P15" s="92"/>
      <c r="Q15" s="95">
        <f>ROUND(SUM(Q9:Q14),0)</f>
        <v>4988662</v>
      </c>
    </row>
    <row r="16" spans="2:17" ht="15.75" x14ac:dyDescent="0.25">
      <c r="B16" s="82" t="s">
        <v>75</v>
      </c>
      <c r="D16" s="83"/>
      <c r="E16" s="84"/>
      <c r="F16" s="82"/>
      <c r="G16" s="82"/>
      <c r="H16" s="83"/>
      <c r="I16" s="83"/>
      <c r="J16" s="83"/>
      <c r="K16" s="83"/>
      <c r="L16" s="83"/>
      <c r="M16" s="83"/>
      <c r="N16" s="198"/>
      <c r="O16" s="198"/>
      <c r="P16" s="119"/>
      <c r="Q16" s="119"/>
    </row>
    <row r="17" spans="2:18" ht="16.5" customHeight="1" x14ac:dyDescent="0.25">
      <c r="B17" s="85" t="s">
        <v>60</v>
      </c>
      <c r="C17" s="222" t="s">
        <v>61</v>
      </c>
      <c r="D17" s="222"/>
      <c r="E17" s="222"/>
      <c r="F17" s="223" t="s">
        <v>62</v>
      </c>
      <c r="G17" s="222"/>
      <c r="H17" s="222"/>
      <c r="I17" s="222"/>
      <c r="J17" s="222"/>
      <c r="K17" s="222"/>
      <c r="L17" s="222"/>
      <c r="M17" s="224"/>
      <c r="N17" s="85" t="s">
        <v>63</v>
      </c>
      <c r="O17" s="120" t="s">
        <v>64</v>
      </c>
      <c r="P17" s="97" t="s">
        <v>65</v>
      </c>
      <c r="Q17" s="120" t="s">
        <v>66</v>
      </c>
    </row>
    <row r="18" spans="2:18" s="78" customFormat="1" ht="125.25" customHeight="1" x14ac:dyDescent="0.25">
      <c r="B18" s="87">
        <v>7</v>
      </c>
      <c r="C18" s="212" t="s">
        <v>76</v>
      </c>
      <c r="D18" s="213"/>
      <c r="E18" s="214"/>
      <c r="F18" s="202" t="s">
        <v>77</v>
      </c>
      <c r="G18" s="203"/>
      <c r="H18" s="203"/>
      <c r="I18" s="203"/>
      <c r="J18" s="203"/>
      <c r="K18" s="203"/>
      <c r="L18" s="203"/>
      <c r="M18" s="204"/>
      <c r="N18" s="98" t="s">
        <v>4</v>
      </c>
      <c r="O18" s="99">
        <v>10500</v>
      </c>
      <c r="P18" s="100">
        <v>11898</v>
      </c>
      <c r="Q18" s="90">
        <f>ROUNDDOWN(+O18*P18,0)</f>
        <v>124929000</v>
      </c>
    </row>
    <row r="19" spans="2:18" s="96" customFormat="1" ht="15.75" customHeight="1" x14ac:dyDescent="0.25">
      <c r="B19" s="91"/>
      <c r="C19" s="92"/>
      <c r="D19" s="92"/>
      <c r="E19" s="92"/>
      <c r="F19" s="92"/>
      <c r="G19" s="92"/>
      <c r="H19" s="92"/>
      <c r="I19" s="92"/>
      <c r="J19" s="92"/>
      <c r="K19" s="92"/>
      <c r="L19" s="92"/>
      <c r="M19" s="92"/>
      <c r="N19" s="93"/>
      <c r="O19" s="94"/>
      <c r="P19" s="92"/>
      <c r="Q19" s="95">
        <f>ROUND(SUM(Q18),0)</f>
        <v>124929000</v>
      </c>
    </row>
    <row r="20" spans="2:18" ht="15.75" x14ac:dyDescent="0.25">
      <c r="B20" s="79" t="s">
        <v>78</v>
      </c>
      <c r="D20" s="101"/>
      <c r="E20" s="102"/>
      <c r="F20" s="82"/>
      <c r="G20" s="82"/>
      <c r="H20" s="83"/>
      <c r="I20" s="83"/>
      <c r="J20" s="83"/>
      <c r="K20" s="83"/>
      <c r="L20" s="83"/>
      <c r="M20" s="83"/>
      <c r="N20" s="198"/>
      <c r="O20" s="198"/>
      <c r="P20" s="119"/>
      <c r="Q20" s="119"/>
    </row>
    <row r="21" spans="2:18" ht="16.5" customHeight="1" x14ac:dyDescent="0.25">
      <c r="B21" s="85" t="s">
        <v>60</v>
      </c>
      <c r="C21" s="199" t="s">
        <v>61</v>
      </c>
      <c r="D21" s="199"/>
      <c r="E21" s="199"/>
      <c r="F21" s="200" t="s">
        <v>62</v>
      </c>
      <c r="G21" s="199"/>
      <c r="H21" s="199"/>
      <c r="I21" s="199"/>
      <c r="J21" s="199"/>
      <c r="K21" s="199"/>
      <c r="L21" s="199"/>
      <c r="M21" s="215"/>
      <c r="N21" s="85" t="s">
        <v>63</v>
      </c>
      <c r="O21" s="120" t="s">
        <v>64</v>
      </c>
      <c r="P21" s="97" t="s">
        <v>65</v>
      </c>
      <c r="Q21" s="120" t="s">
        <v>66</v>
      </c>
    </row>
    <row r="22" spans="2:18" s="104" customFormat="1" ht="16.5" customHeight="1" x14ac:dyDescent="0.2">
      <c r="B22" s="98">
        <v>8</v>
      </c>
      <c r="C22" s="216" t="s">
        <v>79</v>
      </c>
      <c r="D22" s="217"/>
      <c r="E22" s="218"/>
      <c r="F22" s="219" t="s">
        <v>80</v>
      </c>
      <c r="G22" s="220"/>
      <c r="H22" s="220"/>
      <c r="I22" s="220"/>
      <c r="J22" s="220"/>
      <c r="K22" s="220"/>
      <c r="L22" s="220"/>
      <c r="M22" s="221"/>
      <c r="N22" s="103" t="s">
        <v>0</v>
      </c>
      <c r="O22" s="87">
        <v>8</v>
      </c>
      <c r="P22" s="89">
        <v>194109</v>
      </c>
      <c r="Q22" s="90">
        <f>ROUNDDOWN(+O22*P22,0)</f>
        <v>1552872</v>
      </c>
    </row>
    <row r="23" spans="2:18" s="104" customFormat="1" ht="46.5" customHeight="1" x14ac:dyDescent="0.2">
      <c r="B23" s="98">
        <v>9</v>
      </c>
      <c r="C23" s="209" t="s">
        <v>7</v>
      </c>
      <c r="D23" s="210"/>
      <c r="E23" s="211"/>
      <c r="F23" s="202" t="s">
        <v>81</v>
      </c>
      <c r="G23" s="203"/>
      <c r="H23" s="203"/>
      <c r="I23" s="203"/>
      <c r="J23" s="203"/>
      <c r="K23" s="203"/>
      <c r="L23" s="203"/>
      <c r="M23" s="204"/>
      <c r="N23" s="103" t="s">
        <v>0</v>
      </c>
      <c r="O23" s="87">
        <v>20</v>
      </c>
      <c r="P23" s="105">
        <v>68900</v>
      </c>
      <c r="Q23" s="90">
        <f>ROUNDDOWN(+O23*P23,0)</f>
        <v>1378000</v>
      </c>
    </row>
    <row r="24" spans="2:18" s="96" customFormat="1" ht="15.75" customHeight="1" x14ac:dyDescent="0.25">
      <c r="B24" s="91"/>
      <c r="C24" s="92"/>
      <c r="D24" s="92"/>
      <c r="E24" s="92"/>
      <c r="F24" s="92"/>
      <c r="G24" s="92"/>
      <c r="H24" s="92"/>
      <c r="I24" s="92"/>
      <c r="J24" s="92"/>
      <c r="K24" s="92"/>
      <c r="L24" s="92"/>
      <c r="M24" s="92"/>
      <c r="N24" s="93"/>
      <c r="O24" s="94"/>
      <c r="P24" s="106"/>
      <c r="Q24" s="95">
        <f>ROUND(SUM(Q22:Q23),0)</f>
        <v>2930872</v>
      </c>
    </row>
    <row r="25" spans="2:18" ht="17.25" customHeight="1" x14ac:dyDescent="0.2">
      <c r="C25" s="107"/>
      <c r="D25" s="107"/>
      <c r="E25" s="107"/>
      <c r="F25" s="108"/>
      <c r="G25" s="108"/>
      <c r="H25" s="108"/>
      <c r="I25" s="108"/>
      <c r="J25" s="108"/>
      <c r="K25" s="108"/>
      <c r="L25" s="108"/>
      <c r="M25" s="108"/>
      <c r="N25" s="109"/>
      <c r="O25" s="110"/>
      <c r="P25" s="110"/>
      <c r="Q25" s="111"/>
    </row>
    <row r="26" spans="2:18" ht="15.75" x14ac:dyDescent="0.25">
      <c r="C26" s="102"/>
      <c r="D26" s="102"/>
      <c r="E26" s="102"/>
      <c r="F26" s="102"/>
      <c r="G26" s="102"/>
      <c r="H26" s="102"/>
      <c r="J26" s="112" t="s">
        <v>82</v>
      </c>
      <c r="K26" s="102"/>
      <c r="L26" s="102"/>
      <c r="M26" s="102"/>
      <c r="N26" s="113"/>
      <c r="O26" s="114"/>
      <c r="P26" s="115"/>
      <c r="Q26" s="95">
        <f>ROUNDUP(+Q15+Q19+Q24,0)</f>
        <v>132848534</v>
      </c>
      <c r="R26" s="116"/>
    </row>
    <row r="27" spans="2:18" x14ac:dyDescent="0.2">
      <c r="Q27" s="116"/>
    </row>
    <row r="29" spans="2:18" x14ac:dyDescent="0.2">
      <c r="Q29" s="117"/>
    </row>
    <row r="31" spans="2:18" x14ac:dyDescent="0.2">
      <c r="B31" s="77"/>
      <c r="N31" s="77"/>
      <c r="O31" s="77"/>
      <c r="Q31" s="118"/>
    </row>
  </sheetData>
  <mergeCells count="29">
    <mergeCell ref="N16:O16"/>
    <mergeCell ref="C23:E23"/>
    <mergeCell ref="F23:M23"/>
    <mergeCell ref="C18:E18"/>
    <mergeCell ref="F18:M18"/>
    <mergeCell ref="N20:O20"/>
    <mergeCell ref="C21:E21"/>
    <mergeCell ref="F21:M21"/>
    <mergeCell ref="C22:E22"/>
    <mergeCell ref="F22:M22"/>
    <mergeCell ref="C17:E17"/>
    <mergeCell ref="F17:M17"/>
    <mergeCell ref="C13:E13"/>
    <mergeCell ref="F13:M13"/>
    <mergeCell ref="C14:E14"/>
    <mergeCell ref="F14:M14"/>
    <mergeCell ref="C9:E9"/>
    <mergeCell ref="F9:M9"/>
    <mergeCell ref="C10:E10"/>
    <mergeCell ref="F10:M10"/>
    <mergeCell ref="C11:E11"/>
    <mergeCell ref="F11:M11"/>
    <mergeCell ref="C12:E12"/>
    <mergeCell ref="F12:M12"/>
    <mergeCell ref="B1:Q2"/>
    <mergeCell ref="C6:Q6"/>
    <mergeCell ref="N7:O7"/>
    <mergeCell ref="C8:E8"/>
    <mergeCell ref="F8:M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Hoja1</vt:lpstr>
      <vt:lpstr>Hoja2</vt:lpstr>
      <vt:lpstr>Hoja3</vt:lpstr>
      <vt:lpstr>1</vt:lpstr>
      <vt:lpstr>2</vt:lpstr>
      <vt:lpstr>3</vt:lpstr>
      <vt:lpstr>4</vt:lpstr>
      <vt:lpstr>5</vt:lpstr>
      <vt:lpstr>6</vt:lpstr>
      <vt:lpstr>7</vt:lpstr>
      <vt:lpstr>8</vt:lpstr>
      <vt:lpstr>9</vt:lpstr>
      <vt:lpstr>PARCHEO</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miryam.arturo</dc:creator>
  <cp:lastModifiedBy>juan david agredo solano</cp:lastModifiedBy>
  <cp:lastPrinted>2018-07-30T15:29:40Z</cp:lastPrinted>
  <dcterms:created xsi:type="dcterms:W3CDTF">2018-06-08T13:26:47Z</dcterms:created>
  <dcterms:modified xsi:type="dcterms:W3CDTF">2021-09-21T18:26:41Z</dcterms:modified>
</cp:coreProperties>
</file>