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SENA\SENA 2021\Contratacion\Despacho\Minima cuantia\MC-ATL-0044-2021 Mto ascensores II\2. Precontractual\1. Publicacion\"/>
    </mc:Choice>
  </mc:AlternateContent>
  <xr:revisionPtr revIDLastSave="0" documentId="13_ncr:1_{E1AE3A78-119A-4538-A28F-09F59D349F74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ESTUDIO DE MERCADO" sheetId="6" r:id="rId1"/>
    <sheet name="NECESIDAD" sheetId="8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86" i="6" l="1"/>
  <c r="J74" i="6" l="1"/>
  <c r="K74" i="6" s="1"/>
  <c r="J75" i="6"/>
  <c r="K75" i="6" s="1"/>
  <c r="J76" i="6"/>
  <c r="K76" i="6" s="1"/>
  <c r="J77" i="6"/>
  <c r="K77" i="6" s="1"/>
  <c r="J73" i="6"/>
  <c r="K73" i="6" s="1"/>
  <c r="J67" i="6"/>
  <c r="K67" i="6" s="1"/>
  <c r="J68" i="6"/>
  <c r="K68" i="6" s="1"/>
  <c r="J69" i="6"/>
  <c r="K69" i="6" s="1"/>
  <c r="J66" i="6"/>
  <c r="K66" i="6" s="1"/>
  <c r="J52" i="6"/>
  <c r="K52" i="6" s="1"/>
  <c r="J53" i="6"/>
  <c r="K53" i="6" s="1"/>
  <c r="J54" i="6"/>
  <c r="K54" i="6" s="1"/>
  <c r="J55" i="6"/>
  <c r="K55" i="6" s="1"/>
  <c r="J56" i="6"/>
  <c r="K56" i="6" s="1"/>
  <c r="J57" i="6"/>
  <c r="K57" i="6" s="1"/>
  <c r="J58" i="6"/>
  <c r="K58" i="6" s="1"/>
  <c r="J59" i="6"/>
  <c r="K59" i="6" s="1"/>
  <c r="J60" i="6"/>
  <c r="K60" i="6" s="1"/>
  <c r="J61" i="6"/>
  <c r="K61" i="6" s="1"/>
  <c r="J62" i="6"/>
  <c r="K62" i="6" s="1"/>
  <c r="J51" i="6"/>
  <c r="K51" i="6" s="1"/>
  <c r="J40" i="6"/>
  <c r="K40" i="6" s="1"/>
  <c r="J41" i="6"/>
  <c r="K41" i="6" s="1"/>
  <c r="J42" i="6"/>
  <c r="K42" i="6" s="1"/>
  <c r="J43" i="6"/>
  <c r="K43" i="6" s="1"/>
  <c r="J44" i="6"/>
  <c r="K44" i="6" s="1"/>
  <c r="J45" i="6"/>
  <c r="K45" i="6" s="1"/>
  <c r="J46" i="6"/>
  <c r="K46" i="6" s="1"/>
  <c r="J47" i="6"/>
  <c r="K47" i="6" s="1"/>
  <c r="J39" i="6"/>
  <c r="K39" i="6" s="1"/>
  <c r="J38" i="6"/>
  <c r="K38" i="6" s="1"/>
  <c r="J22" i="6"/>
  <c r="K22" i="6" s="1"/>
  <c r="J23" i="6"/>
  <c r="K23" i="6" s="1"/>
  <c r="J24" i="6"/>
  <c r="K24" i="6" s="1"/>
  <c r="J25" i="6"/>
  <c r="K25" i="6" s="1"/>
  <c r="J26" i="6"/>
  <c r="K26" i="6" s="1"/>
  <c r="J27" i="6"/>
  <c r="K27" i="6" s="1"/>
  <c r="J28" i="6"/>
  <c r="K28" i="6" s="1"/>
  <c r="J29" i="6"/>
  <c r="K29" i="6" s="1"/>
  <c r="J30" i="6"/>
  <c r="K30" i="6" s="1"/>
  <c r="J31" i="6"/>
  <c r="K31" i="6" s="1"/>
  <c r="J32" i="6"/>
  <c r="K32" i="6" s="1"/>
  <c r="J33" i="6"/>
  <c r="K33" i="6" s="1"/>
  <c r="J34" i="6"/>
  <c r="K34" i="6" s="1"/>
  <c r="J21" i="6"/>
  <c r="K21" i="6" s="1"/>
  <c r="J20" i="6"/>
  <c r="K20" i="6" s="1"/>
  <c r="J5" i="6"/>
  <c r="K5" i="6" s="1"/>
  <c r="J6" i="6"/>
  <c r="K6" i="6" s="1"/>
  <c r="J7" i="6"/>
  <c r="K7" i="6" s="1"/>
  <c r="J8" i="6"/>
  <c r="K8" i="6" s="1"/>
  <c r="J9" i="6"/>
  <c r="K9" i="6" s="1"/>
  <c r="J10" i="6"/>
  <c r="K10" i="6" s="1"/>
  <c r="J11" i="6"/>
  <c r="K11" i="6" s="1"/>
  <c r="J12" i="6"/>
  <c r="K12" i="6" s="1"/>
  <c r="J13" i="6"/>
  <c r="K13" i="6" s="1"/>
  <c r="J14" i="6"/>
  <c r="K14" i="6" s="1"/>
  <c r="J15" i="6"/>
  <c r="K15" i="6" s="1"/>
  <c r="J16" i="6"/>
  <c r="K16" i="6" s="1"/>
  <c r="J4" i="6"/>
  <c r="K4" i="6" l="1"/>
  <c r="K79" i="6" s="1"/>
  <c r="K80" i="6" l="1"/>
  <c r="K81" i="6" s="1"/>
  <c r="K82" i="6" s="1"/>
  <c r="I85" i="6" s="1"/>
  <c r="K86" i="6" l="1"/>
  <c r="K85" i="6"/>
  <c r="K87" i="6" l="1"/>
</calcChain>
</file>

<file path=xl/sharedStrings.xml><?xml version="1.0" encoding="utf-8"?>
<sst xmlns="http://schemas.openxmlformats.org/spreadsheetml/2006/main" count="545" uniqueCount="153">
  <si>
    <t>ÍTEM</t>
  </si>
  <si>
    <t>SUBTOTAL</t>
  </si>
  <si>
    <t>IVA</t>
  </si>
  <si>
    <t>VALOR TOTAL</t>
  </si>
  <si>
    <t>UNIDAD</t>
  </si>
  <si>
    <t>Und</t>
  </si>
  <si>
    <t>DESCRIPCIÓN</t>
  </si>
  <si>
    <t>ACTIVIDAD</t>
  </si>
  <si>
    <t>Pánel de fuerza, breakers y fusibles</t>
  </si>
  <si>
    <t>Revisión niveles de aceite</t>
  </si>
  <si>
    <t>Revisión de humedad de tarjetas eléctricas</t>
  </si>
  <si>
    <t>Válvulas paracaídas/Limitador de velocidad</t>
  </si>
  <si>
    <t>Limpieza cuarto de máquinas</t>
  </si>
  <si>
    <t>Máquina de tracción</t>
  </si>
  <si>
    <t>Revisión de resistencia de frenado</t>
  </si>
  <si>
    <t>Cuadro de comando</t>
  </si>
  <si>
    <t>Relés, térmicos, fusibles y conexiones</t>
  </si>
  <si>
    <t>Protector de polea de tracción y desvío</t>
  </si>
  <si>
    <t>Supervisión de señalización según norma</t>
  </si>
  <si>
    <t>Iluminación</t>
  </si>
  <si>
    <t>Acceso al cuarto de máquinas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</si>
  <si>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</si>
  <si>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</si>
  <si>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</si>
  <si>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</si>
  <si>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</si>
  <si>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</si>
  <si>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</si>
  <si>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</si>
  <si>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</si>
  <si>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</si>
  <si>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</si>
  <si>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</si>
  <si>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</si>
  <si>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PARTE 1: Cuarto de máquinas</t>
  </si>
  <si>
    <t>Inspeccionar y ajustar</t>
  </si>
  <si>
    <t>Inspeccionar</t>
  </si>
  <si>
    <t>Inspeccionar y limpiar</t>
  </si>
  <si>
    <t>Inspeccionar, limpiar y ajustar</t>
  </si>
  <si>
    <t>PARTE 2: Pozo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</si>
  <si>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</si>
  <si>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</si>
  <si>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</si>
  <si>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</si>
  <si>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</si>
  <si>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</si>
  <si>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</si>
  <si>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</si>
  <si>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</si>
  <si>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</si>
  <si>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</si>
  <si>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</si>
  <si>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</si>
  <si>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Guías de cabina</t>
  </si>
  <si>
    <t>Cables de maniobra o viajeros</t>
  </si>
  <si>
    <t>Cables de tracción y regulador</t>
  </si>
  <si>
    <t>Contrapeso y pesas</t>
  </si>
  <si>
    <t>Deslizaderas de contrapeso superiores</t>
  </si>
  <si>
    <t>Guías de contrapeso</t>
  </si>
  <si>
    <t>Límites de finales de curso y reducción</t>
  </si>
  <si>
    <t>Mecanismos de puertas de cabina y piso</t>
  </si>
  <si>
    <t>Quicios</t>
  </si>
  <si>
    <t>Sefuridades de recorrido</t>
  </si>
  <si>
    <t>Sistema de paracaídas</t>
  </si>
  <si>
    <t>Pesas y resortes de puertas</t>
  </si>
  <si>
    <t>Soportes de guías - Emplames</t>
  </si>
  <si>
    <t>Limpieza de paños y general</t>
  </si>
  <si>
    <t>2.14</t>
  </si>
  <si>
    <t>2.15</t>
  </si>
  <si>
    <t>Inspeccionar, limpiar y lubricar</t>
  </si>
  <si>
    <t>Inspeccionar, limpiar, ajustar y lubricar</t>
  </si>
  <si>
    <t>PARTE 3: Cabina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</si>
  <si>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</si>
  <si>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</si>
  <si>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</si>
  <si>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</si>
  <si>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</si>
  <si>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</si>
  <si>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</si>
  <si>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</si>
  <si>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</si>
  <si>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</si>
  <si>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Pánel de operación (botonera)</t>
  </si>
  <si>
    <t>Iluminación de cabina</t>
  </si>
  <si>
    <t>Luz de emergencia</t>
  </si>
  <si>
    <t>Señalizaciones</t>
  </si>
  <si>
    <t>Paneles de acabados</t>
  </si>
  <si>
    <t>Piso, techo y acrílicos</t>
  </si>
  <si>
    <t>Puertas de cabina</t>
  </si>
  <si>
    <t>Barreras de rayos infrarojo - Fotocelda</t>
  </si>
  <si>
    <t>Ventilador</t>
  </si>
  <si>
    <t>Deslizaderas de puertas - Zapatas</t>
  </si>
  <si>
    <t>PARTE 4: Sobrecabina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</si>
  <si>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</si>
  <si>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</si>
  <si>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</si>
  <si>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</si>
  <si>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</si>
  <si>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</si>
  <si>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</si>
  <si>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</si>
  <si>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</si>
  <si>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</si>
  <si>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</si>
  <si>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</si>
  <si>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Contacto de puertas y cierre de emergencia</t>
  </si>
  <si>
    <t>Suspensión de cables de tracción</t>
  </si>
  <si>
    <t>Pesacargas</t>
  </si>
  <si>
    <t>Operador de puertas</t>
  </si>
  <si>
    <t>Receptores - Inductores</t>
  </si>
  <si>
    <t>Caja de conexiones</t>
  </si>
  <si>
    <t>Rolletes y güaya de puertas</t>
  </si>
  <si>
    <t>Botonera de mantenimiento</t>
  </si>
  <si>
    <t>Deslizadera de cabina superior - Zapatas</t>
  </si>
  <si>
    <t>Pin de seguridad de güayas de tracción</t>
  </si>
  <si>
    <t>Espadín</t>
  </si>
  <si>
    <t>Seguridades</t>
  </si>
  <si>
    <t>PARTE 5: Pisos</t>
  </si>
  <si>
    <t>Botoneras de piso</t>
  </si>
  <si>
    <t>Señalizaciones (Indicadores)</t>
  </si>
  <si>
    <t>Puertas de piso</t>
  </si>
  <si>
    <t>5.1</t>
  </si>
  <si>
    <t>5.2</t>
  </si>
  <si>
    <t>5.3</t>
  </si>
  <si>
    <t>5.4</t>
  </si>
  <si>
    <t>PARTE 6: Foso</t>
  </si>
  <si>
    <t>Polea tensora</t>
  </si>
  <si>
    <t>Amortigüadores</t>
  </si>
  <si>
    <t>Deslizaderas de cabina inferiores</t>
  </si>
  <si>
    <t>Cadena de compensación</t>
  </si>
  <si>
    <t>Limpieza</t>
  </si>
  <si>
    <t>6.1</t>
  </si>
  <si>
    <t>6.2</t>
  </si>
  <si>
    <t>6.3</t>
  </si>
  <si>
    <t>6.4</t>
  </si>
  <si>
    <t>6.5</t>
  </si>
  <si>
    <t>SUBTOTAL MANTENIMIENTO PREVENTIVO (A)</t>
  </si>
  <si>
    <t>OFERTA 1</t>
  </si>
  <si>
    <t>OFERTA 2</t>
  </si>
  <si>
    <t>OFERTA 3</t>
  </si>
  <si>
    <t>OFERTA 4</t>
  </si>
  <si>
    <t>PROM</t>
  </si>
  <si>
    <t>PERIODO</t>
  </si>
  <si>
    <t>Noviembre</t>
  </si>
  <si>
    <t>Diciembre</t>
  </si>
  <si>
    <t>VALOR TOTAL 2 MTOS* IPC 2020 (1,61%)</t>
  </si>
  <si>
    <t>VR TOTAL</t>
  </si>
  <si>
    <t>PRESUPUESTO</t>
  </si>
  <si>
    <t>ESTUDIO DE MERCADO
ACTIVIDADES DE MANTENIMIENTO PREVENTIVO DE ASCENSORES</t>
  </si>
  <si>
    <t>CANTIDAD DE ASCENSORES</t>
  </si>
  <si>
    <t>VR MENSUAL DE  DOS MANTENIMIENTOS</t>
  </si>
  <si>
    <t>CANTIDAD DE MESES</t>
  </si>
  <si>
    <t>ACTIVIDADES DE MANTENIMIENTO PREVENTIVO DE ASCENSORES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</si>
</sst>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8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/>
    <xf numFmtId="0" fontId="4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/>
    </xf>
    <xf numFmtId="4" fontId="0" fillId="0" borderId="1" xfId="0" applyNumberFormat="1" applyFont="1" applyBorder="1" applyAlignment="1">
      <alignment vertical="center"/>
    </xf>
    <xf numFmtId="0" fontId="0" fillId="0" borderId="1" xfId="0" applyFont="1" applyBorder="1"/>
    <xf numFmtId="0" fontId="0" fillId="0" borderId="0" xfId="0" applyFont="1"/>
    <xf numFmtId="0" fontId="0" fillId="0" borderId="0" xfId="0" applyFont="1" applyAlignment="1">
      <alignment horizontal="center" vertical="center"/>
    </xf>
    <xf numFmtId="4" fontId="0" fillId="0" borderId="0" xfId="0" applyNumberFormat="1" applyFont="1" applyAlignment="1">
      <alignment horizontal="right" vertical="center"/>
    </xf>
    <xf numFmtId="4" fontId="0" fillId="0" borderId="0" xfId="0" applyNumberFormat="1" applyFont="1" applyAlignment="1">
      <alignment vertical="center"/>
    </xf>
    <xf numFmtId="4" fontId="6" fillId="5" borderId="1" xfId="0" applyNumberFormat="1" applyFont="1" applyFill="1" applyBorder="1" applyAlignment="1">
      <alignment vertical="center"/>
    </xf>
    <xf numFmtId="4" fontId="0" fillId="0" borderId="1" xfId="0" applyNumberFormat="1" applyFont="1" applyBorder="1" applyAlignment="1">
      <alignment horizontal="right" vertical="center"/>
    </xf>
    <xf numFmtId="44" fontId="2" fillId="0" borderId="0" xfId="1" applyFont="1"/>
    <xf numFmtId="4" fontId="0" fillId="0" borderId="0" xfId="0" applyNumberFormat="1" applyFont="1" applyBorder="1" applyAlignment="1">
      <alignment horizontal="center"/>
    </xf>
    <xf numFmtId="4" fontId="6" fillId="5" borderId="1" xfId="0" applyNumberFormat="1" applyFont="1" applyFill="1" applyBorder="1" applyAlignment="1">
      <alignment horizontal="right" vertical="center"/>
    </xf>
    <xf numFmtId="4" fontId="6" fillId="5" borderId="1" xfId="0" applyNumberFormat="1" applyFont="1" applyFill="1" applyBorder="1" applyAlignment="1">
      <alignment horizontal="center" vertical="center" wrapText="1"/>
    </xf>
    <xf numFmtId="4" fontId="0" fillId="0" borderId="1" xfId="0" applyNumberFormat="1" applyFont="1" applyBorder="1" applyAlignment="1">
      <alignment horizontal="left" vertical="center"/>
    </xf>
    <xf numFmtId="0" fontId="6" fillId="4" borderId="1" xfId="0" applyFont="1" applyFill="1" applyBorder="1" applyAlignment="1">
      <alignment horizontal="left"/>
    </xf>
    <xf numFmtId="4" fontId="0" fillId="0" borderId="1" xfId="0" applyNumberFormat="1" applyFont="1" applyBorder="1" applyAlignment="1">
      <alignment horizontal="center"/>
    </xf>
    <xf numFmtId="4" fontId="6" fillId="0" borderId="1" xfId="0" applyNumberFormat="1" applyFont="1" applyFill="1" applyBorder="1" applyAlignment="1">
      <alignment horizontal="center"/>
    </xf>
    <xf numFmtId="4" fontId="6" fillId="5" borderId="1" xfId="0" applyNumberFormat="1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" fontId="6" fillId="5" borderId="1" xfId="0" applyNumberFormat="1" applyFont="1" applyFill="1" applyBorder="1" applyAlignment="1">
      <alignment horizontal="center" vertical="center" wrapText="1"/>
    </xf>
    <xf numFmtId="4" fontId="0" fillId="0" borderId="1" xfId="0" applyNumberFormat="1" applyFont="1" applyBorder="1" applyAlignment="1">
      <alignment horizontal="center" vertical="center"/>
    </xf>
    <xf numFmtId="4" fontId="6" fillId="5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4" borderId="1" xfId="0" applyFont="1" applyFill="1" applyBorder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7"/>
  <sheetViews>
    <sheetView topLeftCell="A70" zoomScale="80" zoomScaleNormal="80" workbookViewId="0">
      <selection activeCell="K82" sqref="K82"/>
    </sheetView>
  </sheetViews>
  <sheetFormatPr baseColWidth="10" defaultRowHeight="15" x14ac:dyDescent="0.25"/>
  <cols>
    <col min="1" max="1" width="5.7109375" style="17" bestFit="1" customWidth="1"/>
    <col min="2" max="2" width="45.140625" style="17" bestFit="1" customWidth="1"/>
    <col min="3" max="3" width="39.28515625" style="17" customWidth="1"/>
    <col min="4" max="4" width="13.42578125" style="17" customWidth="1"/>
    <col min="5" max="5" width="15.85546875" style="18" customWidth="1"/>
    <col min="6" max="7" width="11.42578125" style="19" bestFit="1" customWidth="1"/>
    <col min="8" max="9" width="12.42578125" style="19" bestFit="1" customWidth="1"/>
    <col min="10" max="10" width="12.42578125" style="19" customWidth="1"/>
    <col min="11" max="11" width="15.28515625" style="20" customWidth="1"/>
    <col min="12" max="12" width="13.85546875" bestFit="1" customWidth="1"/>
    <col min="13" max="14" width="17.42578125" style="1" bestFit="1" customWidth="1"/>
    <col min="15" max="16384" width="11.42578125" style="1"/>
  </cols>
  <sheetData>
    <row r="1" spans="1:11" ht="32.25" customHeight="1" x14ac:dyDescent="0.25">
      <c r="A1" s="33" t="s">
        <v>148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x14ac:dyDescent="0.25">
      <c r="A2" s="28" t="s">
        <v>34</v>
      </c>
      <c r="B2" s="28"/>
      <c r="C2" s="28"/>
      <c r="D2" s="28"/>
      <c r="E2" s="28"/>
      <c r="F2" s="28"/>
      <c r="G2" s="28"/>
      <c r="H2" s="28"/>
      <c r="I2" s="28"/>
      <c r="J2" s="28"/>
      <c r="K2" s="28"/>
    </row>
    <row r="3" spans="1:11" ht="30" x14ac:dyDescent="0.25">
      <c r="A3" s="11" t="s">
        <v>0</v>
      </c>
      <c r="B3" s="11" t="s">
        <v>6</v>
      </c>
      <c r="C3" s="11" t="s">
        <v>7</v>
      </c>
      <c r="D3" s="11" t="s">
        <v>4</v>
      </c>
      <c r="E3" s="11" t="s">
        <v>149</v>
      </c>
      <c r="F3" s="14" t="s">
        <v>137</v>
      </c>
      <c r="G3" s="14" t="s">
        <v>138</v>
      </c>
      <c r="H3" s="14" t="s">
        <v>139</v>
      </c>
      <c r="I3" s="14" t="s">
        <v>140</v>
      </c>
      <c r="J3" s="14" t="s">
        <v>141</v>
      </c>
      <c r="K3" s="14" t="s">
        <v>1</v>
      </c>
    </row>
    <row r="4" spans="1:11" x14ac:dyDescent="0.25">
      <c r="A4" s="10" t="s">
        <v>21</v>
      </c>
      <c r="B4" s="12" t="s">
        <v>8</v>
      </c>
      <c r="C4" s="12" t="s">
        <v>35</v>
      </c>
      <c r="D4" s="8" t="s">
        <v>5</v>
      </c>
      <c r="E4" s="10">
        <v>2</v>
      </c>
      <c r="F4" s="15">
        <v>12203</v>
      </c>
      <c r="G4" s="15">
        <v>6700</v>
      </c>
      <c r="H4" s="15">
        <v>9859</v>
      </c>
      <c r="I4" s="15">
        <v>7218</v>
      </c>
      <c r="J4" s="15">
        <f>AVERAGE(F4:I4)</f>
        <v>8995</v>
      </c>
      <c r="K4" s="15">
        <f t="shared" ref="K4:K16" si="0">E4*J4</f>
        <v>17990</v>
      </c>
    </row>
    <row r="5" spans="1:11" x14ac:dyDescent="0.25">
      <c r="A5" s="10" t="s">
        <v>22</v>
      </c>
      <c r="B5" s="12" t="s">
        <v>9</v>
      </c>
      <c r="C5" s="12" t="s">
        <v>36</v>
      </c>
      <c r="D5" s="8" t="s">
        <v>5</v>
      </c>
      <c r="E5" s="10">
        <v>2</v>
      </c>
      <c r="F5" s="15">
        <v>12203</v>
      </c>
      <c r="G5" s="15">
        <v>6700</v>
      </c>
      <c r="H5" s="15">
        <v>9859</v>
      </c>
      <c r="I5" s="15">
        <v>7218</v>
      </c>
      <c r="J5" s="15">
        <f t="shared" ref="J5:J16" si="1">AVERAGE(F5:I5)</f>
        <v>8995</v>
      </c>
      <c r="K5" s="15">
        <f t="shared" si="0"/>
        <v>17990</v>
      </c>
    </row>
    <row r="6" spans="1:11" x14ac:dyDescent="0.25">
      <c r="A6" s="10" t="s">
        <v>23</v>
      </c>
      <c r="B6" s="12" t="s">
        <v>10</v>
      </c>
      <c r="C6" s="12" t="s">
        <v>37</v>
      </c>
      <c r="D6" s="8" t="s">
        <v>5</v>
      </c>
      <c r="E6" s="10">
        <v>2</v>
      </c>
      <c r="F6" s="15">
        <v>12203</v>
      </c>
      <c r="G6" s="15">
        <v>6700</v>
      </c>
      <c r="H6" s="15">
        <v>9859</v>
      </c>
      <c r="I6" s="15">
        <v>7218</v>
      </c>
      <c r="J6" s="15">
        <f t="shared" si="1"/>
        <v>8995</v>
      </c>
      <c r="K6" s="15">
        <f t="shared" si="0"/>
        <v>17990</v>
      </c>
    </row>
    <row r="7" spans="1:11" x14ac:dyDescent="0.25">
      <c r="A7" s="10" t="s">
        <v>24</v>
      </c>
      <c r="B7" s="6" t="s">
        <v>11</v>
      </c>
      <c r="C7" s="6" t="s">
        <v>38</v>
      </c>
      <c r="D7" s="8" t="s">
        <v>5</v>
      </c>
      <c r="E7" s="10">
        <v>2</v>
      </c>
      <c r="F7" s="15">
        <v>12203</v>
      </c>
      <c r="G7" s="15">
        <v>6700</v>
      </c>
      <c r="H7" s="15">
        <v>9859</v>
      </c>
      <c r="I7" s="15">
        <v>7218</v>
      </c>
      <c r="J7" s="15">
        <f t="shared" si="1"/>
        <v>8995</v>
      </c>
      <c r="K7" s="15">
        <f t="shared" si="0"/>
        <v>17990</v>
      </c>
    </row>
    <row r="8" spans="1:11" x14ac:dyDescent="0.25">
      <c r="A8" s="10" t="s">
        <v>25</v>
      </c>
      <c r="B8" s="6" t="s">
        <v>12</v>
      </c>
      <c r="C8" s="12" t="s">
        <v>37</v>
      </c>
      <c r="D8" s="8" t="s">
        <v>5</v>
      </c>
      <c r="E8" s="10">
        <v>2</v>
      </c>
      <c r="F8" s="15">
        <v>12203</v>
      </c>
      <c r="G8" s="15">
        <v>6700</v>
      </c>
      <c r="H8" s="15">
        <v>9859</v>
      </c>
      <c r="I8" s="15">
        <v>7218</v>
      </c>
      <c r="J8" s="15">
        <f t="shared" si="1"/>
        <v>8995</v>
      </c>
      <c r="K8" s="15">
        <f t="shared" si="0"/>
        <v>17990</v>
      </c>
    </row>
    <row r="9" spans="1:11" x14ac:dyDescent="0.25">
      <c r="A9" s="10" t="s">
        <v>26</v>
      </c>
      <c r="B9" s="12" t="s">
        <v>13</v>
      </c>
      <c r="C9" s="12" t="s">
        <v>37</v>
      </c>
      <c r="D9" s="8" t="s">
        <v>5</v>
      </c>
      <c r="E9" s="10">
        <v>2</v>
      </c>
      <c r="F9" s="15">
        <v>12203</v>
      </c>
      <c r="G9" s="15">
        <v>6700</v>
      </c>
      <c r="H9" s="15">
        <v>9859</v>
      </c>
      <c r="I9" s="15">
        <v>7218</v>
      </c>
      <c r="J9" s="15">
        <f t="shared" si="1"/>
        <v>8995</v>
      </c>
      <c r="K9" s="15">
        <f t="shared" si="0"/>
        <v>17990</v>
      </c>
    </row>
    <row r="10" spans="1:11" x14ac:dyDescent="0.25">
      <c r="A10" s="10" t="s">
        <v>27</v>
      </c>
      <c r="B10" s="12" t="s">
        <v>14</v>
      </c>
      <c r="C10" s="12" t="s">
        <v>37</v>
      </c>
      <c r="D10" s="8" t="s">
        <v>5</v>
      </c>
      <c r="E10" s="10">
        <v>2</v>
      </c>
      <c r="F10" s="15">
        <v>12203</v>
      </c>
      <c r="G10" s="15">
        <v>6700</v>
      </c>
      <c r="H10" s="15">
        <v>9859</v>
      </c>
      <c r="I10" s="15">
        <v>7218</v>
      </c>
      <c r="J10" s="15">
        <f t="shared" si="1"/>
        <v>8995</v>
      </c>
      <c r="K10" s="15">
        <f t="shared" si="0"/>
        <v>17990</v>
      </c>
    </row>
    <row r="11" spans="1:11" x14ac:dyDescent="0.25">
      <c r="A11" s="10" t="s">
        <v>28</v>
      </c>
      <c r="B11" s="12" t="s">
        <v>15</v>
      </c>
      <c r="C11" s="12" t="s">
        <v>37</v>
      </c>
      <c r="D11" s="8" t="s">
        <v>5</v>
      </c>
      <c r="E11" s="10">
        <v>2</v>
      </c>
      <c r="F11" s="15">
        <v>12203</v>
      </c>
      <c r="G11" s="15">
        <v>6700</v>
      </c>
      <c r="H11" s="15">
        <v>9859</v>
      </c>
      <c r="I11" s="15">
        <v>7218</v>
      </c>
      <c r="J11" s="15">
        <f t="shared" si="1"/>
        <v>8995</v>
      </c>
      <c r="K11" s="15">
        <f t="shared" si="0"/>
        <v>17990</v>
      </c>
    </row>
    <row r="12" spans="1:11" x14ac:dyDescent="0.25">
      <c r="A12" s="10" t="s">
        <v>29</v>
      </c>
      <c r="B12" s="12" t="s">
        <v>16</v>
      </c>
      <c r="C12" s="6" t="s">
        <v>38</v>
      </c>
      <c r="D12" s="8" t="s">
        <v>5</v>
      </c>
      <c r="E12" s="10">
        <v>2</v>
      </c>
      <c r="F12" s="15">
        <v>12203</v>
      </c>
      <c r="G12" s="15">
        <v>6700</v>
      </c>
      <c r="H12" s="15">
        <v>9859</v>
      </c>
      <c r="I12" s="15">
        <v>7218</v>
      </c>
      <c r="J12" s="15">
        <f t="shared" si="1"/>
        <v>8995</v>
      </c>
      <c r="K12" s="15">
        <f t="shared" si="0"/>
        <v>17990</v>
      </c>
    </row>
    <row r="13" spans="1:11" x14ac:dyDescent="0.25">
      <c r="A13" s="10" t="s">
        <v>30</v>
      </c>
      <c r="B13" s="12" t="s">
        <v>17</v>
      </c>
      <c r="C13" s="6" t="s">
        <v>38</v>
      </c>
      <c r="D13" s="8" t="s">
        <v>5</v>
      </c>
      <c r="E13" s="10">
        <v>2</v>
      </c>
      <c r="F13" s="15">
        <v>12203</v>
      </c>
      <c r="G13" s="15">
        <v>6700</v>
      </c>
      <c r="H13" s="15">
        <v>9859</v>
      </c>
      <c r="I13" s="15">
        <v>7218</v>
      </c>
      <c r="J13" s="15">
        <f t="shared" si="1"/>
        <v>8995</v>
      </c>
      <c r="K13" s="15">
        <f t="shared" si="0"/>
        <v>17990</v>
      </c>
    </row>
    <row r="14" spans="1:11" x14ac:dyDescent="0.25">
      <c r="A14" s="10" t="s">
        <v>31</v>
      </c>
      <c r="B14" s="7" t="s">
        <v>18</v>
      </c>
      <c r="C14" s="12" t="s">
        <v>36</v>
      </c>
      <c r="D14" s="8" t="s">
        <v>5</v>
      </c>
      <c r="E14" s="10">
        <v>2</v>
      </c>
      <c r="F14" s="15">
        <v>12203</v>
      </c>
      <c r="G14" s="15">
        <v>6700</v>
      </c>
      <c r="H14" s="15">
        <v>9859</v>
      </c>
      <c r="I14" s="15">
        <v>7218</v>
      </c>
      <c r="J14" s="15">
        <f t="shared" si="1"/>
        <v>8995</v>
      </c>
      <c r="K14" s="15">
        <f t="shared" si="0"/>
        <v>17990</v>
      </c>
    </row>
    <row r="15" spans="1:11" customFormat="1" x14ac:dyDescent="0.25">
      <c r="A15" s="10" t="s">
        <v>32</v>
      </c>
      <c r="B15" s="16" t="s">
        <v>19</v>
      </c>
      <c r="C15" s="12" t="s">
        <v>36</v>
      </c>
      <c r="D15" s="8" t="s">
        <v>5</v>
      </c>
      <c r="E15" s="10">
        <v>2</v>
      </c>
      <c r="F15" s="15">
        <v>12203</v>
      </c>
      <c r="G15" s="15">
        <v>6700</v>
      </c>
      <c r="H15" s="15">
        <v>9859</v>
      </c>
      <c r="I15" s="15">
        <v>7218</v>
      </c>
      <c r="J15" s="15">
        <f t="shared" si="1"/>
        <v>8995</v>
      </c>
      <c r="K15" s="15">
        <f t="shared" si="0"/>
        <v>17990</v>
      </c>
    </row>
    <row r="16" spans="1:11" customFormat="1" x14ac:dyDescent="0.25">
      <c r="A16" s="10" t="s">
        <v>33</v>
      </c>
      <c r="B16" s="16" t="s">
        <v>20</v>
      </c>
      <c r="C16" s="12" t="s">
        <v>36</v>
      </c>
      <c r="D16" s="8" t="s">
        <v>5</v>
      </c>
      <c r="E16" s="10">
        <v>2</v>
      </c>
      <c r="F16" s="15">
        <v>12203</v>
      </c>
      <c r="G16" s="15">
        <v>6700</v>
      </c>
      <c r="H16" s="15">
        <v>9859</v>
      </c>
      <c r="I16" s="15">
        <v>7218</v>
      </c>
      <c r="J16" s="15">
        <f t="shared" si="1"/>
        <v>8995</v>
      </c>
      <c r="K16" s="15">
        <f t="shared" si="0"/>
        <v>17990</v>
      </c>
    </row>
    <row r="17" spans="1:11" customFormat="1" x14ac:dyDescent="0.25">
      <c r="A17" s="32"/>
      <c r="B17" s="32"/>
      <c r="C17" s="32"/>
      <c r="D17" s="32"/>
      <c r="E17" s="32"/>
      <c r="F17" s="32"/>
      <c r="G17" s="32"/>
      <c r="H17" s="32"/>
      <c r="I17" s="32"/>
      <c r="J17" s="32"/>
      <c r="K17" s="32"/>
    </row>
    <row r="18" spans="1:11" customFormat="1" x14ac:dyDescent="0.25">
      <c r="A18" s="28" t="s">
        <v>39</v>
      </c>
      <c r="B18" s="28"/>
      <c r="C18" s="28"/>
      <c r="D18" s="28"/>
      <c r="E18" s="28"/>
      <c r="F18" s="28"/>
      <c r="G18" s="28"/>
      <c r="H18" s="28"/>
      <c r="I18" s="28"/>
      <c r="J18" s="28"/>
      <c r="K18" s="28"/>
    </row>
    <row r="19" spans="1:11" customFormat="1" ht="30" x14ac:dyDescent="0.25">
      <c r="A19" s="11" t="s">
        <v>0</v>
      </c>
      <c r="B19" s="11" t="s">
        <v>6</v>
      </c>
      <c r="C19" s="11" t="s">
        <v>7</v>
      </c>
      <c r="D19" s="11" t="s">
        <v>4</v>
      </c>
      <c r="E19" s="13" t="s">
        <v>149</v>
      </c>
      <c r="F19" s="14" t="s">
        <v>137</v>
      </c>
      <c r="G19" s="14" t="s">
        <v>138</v>
      </c>
      <c r="H19" s="14" t="s">
        <v>139</v>
      </c>
      <c r="I19" s="14" t="s">
        <v>140</v>
      </c>
      <c r="J19" s="14" t="s">
        <v>141</v>
      </c>
      <c r="K19" s="14" t="s">
        <v>1</v>
      </c>
    </row>
    <row r="20" spans="1:11" customFormat="1" x14ac:dyDescent="0.25">
      <c r="A20" s="10" t="s">
        <v>40</v>
      </c>
      <c r="B20" s="12" t="s">
        <v>53</v>
      </c>
      <c r="C20" s="12" t="s">
        <v>69</v>
      </c>
      <c r="D20" s="8" t="s">
        <v>5</v>
      </c>
      <c r="E20" s="10">
        <v>2</v>
      </c>
      <c r="F20" s="15">
        <v>12203</v>
      </c>
      <c r="G20" s="15">
        <v>6700</v>
      </c>
      <c r="H20" s="15">
        <v>9859</v>
      </c>
      <c r="I20" s="15">
        <v>7218</v>
      </c>
      <c r="J20" s="15">
        <f>AVERAGE(F20:I20)</f>
        <v>8995</v>
      </c>
      <c r="K20" s="15">
        <f t="shared" ref="K20:K34" si="2">E20*J20</f>
        <v>17990</v>
      </c>
    </row>
    <row r="21" spans="1:11" customFormat="1" x14ac:dyDescent="0.25">
      <c r="A21" s="10" t="s">
        <v>41</v>
      </c>
      <c r="B21" s="12" t="s">
        <v>54</v>
      </c>
      <c r="C21" s="12" t="s">
        <v>37</v>
      </c>
      <c r="D21" s="8" t="s">
        <v>5</v>
      </c>
      <c r="E21" s="10">
        <v>2</v>
      </c>
      <c r="F21" s="15">
        <v>12203</v>
      </c>
      <c r="G21" s="15">
        <v>6700</v>
      </c>
      <c r="H21" s="15">
        <v>9859</v>
      </c>
      <c r="I21" s="15">
        <v>7218</v>
      </c>
      <c r="J21" s="15">
        <f t="shared" ref="J21" si="3">AVERAGE(F21:I21)</f>
        <v>8995</v>
      </c>
      <c r="K21" s="15">
        <f t="shared" si="2"/>
        <v>17990</v>
      </c>
    </row>
    <row r="22" spans="1:11" customFormat="1" x14ac:dyDescent="0.25">
      <c r="A22" s="10" t="s">
        <v>42</v>
      </c>
      <c r="B22" s="12" t="s">
        <v>55</v>
      </c>
      <c r="C22" s="6" t="s">
        <v>38</v>
      </c>
      <c r="D22" s="8" t="s">
        <v>5</v>
      </c>
      <c r="E22" s="10">
        <v>2</v>
      </c>
      <c r="F22" s="15">
        <v>12203</v>
      </c>
      <c r="G22" s="15">
        <v>6700</v>
      </c>
      <c r="H22" s="15">
        <v>9859</v>
      </c>
      <c r="I22" s="15">
        <v>7218</v>
      </c>
      <c r="J22" s="15">
        <f t="shared" ref="J22:J34" si="4">AVERAGE(F22:I22)</f>
        <v>8995</v>
      </c>
      <c r="K22" s="15">
        <f t="shared" si="2"/>
        <v>17990</v>
      </c>
    </row>
    <row r="23" spans="1:11" customFormat="1" x14ac:dyDescent="0.25">
      <c r="A23" s="10" t="s">
        <v>43</v>
      </c>
      <c r="B23" s="6" t="s">
        <v>56</v>
      </c>
      <c r="C23" s="12" t="s">
        <v>37</v>
      </c>
      <c r="D23" s="8" t="s">
        <v>5</v>
      </c>
      <c r="E23" s="10">
        <v>2</v>
      </c>
      <c r="F23" s="15">
        <v>12203</v>
      </c>
      <c r="G23" s="15">
        <v>6700</v>
      </c>
      <c r="H23" s="15">
        <v>9859</v>
      </c>
      <c r="I23" s="15">
        <v>7218</v>
      </c>
      <c r="J23" s="15">
        <f t="shared" si="4"/>
        <v>8995</v>
      </c>
      <c r="K23" s="15">
        <f t="shared" si="2"/>
        <v>17990</v>
      </c>
    </row>
    <row r="24" spans="1:11" customFormat="1" x14ac:dyDescent="0.25">
      <c r="A24" s="10" t="s">
        <v>44</v>
      </c>
      <c r="B24" s="6" t="s">
        <v>57</v>
      </c>
      <c r="C24" s="6" t="s">
        <v>70</v>
      </c>
      <c r="D24" s="8" t="s">
        <v>5</v>
      </c>
      <c r="E24" s="10">
        <v>2</v>
      </c>
      <c r="F24" s="15">
        <v>12203</v>
      </c>
      <c r="G24" s="15">
        <v>6700</v>
      </c>
      <c r="H24" s="15">
        <v>9859</v>
      </c>
      <c r="I24" s="15">
        <v>7218</v>
      </c>
      <c r="J24" s="15">
        <f t="shared" si="4"/>
        <v>8995</v>
      </c>
      <c r="K24" s="15">
        <f t="shared" si="2"/>
        <v>17990</v>
      </c>
    </row>
    <row r="25" spans="1:11" customFormat="1" x14ac:dyDescent="0.25">
      <c r="A25" s="10" t="s">
        <v>45</v>
      </c>
      <c r="B25" s="12" t="s">
        <v>58</v>
      </c>
      <c r="C25" s="6" t="s">
        <v>70</v>
      </c>
      <c r="D25" s="8" t="s">
        <v>5</v>
      </c>
      <c r="E25" s="10">
        <v>2</v>
      </c>
      <c r="F25" s="15">
        <v>12203</v>
      </c>
      <c r="G25" s="15">
        <v>6700</v>
      </c>
      <c r="H25" s="15">
        <v>9859</v>
      </c>
      <c r="I25" s="15">
        <v>7218</v>
      </c>
      <c r="J25" s="15">
        <f t="shared" si="4"/>
        <v>8995</v>
      </c>
      <c r="K25" s="15">
        <f t="shared" si="2"/>
        <v>17990</v>
      </c>
    </row>
    <row r="26" spans="1:11" customFormat="1" x14ac:dyDescent="0.25">
      <c r="A26" s="10" t="s">
        <v>46</v>
      </c>
      <c r="B26" s="12" t="s">
        <v>19</v>
      </c>
      <c r="C26" s="12" t="s">
        <v>37</v>
      </c>
      <c r="D26" s="8" t="s">
        <v>5</v>
      </c>
      <c r="E26" s="10">
        <v>2</v>
      </c>
      <c r="F26" s="15">
        <v>12203</v>
      </c>
      <c r="G26" s="15">
        <v>6700</v>
      </c>
      <c r="H26" s="15">
        <v>9859</v>
      </c>
      <c r="I26" s="15">
        <v>7218</v>
      </c>
      <c r="J26" s="15">
        <f t="shared" si="4"/>
        <v>8995</v>
      </c>
      <c r="K26" s="15">
        <f t="shared" si="2"/>
        <v>17990</v>
      </c>
    </row>
    <row r="27" spans="1:11" customFormat="1" x14ac:dyDescent="0.25">
      <c r="A27" s="10" t="s">
        <v>47</v>
      </c>
      <c r="B27" s="12" t="s">
        <v>59</v>
      </c>
      <c r="C27" s="6" t="s">
        <v>38</v>
      </c>
      <c r="D27" s="8" t="s">
        <v>5</v>
      </c>
      <c r="E27" s="10">
        <v>2</v>
      </c>
      <c r="F27" s="15">
        <v>12203</v>
      </c>
      <c r="G27" s="15">
        <v>6700</v>
      </c>
      <c r="H27" s="15">
        <v>9859</v>
      </c>
      <c r="I27" s="15">
        <v>7218</v>
      </c>
      <c r="J27" s="15">
        <f t="shared" si="4"/>
        <v>8995</v>
      </c>
      <c r="K27" s="15">
        <f t="shared" si="2"/>
        <v>17990</v>
      </c>
    </row>
    <row r="28" spans="1:11" customFormat="1" x14ac:dyDescent="0.25">
      <c r="A28" s="10" t="s">
        <v>48</v>
      </c>
      <c r="B28" s="12" t="s">
        <v>60</v>
      </c>
      <c r="C28" s="6" t="s">
        <v>38</v>
      </c>
      <c r="D28" s="8" t="s">
        <v>5</v>
      </c>
      <c r="E28" s="10">
        <v>2</v>
      </c>
      <c r="F28" s="15">
        <v>12203</v>
      </c>
      <c r="G28" s="15">
        <v>6700</v>
      </c>
      <c r="H28" s="15">
        <v>9859</v>
      </c>
      <c r="I28" s="15">
        <v>7218</v>
      </c>
      <c r="J28" s="15">
        <f t="shared" si="4"/>
        <v>8995</v>
      </c>
      <c r="K28" s="15">
        <f t="shared" si="2"/>
        <v>17990</v>
      </c>
    </row>
    <row r="29" spans="1:11" customFormat="1" x14ac:dyDescent="0.25">
      <c r="A29" s="10" t="s">
        <v>49</v>
      </c>
      <c r="B29" s="12" t="s">
        <v>61</v>
      </c>
      <c r="C29" s="6" t="s">
        <v>38</v>
      </c>
      <c r="D29" s="8" t="s">
        <v>5</v>
      </c>
      <c r="E29" s="10">
        <v>2</v>
      </c>
      <c r="F29" s="15">
        <v>12203</v>
      </c>
      <c r="G29" s="15">
        <v>6700</v>
      </c>
      <c r="H29" s="15">
        <v>9859</v>
      </c>
      <c r="I29" s="15">
        <v>7218</v>
      </c>
      <c r="J29" s="15">
        <f t="shared" si="4"/>
        <v>8995</v>
      </c>
      <c r="K29" s="15">
        <f t="shared" si="2"/>
        <v>17990</v>
      </c>
    </row>
    <row r="30" spans="1:11" customFormat="1" x14ac:dyDescent="0.25">
      <c r="A30" s="10" t="s">
        <v>50</v>
      </c>
      <c r="B30" s="7" t="s">
        <v>62</v>
      </c>
      <c r="C30" s="6" t="s">
        <v>38</v>
      </c>
      <c r="D30" s="8" t="s">
        <v>5</v>
      </c>
      <c r="E30" s="10">
        <v>2</v>
      </c>
      <c r="F30" s="15">
        <v>12203</v>
      </c>
      <c r="G30" s="15">
        <v>6700</v>
      </c>
      <c r="H30" s="15">
        <v>9859</v>
      </c>
      <c r="I30" s="15">
        <v>7218</v>
      </c>
      <c r="J30" s="15">
        <f t="shared" si="4"/>
        <v>8995</v>
      </c>
      <c r="K30" s="15">
        <f t="shared" si="2"/>
        <v>17990</v>
      </c>
    </row>
    <row r="31" spans="1:11" customFormat="1" x14ac:dyDescent="0.25">
      <c r="A31" s="10" t="s">
        <v>51</v>
      </c>
      <c r="B31" s="16" t="s">
        <v>63</v>
      </c>
      <c r="C31" s="6" t="s">
        <v>38</v>
      </c>
      <c r="D31" s="8" t="s">
        <v>5</v>
      </c>
      <c r="E31" s="10">
        <v>2</v>
      </c>
      <c r="F31" s="15">
        <v>12203</v>
      </c>
      <c r="G31" s="15">
        <v>6700</v>
      </c>
      <c r="H31" s="15">
        <v>9859</v>
      </c>
      <c r="I31" s="15">
        <v>7218</v>
      </c>
      <c r="J31" s="15">
        <f t="shared" si="4"/>
        <v>8995</v>
      </c>
      <c r="K31" s="15">
        <f t="shared" si="2"/>
        <v>17990</v>
      </c>
    </row>
    <row r="32" spans="1:11" customFormat="1" x14ac:dyDescent="0.25">
      <c r="A32" s="10" t="s">
        <v>52</v>
      </c>
      <c r="B32" s="16" t="s">
        <v>64</v>
      </c>
      <c r="C32" s="6" t="s">
        <v>70</v>
      </c>
      <c r="D32" s="8" t="s">
        <v>5</v>
      </c>
      <c r="E32" s="10">
        <v>2</v>
      </c>
      <c r="F32" s="15">
        <v>12203</v>
      </c>
      <c r="G32" s="15">
        <v>6700</v>
      </c>
      <c r="H32" s="15">
        <v>9859</v>
      </c>
      <c r="I32" s="15">
        <v>7218</v>
      </c>
      <c r="J32" s="15">
        <f t="shared" si="4"/>
        <v>8995</v>
      </c>
      <c r="K32" s="15">
        <f t="shared" si="2"/>
        <v>17990</v>
      </c>
    </row>
    <row r="33" spans="1:11" customFormat="1" x14ac:dyDescent="0.25">
      <c r="A33" s="10" t="s">
        <v>67</v>
      </c>
      <c r="B33" s="16" t="s">
        <v>65</v>
      </c>
      <c r="C33" s="12" t="s">
        <v>69</v>
      </c>
      <c r="D33" s="8" t="s">
        <v>5</v>
      </c>
      <c r="E33" s="10">
        <v>2</v>
      </c>
      <c r="F33" s="15">
        <v>12203</v>
      </c>
      <c r="G33" s="15">
        <v>6700</v>
      </c>
      <c r="H33" s="15">
        <v>9859</v>
      </c>
      <c r="I33" s="15">
        <v>7218</v>
      </c>
      <c r="J33" s="15">
        <f t="shared" si="4"/>
        <v>8995</v>
      </c>
      <c r="K33" s="15">
        <f t="shared" si="2"/>
        <v>17990</v>
      </c>
    </row>
    <row r="34" spans="1:11" customFormat="1" x14ac:dyDescent="0.25">
      <c r="A34" s="10" t="s">
        <v>68</v>
      </c>
      <c r="B34" s="16" t="s">
        <v>66</v>
      </c>
      <c r="C34" s="12" t="s">
        <v>37</v>
      </c>
      <c r="D34" s="8" t="s">
        <v>5</v>
      </c>
      <c r="E34" s="10">
        <v>2</v>
      </c>
      <c r="F34" s="15">
        <v>12203</v>
      </c>
      <c r="G34" s="15">
        <v>6700</v>
      </c>
      <c r="H34" s="15">
        <v>9859</v>
      </c>
      <c r="I34" s="15">
        <v>7218</v>
      </c>
      <c r="J34" s="15">
        <f t="shared" si="4"/>
        <v>8995</v>
      </c>
      <c r="K34" s="15">
        <f t="shared" si="2"/>
        <v>17990</v>
      </c>
    </row>
    <row r="35" spans="1:11" customFormat="1" x14ac:dyDescent="0.25">
      <c r="A35" s="32"/>
      <c r="B35" s="32"/>
      <c r="C35" s="32"/>
      <c r="D35" s="32"/>
      <c r="E35" s="32"/>
      <c r="F35" s="32"/>
      <c r="G35" s="32"/>
      <c r="H35" s="32"/>
      <c r="I35" s="32"/>
      <c r="J35" s="32"/>
      <c r="K35" s="32"/>
    </row>
    <row r="36" spans="1:11" customFormat="1" x14ac:dyDescent="0.25">
      <c r="A36" s="28" t="s">
        <v>71</v>
      </c>
      <c r="B36" s="28"/>
      <c r="C36" s="28"/>
      <c r="D36" s="28"/>
      <c r="E36" s="28"/>
      <c r="F36" s="28"/>
      <c r="G36" s="28"/>
      <c r="H36" s="28"/>
      <c r="I36" s="28"/>
      <c r="J36" s="28"/>
      <c r="K36" s="28"/>
    </row>
    <row r="37" spans="1:11" customFormat="1" ht="30" x14ac:dyDescent="0.25">
      <c r="A37" s="11" t="s">
        <v>0</v>
      </c>
      <c r="B37" s="11" t="s">
        <v>6</v>
      </c>
      <c r="C37" s="11" t="s">
        <v>7</v>
      </c>
      <c r="D37" s="11" t="s">
        <v>4</v>
      </c>
      <c r="E37" s="13" t="s">
        <v>149</v>
      </c>
      <c r="F37" s="14" t="s">
        <v>137</v>
      </c>
      <c r="G37" s="14" t="s">
        <v>138</v>
      </c>
      <c r="H37" s="14" t="s">
        <v>139</v>
      </c>
      <c r="I37" s="14" t="s">
        <v>140</v>
      </c>
      <c r="J37" s="14" t="s">
        <v>141</v>
      </c>
      <c r="K37" s="14" t="s">
        <v>1</v>
      </c>
    </row>
    <row r="38" spans="1:11" customFormat="1" x14ac:dyDescent="0.25">
      <c r="A38" s="10" t="s">
        <v>72</v>
      </c>
      <c r="B38" s="12" t="s">
        <v>82</v>
      </c>
      <c r="C38" s="12" t="s">
        <v>37</v>
      </c>
      <c r="D38" s="8" t="s">
        <v>5</v>
      </c>
      <c r="E38" s="10">
        <v>2</v>
      </c>
      <c r="F38" s="15">
        <v>12203</v>
      </c>
      <c r="G38" s="15">
        <v>4800</v>
      </c>
      <c r="H38" s="15">
        <v>9859</v>
      </c>
      <c r="I38" s="15">
        <v>7218</v>
      </c>
      <c r="J38" s="15">
        <f>AVERAGE(F38:I38)</f>
        <v>8520</v>
      </c>
      <c r="K38" s="15">
        <f>E38*J38</f>
        <v>17040</v>
      </c>
    </row>
    <row r="39" spans="1:11" customFormat="1" x14ac:dyDescent="0.25">
      <c r="A39" s="10" t="s">
        <v>73</v>
      </c>
      <c r="B39" s="12" t="s">
        <v>83</v>
      </c>
      <c r="C39" s="12" t="s">
        <v>37</v>
      </c>
      <c r="D39" s="8" t="s">
        <v>5</v>
      </c>
      <c r="E39" s="10">
        <v>2</v>
      </c>
      <c r="F39" s="15">
        <v>12203</v>
      </c>
      <c r="G39" s="15">
        <v>4800</v>
      </c>
      <c r="H39" s="15">
        <v>9859</v>
      </c>
      <c r="I39" s="15">
        <v>7218</v>
      </c>
      <c r="J39" s="15">
        <f t="shared" ref="J39" si="5">AVERAGE(F39:I39)</f>
        <v>8520</v>
      </c>
      <c r="K39" s="15">
        <f t="shared" ref="K39" si="6">E39*J39</f>
        <v>17040</v>
      </c>
    </row>
    <row r="40" spans="1:11" customFormat="1" x14ac:dyDescent="0.25">
      <c r="A40" s="10" t="s">
        <v>74</v>
      </c>
      <c r="B40" s="12" t="s">
        <v>84</v>
      </c>
      <c r="C40" s="6" t="s">
        <v>36</v>
      </c>
      <c r="D40" s="8" t="s">
        <v>5</v>
      </c>
      <c r="E40" s="10">
        <v>2</v>
      </c>
      <c r="F40" s="15">
        <v>12203</v>
      </c>
      <c r="G40" s="15">
        <v>4800</v>
      </c>
      <c r="H40" s="15">
        <v>9859</v>
      </c>
      <c r="I40" s="15">
        <v>7218</v>
      </c>
      <c r="J40" s="15">
        <f t="shared" ref="J40:J47" si="7">AVERAGE(F40:I40)</f>
        <v>8520</v>
      </c>
      <c r="K40" s="15">
        <f t="shared" ref="K40:K47" si="8">E40*J40</f>
        <v>17040</v>
      </c>
    </row>
    <row r="41" spans="1:11" customFormat="1" x14ac:dyDescent="0.25">
      <c r="A41" s="10" t="s">
        <v>75</v>
      </c>
      <c r="B41" s="6" t="s">
        <v>85</v>
      </c>
      <c r="C41" s="6" t="s">
        <v>36</v>
      </c>
      <c r="D41" s="8" t="s">
        <v>5</v>
      </c>
      <c r="E41" s="10">
        <v>2</v>
      </c>
      <c r="F41" s="15">
        <v>12203</v>
      </c>
      <c r="G41" s="15">
        <v>4800</v>
      </c>
      <c r="H41" s="15">
        <v>9859</v>
      </c>
      <c r="I41" s="15">
        <v>7218</v>
      </c>
      <c r="J41" s="15">
        <f t="shared" si="7"/>
        <v>8520</v>
      </c>
      <c r="K41" s="15">
        <f t="shared" si="8"/>
        <v>17040</v>
      </c>
    </row>
    <row r="42" spans="1:11" customFormat="1" x14ac:dyDescent="0.25">
      <c r="A42" s="10" t="s">
        <v>76</v>
      </c>
      <c r="B42" s="6" t="s">
        <v>86</v>
      </c>
      <c r="C42" s="12" t="s">
        <v>37</v>
      </c>
      <c r="D42" s="8" t="s">
        <v>5</v>
      </c>
      <c r="E42" s="10">
        <v>2</v>
      </c>
      <c r="F42" s="15">
        <v>12203</v>
      </c>
      <c r="G42" s="15">
        <v>4800</v>
      </c>
      <c r="H42" s="15">
        <v>9859</v>
      </c>
      <c r="I42" s="15">
        <v>7218</v>
      </c>
      <c r="J42" s="15">
        <f t="shared" si="7"/>
        <v>8520</v>
      </c>
      <c r="K42" s="15">
        <f t="shared" si="8"/>
        <v>17040</v>
      </c>
    </row>
    <row r="43" spans="1:11" customFormat="1" x14ac:dyDescent="0.25">
      <c r="A43" s="10" t="s">
        <v>77</v>
      </c>
      <c r="B43" s="12" t="s">
        <v>87</v>
      </c>
      <c r="C43" s="6" t="s">
        <v>38</v>
      </c>
      <c r="D43" s="8" t="s">
        <v>5</v>
      </c>
      <c r="E43" s="10">
        <v>2</v>
      </c>
      <c r="F43" s="15">
        <v>12203</v>
      </c>
      <c r="G43" s="15">
        <v>4800</v>
      </c>
      <c r="H43" s="15">
        <v>9859</v>
      </c>
      <c r="I43" s="15">
        <v>7218</v>
      </c>
      <c r="J43" s="15">
        <f t="shared" si="7"/>
        <v>8520</v>
      </c>
      <c r="K43" s="15">
        <f t="shared" si="8"/>
        <v>17040</v>
      </c>
    </row>
    <row r="44" spans="1:11" customFormat="1" x14ac:dyDescent="0.25">
      <c r="A44" s="10" t="s">
        <v>78</v>
      </c>
      <c r="B44" s="12" t="s">
        <v>88</v>
      </c>
      <c r="C44" s="6" t="s">
        <v>38</v>
      </c>
      <c r="D44" s="8" t="s">
        <v>5</v>
      </c>
      <c r="E44" s="10">
        <v>2</v>
      </c>
      <c r="F44" s="15">
        <v>12203</v>
      </c>
      <c r="G44" s="15">
        <v>4800</v>
      </c>
      <c r="H44" s="15">
        <v>9859</v>
      </c>
      <c r="I44" s="15">
        <v>7218</v>
      </c>
      <c r="J44" s="15">
        <f t="shared" si="7"/>
        <v>8520</v>
      </c>
      <c r="K44" s="15">
        <f t="shared" si="8"/>
        <v>17040</v>
      </c>
    </row>
    <row r="45" spans="1:11" customFormat="1" x14ac:dyDescent="0.25">
      <c r="A45" s="10" t="s">
        <v>79</v>
      </c>
      <c r="B45" s="12" t="s">
        <v>89</v>
      </c>
      <c r="C45" s="12" t="s">
        <v>37</v>
      </c>
      <c r="D45" s="8" t="s">
        <v>5</v>
      </c>
      <c r="E45" s="10">
        <v>2</v>
      </c>
      <c r="F45" s="15">
        <v>12203</v>
      </c>
      <c r="G45" s="15">
        <v>4800</v>
      </c>
      <c r="H45" s="15">
        <v>9859</v>
      </c>
      <c r="I45" s="15">
        <v>7218</v>
      </c>
      <c r="J45" s="15">
        <f t="shared" si="7"/>
        <v>8520</v>
      </c>
      <c r="K45" s="15">
        <f t="shared" si="8"/>
        <v>17040</v>
      </c>
    </row>
    <row r="46" spans="1:11" customFormat="1" x14ac:dyDescent="0.25">
      <c r="A46" s="10" t="s">
        <v>80</v>
      </c>
      <c r="B46" s="12" t="s">
        <v>90</v>
      </c>
      <c r="C46" s="12" t="s">
        <v>69</v>
      </c>
      <c r="D46" s="8" t="s">
        <v>5</v>
      </c>
      <c r="E46" s="10">
        <v>2</v>
      </c>
      <c r="F46" s="15">
        <v>12203</v>
      </c>
      <c r="G46" s="15">
        <v>4800</v>
      </c>
      <c r="H46" s="15">
        <v>9859</v>
      </c>
      <c r="I46" s="15">
        <v>7218</v>
      </c>
      <c r="J46" s="15">
        <f t="shared" si="7"/>
        <v>8520</v>
      </c>
      <c r="K46" s="15">
        <f t="shared" si="8"/>
        <v>17040</v>
      </c>
    </row>
    <row r="47" spans="1:11" customFormat="1" x14ac:dyDescent="0.25">
      <c r="A47" s="10" t="s">
        <v>81</v>
      </c>
      <c r="B47" s="12" t="s">
        <v>91</v>
      </c>
      <c r="C47" s="6" t="s">
        <v>38</v>
      </c>
      <c r="D47" s="8" t="s">
        <v>5</v>
      </c>
      <c r="E47" s="10">
        <v>2</v>
      </c>
      <c r="F47" s="15">
        <v>12203</v>
      </c>
      <c r="G47" s="15">
        <v>4800</v>
      </c>
      <c r="H47" s="15">
        <v>9859</v>
      </c>
      <c r="I47" s="15">
        <v>7218</v>
      </c>
      <c r="J47" s="15">
        <f t="shared" si="7"/>
        <v>8520</v>
      </c>
      <c r="K47" s="15">
        <f t="shared" si="8"/>
        <v>17040</v>
      </c>
    </row>
    <row r="48" spans="1:11" customFormat="1" x14ac:dyDescent="0.25">
      <c r="A48" s="32"/>
      <c r="B48" s="32"/>
      <c r="C48" s="32"/>
      <c r="D48" s="32"/>
      <c r="E48" s="32"/>
      <c r="F48" s="32"/>
      <c r="G48" s="32"/>
      <c r="H48" s="32"/>
      <c r="I48" s="32"/>
      <c r="J48" s="32"/>
      <c r="K48" s="32"/>
    </row>
    <row r="49" spans="1:13" customFormat="1" x14ac:dyDescent="0.25">
      <c r="A49" s="28" t="s">
        <v>92</v>
      </c>
      <c r="B49" s="28"/>
      <c r="C49" s="28"/>
      <c r="D49" s="28"/>
      <c r="E49" s="28"/>
      <c r="F49" s="28"/>
      <c r="G49" s="28"/>
      <c r="H49" s="28"/>
      <c r="I49" s="28"/>
      <c r="J49" s="28"/>
      <c r="K49" s="28"/>
    </row>
    <row r="50" spans="1:13" customFormat="1" ht="30" x14ac:dyDescent="0.25">
      <c r="A50" s="11" t="s">
        <v>0</v>
      </c>
      <c r="B50" s="11" t="s">
        <v>6</v>
      </c>
      <c r="C50" s="11" t="s">
        <v>7</v>
      </c>
      <c r="D50" s="11" t="s">
        <v>4</v>
      </c>
      <c r="E50" s="13" t="s">
        <v>149</v>
      </c>
      <c r="F50" s="14" t="s">
        <v>137</v>
      </c>
      <c r="G50" s="14" t="s">
        <v>138</v>
      </c>
      <c r="H50" s="14" t="s">
        <v>139</v>
      </c>
      <c r="I50" s="14" t="s">
        <v>140</v>
      </c>
      <c r="J50" s="14" t="s">
        <v>141</v>
      </c>
      <c r="K50" s="14" t="s">
        <v>1</v>
      </c>
    </row>
    <row r="51" spans="1:13" customFormat="1" x14ac:dyDescent="0.25">
      <c r="A51" s="10" t="s">
        <v>93</v>
      </c>
      <c r="B51" s="12" t="s">
        <v>105</v>
      </c>
      <c r="C51" s="12" t="s">
        <v>37</v>
      </c>
      <c r="D51" s="8" t="s">
        <v>5</v>
      </c>
      <c r="E51" s="10">
        <v>2</v>
      </c>
      <c r="F51" s="15">
        <v>12203</v>
      </c>
      <c r="G51" s="15">
        <v>4800</v>
      </c>
      <c r="H51" s="15">
        <v>9859</v>
      </c>
      <c r="I51" s="15">
        <v>7218</v>
      </c>
      <c r="J51" s="15">
        <f>AVERAGE(F51:I51)</f>
        <v>8520</v>
      </c>
      <c r="K51" s="15">
        <f>E51*J51</f>
        <v>17040</v>
      </c>
      <c r="M51" s="1"/>
    </row>
    <row r="52" spans="1:13" customFormat="1" x14ac:dyDescent="0.25">
      <c r="A52" s="10" t="s">
        <v>94</v>
      </c>
      <c r="B52" s="12" t="s">
        <v>106</v>
      </c>
      <c r="C52" s="12" t="s">
        <v>37</v>
      </c>
      <c r="D52" s="8" t="s">
        <v>5</v>
      </c>
      <c r="E52" s="10">
        <v>2</v>
      </c>
      <c r="F52" s="15">
        <v>12203</v>
      </c>
      <c r="G52" s="15">
        <v>4800</v>
      </c>
      <c r="H52" s="15">
        <v>9859</v>
      </c>
      <c r="I52" s="15">
        <v>7218</v>
      </c>
      <c r="J52" s="15">
        <f t="shared" ref="J52:J62" si="9">AVERAGE(F52:I52)</f>
        <v>8520</v>
      </c>
      <c r="K52" s="15">
        <f t="shared" ref="K52:K62" si="10">E52*J52</f>
        <v>17040</v>
      </c>
      <c r="M52" s="1"/>
    </row>
    <row r="53" spans="1:13" customFormat="1" x14ac:dyDescent="0.25">
      <c r="A53" s="10" t="s">
        <v>95</v>
      </c>
      <c r="B53" s="12" t="s">
        <v>107</v>
      </c>
      <c r="C53" s="12" t="s">
        <v>37</v>
      </c>
      <c r="D53" s="8" t="s">
        <v>5</v>
      </c>
      <c r="E53" s="10">
        <v>2</v>
      </c>
      <c r="F53" s="15">
        <v>12203</v>
      </c>
      <c r="G53" s="15">
        <v>4800</v>
      </c>
      <c r="H53" s="15">
        <v>9859</v>
      </c>
      <c r="I53" s="15">
        <v>7218</v>
      </c>
      <c r="J53" s="15">
        <f t="shared" si="9"/>
        <v>8520</v>
      </c>
      <c r="K53" s="15">
        <f t="shared" si="10"/>
        <v>17040</v>
      </c>
      <c r="M53" s="1"/>
    </row>
    <row r="54" spans="1:13" customFormat="1" x14ac:dyDescent="0.25">
      <c r="A54" s="10" t="s">
        <v>96</v>
      </c>
      <c r="B54" s="6" t="s">
        <v>108</v>
      </c>
      <c r="C54" s="6" t="s">
        <v>35</v>
      </c>
      <c r="D54" s="8" t="s">
        <v>5</v>
      </c>
      <c r="E54" s="10">
        <v>2</v>
      </c>
      <c r="F54" s="15">
        <v>12203</v>
      </c>
      <c r="G54" s="15">
        <v>4800</v>
      </c>
      <c r="H54" s="15">
        <v>9859</v>
      </c>
      <c r="I54" s="15">
        <v>7218</v>
      </c>
      <c r="J54" s="15">
        <f t="shared" si="9"/>
        <v>8520</v>
      </c>
      <c r="K54" s="15">
        <f t="shared" si="10"/>
        <v>17040</v>
      </c>
      <c r="M54" s="1"/>
    </row>
    <row r="55" spans="1:13" customFormat="1" x14ac:dyDescent="0.25">
      <c r="A55" s="10" t="s">
        <v>97</v>
      </c>
      <c r="B55" s="6" t="s">
        <v>109</v>
      </c>
      <c r="C55" s="12" t="s">
        <v>37</v>
      </c>
      <c r="D55" s="8" t="s">
        <v>5</v>
      </c>
      <c r="E55" s="10">
        <v>2</v>
      </c>
      <c r="F55" s="15">
        <v>12203</v>
      </c>
      <c r="G55" s="15">
        <v>4800</v>
      </c>
      <c r="H55" s="15">
        <v>9859</v>
      </c>
      <c r="I55" s="15">
        <v>7218</v>
      </c>
      <c r="J55" s="15">
        <f t="shared" si="9"/>
        <v>8520</v>
      </c>
      <c r="K55" s="15">
        <f t="shared" si="10"/>
        <v>17040</v>
      </c>
      <c r="M55" s="1"/>
    </row>
    <row r="56" spans="1:13" customFormat="1" x14ac:dyDescent="0.25">
      <c r="A56" s="10" t="s">
        <v>98</v>
      </c>
      <c r="B56" s="12" t="s">
        <v>110</v>
      </c>
      <c r="C56" s="12" t="s">
        <v>37</v>
      </c>
      <c r="D56" s="8" t="s">
        <v>5</v>
      </c>
      <c r="E56" s="10">
        <v>2</v>
      </c>
      <c r="F56" s="15">
        <v>12203</v>
      </c>
      <c r="G56" s="15">
        <v>4800</v>
      </c>
      <c r="H56" s="15">
        <v>9859</v>
      </c>
      <c r="I56" s="15">
        <v>7218</v>
      </c>
      <c r="J56" s="15">
        <f t="shared" si="9"/>
        <v>8520</v>
      </c>
      <c r="K56" s="15">
        <f t="shared" si="10"/>
        <v>17040</v>
      </c>
      <c r="M56" s="1"/>
    </row>
    <row r="57" spans="1:13" customFormat="1" x14ac:dyDescent="0.25">
      <c r="A57" s="10" t="s">
        <v>99</v>
      </c>
      <c r="B57" s="12" t="s">
        <v>111</v>
      </c>
      <c r="C57" s="6" t="s">
        <v>38</v>
      </c>
      <c r="D57" s="8" t="s">
        <v>5</v>
      </c>
      <c r="E57" s="10">
        <v>2</v>
      </c>
      <c r="F57" s="15">
        <v>12203</v>
      </c>
      <c r="G57" s="15">
        <v>4800</v>
      </c>
      <c r="H57" s="15">
        <v>9859</v>
      </c>
      <c r="I57" s="15">
        <v>7218</v>
      </c>
      <c r="J57" s="15">
        <f t="shared" si="9"/>
        <v>8520</v>
      </c>
      <c r="K57" s="15">
        <f t="shared" si="10"/>
        <v>17040</v>
      </c>
      <c r="M57" s="1"/>
    </row>
    <row r="58" spans="1:13" customFormat="1" x14ac:dyDescent="0.25">
      <c r="A58" s="10" t="s">
        <v>100</v>
      </c>
      <c r="B58" s="12" t="s">
        <v>112</v>
      </c>
      <c r="C58" s="12" t="s">
        <v>37</v>
      </c>
      <c r="D58" s="8" t="s">
        <v>5</v>
      </c>
      <c r="E58" s="10">
        <v>2</v>
      </c>
      <c r="F58" s="15">
        <v>12203</v>
      </c>
      <c r="G58" s="15">
        <v>4800</v>
      </c>
      <c r="H58" s="15">
        <v>9859</v>
      </c>
      <c r="I58" s="15">
        <v>7218</v>
      </c>
      <c r="J58" s="15">
        <f t="shared" si="9"/>
        <v>8520</v>
      </c>
      <c r="K58" s="15">
        <f t="shared" si="10"/>
        <v>17040</v>
      </c>
      <c r="M58" s="1"/>
    </row>
    <row r="59" spans="1:13" customFormat="1" x14ac:dyDescent="0.25">
      <c r="A59" s="10" t="s">
        <v>101</v>
      </c>
      <c r="B59" s="12" t="s">
        <v>113</v>
      </c>
      <c r="C59" s="6" t="s">
        <v>70</v>
      </c>
      <c r="D59" s="8" t="s">
        <v>5</v>
      </c>
      <c r="E59" s="10">
        <v>2</v>
      </c>
      <c r="F59" s="15">
        <v>12203</v>
      </c>
      <c r="G59" s="15">
        <v>4600</v>
      </c>
      <c r="H59" s="15">
        <v>9859</v>
      </c>
      <c r="I59" s="15">
        <v>7218</v>
      </c>
      <c r="J59" s="15">
        <f t="shared" si="9"/>
        <v>8470</v>
      </c>
      <c r="K59" s="15">
        <f t="shared" si="10"/>
        <v>16940</v>
      </c>
      <c r="M59" s="1"/>
    </row>
    <row r="60" spans="1:13" customFormat="1" x14ac:dyDescent="0.25">
      <c r="A60" s="10" t="s">
        <v>102</v>
      </c>
      <c r="B60" s="12" t="s">
        <v>114</v>
      </c>
      <c r="C60" s="6" t="s">
        <v>36</v>
      </c>
      <c r="D60" s="8" t="s">
        <v>5</v>
      </c>
      <c r="E60" s="10">
        <v>2</v>
      </c>
      <c r="F60" s="15">
        <v>12203</v>
      </c>
      <c r="G60" s="15">
        <v>4600</v>
      </c>
      <c r="H60" s="15">
        <v>9859</v>
      </c>
      <c r="I60" s="15">
        <v>7218</v>
      </c>
      <c r="J60" s="15">
        <f t="shared" si="9"/>
        <v>8470</v>
      </c>
      <c r="K60" s="15">
        <f t="shared" si="10"/>
        <v>16940</v>
      </c>
      <c r="M60" s="1"/>
    </row>
    <row r="61" spans="1:13" customFormat="1" x14ac:dyDescent="0.25">
      <c r="A61" s="10" t="s">
        <v>103</v>
      </c>
      <c r="B61" s="12" t="s">
        <v>115</v>
      </c>
      <c r="C61" s="6" t="s">
        <v>38</v>
      </c>
      <c r="D61" s="8" t="s">
        <v>5</v>
      </c>
      <c r="E61" s="10">
        <v>2</v>
      </c>
      <c r="F61" s="15">
        <v>12203</v>
      </c>
      <c r="G61" s="15">
        <v>4000</v>
      </c>
      <c r="H61" s="15">
        <v>9859</v>
      </c>
      <c r="I61" s="15">
        <v>7218</v>
      </c>
      <c r="J61" s="15">
        <f t="shared" si="9"/>
        <v>8320</v>
      </c>
      <c r="K61" s="15">
        <f t="shared" si="10"/>
        <v>16640</v>
      </c>
      <c r="M61" s="1"/>
    </row>
    <row r="62" spans="1:13" customFormat="1" x14ac:dyDescent="0.25">
      <c r="A62" s="10" t="s">
        <v>104</v>
      </c>
      <c r="B62" s="12" t="s">
        <v>116</v>
      </c>
      <c r="C62" s="6" t="s">
        <v>38</v>
      </c>
      <c r="D62" s="8" t="s">
        <v>5</v>
      </c>
      <c r="E62" s="10">
        <v>2</v>
      </c>
      <c r="F62" s="15">
        <v>12203</v>
      </c>
      <c r="G62" s="15">
        <v>4400</v>
      </c>
      <c r="H62" s="15">
        <v>9859</v>
      </c>
      <c r="I62" s="15">
        <v>7218</v>
      </c>
      <c r="J62" s="15">
        <f t="shared" si="9"/>
        <v>8420</v>
      </c>
      <c r="K62" s="15">
        <f t="shared" si="10"/>
        <v>16840</v>
      </c>
      <c r="M62" s="1"/>
    </row>
    <row r="63" spans="1:13" customFormat="1" x14ac:dyDescent="0.25">
      <c r="A63" s="32"/>
      <c r="B63" s="32"/>
      <c r="C63" s="32"/>
      <c r="D63" s="32"/>
      <c r="E63" s="32"/>
      <c r="F63" s="32"/>
      <c r="G63" s="32"/>
      <c r="H63" s="32"/>
      <c r="I63" s="32"/>
      <c r="J63" s="32"/>
      <c r="K63" s="32"/>
    </row>
    <row r="64" spans="1:13" customFormat="1" x14ac:dyDescent="0.25">
      <c r="A64" s="28" t="s">
        <v>117</v>
      </c>
      <c r="B64" s="28"/>
      <c r="C64" s="28"/>
      <c r="D64" s="28"/>
      <c r="E64" s="28"/>
      <c r="F64" s="28"/>
      <c r="G64" s="28"/>
      <c r="H64" s="28"/>
      <c r="I64" s="28"/>
      <c r="J64" s="28"/>
      <c r="K64" s="28"/>
    </row>
    <row r="65" spans="1:14" customFormat="1" ht="30" x14ac:dyDescent="0.25">
      <c r="A65" s="11" t="s">
        <v>0</v>
      </c>
      <c r="B65" s="11" t="s">
        <v>6</v>
      </c>
      <c r="C65" s="11" t="s">
        <v>7</v>
      </c>
      <c r="D65" s="11" t="s">
        <v>4</v>
      </c>
      <c r="E65" s="13" t="s">
        <v>149</v>
      </c>
      <c r="F65" s="14" t="s">
        <v>137</v>
      </c>
      <c r="G65" s="14" t="s">
        <v>138</v>
      </c>
      <c r="H65" s="14" t="s">
        <v>139</v>
      </c>
      <c r="I65" s="14" t="s">
        <v>140</v>
      </c>
      <c r="J65" s="14" t="s">
        <v>141</v>
      </c>
      <c r="K65" s="14" t="s">
        <v>1</v>
      </c>
    </row>
    <row r="66" spans="1:14" customFormat="1" x14ac:dyDescent="0.25">
      <c r="A66" s="10" t="s">
        <v>121</v>
      </c>
      <c r="B66" s="12" t="s">
        <v>118</v>
      </c>
      <c r="C66" s="12" t="s">
        <v>37</v>
      </c>
      <c r="D66" s="8" t="s">
        <v>5</v>
      </c>
      <c r="E66" s="10">
        <v>2</v>
      </c>
      <c r="F66" s="15">
        <v>12203</v>
      </c>
      <c r="G66" s="15">
        <v>4600</v>
      </c>
      <c r="H66" s="15">
        <v>9859</v>
      </c>
      <c r="I66" s="15">
        <v>7218</v>
      </c>
      <c r="J66" s="15">
        <f>AVERAGE(F66:I66)</f>
        <v>8470</v>
      </c>
      <c r="K66" s="15">
        <f>E66*J66</f>
        <v>16940</v>
      </c>
    </row>
    <row r="67" spans="1:14" customFormat="1" x14ac:dyDescent="0.25">
      <c r="A67" s="10" t="s">
        <v>122</v>
      </c>
      <c r="B67" s="12" t="s">
        <v>119</v>
      </c>
      <c r="C67" s="12" t="s">
        <v>37</v>
      </c>
      <c r="D67" s="8" t="s">
        <v>5</v>
      </c>
      <c r="E67" s="10">
        <v>2</v>
      </c>
      <c r="F67" s="15">
        <v>12203</v>
      </c>
      <c r="G67" s="15">
        <v>4800</v>
      </c>
      <c r="H67" s="15">
        <v>9859</v>
      </c>
      <c r="I67" s="15">
        <v>7218</v>
      </c>
      <c r="J67" s="15">
        <f t="shared" ref="J67:J69" si="11">AVERAGE(F67:I67)</f>
        <v>8520</v>
      </c>
      <c r="K67" s="15">
        <f t="shared" ref="K67:K69" si="12">E67*J67</f>
        <v>17040</v>
      </c>
    </row>
    <row r="68" spans="1:14" customFormat="1" x14ac:dyDescent="0.25">
      <c r="A68" s="10" t="s">
        <v>123</v>
      </c>
      <c r="B68" s="12" t="s">
        <v>91</v>
      </c>
      <c r="C68" s="6" t="s">
        <v>38</v>
      </c>
      <c r="D68" s="8" t="s">
        <v>5</v>
      </c>
      <c r="E68" s="10">
        <v>2</v>
      </c>
      <c r="F68" s="15">
        <v>12203</v>
      </c>
      <c r="G68" s="15">
        <v>2000</v>
      </c>
      <c r="H68" s="15">
        <v>9859</v>
      </c>
      <c r="I68" s="15">
        <v>7218</v>
      </c>
      <c r="J68" s="15">
        <f t="shared" si="11"/>
        <v>7820</v>
      </c>
      <c r="K68" s="15">
        <f t="shared" si="12"/>
        <v>15640</v>
      </c>
    </row>
    <row r="69" spans="1:14" customFormat="1" x14ac:dyDescent="0.25">
      <c r="A69" s="10" t="s">
        <v>124</v>
      </c>
      <c r="B69" s="6" t="s">
        <v>120</v>
      </c>
      <c r="C69" s="6" t="s">
        <v>38</v>
      </c>
      <c r="D69" s="8" t="s">
        <v>5</v>
      </c>
      <c r="E69" s="10">
        <v>2</v>
      </c>
      <c r="F69" s="15">
        <v>12203</v>
      </c>
      <c r="G69" s="15">
        <v>2000</v>
      </c>
      <c r="H69" s="15">
        <v>9859</v>
      </c>
      <c r="I69" s="15">
        <v>7218</v>
      </c>
      <c r="J69" s="15">
        <f t="shared" si="11"/>
        <v>7820</v>
      </c>
      <c r="K69" s="15">
        <f t="shared" si="12"/>
        <v>15640</v>
      </c>
    </row>
    <row r="70" spans="1:14" customFormat="1" x14ac:dyDescent="0.25">
      <c r="A70" s="32"/>
      <c r="B70" s="32"/>
      <c r="C70" s="32"/>
      <c r="D70" s="32"/>
      <c r="E70" s="32"/>
      <c r="F70" s="32"/>
      <c r="G70" s="32"/>
      <c r="H70" s="32"/>
      <c r="I70" s="32"/>
      <c r="J70" s="32"/>
      <c r="K70" s="32"/>
    </row>
    <row r="71" spans="1:14" customFormat="1" x14ac:dyDescent="0.25">
      <c r="A71" s="28" t="s">
        <v>125</v>
      </c>
      <c r="B71" s="28"/>
      <c r="C71" s="28"/>
      <c r="D71" s="28"/>
      <c r="E71" s="28"/>
      <c r="F71" s="28"/>
      <c r="G71" s="28"/>
      <c r="H71" s="28"/>
      <c r="I71" s="28"/>
      <c r="J71" s="28"/>
      <c r="K71" s="28"/>
    </row>
    <row r="72" spans="1:14" customFormat="1" ht="30" x14ac:dyDescent="0.25">
      <c r="A72" s="11" t="s">
        <v>0</v>
      </c>
      <c r="B72" s="11" t="s">
        <v>6</v>
      </c>
      <c r="C72" s="11" t="s">
        <v>7</v>
      </c>
      <c r="D72" s="11" t="s">
        <v>4</v>
      </c>
      <c r="E72" s="13" t="s">
        <v>149</v>
      </c>
      <c r="F72" s="14" t="s">
        <v>137</v>
      </c>
      <c r="G72" s="14" t="s">
        <v>138</v>
      </c>
      <c r="H72" s="14" t="s">
        <v>139</v>
      </c>
      <c r="I72" s="14" t="s">
        <v>140</v>
      </c>
      <c r="J72" s="14" t="s">
        <v>141</v>
      </c>
      <c r="K72" s="14" t="s">
        <v>1</v>
      </c>
    </row>
    <row r="73" spans="1:14" customFormat="1" x14ac:dyDescent="0.25">
      <c r="A73" s="10" t="s">
        <v>131</v>
      </c>
      <c r="B73" s="12" t="s">
        <v>126</v>
      </c>
      <c r="C73" s="6" t="s">
        <v>35</v>
      </c>
      <c r="D73" s="8" t="s">
        <v>5</v>
      </c>
      <c r="E73" s="10">
        <v>2</v>
      </c>
      <c r="F73" s="15">
        <v>12203</v>
      </c>
      <c r="G73" s="15">
        <v>2000</v>
      </c>
      <c r="H73" s="15">
        <v>9859</v>
      </c>
      <c r="I73" s="15">
        <v>7218</v>
      </c>
      <c r="J73" s="15">
        <f>AVERAGE(F73:I73)</f>
        <v>7820</v>
      </c>
      <c r="K73" s="15">
        <f>E73*J73</f>
        <v>15640</v>
      </c>
    </row>
    <row r="74" spans="1:14" customFormat="1" x14ac:dyDescent="0.25">
      <c r="A74" s="10" t="s">
        <v>132</v>
      </c>
      <c r="B74" s="12" t="s">
        <v>127</v>
      </c>
      <c r="C74" s="6" t="s">
        <v>69</v>
      </c>
      <c r="D74" s="8" t="s">
        <v>5</v>
      </c>
      <c r="E74" s="10">
        <v>2</v>
      </c>
      <c r="F74" s="15">
        <v>12203</v>
      </c>
      <c r="G74" s="15">
        <v>2000</v>
      </c>
      <c r="H74" s="15">
        <v>9859</v>
      </c>
      <c r="I74" s="15">
        <v>7218</v>
      </c>
      <c r="J74" s="15">
        <f t="shared" ref="J74:J77" si="13">AVERAGE(F74:I74)</f>
        <v>7820</v>
      </c>
      <c r="K74" s="15">
        <f t="shared" ref="K74:K77" si="14">E74*J74</f>
        <v>15640</v>
      </c>
    </row>
    <row r="75" spans="1:14" customFormat="1" x14ac:dyDescent="0.25">
      <c r="A75" s="10" t="s">
        <v>133</v>
      </c>
      <c r="B75" s="12" t="s">
        <v>128</v>
      </c>
      <c r="C75" s="6" t="s">
        <v>70</v>
      </c>
      <c r="D75" s="8" t="s">
        <v>5</v>
      </c>
      <c r="E75" s="10">
        <v>2</v>
      </c>
      <c r="F75" s="15">
        <v>12203</v>
      </c>
      <c r="G75" s="15">
        <v>2000</v>
      </c>
      <c r="H75" s="15">
        <v>9859</v>
      </c>
      <c r="I75" s="15">
        <v>7218</v>
      </c>
      <c r="J75" s="15">
        <f t="shared" si="13"/>
        <v>7820</v>
      </c>
      <c r="K75" s="15">
        <f t="shared" si="14"/>
        <v>15640</v>
      </c>
    </row>
    <row r="76" spans="1:14" customFormat="1" x14ac:dyDescent="0.25">
      <c r="A76" s="10" t="s">
        <v>134</v>
      </c>
      <c r="B76" s="12" t="s">
        <v>129</v>
      </c>
      <c r="C76" s="6" t="s">
        <v>70</v>
      </c>
      <c r="D76" s="8" t="s">
        <v>5</v>
      </c>
      <c r="E76" s="10">
        <v>2</v>
      </c>
      <c r="F76" s="15">
        <v>12203</v>
      </c>
      <c r="G76" s="15">
        <v>2000</v>
      </c>
      <c r="H76" s="15">
        <v>9859</v>
      </c>
      <c r="I76" s="15">
        <v>7218</v>
      </c>
      <c r="J76" s="15">
        <f t="shared" si="13"/>
        <v>7820</v>
      </c>
      <c r="K76" s="15">
        <f t="shared" si="14"/>
        <v>15640</v>
      </c>
    </row>
    <row r="77" spans="1:14" customFormat="1" x14ac:dyDescent="0.25">
      <c r="A77" s="10" t="s">
        <v>135</v>
      </c>
      <c r="B77" s="6" t="s">
        <v>130</v>
      </c>
      <c r="C77" s="12" t="s">
        <v>37</v>
      </c>
      <c r="D77" s="8" t="s">
        <v>5</v>
      </c>
      <c r="E77" s="10">
        <v>2</v>
      </c>
      <c r="F77" s="15">
        <v>12203</v>
      </c>
      <c r="G77" s="15">
        <v>2000</v>
      </c>
      <c r="H77" s="15">
        <v>9859</v>
      </c>
      <c r="I77" s="15">
        <v>7218</v>
      </c>
      <c r="J77" s="15">
        <f t="shared" si="13"/>
        <v>7820</v>
      </c>
      <c r="K77" s="15">
        <f t="shared" si="14"/>
        <v>15640</v>
      </c>
    </row>
    <row r="78" spans="1:14" x14ac:dyDescent="0.25">
      <c r="M78"/>
    </row>
    <row r="79" spans="1:14" x14ac:dyDescent="0.25">
      <c r="C79" s="1"/>
      <c r="D79" s="1"/>
      <c r="E79" s="1"/>
      <c r="F79" s="1"/>
      <c r="G79" s="29" t="s">
        <v>136</v>
      </c>
      <c r="H79" s="29"/>
      <c r="I79" s="29"/>
      <c r="J79" s="29"/>
      <c r="K79" s="15">
        <f>SUM(K4:K16,K20:K34,K38:K47,K51:K62,K66:K69,K73:K77)</f>
        <v>1021260</v>
      </c>
      <c r="M79"/>
      <c r="N79" s="23"/>
    </row>
    <row r="80" spans="1:14" x14ac:dyDescent="0.25">
      <c r="C80" s="24"/>
      <c r="D80" s="24"/>
      <c r="E80" s="24"/>
      <c r="F80" s="24"/>
      <c r="G80" s="29" t="s">
        <v>2</v>
      </c>
      <c r="H80" s="29"/>
      <c r="I80" s="29"/>
      <c r="J80" s="29"/>
      <c r="K80" s="15">
        <f>ROUND(K79*0.19,0)</f>
        <v>194039</v>
      </c>
      <c r="M80"/>
      <c r="N80" s="23"/>
    </row>
    <row r="81" spans="3:14" x14ac:dyDescent="0.25">
      <c r="C81" s="24"/>
      <c r="D81" s="24"/>
      <c r="E81" s="24"/>
      <c r="F81" s="24"/>
      <c r="G81" s="30" t="s">
        <v>3</v>
      </c>
      <c r="H81" s="30"/>
      <c r="I81" s="30"/>
      <c r="J81" s="30"/>
      <c r="K81" s="15">
        <f>K79+K80</f>
        <v>1215299</v>
      </c>
      <c r="M81"/>
      <c r="N81" s="23"/>
    </row>
    <row r="82" spans="3:14" x14ac:dyDescent="0.25">
      <c r="C82" s="24"/>
      <c r="D82" s="24"/>
      <c r="E82" s="24"/>
      <c r="F82" s="24"/>
      <c r="G82" s="31" t="s">
        <v>145</v>
      </c>
      <c r="H82" s="31"/>
      <c r="I82" s="31"/>
      <c r="J82" s="31"/>
      <c r="K82" s="21">
        <f>ROUND(K81*1.0161,0)</f>
        <v>1234865</v>
      </c>
      <c r="M82"/>
      <c r="N82" s="23"/>
    </row>
    <row r="83" spans="3:14" customFormat="1" x14ac:dyDescent="0.25"/>
    <row r="84" spans="3:14" ht="30" customHeight="1" x14ac:dyDescent="0.25">
      <c r="H84" s="26" t="s">
        <v>142</v>
      </c>
      <c r="I84" s="35" t="s">
        <v>150</v>
      </c>
      <c r="J84" s="35"/>
      <c r="K84" s="26" t="s">
        <v>146</v>
      </c>
    </row>
    <row r="85" spans="3:14" x14ac:dyDescent="0.25">
      <c r="H85" s="27" t="s">
        <v>143</v>
      </c>
      <c r="I85" s="36">
        <f>K82</f>
        <v>1234865</v>
      </c>
      <c r="J85" s="36"/>
      <c r="K85" s="22">
        <f t="shared" ref="K85:K86" si="15">I85</f>
        <v>1234865</v>
      </c>
    </row>
    <row r="86" spans="3:14" x14ac:dyDescent="0.25">
      <c r="H86" s="27" t="s">
        <v>144</v>
      </c>
      <c r="I86" s="36">
        <f>I85</f>
        <v>1234865</v>
      </c>
      <c r="J86" s="36"/>
      <c r="K86" s="22">
        <f t="shared" si="15"/>
        <v>1234865</v>
      </c>
    </row>
    <row r="87" spans="3:14" x14ac:dyDescent="0.25">
      <c r="G87"/>
      <c r="H87" s="37" t="s">
        <v>147</v>
      </c>
      <c r="I87" s="37"/>
      <c r="J87" s="37"/>
      <c r="K87" s="25">
        <f>SUM(K85:K86)</f>
        <v>2469730</v>
      </c>
    </row>
  </sheetData>
  <mergeCells count="20">
    <mergeCell ref="I84:J84"/>
    <mergeCell ref="I85:J85"/>
    <mergeCell ref="I86:J86"/>
    <mergeCell ref="H87:J87"/>
    <mergeCell ref="A35:K35"/>
    <mergeCell ref="A36:K36"/>
    <mergeCell ref="A1:K1"/>
    <mergeCell ref="A2:K2"/>
    <mergeCell ref="A17:K17"/>
    <mergeCell ref="A18:K18"/>
    <mergeCell ref="A63:K63"/>
    <mergeCell ref="A64:K64"/>
    <mergeCell ref="A48:K48"/>
    <mergeCell ref="A49:K49"/>
    <mergeCell ref="A70:K70"/>
    <mergeCell ref="A71:K71"/>
    <mergeCell ref="G79:J79"/>
    <mergeCell ref="G80:J80"/>
    <mergeCell ref="G81:J81"/>
    <mergeCell ref="G82:J82"/>
  </mergeCells>
  <phoneticPr fontId="7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B1324-FA04-4E52-80F8-3CE5887D74D2}">
  <dimension ref="A1:N77"/>
  <sheetViews>
    <sheetView tabSelected="1" topLeftCell="A56" zoomScale="80" zoomScaleNormal="80" workbookViewId="0">
      <selection activeCell="F81" sqref="F81"/>
    </sheetView>
  </sheetViews>
  <sheetFormatPr baseColWidth="10" defaultRowHeight="15" x14ac:dyDescent="0.25"/>
  <cols>
    <col min="1" max="1" width="5.7109375" style="1" bestFit="1" customWidth="1"/>
    <col min="2" max="2" width="45.140625" style="1" bestFit="1" customWidth="1"/>
    <col min="3" max="3" width="39.28515625" style="1" customWidth="1"/>
    <col min="4" max="5" width="13.42578125" style="1" customWidth="1"/>
    <col min="6" max="6" width="15.85546875" style="2" customWidth="1"/>
    <col min="8" max="16384" width="11.42578125" style="1"/>
  </cols>
  <sheetData>
    <row r="1" spans="1:14" customFormat="1" ht="15" customHeight="1" x14ac:dyDescent="0.25">
      <c r="A1" s="42" t="s">
        <v>152</v>
      </c>
      <c r="B1" s="43"/>
      <c r="C1" s="43"/>
      <c r="D1" s="43"/>
      <c r="E1" s="43"/>
      <c r="F1" s="44"/>
      <c r="H1" s="1"/>
      <c r="I1" s="1"/>
      <c r="J1" s="1"/>
      <c r="K1" s="1"/>
      <c r="L1" s="1"/>
      <c r="M1" s="1"/>
      <c r="N1" s="1"/>
    </row>
    <row r="2" spans="1:14" customFormat="1" x14ac:dyDescent="0.25">
      <c r="A2" s="39" t="s">
        <v>34</v>
      </c>
      <c r="B2" s="39"/>
      <c r="C2" s="39"/>
      <c r="D2" s="39"/>
      <c r="E2" s="39"/>
      <c r="F2" s="39"/>
      <c r="H2" s="1"/>
      <c r="I2" s="1"/>
      <c r="J2" s="1"/>
      <c r="K2" s="1"/>
      <c r="L2" s="1"/>
      <c r="M2" s="1"/>
      <c r="N2" s="1"/>
    </row>
    <row r="3" spans="1:14" customFormat="1" ht="30" x14ac:dyDescent="0.25">
      <c r="A3" s="3" t="s">
        <v>0</v>
      </c>
      <c r="B3" s="3" t="s">
        <v>6</v>
      </c>
      <c r="C3" s="3" t="s">
        <v>7</v>
      </c>
      <c r="D3" s="3" t="s">
        <v>4</v>
      </c>
      <c r="E3" s="13" t="s">
        <v>149</v>
      </c>
      <c r="F3" s="3" t="s">
        <v>151</v>
      </c>
      <c r="H3" s="1"/>
      <c r="I3" s="1"/>
      <c r="J3" s="1"/>
      <c r="K3" s="1"/>
      <c r="L3" s="1"/>
      <c r="M3" s="1"/>
      <c r="N3" s="1"/>
    </row>
    <row r="4" spans="1:14" customFormat="1" x14ac:dyDescent="0.25">
      <c r="A4" s="4" t="s">
        <v>21</v>
      </c>
      <c r="B4" s="5" t="s">
        <v>8</v>
      </c>
      <c r="C4" s="5" t="s">
        <v>35</v>
      </c>
      <c r="D4" s="40" t="s">
        <v>5</v>
      </c>
      <c r="E4" s="41">
        <v>2</v>
      </c>
      <c r="F4" s="41">
        <v>2</v>
      </c>
      <c r="H4" s="1"/>
      <c r="I4" s="1"/>
      <c r="J4" s="1"/>
      <c r="K4" s="1"/>
      <c r="L4" s="1"/>
      <c r="M4" s="1"/>
      <c r="N4" s="1"/>
    </row>
    <row r="5" spans="1:14" customFormat="1" x14ac:dyDescent="0.25">
      <c r="A5" s="4" t="s">
        <v>22</v>
      </c>
      <c r="B5" s="5" t="s">
        <v>9</v>
      </c>
      <c r="C5" s="5" t="s">
        <v>36</v>
      </c>
      <c r="D5" s="40"/>
      <c r="E5" s="41"/>
      <c r="F5" s="41"/>
      <c r="H5" s="1"/>
      <c r="I5" s="1"/>
      <c r="J5" s="1"/>
      <c r="K5" s="1"/>
      <c r="L5" s="1"/>
      <c r="M5" s="1"/>
      <c r="N5" s="1"/>
    </row>
    <row r="6" spans="1:14" customFormat="1" x14ac:dyDescent="0.25">
      <c r="A6" s="4" t="s">
        <v>23</v>
      </c>
      <c r="B6" s="5" t="s">
        <v>10</v>
      </c>
      <c r="C6" s="5" t="s">
        <v>37</v>
      </c>
      <c r="D6" s="40"/>
      <c r="E6" s="41"/>
      <c r="F6" s="41"/>
      <c r="H6" s="1"/>
      <c r="I6" s="1"/>
      <c r="J6" s="1"/>
      <c r="K6" s="1"/>
      <c r="L6" s="1"/>
      <c r="M6" s="1"/>
      <c r="N6" s="1"/>
    </row>
    <row r="7" spans="1:14" customFormat="1" x14ac:dyDescent="0.25">
      <c r="A7" s="4" t="s">
        <v>24</v>
      </c>
      <c r="B7" s="6" t="s">
        <v>11</v>
      </c>
      <c r="C7" s="6" t="s">
        <v>38</v>
      </c>
      <c r="D7" s="40"/>
      <c r="E7" s="41"/>
      <c r="F7" s="41"/>
      <c r="H7" s="1"/>
      <c r="I7" s="1"/>
      <c r="J7" s="1"/>
      <c r="K7" s="1"/>
      <c r="L7" s="1"/>
      <c r="M7" s="1"/>
      <c r="N7" s="1"/>
    </row>
    <row r="8" spans="1:14" customFormat="1" x14ac:dyDescent="0.25">
      <c r="A8" s="4" t="s">
        <v>25</v>
      </c>
      <c r="B8" s="6" t="s">
        <v>12</v>
      </c>
      <c r="C8" s="5" t="s">
        <v>37</v>
      </c>
      <c r="D8" s="40"/>
      <c r="E8" s="41"/>
      <c r="F8" s="41"/>
      <c r="H8" s="1"/>
      <c r="I8" s="1"/>
      <c r="J8" s="1"/>
      <c r="K8" s="1"/>
      <c r="L8" s="1"/>
      <c r="M8" s="1"/>
      <c r="N8" s="1"/>
    </row>
    <row r="9" spans="1:14" customFormat="1" x14ac:dyDescent="0.25">
      <c r="A9" s="4" t="s">
        <v>26</v>
      </c>
      <c r="B9" s="5" t="s">
        <v>13</v>
      </c>
      <c r="C9" s="5" t="s">
        <v>37</v>
      </c>
      <c r="D9" s="40"/>
      <c r="E9" s="41"/>
      <c r="F9" s="41"/>
      <c r="H9" s="1"/>
      <c r="I9" s="1"/>
      <c r="J9" s="1"/>
      <c r="K9" s="1"/>
      <c r="L9" s="1"/>
      <c r="M9" s="1"/>
      <c r="N9" s="1"/>
    </row>
    <row r="10" spans="1:14" customFormat="1" x14ac:dyDescent="0.25">
      <c r="A10" s="4" t="s">
        <v>27</v>
      </c>
      <c r="B10" s="5" t="s">
        <v>14</v>
      </c>
      <c r="C10" s="5" t="s">
        <v>37</v>
      </c>
      <c r="D10" s="40"/>
      <c r="E10" s="41"/>
      <c r="F10" s="41"/>
      <c r="H10" s="1"/>
      <c r="I10" s="1"/>
      <c r="J10" s="1"/>
      <c r="K10" s="1"/>
      <c r="L10" s="1"/>
      <c r="M10" s="1"/>
      <c r="N10" s="1"/>
    </row>
    <row r="11" spans="1:14" customFormat="1" x14ac:dyDescent="0.25">
      <c r="A11" s="4" t="s">
        <v>28</v>
      </c>
      <c r="B11" s="5" t="s">
        <v>15</v>
      </c>
      <c r="C11" s="5" t="s">
        <v>37</v>
      </c>
      <c r="D11" s="40"/>
      <c r="E11" s="41"/>
      <c r="F11" s="41"/>
      <c r="H11" s="1"/>
      <c r="I11" s="1"/>
      <c r="J11" s="1"/>
      <c r="K11" s="1"/>
      <c r="L11" s="1"/>
      <c r="M11" s="1"/>
      <c r="N11" s="1"/>
    </row>
    <row r="12" spans="1:14" customFormat="1" x14ac:dyDescent="0.25">
      <c r="A12" s="4" t="s">
        <v>29</v>
      </c>
      <c r="B12" s="5" t="s">
        <v>16</v>
      </c>
      <c r="C12" s="6" t="s">
        <v>38</v>
      </c>
      <c r="D12" s="40"/>
      <c r="E12" s="41"/>
      <c r="F12" s="41"/>
      <c r="H12" s="1"/>
      <c r="I12" s="1"/>
      <c r="J12" s="1"/>
      <c r="K12" s="1"/>
      <c r="L12" s="1"/>
      <c r="M12" s="1"/>
      <c r="N12" s="1"/>
    </row>
    <row r="13" spans="1:14" customFormat="1" x14ac:dyDescent="0.25">
      <c r="A13" s="4" t="s">
        <v>30</v>
      </c>
      <c r="B13" s="5" t="s">
        <v>17</v>
      </c>
      <c r="C13" s="6" t="s">
        <v>38</v>
      </c>
      <c r="D13" s="40"/>
      <c r="E13" s="41"/>
      <c r="F13" s="41"/>
      <c r="H13" s="1"/>
      <c r="I13" s="1"/>
      <c r="J13" s="1"/>
      <c r="K13" s="1"/>
      <c r="L13" s="1"/>
      <c r="M13" s="1"/>
      <c r="N13" s="1"/>
    </row>
    <row r="14" spans="1:14" customFormat="1" x14ac:dyDescent="0.25">
      <c r="A14" s="4" t="s">
        <v>31</v>
      </c>
      <c r="B14" s="7" t="s">
        <v>18</v>
      </c>
      <c r="C14" s="5" t="s">
        <v>36</v>
      </c>
      <c r="D14" s="40"/>
      <c r="E14" s="41"/>
      <c r="F14" s="41"/>
      <c r="H14" s="1"/>
      <c r="I14" s="1"/>
      <c r="J14" s="1"/>
      <c r="K14" s="1"/>
      <c r="L14" s="1"/>
      <c r="M14" s="1"/>
      <c r="N14" s="1"/>
    </row>
    <row r="15" spans="1:14" customFormat="1" x14ac:dyDescent="0.25">
      <c r="A15" s="4" t="s">
        <v>32</v>
      </c>
      <c r="B15" s="9" t="s">
        <v>19</v>
      </c>
      <c r="C15" s="5" t="s">
        <v>36</v>
      </c>
      <c r="D15" s="40"/>
      <c r="E15" s="41"/>
      <c r="F15" s="41"/>
    </row>
    <row r="16" spans="1:14" customFormat="1" x14ac:dyDescent="0.25">
      <c r="A16" s="4" t="s">
        <v>33</v>
      </c>
      <c r="B16" s="9" t="s">
        <v>20</v>
      </c>
      <c r="C16" s="5" t="s">
        <v>36</v>
      </c>
      <c r="D16" s="40"/>
      <c r="E16" s="41"/>
      <c r="F16" s="41"/>
    </row>
    <row r="17" spans="1:6" customFormat="1" x14ac:dyDescent="0.25">
      <c r="A17" s="38"/>
      <c r="B17" s="38"/>
      <c r="C17" s="38"/>
      <c r="D17" s="38"/>
      <c r="E17" s="38"/>
      <c r="F17" s="38"/>
    </row>
    <row r="18" spans="1:6" customFormat="1" x14ac:dyDescent="0.25">
      <c r="A18" s="39" t="s">
        <v>39</v>
      </c>
      <c r="B18" s="39"/>
      <c r="C18" s="39"/>
      <c r="D18" s="39"/>
      <c r="E18" s="39"/>
      <c r="F18" s="39"/>
    </row>
    <row r="19" spans="1:6" customFormat="1" ht="30" x14ac:dyDescent="0.25">
      <c r="A19" s="3" t="s">
        <v>0</v>
      </c>
      <c r="B19" s="3" t="s">
        <v>6</v>
      </c>
      <c r="C19" s="3" t="s">
        <v>7</v>
      </c>
      <c r="D19" s="3" t="s">
        <v>4</v>
      </c>
      <c r="E19" s="13" t="s">
        <v>149</v>
      </c>
      <c r="F19" s="13" t="s">
        <v>151</v>
      </c>
    </row>
    <row r="20" spans="1:6" customFormat="1" x14ac:dyDescent="0.25">
      <c r="A20" s="4" t="s">
        <v>40</v>
      </c>
      <c r="B20" s="5" t="s">
        <v>53</v>
      </c>
      <c r="C20" s="5" t="s">
        <v>69</v>
      </c>
      <c r="D20" s="40" t="s">
        <v>5</v>
      </c>
      <c r="E20" s="41">
        <v>2</v>
      </c>
      <c r="F20" s="41">
        <v>2</v>
      </c>
    </row>
    <row r="21" spans="1:6" customFormat="1" x14ac:dyDescent="0.25">
      <c r="A21" s="4" t="s">
        <v>41</v>
      </c>
      <c r="B21" s="5" t="s">
        <v>54</v>
      </c>
      <c r="C21" s="5" t="s">
        <v>37</v>
      </c>
      <c r="D21" s="40"/>
      <c r="E21" s="41"/>
      <c r="F21" s="41"/>
    </row>
    <row r="22" spans="1:6" customFormat="1" x14ac:dyDescent="0.25">
      <c r="A22" s="4" t="s">
        <v>42</v>
      </c>
      <c r="B22" s="5" t="s">
        <v>55</v>
      </c>
      <c r="C22" s="6" t="s">
        <v>38</v>
      </c>
      <c r="D22" s="40"/>
      <c r="E22" s="41"/>
      <c r="F22" s="41"/>
    </row>
    <row r="23" spans="1:6" customFormat="1" x14ac:dyDescent="0.25">
      <c r="A23" s="4" t="s">
        <v>43</v>
      </c>
      <c r="B23" s="6" t="s">
        <v>56</v>
      </c>
      <c r="C23" s="5" t="s">
        <v>37</v>
      </c>
      <c r="D23" s="40"/>
      <c r="E23" s="41"/>
      <c r="F23" s="41"/>
    </row>
    <row r="24" spans="1:6" customFormat="1" x14ac:dyDescent="0.25">
      <c r="A24" s="4" t="s">
        <v>44</v>
      </c>
      <c r="B24" s="6" t="s">
        <v>57</v>
      </c>
      <c r="C24" s="6" t="s">
        <v>70</v>
      </c>
      <c r="D24" s="40"/>
      <c r="E24" s="41"/>
      <c r="F24" s="41"/>
    </row>
    <row r="25" spans="1:6" customFormat="1" x14ac:dyDescent="0.25">
      <c r="A25" s="4" t="s">
        <v>45</v>
      </c>
      <c r="B25" s="5" t="s">
        <v>58</v>
      </c>
      <c r="C25" s="6" t="s">
        <v>70</v>
      </c>
      <c r="D25" s="40"/>
      <c r="E25" s="41"/>
      <c r="F25" s="41"/>
    </row>
    <row r="26" spans="1:6" customFormat="1" x14ac:dyDescent="0.25">
      <c r="A26" s="4" t="s">
        <v>46</v>
      </c>
      <c r="B26" s="5" t="s">
        <v>19</v>
      </c>
      <c r="C26" s="5" t="s">
        <v>37</v>
      </c>
      <c r="D26" s="40"/>
      <c r="E26" s="41"/>
      <c r="F26" s="41"/>
    </row>
    <row r="27" spans="1:6" customFormat="1" x14ac:dyDescent="0.25">
      <c r="A27" s="4" t="s">
        <v>47</v>
      </c>
      <c r="B27" s="5" t="s">
        <v>59</v>
      </c>
      <c r="C27" s="6" t="s">
        <v>38</v>
      </c>
      <c r="D27" s="40"/>
      <c r="E27" s="41"/>
      <c r="F27" s="41"/>
    </row>
    <row r="28" spans="1:6" customFormat="1" x14ac:dyDescent="0.25">
      <c r="A28" s="4" t="s">
        <v>48</v>
      </c>
      <c r="B28" s="5" t="s">
        <v>60</v>
      </c>
      <c r="C28" s="6" t="s">
        <v>38</v>
      </c>
      <c r="D28" s="40"/>
      <c r="E28" s="41"/>
      <c r="F28" s="41"/>
    </row>
    <row r="29" spans="1:6" customFormat="1" x14ac:dyDescent="0.25">
      <c r="A29" s="4" t="s">
        <v>49</v>
      </c>
      <c r="B29" s="5" t="s">
        <v>61</v>
      </c>
      <c r="C29" s="6" t="s">
        <v>38</v>
      </c>
      <c r="D29" s="40"/>
      <c r="E29" s="41"/>
      <c r="F29" s="41"/>
    </row>
    <row r="30" spans="1:6" customFormat="1" x14ac:dyDescent="0.25">
      <c r="A30" s="4" t="s">
        <v>50</v>
      </c>
      <c r="B30" s="7" t="s">
        <v>62</v>
      </c>
      <c r="C30" s="6" t="s">
        <v>38</v>
      </c>
      <c r="D30" s="40"/>
      <c r="E30" s="41"/>
      <c r="F30" s="41"/>
    </row>
    <row r="31" spans="1:6" customFormat="1" x14ac:dyDescent="0.25">
      <c r="A31" s="4" t="s">
        <v>51</v>
      </c>
      <c r="B31" s="9" t="s">
        <v>63</v>
      </c>
      <c r="C31" s="6" t="s">
        <v>38</v>
      </c>
      <c r="D31" s="40"/>
      <c r="E31" s="41"/>
      <c r="F31" s="41"/>
    </row>
    <row r="32" spans="1:6" customFormat="1" x14ac:dyDescent="0.25">
      <c r="A32" s="4" t="s">
        <v>52</v>
      </c>
      <c r="B32" s="9" t="s">
        <v>64</v>
      </c>
      <c r="C32" s="6" t="s">
        <v>70</v>
      </c>
      <c r="D32" s="40"/>
      <c r="E32" s="41"/>
      <c r="F32" s="41"/>
    </row>
    <row r="33" spans="1:6" customFormat="1" x14ac:dyDescent="0.25">
      <c r="A33" s="4" t="s">
        <v>67</v>
      </c>
      <c r="B33" s="9" t="s">
        <v>65</v>
      </c>
      <c r="C33" s="5" t="s">
        <v>69</v>
      </c>
      <c r="D33" s="40"/>
      <c r="E33" s="41"/>
      <c r="F33" s="41"/>
    </row>
    <row r="34" spans="1:6" customFormat="1" x14ac:dyDescent="0.25">
      <c r="A34" s="4" t="s">
        <v>68</v>
      </c>
      <c r="B34" s="9" t="s">
        <v>66</v>
      </c>
      <c r="C34" s="5" t="s">
        <v>37</v>
      </c>
      <c r="D34" s="40"/>
      <c r="E34" s="41"/>
      <c r="F34" s="41"/>
    </row>
    <row r="35" spans="1:6" customFormat="1" x14ac:dyDescent="0.25">
      <c r="A35" s="38"/>
      <c r="B35" s="38"/>
      <c r="C35" s="38"/>
      <c r="D35" s="38"/>
      <c r="E35" s="38"/>
      <c r="F35" s="38"/>
    </row>
    <row r="36" spans="1:6" customFormat="1" x14ac:dyDescent="0.25">
      <c r="A36" s="39" t="s">
        <v>71</v>
      </c>
      <c r="B36" s="39"/>
      <c r="C36" s="39"/>
      <c r="D36" s="39"/>
      <c r="E36" s="39"/>
      <c r="F36" s="39"/>
    </row>
    <row r="37" spans="1:6" customFormat="1" ht="30" x14ac:dyDescent="0.25">
      <c r="A37" s="3" t="s">
        <v>0</v>
      </c>
      <c r="B37" s="3" t="s">
        <v>6</v>
      </c>
      <c r="C37" s="3" t="s">
        <v>7</v>
      </c>
      <c r="D37" s="3" t="s">
        <v>4</v>
      </c>
      <c r="E37" s="13" t="s">
        <v>149</v>
      </c>
      <c r="F37" s="13" t="s">
        <v>151</v>
      </c>
    </row>
    <row r="38" spans="1:6" customFormat="1" x14ac:dyDescent="0.25">
      <c r="A38" s="4" t="s">
        <v>72</v>
      </c>
      <c r="B38" s="5" t="s">
        <v>82</v>
      </c>
      <c r="C38" s="5" t="s">
        <v>37</v>
      </c>
      <c r="D38" s="40" t="s">
        <v>5</v>
      </c>
      <c r="E38" s="41">
        <v>2</v>
      </c>
      <c r="F38" s="41">
        <v>2</v>
      </c>
    </row>
    <row r="39" spans="1:6" customFormat="1" x14ac:dyDescent="0.25">
      <c r="A39" s="4" t="s">
        <v>73</v>
      </c>
      <c r="B39" s="5" t="s">
        <v>83</v>
      </c>
      <c r="C39" s="5" t="s">
        <v>37</v>
      </c>
      <c r="D39" s="40"/>
      <c r="E39" s="41"/>
      <c r="F39" s="41"/>
    </row>
    <row r="40" spans="1:6" customFormat="1" x14ac:dyDescent="0.25">
      <c r="A40" s="4" t="s">
        <v>74</v>
      </c>
      <c r="B40" s="5" t="s">
        <v>84</v>
      </c>
      <c r="C40" s="6" t="s">
        <v>36</v>
      </c>
      <c r="D40" s="40"/>
      <c r="E40" s="41"/>
      <c r="F40" s="41"/>
    </row>
    <row r="41" spans="1:6" customFormat="1" x14ac:dyDescent="0.25">
      <c r="A41" s="4" t="s">
        <v>75</v>
      </c>
      <c r="B41" s="6" t="s">
        <v>85</v>
      </c>
      <c r="C41" s="6" t="s">
        <v>36</v>
      </c>
      <c r="D41" s="40"/>
      <c r="E41" s="41"/>
      <c r="F41" s="41"/>
    </row>
    <row r="42" spans="1:6" customFormat="1" x14ac:dyDescent="0.25">
      <c r="A42" s="4" t="s">
        <v>76</v>
      </c>
      <c r="B42" s="6" t="s">
        <v>86</v>
      </c>
      <c r="C42" s="5" t="s">
        <v>37</v>
      </c>
      <c r="D42" s="40"/>
      <c r="E42" s="41"/>
      <c r="F42" s="41"/>
    </row>
    <row r="43" spans="1:6" customFormat="1" x14ac:dyDescent="0.25">
      <c r="A43" s="4" t="s">
        <v>77</v>
      </c>
      <c r="B43" s="5" t="s">
        <v>87</v>
      </c>
      <c r="C43" s="6" t="s">
        <v>38</v>
      </c>
      <c r="D43" s="40"/>
      <c r="E43" s="41"/>
      <c r="F43" s="41"/>
    </row>
    <row r="44" spans="1:6" customFormat="1" x14ac:dyDescent="0.25">
      <c r="A44" s="4" t="s">
        <v>78</v>
      </c>
      <c r="B44" s="5" t="s">
        <v>88</v>
      </c>
      <c r="C44" s="6" t="s">
        <v>38</v>
      </c>
      <c r="D44" s="40"/>
      <c r="E44" s="41"/>
      <c r="F44" s="41"/>
    </row>
    <row r="45" spans="1:6" customFormat="1" x14ac:dyDescent="0.25">
      <c r="A45" s="4" t="s">
        <v>79</v>
      </c>
      <c r="B45" s="5" t="s">
        <v>89</v>
      </c>
      <c r="C45" s="5" t="s">
        <v>37</v>
      </c>
      <c r="D45" s="40"/>
      <c r="E45" s="41"/>
      <c r="F45" s="41"/>
    </row>
    <row r="46" spans="1:6" customFormat="1" x14ac:dyDescent="0.25">
      <c r="A46" s="4" t="s">
        <v>80</v>
      </c>
      <c r="B46" s="5" t="s">
        <v>90</v>
      </c>
      <c r="C46" s="5" t="s">
        <v>69</v>
      </c>
      <c r="D46" s="40"/>
      <c r="E46" s="41"/>
      <c r="F46" s="41"/>
    </row>
    <row r="47" spans="1:6" customFormat="1" x14ac:dyDescent="0.25">
      <c r="A47" s="4" t="s">
        <v>81</v>
      </c>
      <c r="B47" s="5" t="s">
        <v>91</v>
      </c>
      <c r="C47" s="6" t="s">
        <v>38</v>
      </c>
      <c r="D47" s="40"/>
      <c r="E47" s="41"/>
      <c r="F47" s="41"/>
    </row>
    <row r="48" spans="1:6" customFormat="1" x14ac:dyDescent="0.25">
      <c r="A48" s="38"/>
      <c r="B48" s="38"/>
      <c r="C48" s="38"/>
      <c r="D48" s="38"/>
      <c r="E48" s="38"/>
      <c r="F48" s="38"/>
    </row>
    <row r="49" spans="1:8" customFormat="1" x14ac:dyDescent="0.25">
      <c r="A49" s="39" t="s">
        <v>92</v>
      </c>
      <c r="B49" s="39"/>
      <c r="C49" s="39"/>
      <c r="D49" s="39"/>
      <c r="E49" s="39"/>
      <c r="F49" s="39"/>
    </row>
    <row r="50" spans="1:8" customFormat="1" ht="30" x14ac:dyDescent="0.25">
      <c r="A50" s="3" t="s">
        <v>0</v>
      </c>
      <c r="B50" s="3" t="s">
        <v>6</v>
      </c>
      <c r="C50" s="3" t="s">
        <v>7</v>
      </c>
      <c r="D50" s="3" t="s">
        <v>4</v>
      </c>
      <c r="E50" s="13" t="s">
        <v>149</v>
      </c>
      <c r="F50" s="13" t="s">
        <v>151</v>
      </c>
    </row>
    <row r="51" spans="1:8" customFormat="1" x14ac:dyDescent="0.25">
      <c r="A51" s="4" t="s">
        <v>93</v>
      </c>
      <c r="B51" s="5" t="s">
        <v>105</v>
      </c>
      <c r="C51" s="5" t="s">
        <v>37</v>
      </c>
      <c r="D51" s="40" t="s">
        <v>5</v>
      </c>
      <c r="E51" s="41">
        <v>2</v>
      </c>
      <c r="F51" s="41">
        <v>2</v>
      </c>
      <c r="H51" s="1"/>
    </row>
    <row r="52" spans="1:8" customFormat="1" x14ac:dyDescent="0.25">
      <c r="A52" s="4" t="s">
        <v>94</v>
      </c>
      <c r="B52" s="5" t="s">
        <v>106</v>
      </c>
      <c r="C52" s="5" t="s">
        <v>37</v>
      </c>
      <c r="D52" s="40"/>
      <c r="E52" s="41"/>
      <c r="F52" s="41"/>
      <c r="H52" s="1"/>
    </row>
    <row r="53" spans="1:8" customFormat="1" x14ac:dyDescent="0.25">
      <c r="A53" s="4" t="s">
        <v>95</v>
      </c>
      <c r="B53" s="5" t="s">
        <v>107</v>
      </c>
      <c r="C53" s="5" t="s">
        <v>37</v>
      </c>
      <c r="D53" s="40"/>
      <c r="E53" s="41"/>
      <c r="F53" s="41"/>
      <c r="H53" s="1"/>
    </row>
    <row r="54" spans="1:8" customFormat="1" x14ac:dyDescent="0.25">
      <c r="A54" s="4" t="s">
        <v>96</v>
      </c>
      <c r="B54" s="6" t="s">
        <v>108</v>
      </c>
      <c r="C54" s="6" t="s">
        <v>35</v>
      </c>
      <c r="D54" s="40"/>
      <c r="E54" s="41"/>
      <c r="F54" s="41"/>
      <c r="H54" s="1"/>
    </row>
    <row r="55" spans="1:8" customFormat="1" x14ac:dyDescent="0.25">
      <c r="A55" s="4" t="s">
        <v>97</v>
      </c>
      <c r="B55" s="6" t="s">
        <v>109</v>
      </c>
      <c r="C55" s="5" t="s">
        <v>37</v>
      </c>
      <c r="D55" s="40"/>
      <c r="E55" s="41"/>
      <c r="F55" s="41"/>
      <c r="H55" s="1"/>
    </row>
    <row r="56" spans="1:8" customFormat="1" x14ac:dyDescent="0.25">
      <c r="A56" s="4" t="s">
        <v>98</v>
      </c>
      <c r="B56" s="5" t="s">
        <v>110</v>
      </c>
      <c r="C56" s="5" t="s">
        <v>37</v>
      </c>
      <c r="D56" s="40"/>
      <c r="E56" s="41"/>
      <c r="F56" s="41"/>
      <c r="H56" s="1"/>
    </row>
    <row r="57" spans="1:8" customFormat="1" x14ac:dyDescent="0.25">
      <c r="A57" s="4" t="s">
        <v>99</v>
      </c>
      <c r="B57" s="5" t="s">
        <v>111</v>
      </c>
      <c r="C57" s="6" t="s">
        <v>38</v>
      </c>
      <c r="D57" s="40"/>
      <c r="E57" s="41"/>
      <c r="F57" s="41"/>
      <c r="H57" s="1"/>
    </row>
    <row r="58" spans="1:8" customFormat="1" x14ac:dyDescent="0.25">
      <c r="A58" s="4" t="s">
        <v>100</v>
      </c>
      <c r="B58" s="5" t="s">
        <v>112</v>
      </c>
      <c r="C58" s="5" t="s">
        <v>37</v>
      </c>
      <c r="D58" s="40"/>
      <c r="E58" s="41"/>
      <c r="F58" s="41"/>
      <c r="H58" s="1"/>
    </row>
    <row r="59" spans="1:8" customFormat="1" x14ac:dyDescent="0.25">
      <c r="A59" s="4" t="s">
        <v>101</v>
      </c>
      <c r="B59" s="5" t="s">
        <v>113</v>
      </c>
      <c r="C59" s="6" t="s">
        <v>70</v>
      </c>
      <c r="D59" s="40"/>
      <c r="E59" s="41"/>
      <c r="F59" s="41"/>
      <c r="H59" s="1"/>
    </row>
    <row r="60" spans="1:8" customFormat="1" x14ac:dyDescent="0.25">
      <c r="A60" s="4" t="s">
        <v>102</v>
      </c>
      <c r="B60" s="5" t="s">
        <v>114</v>
      </c>
      <c r="C60" s="6" t="s">
        <v>36</v>
      </c>
      <c r="D60" s="40"/>
      <c r="E60" s="41"/>
      <c r="F60" s="41"/>
      <c r="H60" s="1"/>
    </row>
    <row r="61" spans="1:8" customFormat="1" x14ac:dyDescent="0.25">
      <c r="A61" s="4" t="s">
        <v>103</v>
      </c>
      <c r="B61" s="5" t="s">
        <v>115</v>
      </c>
      <c r="C61" s="6" t="s">
        <v>38</v>
      </c>
      <c r="D61" s="40"/>
      <c r="E61" s="41"/>
      <c r="F61" s="41"/>
      <c r="H61" s="1"/>
    </row>
    <row r="62" spans="1:8" customFormat="1" x14ac:dyDescent="0.25">
      <c r="A62" s="4" t="s">
        <v>104</v>
      </c>
      <c r="B62" s="5" t="s">
        <v>116</v>
      </c>
      <c r="C62" s="6" t="s">
        <v>38</v>
      </c>
      <c r="D62" s="40"/>
      <c r="E62" s="41"/>
      <c r="F62" s="41"/>
      <c r="H62" s="1"/>
    </row>
    <row r="63" spans="1:8" customFormat="1" x14ac:dyDescent="0.25">
      <c r="A63" s="38"/>
      <c r="B63" s="38"/>
      <c r="C63" s="38"/>
      <c r="D63" s="38"/>
      <c r="E63" s="38"/>
      <c r="F63" s="38"/>
    </row>
    <row r="64" spans="1:8" customFormat="1" x14ac:dyDescent="0.25">
      <c r="A64" s="39" t="s">
        <v>117</v>
      </c>
      <c r="B64" s="39"/>
      <c r="C64" s="39"/>
      <c r="D64" s="39"/>
      <c r="E64" s="39"/>
      <c r="F64" s="39"/>
    </row>
    <row r="65" spans="1:6" customFormat="1" ht="30" x14ac:dyDescent="0.25">
      <c r="A65" s="3" t="s">
        <v>0</v>
      </c>
      <c r="B65" s="3" t="s">
        <v>6</v>
      </c>
      <c r="C65" s="3" t="s">
        <v>7</v>
      </c>
      <c r="D65" s="3" t="s">
        <v>4</v>
      </c>
      <c r="E65" s="13" t="s">
        <v>149</v>
      </c>
      <c r="F65" s="13" t="s">
        <v>151</v>
      </c>
    </row>
    <row r="66" spans="1:6" customFormat="1" x14ac:dyDescent="0.25">
      <c r="A66" s="4" t="s">
        <v>121</v>
      </c>
      <c r="B66" s="5" t="s">
        <v>118</v>
      </c>
      <c r="C66" s="5" t="s">
        <v>37</v>
      </c>
      <c r="D66" s="40" t="s">
        <v>5</v>
      </c>
      <c r="E66" s="41">
        <v>2</v>
      </c>
      <c r="F66" s="41">
        <v>2</v>
      </c>
    </row>
    <row r="67" spans="1:6" customFormat="1" x14ac:dyDescent="0.25">
      <c r="A67" s="4" t="s">
        <v>122</v>
      </c>
      <c r="B67" s="5" t="s">
        <v>119</v>
      </c>
      <c r="C67" s="5" t="s">
        <v>37</v>
      </c>
      <c r="D67" s="40"/>
      <c r="E67" s="41"/>
      <c r="F67" s="41"/>
    </row>
    <row r="68" spans="1:6" customFormat="1" x14ac:dyDescent="0.25">
      <c r="A68" s="4" t="s">
        <v>123</v>
      </c>
      <c r="B68" s="5" t="s">
        <v>91</v>
      </c>
      <c r="C68" s="6" t="s">
        <v>38</v>
      </c>
      <c r="D68" s="40"/>
      <c r="E68" s="41"/>
      <c r="F68" s="41"/>
    </row>
    <row r="69" spans="1:6" customFormat="1" x14ac:dyDescent="0.25">
      <c r="A69" s="4" t="s">
        <v>124</v>
      </c>
      <c r="B69" s="6" t="s">
        <v>120</v>
      </c>
      <c r="C69" s="6" t="s">
        <v>38</v>
      </c>
      <c r="D69" s="40"/>
      <c r="E69" s="41"/>
      <c r="F69" s="41"/>
    </row>
    <row r="70" spans="1:6" customFormat="1" x14ac:dyDescent="0.25">
      <c r="A70" s="38"/>
      <c r="B70" s="38"/>
      <c r="C70" s="38"/>
      <c r="D70" s="38"/>
      <c r="E70" s="38"/>
      <c r="F70" s="38"/>
    </row>
    <row r="71" spans="1:6" customFormat="1" x14ac:dyDescent="0.25">
      <c r="A71" s="39" t="s">
        <v>125</v>
      </c>
      <c r="B71" s="39"/>
      <c r="C71" s="39"/>
      <c r="D71" s="39"/>
      <c r="E71" s="39"/>
      <c r="F71" s="39"/>
    </row>
    <row r="72" spans="1:6" customFormat="1" ht="30" x14ac:dyDescent="0.25">
      <c r="A72" s="3" t="s">
        <v>0</v>
      </c>
      <c r="B72" s="3" t="s">
        <v>6</v>
      </c>
      <c r="C72" s="3" t="s">
        <v>7</v>
      </c>
      <c r="D72" s="3" t="s">
        <v>4</v>
      </c>
      <c r="E72" s="13" t="s">
        <v>149</v>
      </c>
      <c r="F72" s="13" t="s">
        <v>151</v>
      </c>
    </row>
    <row r="73" spans="1:6" customFormat="1" x14ac:dyDescent="0.25">
      <c r="A73" s="4" t="s">
        <v>131</v>
      </c>
      <c r="B73" s="5" t="s">
        <v>126</v>
      </c>
      <c r="C73" s="6" t="s">
        <v>35</v>
      </c>
      <c r="D73" s="40" t="s">
        <v>5</v>
      </c>
      <c r="E73" s="41">
        <v>2</v>
      </c>
      <c r="F73" s="41">
        <v>2</v>
      </c>
    </row>
    <row r="74" spans="1:6" customFormat="1" x14ac:dyDescent="0.25">
      <c r="A74" s="4" t="s">
        <v>132</v>
      </c>
      <c r="B74" s="5" t="s">
        <v>127</v>
      </c>
      <c r="C74" s="6" t="s">
        <v>69</v>
      </c>
      <c r="D74" s="40"/>
      <c r="E74" s="41"/>
      <c r="F74" s="41"/>
    </row>
    <row r="75" spans="1:6" customFormat="1" x14ac:dyDescent="0.25">
      <c r="A75" s="4" t="s">
        <v>133</v>
      </c>
      <c r="B75" s="5" t="s">
        <v>128</v>
      </c>
      <c r="C75" s="6" t="s">
        <v>70</v>
      </c>
      <c r="D75" s="40"/>
      <c r="E75" s="41"/>
      <c r="F75" s="41"/>
    </row>
    <row r="76" spans="1:6" customFormat="1" x14ac:dyDescent="0.25">
      <c r="A76" s="4" t="s">
        <v>134</v>
      </c>
      <c r="B76" s="5" t="s">
        <v>129</v>
      </c>
      <c r="C76" s="6" t="s">
        <v>70</v>
      </c>
      <c r="D76" s="40"/>
      <c r="E76" s="41"/>
      <c r="F76" s="41"/>
    </row>
    <row r="77" spans="1:6" customFormat="1" x14ac:dyDescent="0.25">
      <c r="A77" s="4" t="s">
        <v>135</v>
      </c>
      <c r="B77" s="6" t="s">
        <v>130</v>
      </c>
      <c r="C77" s="5" t="s">
        <v>37</v>
      </c>
      <c r="D77" s="40"/>
      <c r="E77" s="41"/>
      <c r="F77" s="41"/>
    </row>
  </sheetData>
  <mergeCells count="30">
    <mergeCell ref="A1:F1"/>
    <mergeCell ref="A2:F2"/>
    <mergeCell ref="D4:D16"/>
    <mergeCell ref="F4:F16"/>
    <mergeCell ref="E4:E16"/>
    <mergeCell ref="A35:F35"/>
    <mergeCell ref="A36:F36"/>
    <mergeCell ref="D38:D47"/>
    <mergeCell ref="F38:F47"/>
    <mergeCell ref="A17:F17"/>
    <mergeCell ref="A18:F18"/>
    <mergeCell ref="D20:D34"/>
    <mergeCell ref="F20:F34"/>
    <mergeCell ref="E20:E34"/>
    <mergeCell ref="E38:E47"/>
    <mergeCell ref="A48:F48"/>
    <mergeCell ref="A49:F49"/>
    <mergeCell ref="D51:D62"/>
    <mergeCell ref="F51:F62"/>
    <mergeCell ref="E51:E62"/>
    <mergeCell ref="A70:F70"/>
    <mergeCell ref="A71:F71"/>
    <mergeCell ref="D73:D77"/>
    <mergeCell ref="F73:F77"/>
    <mergeCell ref="A63:F63"/>
    <mergeCell ref="A64:F64"/>
    <mergeCell ref="D66:D69"/>
    <mergeCell ref="F66:F69"/>
    <mergeCell ref="E66:E69"/>
    <mergeCell ref="E73:E77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5DCD469AD57B645B7D40998A11DFEE6" ma:contentTypeVersion="13" ma:contentTypeDescription="Create a new document." ma:contentTypeScope="" ma:versionID="094a59d23ad51a2ba5a3b3b141040064">
  <xsd:schema xmlns:xsd="http://www.w3.org/2001/XMLSchema" xmlns:xs="http://www.w3.org/2001/XMLSchema" xmlns:p="http://schemas.microsoft.com/office/2006/metadata/properties" xmlns:ns3="2c7712f0-1d60-4ced-a37e-8cf0be550e64" xmlns:ns4="03ed8a69-319e-47f4-bf8a-185bcc68cbc1" targetNamespace="http://schemas.microsoft.com/office/2006/metadata/properties" ma:root="true" ma:fieldsID="525af2023284fe7ac1d023ecec2905df" ns3:_="" ns4:_="">
    <xsd:import namespace="2c7712f0-1d60-4ced-a37e-8cf0be550e64"/>
    <xsd:import namespace="03ed8a69-319e-47f4-bf8a-185bcc68cbc1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MediaServiceLocation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7712f0-1d60-4ced-a37e-8cf0be550e6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ed8a69-319e-47f4-bf8a-185bcc68cbc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67CAE88-5D64-4938-B711-D2F0D81EA4D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4B9A667-99CC-41F1-AEEE-75DB56F2C9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c7712f0-1d60-4ced-a37e-8cf0be550e64"/>
    <ds:schemaRef ds:uri="03ed8a69-319e-47f4-bf8a-185bcc68cbc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C454137-F12A-4DAC-9957-9B53A5AC5663}">
  <ds:schemaRefs>
    <ds:schemaRef ds:uri="03ed8a69-319e-47f4-bf8a-185bcc68cbc1"/>
    <ds:schemaRef ds:uri="http://purl.org/dc/dcmitype/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2c7712f0-1d60-4ced-a37e-8cf0be550e64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ESTUDIO DE MERCADO</vt:lpstr>
      <vt:lpstr>NECESIDAD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Marcela Lubo Sobrino</dc:creator>
  <cp:lastModifiedBy>David De Jesus Castilla Jimenez</cp:lastModifiedBy>
  <cp:lastPrinted>2021-03-29T15:40:20Z</cp:lastPrinted>
  <dcterms:created xsi:type="dcterms:W3CDTF">2021-02-16T19:45:57Z</dcterms:created>
  <dcterms:modified xsi:type="dcterms:W3CDTF">2021-11-18T15:16:18Z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0x01010045DCD469AD57B645B7D40998A11DFEE6</vt:lpwstr>
  </property>
</Properties>
</file>