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autoCompressPictures="0"/>
  <mc:AlternateContent xmlns:mc="http://schemas.openxmlformats.org/markup-compatibility/2006">
    <mc:Choice Requires="x15">
      <x15ac:absPath xmlns:x15ac="http://schemas.microsoft.com/office/spreadsheetml/2010/11/ac" url="\\bicyon\Users\Public\JENISA\COMERCIAL\PROCESOS 2021\MENOR CUANTIA O SUBASTAS\SUBASTA SENA CALI\SUBSANACION\"/>
    </mc:Choice>
  </mc:AlternateContent>
  <bookViews>
    <workbookView xWindow="0" yWindow="0" windowWidth="20490" windowHeight="6600" tabRatio="500" firstSheet="2" activeTab="2"/>
  </bookViews>
  <sheets>
    <sheet name="GERENTE GENERAL" sheetId="1" r:id="rId1"/>
    <sheet name=" ASISTENTE ADM Y SGSST" sheetId="2" r:id="rId2"/>
    <sheet name="AREA COMERECIAL" sheetId="3" r:id="rId3"/>
    <sheet name="LOGISTICA" sheetId="4" r:id="rId4"/>
    <sheet name="MENSAJERO " sheetId="5" r:id="rId5"/>
    <sheet name=" T1. NIVEL DE DAÑO" sheetId="6" r:id="rId6"/>
    <sheet name="T2. NIVEL DEFICIENCIA" sheetId="8" r:id="rId7"/>
    <sheet name="T3. NIVEL DE EXPOSICIÓN" sheetId="9" r:id="rId8"/>
    <sheet name="T4, T5. NIVEL DE PROBABILIDAD" sheetId="10" r:id="rId9"/>
    <sheet name="T6. NIVEL DE CONSECUENCIA" sheetId="11" r:id="rId10"/>
    <sheet name="T7, T8. NIVEL DE RIESGO" sheetId="12" r:id="rId11"/>
  </sheets>
  <externalReferences>
    <externalReference r:id="rId12"/>
  </externalReferences>
  <definedNames>
    <definedName name="_xlnm._FilterDatabase" localSheetId="1" hidden="1">' ASISTENTE ADM Y SGSST'!$A$5:$AH$37</definedName>
    <definedName name="_xlnm._FilterDatabase" localSheetId="5" hidden="1">' T1. NIVEL DE DAÑO'!$A$2:$D$4</definedName>
    <definedName name="_xlnm._FilterDatabase" localSheetId="2" hidden="1">'AREA COMERECIAL'!$A$5:$AH$37</definedName>
    <definedName name="_xlnm._FilterDatabase" localSheetId="0" hidden="1">'GERENTE GENERAL'!$A$5:$AH$38</definedName>
    <definedName name="_xlnm._FilterDatabase" localSheetId="3" hidden="1">LOGISTICA!$A$5:$AH$43</definedName>
    <definedName name="_xlnm._FilterDatabase" localSheetId="4" hidden="1">'MENSAJERO '!$A$5:$AH$39</definedName>
    <definedName name="_xlnm.Print_Area" localSheetId="1">' ASISTENTE ADM Y SGSST'!$A$1:$AH$39</definedName>
    <definedName name="_xlnm.Print_Area" localSheetId="2">'AREA COMERECIAL'!$A$1:$AH$39</definedName>
    <definedName name="_xlnm.Print_Area" localSheetId="0">'GERENTE GENERAL'!$A$1:$AH$40</definedName>
    <definedName name="_xlnm.Print_Area" localSheetId="3">LOGISTICA!$A$1:$AH$45</definedName>
    <definedName name="_xlnm.Print_Area" localSheetId="4">'MENSAJERO '!$A$1:$AH$41</definedName>
  </definedNames>
  <calcPr calcId="162913"/>
  <extLst>
    <ext xmlns:mx="http://schemas.microsoft.com/office/mac/excel/2008/main" uri="{7523E5D3-25F3-A5E0-1632-64F254C22452}">
      <mx:ArchID Flags="2"/>
    </ext>
  </extLst>
</workbook>
</file>

<file path=xl/calcChain.xml><?xml version="1.0" encoding="utf-8"?>
<calcChain xmlns="http://schemas.openxmlformats.org/spreadsheetml/2006/main">
  <c r="T8" i="5" l="1"/>
  <c r="T37" i="5"/>
  <c r="W37" i="5" s="1"/>
  <c r="X37" i="5" s="1"/>
  <c r="Y37" i="5" s="1"/>
  <c r="U37" i="5"/>
  <c r="T36" i="5"/>
  <c r="W36" i="5" s="1"/>
  <c r="X36" i="5" s="1"/>
  <c r="Y36" i="5" s="1"/>
  <c r="T35" i="5"/>
  <c r="W35" i="5" s="1"/>
  <c r="X35" i="5" s="1"/>
  <c r="Y35" i="5" s="1"/>
  <c r="T34" i="5"/>
  <c r="W34" i="5" s="1"/>
  <c r="X34" i="5" s="1"/>
  <c r="Y34" i="5" s="1"/>
  <c r="T33" i="5"/>
  <c r="U33" i="5" s="1"/>
  <c r="W33" i="5"/>
  <c r="X33" i="5" s="1"/>
  <c r="Y33" i="5" s="1"/>
  <c r="T32" i="5"/>
  <c r="W32" i="5" s="1"/>
  <c r="X32" i="5" s="1"/>
  <c r="Y32" i="5" s="1"/>
  <c r="T31" i="5"/>
  <c r="W31" i="5"/>
  <c r="X31" i="5" s="1"/>
  <c r="Y31" i="5" s="1"/>
  <c r="U31" i="5"/>
  <c r="T30" i="5"/>
  <c r="W30" i="5" s="1"/>
  <c r="X30" i="5" s="1"/>
  <c r="Y30" i="5" s="1"/>
  <c r="T29" i="5"/>
  <c r="W29" i="5" s="1"/>
  <c r="X29" i="5" s="1"/>
  <c r="Y29" i="5" s="1"/>
  <c r="T28" i="5"/>
  <c r="W28" i="5" s="1"/>
  <c r="X28" i="5"/>
  <c r="Y28" i="5" s="1"/>
  <c r="T27" i="5"/>
  <c r="U27" i="5" s="1"/>
  <c r="T26" i="5"/>
  <c r="W26" i="5" s="1"/>
  <c r="X26" i="5" s="1"/>
  <c r="Y26" i="5" s="1"/>
  <c r="T25" i="5"/>
  <c r="U25" i="5" s="1"/>
  <c r="W25" i="5"/>
  <c r="X25" i="5" s="1"/>
  <c r="Y25" i="5" s="1"/>
  <c r="T24" i="5"/>
  <c r="W24" i="5" s="1"/>
  <c r="X24" i="5" s="1"/>
  <c r="Y24" i="5" s="1"/>
  <c r="U24" i="5"/>
  <c r="T23" i="5"/>
  <c r="W23" i="5"/>
  <c r="X23" i="5" s="1"/>
  <c r="Y23" i="5" s="1"/>
  <c r="U23" i="5"/>
  <c r="T22" i="5"/>
  <c r="W22" i="5" s="1"/>
  <c r="X22" i="5" s="1"/>
  <c r="Y22" i="5" s="1"/>
  <c r="T21" i="5"/>
  <c r="W21" i="5" s="1"/>
  <c r="X21" i="5" s="1"/>
  <c r="Y21" i="5" s="1"/>
  <c r="U21" i="5"/>
  <c r="T20" i="5"/>
  <c r="W20" i="5" s="1"/>
  <c r="X20" i="5"/>
  <c r="Y20" i="5" s="1"/>
  <c r="U20" i="5"/>
  <c r="T19" i="5"/>
  <c r="W19" i="5" s="1"/>
  <c r="X19" i="5" s="1"/>
  <c r="Y19" i="5" s="1"/>
  <c r="T18" i="5"/>
  <c r="W18" i="5" s="1"/>
  <c r="X18" i="5" s="1"/>
  <c r="Y18" i="5" s="1"/>
  <c r="T17" i="5"/>
  <c r="W17" i="5"/>
  <c r="X17" i="5" s="1"/>
  <c r="Y17" i="5" s="1"/>
  <c r="U17" i="5"/>
  <c r="T16" i="5"/>
  <c r="W16" i="5" s="1"/>
  <c r="X16" i="5" s="1"/>
  <c r="Y16" i="5" s="1"/>
  <c r="T15" i="5"/>
  <c r="W15" i="5"/>
  <c r="X15" i="5" s="1"/>
  <c r="Y15" i="5" s="1"/>
  <c r="U15" i="5"/>
  <c r="T14" i="5"/>
  <c r="W14" i="5" s="1"/>
  <c r="X14" i="5" s="1"/>
  <c r="Y14" i="5" s="1"/>
  <c r="T13" i="5"/>
  <c r="W13" i="5" s="1"/>
  <c r="X13" i="5" s="1"/>
  <c r="Y13" i="5" s="1"/>
  <c r="T12" i="5"/>
  <c r="W12" i="5" s="1"/>
  <c r="X12" i="5"/>
  <c r="Y12" i="5" s="1"/>
  <c r="T11" i="5"/>
  <c r="U11" i="5" s="1"/>
  <c r="T10" i="5"/>
  <c r="W10" i="5" s="1"/>
  <c r="X10" i="5" s="1"/>
  <c r="Y10" i="5" s="1"/>
  <c r="T9" i="5"/>
  <c r="U9" i="5" s="1"/>
  <c r="W9" i="5"/>
  <c r="X9" i="5" s="1"/>
  <c r="Y9" i="5" s="1"/>
  <c r="T7" i="5"/>
  <c r="W7" i="5" s="1"/>
  <c r="X7" i="5" s="1"/>
  <c r="Y7" i="5" s="1"/>
  <c r="U7" i="5"/>
  <c r="T8" i="4"/>
  <c r="U8" i="4"/>
  <c r="W8" i="4"/>
  <c r="X8" i="4"/>
  <c r="Y8" i="4" s="1"/>
  <c r="T41" i="4"/>
  <c r="W41" i="4" s="1"/>
  <c r="X41" i="4" s="1"/>
  <c r="Y41" i="4" s="1"/>
  <c r="T40" i="4"/>
  <c r="W40" i="4" s="1"/>
  <c r="X40" i="4" s="1"/>
  <c r="Y40" i="4" s="1"/>
  <c r="U40" i="4"/>
  <c r="T39" i="4"/>
  <c r="W39" i="4" s="1"/>
  <c r="X39" i="4"/>
  <c r="Y39" i="4" s="1"/>
  <c r="U39" i="4"/>
  <c r="T38" i="4"/>
  <c r="W38" i="4" s="1"/>
  <c r="X38" i="4" s="1"/>
  <c r="Y38" i="4" s="1"/>
  <c r="T37" i="4"/>
  <c r="W37" i="4" s="1"/>
  <c r="X37" i="4" s="1"/>
  <c r="Y37" i="4" s="1"/>
  <c r="T36" i="4"/>
  <c r="W36" i="4"/>
  <c r="X36" i="4" s="1"/>
  <c r="Y36" i="4" s="1"/>
  <c r="U36" i="4"/>
  <c r="T35" i="4"/>
  <c r="W35" i="4" s="1"/>
  <c r="X35" i="4" s="1"/>
  <c r="Y35" i="4" s="1"/>
  <c r="T34" i="4"/>
  <c r="W34" i="4"/>
  <c r="X34" i="4" s="1"/>
  <c r="Y34" i="4" s="1"/>
  <c r="U34" i="4"/>
  <c r="T33" i="4"/>
  <c r="W33" i="4" s="1"/>
  <c r="X33" i="4" s="1"/>
  <c r="Y33" i="4" s="1"/>
  <c r="T32" i="4"/>
  <c r="W32" i="4" s="1"/>
  <c r="X32" i="4" s="1"/>
  <c r="Y32" i="4" s="1"/>
  <c r="T31" i="4"/>
  <c r="W31" i="4" s="1"/>
  <c r="X31" i="4"/>
  <c r="Y31" i="4" s="1"/>
  <c r="T30" i="4"/>
  <c r="U30" i="4" s="1"/>
  <c r="T29" i="4"/>
  <c r="W29" i="4" s="1"/>
  <c r="X29" i="4" s="1"/>
  <c r="Y29" i="4" s="1"/>
  <c r="T28" i="4"/>
  <c r="U28" i="4" s="1"/>
  <c r="W28" i="4"/>
  <c r="X28" i="4" s="1"/>
  <c r="Y28" i="4" s="1"/>
  <c r="T27" i="4"/>
  <c r="W27" i="4" s="1"/>
  <c r="X27" i="4" s="1"/>
  <c r="Y27" i="4" s="1"/>
  <c r="U27" i="4"/>
  <c r="T26" i="4"/>
  <c r="W26" i="4"/>
  <c r="X26" i="4" s="1"/>
  <c r="Y26" i="4" s="1"/>
  <c r="U26" i="4"/>
  <c r="T25" i="4"/>
  <c r="W25" i="4" s="1"/>
  <c r="X25" i="4" s="1"/>
  <c r="Y25" i="4" s="1"/>
  <c r="T24" i="4"/>
  <c r="W24" i="4" s="1"/>
  <c r="X24" i="4" s="1"/>
  <c r="Y24" i="4" s="1"/>
  <c r="U24" i="4"/>
  <c r="T23" i="4"/>
  <c r="W23" i="4" s="1"/>
  <c r="X23" i="4"/>
  <c r="Y23" i="4" s="1"/>
  <c r="T22" i="4"/>
  <c r="T21" i="4"/>
  <c r="W21" i="4" s="1"/>
  <c r="X21" i="4" s="1"/>
  <c r="Y21" i="4" s="1"/>
  <c r="T20" i="4"/>
  <c r="U20" i="4" s="1"/>
  <c r="W20" i="4"/>
  <c r="X20" i="4" s="1"/>
  <c r="Y20" i="4" s="1"/>
  <c r="T19" i="4"/>
  <c r="T18" i="4"/>
  <c r="W18" i="4"/>
  <c r="X18" i="4" s="1"/>
  <c r="Y18" i="4" s="1"/>
  <c r="U18" i="4"/>
  <c r="T17" i="4"/>
  <c r="T16" i="4"/>
  <c r="T15" i="4"/>
  <c r="W15" i="4" s="1"/>
  <c r="X15" i="4" s="1"/>
  <c r="Y15" i="4" s="1"/>
  <c r="T14" i="4"/>
  <c r="W14" i="4" s="1"/>
  <c r="X14" i="4"/>
  <c r="Y14" i="4" s="1"/>
  <c r="T13" i="4"/>
  <c r="T12" i="4"/>
  <c r="T11" i="4"/>
  <c r="W11" i="4" s="1"/>
  <c r="X11" i="4" s="1"/>
  <c r="Y11" i="4" s="1"/>
  <c r="T10" i="4"/>
  <c r="W10" i="4" s="1"/>
  <c r="X10" i="4"/>
  <c r="Y10" i="4" s="1"/>
  <c r="T9" i="4"/>
  <c r="T7" i="4"/>
  <c r="T8" i="3"/>
  <c r="U8" i="3" s="1"/>
  <c r="W8" i="3"/>
  <c r="X8" i="3" s="1"/>
  <c r="Y8" i="3" s="1"/>
  <c r="T35" i="3"/>
  <c r="W35" i="3" s="1"/>
  <c r="X35" i="3" s="1"/>
  <c r="Y35" i="3" s="1"/>
  <c r="T34" i="3"/>
  <c r="W34" i="3"/>
  <c r="X34" i="3" s="1"/>
  <c r="Y34" i="3" s="1"/>
  <c r="U34" i="3"/>
  <c r="T33" i="3"/>
  <c r="W33" i="3" s="1"/>
  <c r="X33" i="3" s="1"/>
  <c r="Y33" i="3" s="1"/>
  <c r="U33" i="3"/>
  <c r="T32" i="3"/>
  <c r="W32" i="3"/>
  <c r="X32" i="3" s="1"/>
  <c r="Y32" i="3" s="1"/>
  <c r="U32" i="3"/>
  <c r="T31" i="3"/>
  <c r="W31" i="3" s="1"/>
  <c r="X31" i="3" s="1"/>
  <c r="Y31" i="3" s="1"/>
  <c r="U31" i="3"/>
  <c r="T30" i="3"/>
  <c r="W30" i="3"/>
  <c r="X30" i="3" s="1"/>
  <c r="Y30" i="3" s="1"/>
  <c r="U30" i="3"/>
  <c r="T29" i="3"/>
  <c r="W29" i="3" s="1"/>
  <c r="X29" i="3" s="1"/>
  <c r="Y29" i="3" s="1"/>
  <c r="U29" i="3"/>
  <c r="T28" i="3"/>
  <c r="W28" i="3"/>
  <c r="X28" i="3" s="1"/>
  <c r="Y28" i="3" s="1"/>
  <c r="U28" i="3"/>
  <c r="T27" i="3"/>
  <c r="W27" i="3" s="1"/>
  <c r="X27" i="3" s="1"/>
  <c r="Y27" i="3" s="1"/>
  <c r="T26" i="3"/>
  <c r="W26" i="3"/>
  <c r="X26" i="3" s="1"/>
  <c r="Y26" i="3" s="1"/>
  <c r="U26" i="3"/>
  <c r="T25" i="3"/>
  <c r="W25" i="3" s="1"/>
  <c r="X25" i="3" s="1"/>
  <c r="Y25" i="3" s="1"/>
  <c r="U25" i="3"/>
  <c r="T24" i="3"/>
  <c r="W24" i="3"/>
  <c r="X24" i="3" s="1"/>
  <c r="Y24" i="3" s="1"/>
  <c r="U24" i="3"/>
  <c r="T23" i="3"/>
  <c r="W23" i="3" s="1"/>
  <c r="X23" i="3" s="1"/>
  <c r="Y23" i="3" s="1"/>
  <c r="U23" i="3"/>
  <c r="T22" i="3"/>
  <c r="W22" i="3"/>
  <c r="X22" i="3" s="1"/>
  <c r="Y22" i="3" s="1"/>
  <c r="U22" i="3"/>
  <c r="T21" i="3"/>
  <c r="W21" i="3" s="1"/>
  <c r="X21" i="3" s="1"/>
  <c r="Y21" i="3" s="1"/>
  <c r="U21" i="3"/>
  <c r="T20" i="3"/>
  <c r="W20" i="3"/>
  <c r="X20" i="3" s="1"/>
  <c r="Y20" i="3" s="1"/>
  <c r="U20" i="3"/>
  <c r="T19" i="3"/>
  <c r="W19" i="3" s="1"/>
  <c r="X19" i="3" s="1"/>
  <c r="Y19" i="3" s="1"/>
  <c r="T18" i="3"/>
  <c r="U18" i="3" s="1"/>
  <c r="W18" i="3"/>
  <c r="X18" i="3" s="1"/>
  <c r="Y18" i="3" s="1"/>
  <c r="T17" i="3"/>
  <c r="W17" i="3" s="1"/>
  <c r="X17" i="3" s="1"/>
  <c r="Y17" i="3" s="1"/>
  <c r="U17" i="3"/>
  <c r="T16" i="3"/>
  <c r="W16" i="3"/>
  <c r="X16" i="3" s="1"/>
  <c r="Y16" i="3" s="1"/>
  <c r="U16" i="3"/>
  <c r="T15" i="3"/>
  <c r="W15" i="3" s="1"/>
  <c r="X15" i="3" s="1"/>
  <c r="Y15" i="3" s="1"/>
  <c r="U15" i="3"/>
  <c r="T14" i="3"/>
  <c r="W14" i="3" s="1"/>
  <c r="X14" i="3" s="1"/>
  <c r="Y14" i="3" s="1"/>
  <c r="U14" i="3"/>
  <c r="T13" i="3"/>
  <c r="W13" i="3" s="1"/>
  <c r="X13" i="3" s="1"/>
  <c r="Y13" i="3" s="1"/>
  <c r="T12" i="3"/>
  <c r="W12" i="3"/>
  <c r="X12" i="3" s="1"/>
  <c r="Y12" i="3" s="1"/>
  <c r="U12" i="3"/>
  <c r="T11" i="3"/>
  <c r="W11" i="3" s="1"/>
  <c r="X11" i="3" s="1"/>
  <c r="Y11" i="3" s="1"/>
  <c r="T10" i="3"/>
  <c r="U10" i="3" s="1"/>
  <c r="W10" i="3"/>
  <c r="X10" i="3" s="1"/>
  <c r="Y10" i="3" s="1"/>
  <c r="T9" i="3"/>
  <c r="W9" i="3" s="1"/>
  <c r="X9" i="3" s="1"/>
  <c r="Y9" i="3" s="1"/>
  <c r="U9" i="3"/>
  <c r="T7" i="3"/>
  <c r="W7" i="3"/>
  <c r="X7" i="3" s="1"/>
  <c r="Y7" i="3" s="1"/>
  <c r="U7" i="3"/>
  <c r="T8" i="2"/>
  <c r="T35" i="2"/>
  <c r="U35" i="2" s="1"/>
  <c r="T34" i="2"/>
  <c r="W34" i="2" s="1"/>
  <c r="X34" i="2" s="1"/>
  <c r="Y34" i="2" s="1"/>
  <c r="U34" i="2"/>
  <c r="T33" i="2"/>
  <c r="W33" i="2" s="1"/>
  <c r="X33" i="2" s="1"/>
  <c r="Y33" i="2" s="1"/>
  <c r="T32" i="2"/>
  <c r="T31" i="2"/>
  <c r="U31" i="2" s="1"/>
  <c r="T30" i="2"/>
  <c r="W30" i="2" s="1"/>
  <c r="X30" i="2" s="1"/>
  <c r="Y30" i="2" s="1"/>
  <c r="T29" i="2"/>
  <c r="W29" i="2" s="1"/>
  <c r="X29" i="2" s="1"/>
  <c r="Y29" i="2" s="1"/>
  <c r="U29" i="2"/>
  <c r="T28" i="2"/>
  <c r="T27" i="2"/>
  <c r="U27" i="2" s="1"/>
  <c r="W27" i="2"/>
  <c r="X27" i="2" s="1"/>
  <c r="Y27" i="2"/>
  <c r="T26" i="2"/>
  <c r="W26" i="2" s="1"/>
  <c r="X26" i="2" s="1"/>
  <c r="Y26" i="2" s="1"/>
  <c r="T25" i="2"/>
  <c r="W25" i="2" s="1"/>
  <c r="X25" i="2" s="1"/>
  <c r="Y25" i="2" s="1"/>
  <c r="U25" i="2"/>
  <c r="T24" i="2"/>
  <c r="T23" i="2"/>
  <c r="U23" i="2" s="1"/>
  <c r="W23" i="2"/>
  <c r="X23" i="2" s="1"/>
  <c r="Y23" i="2" s="1"/>
  <c r="T22" i="2"/>
  <c r="W22" i="2" s="1"/>
  <c r="X22" i="2" s="1"/>
  <c r="Y22" i="2" s="1"/>
  <c r="U22" i="2"/>
  <c r="T21" i="2"/>
  <c r="W21" i="2" s="1"/>
  <c r="X21" i="2" s="1"/>
  <c r="Y21" i="2" s="1"/>
  <c r="T20" i="2"/>
  <c r="T19" i="2"/>
  <c r="U19" i="2" s="1"/>
  <c r="T18" i="2"/>
  <c r="W18" i="2" s="1"/>
  <c r="X18" i="2" s="1"/>
  <c r="Y18" i="2" s="1"/>
  <c r="U18" i="2"/>
  <c r="T17" i="2"/>
  <c r="W17" i="2" s="1"/>
  <c r="X17" i="2" s="1"/>
  <c r="Y17" i="2" s="1"/>
  <c r="T16" i="2"/>
  <c r="T15" i="2"/>
  <c r="U15" i="2" s="1"/>
  <c r="T14" i="2"/>
  <c r="W14" i="2" s="1"/>
  <c r="X14" i="2" s="1"/>
  <c r="Y14" i="2" s="1"/>
  <c r="T13" i="2"/>
  <c r="W13" i="2" s="1"/>
  <c r="X13" i="2" s="1"/>
  <c r="Y13" i="2" s="1"/>
  <c r="U13" i="2"/>
  <c r="T12" i="2"/>
  <c r="T11" i="2"/>
  <c r="U11" i="2" s="1"/>
  <c r="W11" i="2"/>
  <c r="X11" i="2" s="1"/>
  <c r="Y11" i="2"/>
  <c r="T10" i="2"/>
  <c r="W10" i="2" s="1"/>
  <c r="X10" i="2" s="1"/>
  <c r="Y10" i="2" s="1"/>
  <c r="T9" i="2"/>
  <c r="W9" i="2" s="1"/>
  <c r="X9" i="2" s="1"/>
  <c r="Y9" i="2" s="1"/>
  <c r="U9" i="2"/>
  <c r="T7" i="2"/>
  <c r="T8" i="1"/>
  <c r="U8" i="1" s="1"/>
  <c r="W8" i="1"/>
  <c r="X8" i="1" s="1"/>
  <c r="Y8" i="1" s="1"/>
  <c r="T36" i="1"/>
  <c r="W36" i="1" s="1"/>
  <c r="X36" i="1" s="1"/>
  <c r="Y36" i="1" s="1"/>
  <c r="U36" i="1"/>
  <c r="T35" i="1"/>
  <c r="W35" i="1" s="1"/>
  <c r="X35" i="1" s="1"/>
  <c r="Y35" i="1" s="1"/>
  <c r="T34" i="1"/>
  <c r="T33" i="1"/>
  <c r="U33" i="1" s="1"/>
  <c r="T32" i="1"/>
  <c r="W32" i="1" s="1"/>
  <c r="X32" i="1" s="1"/>
  <c r="Y32" i="1" s="1"/>
  <c r="U32" i="1"/>
  <c r="T31" i="1"/>
  <c r="W31" i="1" s="1"/>
  <c r="X31" i="1" s="1"/>
  <c r="Y31" i="1" s="1"/>
  <c r="T30" i="1"/>
  <c r="T29" i="1"/>
  <c r="U29" i="1" s="1"/>
  <c r="T28" i="1"/>
  <c r="W28" i="1" s="1"/>
  <c r="X28" i="1" s="1"/>
  <c r="Y28" i="1" s="1"/>
  <c r="T27" i="1"/>
  <c r="W27" i="1" s="1"/>
  <c r="X27" i="1" s="1"/>
  <c r="Y27" i="1" s="1"/>
  <c r="U27" i="1"/>
  <c r="T26" i="1"/>
  <c r="T25" i="1"/>
  <c r="U25" i="1" s="1"/>
  <c r="W25" i="1"/>
  <c r="X25" i="1" s="1"/>
  <c r="Y25" i="1"/>
  <c r="T24" i="1"/>
  <c r="W24" i="1" s="1"/>
  <c r="X24" i="1" s="1"/>
  <c r="Y24" i="1" s="1"/>
  <c r="T23" i="1"/>
  <c r="W23" i="1" s="1"/>
  <c r="X23" i="1" s="1"/>
  <c r="Y23" i="1" s="1"/>
  <c r="U23" i="1"/>
  <c r="T22" i="1"/>
  <c r="T21" i="1"/>
  <c r="U21" i="1" s="1"/>
  <c r="W21" i="1"/>
  <c r="X21" i="1" s="1"/>
  <c r="Y21" i="1" s="1"/>
  <c r="T20" i="1"/>
  <c r="W20" i="1" s="1"/>
  <c r="X20" i="1" s="1"/>
  <c r="Y20" i="1" s="1"/>
  <c r="U20" i="1"/>
  <c r="T19" i="1"/>
  <c r="W19" i="1" s="1"/>
  <c r="X19" i="1" s="1"/>
  <c r="Y19" i="1" s="1"/>
  <c r="T18" i="1"/>
  <c r="T17" i="1"/>
  <c r="U17" i="1" s="1"/>
  <c r="T16" i="1"/>
  <c r="W16" i="1" s="1"/>
  <c r="X16" i="1" s="1"/>
  <c r="Y16" i="1" s="1"/>
  <c r="U16" i="1"/>
  <c r="T15" i="1"/>
  <c r="W15" i="1" s="1"/>
  <c r="X15" i="1" s="1"/>
  <c r="Y15" i="1" s="1"/>
  <c r="T14" i="1"/>
  <c r="T13" i="1"/>
  <c r="U13" i="1" s="1"/>
  <c r="T12" i="1"/>
  <c r="W12" i="1" s="1"/>
  <c r="X12" i="1" s="1"/>
  <c r="Y12" i="1" s="1"/>
  <c r="T11" i="1"/>
  <c r="W11" i="1" s="1"/>
  <c r="X11" i="1" s="1"/>
  <c r="Y11" i="1" s="1"/>
  <c r="U11" i="1"/>
  <c r="T10" i="1"/>
  <c r="W10" i="1" s="1"/>
  <c r="X10" i="1" s="1"/>
  <c r="Y10" i="1" s="1"/>
  <c r="T9" i="1"/>
  <c r="W9" i="1"/>
  <c r="X9" i="1" s="1"/>
  <c r="Y9" i="1" s="1"/>
  <c r="U9" i="1"/>
  <c r="T7" i="1"/>
  <c r="W30" i="1" l="1"/>
  <c r="X30" i="1" s="1"/>
  <c r="Y30" i="1" s="1"/>
  <c r="U30" i="1"/>
  <c r="W32" i="2"/>
  <c r="X32" i="2" s="1"/>
  <c r="Y32" i="2" s="1"/>
  <c r="U32" i="2"/>
  <c r="U8" i="2"/>
  <c r="W8" i="2"/>
  <c r="X8" i="2" s="1"/>
  <c r="Y8" i="2" s="1"/>
  <c r="W12" i="4"/>
  <c r="X12" i="4" s="1"/>
  <c r="Y12" i="4" s="1"/>
  <c r="U12" i="4"/>
  <c r="W19" i="4"/>
  <c r="X19" i="4" s="1"/>
  <c r="Y19" i="4" s="1"/>
  <c r="U19" i="4"/>
  <c r="W22" i="4"/>
  <c r="X22" i="4" s="1"/>
  <c r="Y22" i="4" s="1"/>
  <c r="U22" i="4"/>
  <c r="W12" i="2"/>
  <c r="X12" i="2" s="1"/>
  <c r="Y12" i="2" s="1"/>
  <c r="U12" i="2"/>
  <c r="W14" i="1"/>
  <c r="X14" i="1" s="1"/>
  <c r="Y14" i="1" s="1"/>
  <c r="U14" i="1"/>
  <c r="W16" i="2"/>
  <c r="X16" i="2" s="1"/>
  <c r="Y16" i="2" s="1"/>
  <c r="U16" i="2"/>
  <c r="W13" i="1"/>
  <c r="X13" i="1" s="1"/>
  <c r="Y13" i="1" s="1"/>
  <c r="U15" i="1"/>
  <c r="W18" i="1"/>
  <c r="X18" i="1" s="1"/>
  <c r="Y18" i="1" s="1"/>
  <c r="U18" i="1"/>
  <c r="U24" i="1"/>
  <c r="W29" i="1"/>
  <c r="X29" i="1" s="1"/>
  <c r="Y29" i="1" s="1"/>
  <c r="U31" i="1"/>
  <c r="W34" i="1"/>
  <c r="X34" i="1" s="1"/>
  <c r="Y34" i="1" s="1"/>
  <c r="U34" i="1"/>
  <c r="U10" i="2"/>
  <c r="W15" i="2"/>
  <c r="X15" i="2" s="1"/>
  <c r="Y15" i="2" s="1"/>
  <c r="U17" i="2"/>
  <c r="W20" i="2"/>
  <c r="X20" i="2" s="1"/>
  <c r="Y20" i="2" s="1"/>
  <c r="U20" i="2"/>
  <c r="U26" i="2"/>
  <c r="W31" i="2"/>
  <c r="X31" i="2" s="1"/>
  <c r="Y31" i="2" s="1"/>
  <c r="U33" i="2"/>
  <c r="U11" i="3"/>
  <c r="U19" i="3"/>
  <c r="U27" i="3"/>
  <c r="U35" i="3"/>
  <c r="W7" i="4"/>
  <c r="X7" i="4" s="1"/>
  <c r="Y7" i="4" s="1"/>
  <c r="U7" i="4"/>
  <c r="U15" i="4"/>
  <c r="W26" i="1"/>
  <c r="X26" i="1" s="1"/>
  <c r="Y26" i="1" s="1"/>
  <c r="U26" i="1"/>
  <c r="W7" i="1"/>
  <c r="X7" i="1" s="1"/>
  <c r="Y7" i="1" s="1"/>
  <c r="U7" i="1"/>
  <c r="U10" i="1"/>
  <c r="U12" i="1"/>
  <c r="W17" i="1"/>
  <c r="X17" i="1" s="1"/>
  <c r="Y17" i="1" s="1"/>
  <c r="U19" i="1"/>
  <c r="W22" i="1"/>
  <c r="X22" i="1" s="1"/>
  <c r="Y22" i="1" s="1"/>
  <c r="U22" i="1"/>
  <c r="U28" i="1"/>
  <c r="W33" i="1"/>
  <c r="X33" i="1" s="1"/>
  <c r="Y33" i="1" s="1"/>
  <c r="U35" i="1"/>
  <c r="W7" i="2"/>
  <c r="X7" i="2" s="1"/>
  <c r="Y7" i="2" s="1"/>
  <c r="U7" i="2"/>
  <c r="U14" i="2"/>
  <c r="W19" i="2"/>
  <c r="X19" i="2" s="1"/>
  <c r="Y19" i="2" s="1"/>
  <c r="U21" i="2"/>
  <c r="W24" i="2"/>
  <c r="X24" i="2" s="1"/>
  <c r="Y24" i="2" s="1"/>
  <c r="U24" i="2"/>
  <c r="U30" i="2"/>
  <c r="W35" i="2"/>
  <c r="X35" i="2" s="1"/>
  <c r="Y35" i="2" s="1"/>
  <c r="U13" i="3"/>
  <c r="U11" i="4"/>
  <c r="W13" i="4"/>
  <c r="X13" i="4" s="1"/>
  <c r="Y13" i="4" s="1"/>
  <c r="U13" i="4"/>
  <c r="W28" i="2"/>
  <c r="X28" i="2" s="1"/>
  <c r="Y28" i="2" s="1"/>
  <c r="U28" i="2"/>
  <c r="W9" i="4"/>
  <c r="X9" i="4" s="1"/>
  <c r="Y9" i="4" s="1"/>
  <c r="U9" i="4"/>
  <c r="W16" i="4"/>
  <c r="X16" i="4" s="1"/>
  <c r="Y16" i="4" s="1"/>
  <c r="U16" i="4"/>
  <c r="U10" i="4"/>
  <c r="U14" i="4"/>
  <c r="U23" i="4"/>
  <c r="W30" i="4"/>
  <c r="X30" i="4" s="1"/>
  <c r="Y30" i="4" s="1"/>
  <c r="U38" i="4"/>
  <c r="W11" i="5"/>
  <c r="X11" i="5" s="1"/>
  <c r="Y11" i="5" s="1"/>
  <c r="U19" i="5"/>
  <c r="W27" i="5"/>
  <c r="X27" i="5" s="1"/>
  <c r="Y27" i="5" s="1"/>
  <c r="U35" i="5"/>
  <c r="U36" i="5"/>
  <c r="U32" i="4"/>
  <c r="U35" i="4"/>
  <c r="U13" i="5"/>
  <c r="U16" i="5"/>
  <c r="U29" i="5"/>
  <c r="U32" i="5"/>
  <c r="U31" i="4"/>
  <c r="U12" i="5"/>
  <c r="U28" i="5"/>
  <c r="W17" i="4"/>
  <c r="X17" i="4" s="1"/>
  <c r="Y17" i="4" s="1"/>
  <c r="U17" i="4"/>
  <c r="U8" i="5"/>
  <c r="W8" i="5"/>
  <c r="X8" i="5" s="1"/>
  <c r="Y8" i="5" s="1"/>
  <c r="U21" i="4"/>
  <c r="U25" i="4"/>
  <c r="U29" i="4"/>
  <c r="U33" i="4"/>
  <c r="U37" i="4"/>
  <c r="U41" i="4"/>
  <c r="U10" i="5"/>
  <c r="U14" i="5"/>
  <c r="U18" i="5"/>
  <c r="U22" i="5"/>
  <c r="U26" i="5"/>
  <c r="U30" i="5"/>
  <c r="U34" i="5"/>
</calcChain>
</file>

<file path=xl/comments1.xml><?xml version="1.0" encoding="utf-8"?>
<comments xmlns="http://schemas.openxmlformats.org/spreadsheetml/2006/main">
  <authors>
    <author>WarezMaster®</author>
  </authors>
  <commentList>
    <comment ref="R6" authorId="0" shapeId="0">
      <text>
        <r>
          <rPr>
            <b/>
            <sz val="14"/>
            <color indexed="81"/>
            <rFont val="Tahoma"/>
            <family val="2"/>
          </rPr>
          <t xml:space="preserve">Calificación:
0=Bajo
2=Medio
6=Alto
10=Muy alto
</t>
        </r>
        <r>
          <rPr>
            <sz val="8"/>
            <color indexed="81"/>
            <rFont val="Tahoma"/>
            <family val="2"/>
          </rPr>
          <t xml:space="preserve">
</t>
        </r>
      </text>
    </comment>
    <comment ref="S6" authorId="0" shapeId="0">
      <text>
        <r>
          <rPr>
            <b/>
            <sz val="14"/>
            <color indexed="81"/>
            <rFont val="Tahoma"/>
            <family val="2"/>
          </rPr>
          <t>Calificación:
Esporádica=1
Ocasional=2
Frecuente=3
Continua=4</t>
        </r>
        <r>
          <rPr>
            <sz val="8"/>
            <color indexed="81"/>
            <rFont val="Tahoma"/>
            <family val="2"/>
          </rPr>
          <t xml:space="preserve">
</t>
        </r>
      </text>
    </comment>
    <comment ref="T6" authorId="0" shapeId="0">
      <text>
        <r>
          <rPr>
            <b/>
            <sz val="14"/>
            <color indexed="81"/>
            <rFont val="Tahoma"/>
            <family val="2"/>
          </rPr>
          <t>NP:ND*NE</t>
        </r>
        <r>
          <rPr>
            <sz val="8"/>
            <color indexed="81"/>
            <rFont val="Tahoma"/>
            <family val="2"/>
          </rPr>
          <t xml:space="preserve">
</t>
        </r>
      </text>
    </comment>
    <comment ref="U6" authorId="0" shapeId="0">
      <text>
        <r>
          <rPr>
            <b/>
            <sz val="14"/>
            <color indexed="81"/>
            <rFont val="Tahoma"/>
            <family val="2"/>
          </rPr>
          <t>Calificación:</t>
        </r>
        <r>
          <rPr>
            <sz val="14"/>
            <color indexed="81"/>
            <rFont val="Tahoma"/>
            <family val="2"/>
          </rPr>
          <t xml:space="preserve">
Entre 4 y 2= Bajo
Entre 8 y 6= Medio
Entre 20 y 10= Alto
Entre 40 y 24= Muy alto</t>
        </r>
      </text>
    </comment>
    <comment ref="V6" authorId="0" shapeId="0">
      <text>
        <r>
          <rPr>
            <b/>
            <sz val="14"/>
            <color indexed="81"/>
            <rFont val="Tahoma"/>
            <family val="2"/>
          </rPr>
          <t>Calificación:
10= Leve
25= Grave
60= Muy grave
100= Mortal o catastrófico</t>
        </r>
        <r>
          <rPr>
            <sz val="8"/>
            <color indexed="81"/>
            <rFont val="Tahoma"/>
            <family val="2"/>
          </rPr>
          <t xml:space="preserve">
</t>
        </r>
      </text>
    </comment>
    <comment ref="W6" authorId="0" shapeId="0">
      <text>
        <r>
          <rPr>
            <sz val="14"/>
            <color indexed="81"/>
            <rFont val="Tahoma"/>
            <family val="2"/>
          </rPr>
          <t>NR= NP * NC</t>
        </r>
        <r>
          <rPr>
            <sz val="8"/>
            <color indexed="81"/>
            <rFont val="Tahoma"/>
            <family val="2"/>
          </rPr>
          <t xml:space="preserve">
</t>
        </r>
      </text>
    </comment>
    <comment ref="X6" authorId="0" shapeId="0">
      <text>
        <r>
          <rPr>
            <b/>
            <sz val="14"/>
            <color indexed="81"/>
            <rFont val="Tahoma"/>
            <family val="2"/>
          </rPr>
          <t>Interpretación de NR:
I=4000-600
II=500-150
III=120-40
IV=20</t>
        </r>
        <r>
          <rPr>
            <sz val="8"/>
            <color indexed="81"/>
            <rFont val="Tahoma"/>
            <family val="2"/>
          </rPr>
          <t xml:space="preserve">
</t>
        </r>
      </text>
    </comment>
    <comment ref="Y6" authorId="0" shapeId="0">
      <text>
        <r>
          <rPr>
            <b/>
            <sz val="14"/>
            <color indexed="81"/>
            <rFont val="Tahoma"/>
            <family val="2"/>
          </rPr>
          <t>Significado:
I=No Aceptable(rojo)
II=No Aceptable o Aceptable con control específico(verde).
III=Aceptable
IV=Aceptable</t>
        </r>
        <r>
          <rPr>
            <sz val="8"/>
            <color indexed="81"/>
            <rFont val="Tahoma"/>
            <family val="2"/>
          </rPr>
          <t xml:space="preserve">
</t>
        </r>
      </text>
    </comment>
  </commentList>
</comments>
</file>

<file path=xl/comments2.xml><?xml version="1.0" encoding="utf-8"?>
<comments xmlns="http://schemas.openxmlformats.org/spreadsheetml/2006/main">
  <authors>
    <author>WarezMaster®</author>
  </authors>
  <commentList>
    <comment ref="R6" authorId="0" shapeId="0">
      <text>
        <r>
          <rPr>
            <b/>
            <sz val="14"/>
            <color indexed="81"/>
            <rFont val="Tahoma"/>
            <family val="2"/>
          </rPr>
          <t xml:space="preserve">Calificación:
0=Bajo
2=Medio
6=Alto
10=Muy alto
</t>
        </r>
        <r>
          <rPr>
            <sz val="8"/>
            <color indexed="81"/>
            <rFont val="Tahoma"/>
            <family val="2"/>
          </rPr>
          <t xml:space="preserve">
</t>
        </r>
      </text>
    </comment>
    <comment ref="S6" authorId="0" shapeId="0">
      <text>
        <r>
          <rPr>
            <b/>
            <sz val="14"/>
            <color indexed="81"/>
            <rFont val="Tahoma"/>
            <family val="2"/>
          </rPr>
          <t>Calificación:
Esporádica=1
Ocasional=2
Frecuente=3
Continua=4</t>
        </r>
        <r>
          <rPr>
            <sz val="8"/>
            <color indexed="81"/>
            <rFont val="Tahoma"/>
            <family val="2"/>
          </rPr>
          <t xml:space="preserve">
</t>
        </r>
      </text>
    </comment>
    <comment ref="T6" authorId="0" shapeId="0">
      <text>
        <r>
          <rPr>
            <b/>
            <sz val="14"/>
            <color indexed="81"/>
            <rFont val="Tahoma"/>
            <family val="2"/>
          </rPr>
          <t>NP:ND*NE</t>
        </r>
        <r>
          <rPr>
            <sz val="8"/>
            <color indexed="81"/>
            <rFont val="Tahoma"/>
            <family val="2"/>
          </rPr>
          <t xml:space="preserve">
</t>
        </r>
      </text>
    </comment>
    <comment ref="U6" authorId="0" shapeId="0">
      <text>
        <r>
          <rPr>
            <b/>
            <sz val="14"/>
            <color indexed="81"/>
            <rFont val="Tahoma"/>
            <family val="2"/>
          </rPr>
          <t>Calificación:</t>
        </r>
        <r>
          <rPr>
            <sz val="14"/>
            <color indexed="81"/>
            <rFont val="Tahoma"/>
            <family val="2"/>
          </rPr>
          <t xml:space="preserve">
Entre 4 y 2= Bajo
Entre 8 y 6= Medio
Entre 20 y 10= Alto
Entre 40 y 24= Muy alto</t>
        </r>
      </text>
    </comment>
    <comment ref="V6" authorId="0" shapeId="0">
      <text>
        <r>
          <rPr>
            <b/>
            <sz val="14"/>
            <color indexed="81"/>
            <rFont val="Tahoma"/>
            <family val="2"/>
          </rPr>
          <t>Calificación:
10= Leve
25= Grave
60= Muy grave
100= Mortal o catastrófico</t>
        </r>
        <r>
          <rPr>
            <sz val="8"/>
            <color indexed="81"/>
            <rFont val="Tahoma"/>
            <family val="2"/>
          </rPr>
          <t xml:space="preserve">
</t>
        </r>
      </text>
    </comment>
    <comment ref="W6" authorId="0" shapeId="0">
      <text>
        <r>
          <rPr>
            <sz val="14"/>
            <color indexed="81"/>
            <rFont val="Tahoma"/>
            <family val="2"/>
          </rPr>
          <t>NR= NP * NC</t>
        </r>
        <r>
          <rPr>
            <sz val="8"/>
            <color indexed="81"/>
            <rFont val="Tahoma"/>
            <family val="2"/>
          </rPr>
          <t xml:space="preserve">
</t>
        </r>
      </text>
    </comment>
    <comment ref="X6" authorId="0" shapeId="0">
      <text>
        <r>
          <rPr>
            <b/>
            <sz val="14"/>
            <color indexed="81"/>
            <rFont val="Tahoma"/>
            <family val="2"/>
          </rPr>
          <t>Interpretación de NR:
I=4000-600
II=500-150
III=120-40
IV=20</t>
        </r>
        <r>
          <rPr>
            <sz val="8"/>
            <color indexed="81"/>
            <rFont val="Tahoma"/>
            <family val="2"/>
          </rPr>
          <t xml:space="preserve">
</t>
        </r>
      </text>
    </comment>
    <comment ref="Y6" authorId="0" shapeId="0">
      <text>
        <r>
          <rPr>
            <b/>
            <sz val="14"/>
            <color indexed="81"/>
            <rFont val="Tahoma"/>
            <family val="2"/>
          </rPr>
          <t>Significado:
I=No Aceptable(rojo)
II=No Aceptable o Aceptable con control específico(verde).
III=Aceptable
IV=Aceptable</t>
        </r>
        <r>
          <rPr>
            <sz val="8"/>
            <color indexed="81"/>
            <rFont val="Tahoma"/>
            <family val="2"/>
          </rPr>
          <t xml:space="preserve">
</t>
        </r>
      </text>
    </comment>
  </commentList>
</comments>
</file>

<file path=xl/comments3.xml><?xml version="1.0" encoding="utf-8"?>
<comments xmlns="http://schemas.openxmlformats.org/spreadsheetml/2006/main">
  <authors>
    <author>WarezMaster®</author>
  </authors>
  <commentList>
    <comment ref="R6" authorId="0" shapeId="0">
      <text>
        <r>
          <rPr>
            <b/>
            <sz val="14"/>
            <color indexed="81"/>
            <rFont val="Tahoma"/>
            <family val="2"/>
          </rPr>
          <t xml:space="preserve">Calificación:
0=Bajo
2=Medio
6=Alto
10=Muy alto
</t>
        </r>
        <r>
          <rPr>
            <sz val="8"/>
            <color indexed="81"/>
            <rFont val="Tahoma"/>
            <family val="2"/>
          </rPr>
          <t xml:space="preserve">
</t>
        </r>
      </text>
    </comment>
    <comment ref="S6" authorId="0" shapeId="0">
      <text>
        <r>
          <rPr>
            <b/>
            <sz val="14"/>
            <color indexed="81"/>
            <rFont val="Tahoma"/>
            <family val="2"/>
          </rPr>
          <t>Calificación:
Esporádica=1
Ocasional=2
Frecuente=3
Continua=4</t>
        </r>
        <r>
          <rPr>
            <sz val="8"/>
            <color indexed="81"/>
            <rFont val="Tahoma"/>
            <family val="2"/>
          </rPr>
          <t xml:space="preserve">
</t>
        </r>
      </text>
    </comment>
    <comment ref="T6" authorId="0" shapeId="0">
      <text>
        <r>
          <rPr>
            <b/>
            <sz val="14"/>
            <color indexed="81"/>
            <rFont val="Tahoma"/>
            <family val="2"/>
          </rPr>
          <t>NP:ND*NE</t>
        </r>
        <r>
          <rPr>
            <sz val="8"/>
            <color indexed="81"/>
            <rFont val="Tahoma"/>
            <family val="2"/>
          </rPr>
          <t xml:space="preserve">
</t>
        </r>
      </text>
    </comment>
    <comment ref="U6" authorId="0" shapeId="0">
      <text>
        <r>
          <rPr>
            <b/>
            <sz val="14"/>
            <color indexed="81"/>
            <rFont val="Tahoma"/>
            <family val="2"/>
          </rPr>
          <t>Calificación:</t>
        </r>
        <r>
          <rPr>
            <sz val="14"/>
            <color indexed="81"/>
            <rFont val="Tahoma"/>
            <family val="2"/>
          </rPr>
          <t xml:space="preserve">
Entre 4 y 2= Bajo
Entre 8 y 6= Medio
Entre 20 y 10= Alto
Entre 40 y 24= Muy alto</t>
        </r>
      </text>
    </comment>
    <comment ref="V6" authorId="0" shapeId="0">
      <text>
        <r>
          <rPr>
            <b/>
            <sz val="14"/>
            <color indexed="81"/>
            <rFont val="Tahoma"/>
            <family val="2"/>
          </rPr>
          <t>Calificación:
10= Leve
25= Grave
60= Muy grave
100= Mortal o catastrófico</t>
        </r>
        <r>
          <rPr>
            <sz val="8"/>
            <color indexed="81"/>
            <rFont val="Tahoma"/>
            <family val="2"/>
          </rPr>
          <t xml:space="preserve">
</t>
        </r>
      </text>
    </comment>
    <comment ref="W6" authorId="0" shapeId="0">
      <text>
        <r>
          <rPr>
            <sz val="14"/>
            <color indexed="81"/>
            <rFont val="Tahoma"/>
            <family val="2"/>
          </rPr>
          <t>NR= NP * NC</t>
        </r>
        <r>
          <rPr>
            <sz val="8"/>
            <color indexed="81"/>
            <rFont val="Tahoma"/>
            <family val="2"/>
          </rPr>
          <t xml:space="preserve">
</t>
        </r>
      </text>
    </comment>
    <comment ref="X6" authorId="0" shapeId="0">
      <text>
        <r>
          <rPr>
            <b/>
            <sz val="14"/>
            <color indexed="81"/>
            <rFont val="Tahoma"/>
            <family val="2"/>
          </rPr>
          <t>Interpretación de NR:
I=4000-600
II=500-150
III=120-40
IV=20</t>
        </r>
        <r>
          <rPr>
            <sz val="8"/>
            <color indexed="81"/>
            <rFont val="Tahoma"/>
            <family val="2"/>
          </rPr>
          <t xml:space="preserve">
</t>
        </r>
      </text>
    </comment>
    <comment ref="Y6" authorId="0" shapeId="0">
      <text>
        <r>
          <rPr>
            <b/>
            <sz val="14"/>
            <color indexed="81"/>
            <rFont val="Tahoma"/>
            <family val="2"/>
          </rPr>
          <t>Significado:
I=No Aceptable(rojo)
II=No Aceptable o Aceptable con control específico(verde).
III=Aceptable
IV=Aceptable</t>
        </r>
        <r>
          <rPr>
            <sz val="8"/>
            <color indexed="81"/>
            <rFont val="Tahoma"/>
            <family val="2"/>
          </rPr>
          <t xml:space="preserve">
</t>
        </r>
      </text>
    </comment>
  </commentList>
</comments>
</file>

<file path=xl/comments4.xml><?xml version="1.0" encoding="utf-8"?>
<comments xmlns="http://schemas.openxmlformats.org/spreadsheetml/2006/main">
  <authors>
    <author>WarezMaster®</author>
  </authors>
  <commentList>
    <comment ref="R6" authorId="0" shapeId="0">
      <text>
        <r>
          <rPr>
            <b/>
            <sz val="14"/>
            <color indexed="81"/>
            <rFont val="Tahoma"/>
            <family val="2"/>
          </rPr>
          <t xml:space="preserve">Calificación:
0=Bajo
2=Medio
6=Alto
10=Muy alto
</t>
        </r>
        <r>
          <rPr>
            <sz val="8"/>
            <color indexed="81"/>
            <rFont val="Tahoma"/>
            <family val="2"/>
          </rPr>
          <t xml:space="preserve">
</t>
        </r>
      </text>
    </comment>
    <comment ref="S6" authorId="0" shapeId="0">
      <text>
        <r>
          <rPr>
            <b/>
            <sz val="14"/>
            <color indexed="81"/>
            <rFont val="Tahoma"/>
            <family val="2"/>
          </rPr>
          <t>Calificación:
Esporádica=1
Ocasional=2
Frecuente=3
Continua=4</t>
        </r>
        <r>
          <rPr>
            <sz val="8"/>
            <color indexed="81"/>
            <rFont val="Tahoma"/>
            <family val="2"/>
          </rPr>
          <t xml:space="preserve">
</t>
        </r>
      </text>
    </comment>
    <comment ref="T6" authorId="0" shapeId="0">
      <text>
        <r>
          <rPr>
            <b/>
            <sz val="14"/>
            <color indexed="81"/>
            <rFont val="Tahoma"/>
            <family val="2"/>
          </rPr>
          <t>NP:ND*NE</t>
        </r>
        <r>
          <rPr>
            <sz val="8"/>
            <color indexed="81"/>
            <rFont val="Tahoma"/>
            <family val="2"/>
          </rPr>
          <t xml:space="preserve">
</t>
        </r>
      </text>
    </comment>
    <comment ref="U6" authorId="0" shapeId="0">
      <text>
        <r>
          <rPr>
            <b/>
            <sz val="14"/>
            <color indexed="81"/>
            <rFont val="Tahoma"/>
            <family val="2"/>
          </rPr>
          <t>Calificación:</t>
        </r>
        <r>
          <rPr>
            <sz val="14"/>
            <color indexed="81"/>
            <rFont val="Tahoma"/>
            <family val="2"/>
          </rPr>
          <t xml:space="preserve">
Entre 4 y 2= Bajo
Entre 8 y 6= Medio
Entre 20 y 10= Alto
Entre 40 y 24= Muy alto</t>
        </r>
      </text>
    </comment>
    <comment ref="V6" authorId="0" shapeId="0">
      <text>
        <r>
          <rPr>
            <b/>
            <sz val="14"/>
            <color indexed="81"/>
            <rFont val="Tahoma"/>
            <family val="2"/>
          </rPr>
          <t>Calificación:
10= Leve
25= Grave
60= Muy grave
100= Mortal o catastrófico</t>
        </r>
        <r>
          <rPr>
            <sz val="8"/>
            <color indexed="81"/>
            <rFont val="Tahoma"/>
            <family val="2"/>
          </rPr>
          <t xml:space="preserve">
</t>
        </r>
      </text>
    </comment>
    <comment ref="W6" authorId="0" shapeId="0">
      <text>
        <r>
          <rPr>
            <sz val="14"/>
            <color indexed="81"/>
            <rFont val="Tahoma"/>
            <family val="2"/>
          </rPr>
          <t>NR= NP * NC</t>
        </r>
        <r>
          <rPr>
            <sz val="8"/>
            <color indexed="81"/>
            <rFont val="Tahoma"/>
            <family val="2"/>
          </rPr>
          <t xml:space="preserve">
</t>
        </r>
      </text>
    </comment>
    <comment ref="X6" authorId="0" shapeId="0">
      <text>
        <r>
          <rPr>
            <b/>
            <sz val="14"/>
            <color indexed="81"/>
            <rFont val="Tahoma"/>
            <family val="2"/>
          </rPr>
          <t>Interpretación de NR:
I=4000-600
II=500-150
III=120-40
IV=20</t>
        </r>
        <r>
          <rPr>
            <sz val="8"/>
            <color indexed="81"/>
            <rFont val="Tahoma"/>
            <family val="2"/>
          </rPr>
          <t xml:space="preserve">
</t>
        </r>
      </text>
    </comment>
    <comment ref="Y6" authorId="0" shapeId="0">
      <text>
        <r>
          <rPr>
            <b/>
            <sz val="14"/>
            <color indexed="81"/>
            <rFont val="Tahoma"/>
            <family val="2"/>
          </rPr>
          <t>Significado:
I=No Aceptable(rojo)
II=No Aceptable o Aceptable con control específico(verde).
III=Aceptable
IV=Aceptable</t>
        </r>
        <r>
          <rPr>
            <sz val="8"/>
            <color indexed="81"/>
            <rFont val="Tahoma"/>
            <family val="2"/>
          </rPr>
          <t xml:space="preserve">
</t>
        </r>
      </text>
    </comment>
  </commentList>
</comments>
</file>

<file path=xl/comments5.xml><?xml version="1.0" encoding="utf-8"?>
<comments xmlns="http://schemas.openxmlformats.org/spreadsheetml/2006/main">
  <authors>
    <author>WarezMaster®</author>
  </authors>
  <commentList>
    <comment ref="R6" authorId="0" shapeId="0">
      <text>
        <r>
          <rPr>
            <b/>
            <sz val="14"/>
            <color indexed="81"/>
            <rFont val="Tahoma"/>
            <family val="2"/>
          </rPr>
          <t xml:space="preserve">Calificación:
0=Bajo
2=Medio
6=Alto
10=Muy alto
</t>
        </r>
        <r>
          <rPr>
            <sz val="8"/>
            <color indexed="81"/>
            <rFont val="Tahoma"/>
            <family val="2"/>
          </rPr>
          <t xml:space="preserve">
</t>
        </r>
      </text>
    </comment>
    <comment ref="S6" authorId="0" shapeId="0">
      <text>
        <r>
          <rPr>
            <b/>
            <sz val="14"/>
            <color indexed="81"/>
            <rFont val="Tahoma"/>
            <family val="2"/>
          </rPr>
          <t>Calificación:
Esporádica=1
Ocasional=2
Frecuente=3
Continua=4</t>
        </r>
        <r>
          <rPr>
            <sz val="8"/>
            <color indexed="81"/>
            <rFont val="Tahoma"/>
            <family val="2"/>
          </rPr>
          <t xml:space="preserve">
</t>
        </r>
      </text>
    </comment>
    <comment ref="T6" authorId="0" shapeId="0">
      <text>
        <r>
          <rPr>
            <b/>
            <sz val="14"/>
            <color indexed="81"/>
            <rFont val="Tahoma"/>
            <family val="2"/>
          </rPr>
          <t>NP:ND*NE</t>
        </r>
        <r>
          <rPr>
            <sz val="8"/>
            <color indexed="81"/>
            <rFont val="Tahoma"/>
            <family val="2"/>
          </rPr>
          <t xml:space="preserve">
</t>
        </r>
      </text>
    </comment>
    <comment ref="U6" authorId="0" shapeId="0">
      <text>
        <r>
          <rPr>
            <b/>
            <sz val="14"/>
            <color indexed="81"/>
            <rFont val="Tahoma"/>
            <family val="2"/>
          </rPr>
          <t>Calificación:</t>
        </r>
        <r>
          <rPr>
            <sz val="14"/>
            <color indexed="81"/>
            <rFont val="Tahoma"/>
            <family val="2"/>
          </rPr>
          <t xml:space="preserve">
Entre 4 y 2= Bajo
Entre 8 y 6= Medio
Entre 20 y 10= Alto
Entre 40 y 24= Muy alto</t>
        </r>
      </text>
    </comment>
    <comment ref="V6" authorId="0" shapeId="0">
      <text>
        <r>
          <rPr>
            <b/>
            <sz val="14"/>
            <color indexed="81"/>
            <rFont val="Tahoma"/>
            <family val="2"/>
          </rPr>
          <t>Calificación:
10= Leve
25= Grave
60= Muy grave
100= Mortal o catastrófico</t>
        </r>
        <r>
          <rPr>
            <sz val="8"/>
            <color indexed="81"/>
            <rFont val="Tahoma"/>
            <family val="2"/>
          </rPr>
          <t xml:space="preserve">
</t>
        </r>
      </text>
    </comment>
    <comment ref="W6" authorId="0" shapeId="0">
      <text>
        <r>
          <rPr>
            <sz val="14"/>
            <color indexed="81"/>
            <rFont val="Tahoma"/>
            <family val="2"/>
          </rPr>
          <t>NR= NP * NC</t>
        </r>
        <r>
          <rPr>
            <sz val="8"/>
            <color indexed="81"/>
            <rFont val="Tahoma"/>
            <family val="2"/>
          </rPr>
          <t xml:space="preserve">
</t>
        </r>
      </text>
    </comment>
    <comment ref="X6" authorId="0" shapeId="0">
      <text>
        <r>
          <rPr>
            <b/>
            <sz val="14"/>
            <color indexed="81"/>
            <rFont val="Tahoma"/>
            <family val="2"/>
          </rPr>
          <t>Interpretación de NR:
I=4000-600
II=500-150
III=120-40
IV=20</t>
        </r>
        <r>
          <rPr>
            <sz val="8"/>
            <color indexed="81"/>
            <rFont val="Tahoma"/>
            <family val="2"/>
          </rPr>
          <t xml:space="preserve">
</t>
        </r>
      </text>
    </comment>
    <comment ref="Y6" authorId="0" shapeId="0">
      <text>
        <r>
          <rPr>
            <b/>
            <sz val="14"/>
            <color indexed="81"/>
            <rFont val="Tahoma"/>
            <family val="2"/>
          </rPr>
          <t>Significado:
I=No Aceptable(rojo)
II=No Aceptable o Aceptable con control específico(verde).
III=Aceptable
IV=Aceptable</t>
        </r>
        <r>
          <rPr>
            <sz val="8"/>
            <color indexed="81"/>
            <rFont val="Tahoma"/>
            <family val="2"/>
          </rPr>
          <t xml:space="preserve">
</t>
        </r>
      </text>
    </comment>
  </commentList>
</comments>
</file>

<file path=xl/sharedStrings.xml><?xml version="1.0" encoding="utf-8"?>
<sst xmlns="http://schemas.openxmlformats.org/spreadsheetml/2006/main" count="2265" uniqueCount="477">
  <si>
    <r>
      <rPr>
        <b/>
        <sz val="12"/>
        <rFont val="Arial "/>
      </rPr>
      <t>Versión</t>
    </r>
    <r>
      <rPr>
        <sz val="12"/>
        <rFont val="Arial "/>
      </rPr>
      <t>: 01</t>
    </r>
  </si>
  <si>
    <t>PROCESO</t>
  </si>
  <si>
    <t>CARGO</t>
  </si>
  <si>
    <t>ZONA/ LUGAR</t>
  </si>
  <si>
    <t>TAREAS</t>
  </si>
  <si>
    <t>ACTIVIDADES</t>
  </si>
  <si>
    <t>RUTINARIO
 (SI / NO)</t>
  </si>
  <si>
    <t>PELIGRO</t>
  </si>
  <si>
    <t>RIESGO</t>
  </si>
  <si>
    <t>CONDICIÓN DE TRABAJO</t>
  </si>
  <si>
    <t>EFECTOS POSIBLES</t>
  </si>
  <si>
    <t>EXPUESTOS</t>
  </si>
  <si>
    <t>CONTROLES EXISTENTE</t>
  </si>
  <si>
    <t>EVALUACIÓN DEL RIESGO</t>
  </si>
  <si>
    <t>VALORACIÓN DEL RIESGO</t>
  </si>
  <si>
    <t>CRITERIOS PARA ESTABLECER CONTROLES</t>
  </si>
  <si>
    <t>MEDIDAS DE INTERVENCIÓN</t>
  </si>
  <si>
    <t>CLASIFICACIÓN</t>
  </si>
  <si>
    <t>DESCRIPCIÓN</t>
  </si>
  <si>
    <t xml:space="preserve">DESCRIPCIÓN </t>
  </si>
  <si>
    <t>DIRECTOS</t>
  </si>
  <si>
    <t>VISITANTES (PROMEDIO)</t>
  </si>
  <si>
    <t>TEMPORALES, CONTRATISTAS</t>
  </si>
  <si>
    <t>FUENTE</t>
  </si>
  <si>
    <t>MEDIO</t>
  </si>
  <si>
    <t>INDIVIDUO</t>
  </si>
  <si>
    <t>NIVEL DE DEFICIENCIA</t>
  </si>
  <si>
    <t>NIVEL DE EXPOSICIÓN</t>
  </si>
  <si>
    <t>NIVEL DE PROBABILIDAD (ND*NE)</t>
  </si>
  <si>
    <t>INTERPRETACIÓN DEL NIVEL DE PROBABILIDAD</t>
  </si>
  <si>
    <t>NIVEL DE CONSECUENCIA</t>
  </si>
  <si>
    <t>NIVEL DE RIESGO (NR) E INTERVENCIÓN</t>
  </si>
  <si>
    <t>INTERPRETACIÓN DEL NR</t>
  </si>
  <si>
    <t>ACEPTABILIDAD DEL RIESGO</t>
  </si>
  <si>
    <t>NUMERO DE EXPUESTOS</t>
  </si>
  <si>
    <t>PEOR CONSECUENCIA</t>
  </si>
  <si>
    <t>EXISTENCIA REQUISITO LEGAL ESPECIFICO ASOCIADO (SI/NO)</t>
  </si>
  <si>
    <t>ELIMINACIÓN</t>
  </si>
  <si>
    <t>CONTROLES DE INGENIERÍA</t>
  </si>
  <si>
    <t>SUSTITUCIÓN</t>
  </si>
  <si>
    <t>CONTROLES ADMINISTRATIVOS SEÑALIZACIÓN, ADVERTENCIA</t>
  </si>
  <si>
    <t xml:space="preserve">EQUIPO/ELEMENTOS DE PROTECCIÓN PERSONAL </t>
  </si>
  <si>
    <t>PROGRAMA DE CONTROL</t>
  </si>
  <si>
    <t>GERENTE GENERAL</t>
  </si>
  <si>
    <t xml:space="preserve">OFICINA </t>
  </si>
  <si>
    <t>ADMINISTRACIÓN Y DIRECCIONAMIENTO DE LA EMPRESA</t>
  </si>
  <si>
    <t>SELECCIÓN DE PRODUCTOS, MANEJO DE PROVEEDORES, ESTABLECER PRECIOS, MANEJO DE BANCOS Y DINERO EN EFECTIVO, AUTORIZA PAGOS, FIRMA DE DOCUMENTOS COMERCIALES, MANEJO DE INVENTARIO Y MANEJO DE PERSONAL.</t>
  </si>
  <si>
    <t>SI</t>
  </si>
  <si>
    <t>BIOLÓGICO</t>
  </si>
  <si>
    <t>Virus y bacterias</t>
  </si>
  <si>
    <t>Epidemias públicas</t>
  </si>
  <si>
    <t>Personas con gripa, enfermedades respiratorias</t>
  </si>
  <si>
    <t>Gripas, Infecciones agudas</t>
  </si>
  <si>
    <t>Ninguno</t>
  </si>
  <si>
    <t>Enfermedad Viral</t>
  </si>
  <si>
    <t>SÍ</t>
  </si>
  <si>
    <t>Implementar medidas de bioseguridad.</t>
  </si>
  <si>
    <t>Plan de vacunación, Capacitación al personal en identificación y control de peligros y riesgos</t>
  </si>
  <si>
    <t>Uso de Tapabocas cuando se evidencia presencia de virus</t>
  </si>
  <si>
    <t>Subprograma de Medicina Preventiva</t>
  </si>
  <si>
    <t>FÍSICOS</t>
  </si>
  <si>
    <t>Ruido intermitente y continuo</t>
  </si>
  <si>
    <t>Carros, motos, teléfonos, tráfico, radio, pitos de carros, llenado de aire para las llantas, ensamble de llantas.</t>
  </si>
  <si>
    <t>Ruido público y procesos de manteminiento a vehículos</t>
  </si>
  <si>
    <t>Hipoacusia leve, estrés, cefalea</t>
  </si>
  <si>
    <t>Pérdida auditiva temporal, permanente o una combinación de ambas. Efectos extra-auditivos: aumento de la presión arterial, sudoración, aumento de frecuencia cardiaca, cambios en la respiración.</t>
  </si>
  <si>
    <t>Realizar exámenes de ingreso periódicos y de egreso, capacitación en conservación auditiva</t>
  </si>
  <si>
    <t>Protección auditiva</t>
  </si>
  <si>
    <t>Temperaturas disconfort térmico (Calor)</t>
  </si>
  <si>
    <t>Golpe de calor</t>
  </si>
  <si>
    <t>Temperaturas altas (Radiación solar), salida a diligencias de la empresa</t>
  </si>
  <si>
    <t>Extenuación por calor, golpe de calor, insolación.</t>
  </si>
  <si>
    <t>Bloqueador</t>
  </si>
  <si>
    <t>Fatiga muscular, deshidratación</t>
  </si>
  <si>
    <t>Mantener las áreas de trabajo ventiladas</t>
  </si>
  <si>
    <t>Hidratación continua y uso de bloqueador, uso de ropa fresca</t>
  </si>
  <si>
    <t>Temperaturas disconfor térmico (Frío)</t>
  </si>
  <si>
    <t>Golpe de frío</t>
  </si>
  <si>
    <t>Temperaturas bajas, salida a diligencias de la empresa</t>
  </si>
  <si>
    <t>Entumecimiento, escalofríos, baja temperatura del cuerpo, enfermedades pulmonares</t>
  </si>
  <si>
    <t>Entumecimiento, debilidad muscular</t>
  </si>
  <si>
    <t>Usar ropa abrigada</t>
  </si>
  <si>
    <t>Radiaciones no ionizantes</t>
  </si>
  <si>
    <t>Exposición a radiaciones no ionizantes (Fuentes Lumínicas CLF, pantalla computadores, pantallas celulares)</t>
  </si>
  <si>
    <t>Trabajo con alta frecuencia de utilizar equipos de computo</t>
  </si>
  <si>
    <t>Fatiga visual</t>
  </si>
  <si>
    <t>Irritación en los ojos</t>
  </si>
  <si>
    <t>Aislamiento de lámparas y pantallas</t>
  </si>
  <si>
    <t>Realizar exámenes de ingreso periódicos y de egreso, no exceder los limites permisibles de exposición</t>
  </si>
  <si>
    <t>QUÍMICO</t>
  </si>
  <si>
    <t>Polvos orgánicos</t>
  </si>
  <si>
    <t>Polvo ambiental</t>
  </si>
  <si>
    <t>Oficina cerca de avenida, contaminación ambiental</t>
  </si>
  <si>
    <t>Afectaciones visuales y respiratorias</t>
  </si>
  <si>
    <t>Limpieza periódica a la oficina</t>
  </si>
  <si>
    <t>Alergias, gripas, afecciones respiratorias</t>
  </si>
  <si>
    <t>Tapabocas</t>
  </si>
  <si>
    <t>Programa de orden y limpieza</t>
  </si>
  <si>
    <t>Gases</t>
  </si>
  <si>
    <t>Monóxido de Carbono presente en el ambiente y cuando prender los carros dentro del patio de trabajo.</t>
  </si>
  <si>
    <t>Puesta en marcha de vehículos dentro del taller de mantenimiento</t>
  </si>
  <si>
    <t>Malestar general, Alteraciones respiratorias, náuseas, cefaleas, alergias. Asfixia por desplazamiento del oxígeno.</t>
  </si>
  <si>
    <t>Ventilación</t>
  </si>
  <si>
    <t xml:space="preserve">1. Mediciones Ambientales
2. Ambientes ventilados
</t>
  </si>
  <si>
    <t>Ventilación de las áreas de trabajo</t>
  </si>
  <si>
    <t>Aseo de las instalaciones</t>
  </si>
  <si>
    <t>Productos de aseo (detergentes, limpiadores, ambientadores, desinfectantes)</t>
  </si>
  <si>
    <t>Exposición a rocío de los líquidos utilizados para limpieza de los equipos e instalaciones</t>
  </si>
  <si>
    <t>Malestar general, Alteraciones respiratorias, cefaleas, alergias</t>
  </si>
  <si>
    <t>Cumplir indicaciones de hojas de seguridad de productos químicos. Almacenamiento seguro, químicos etiquetados y rotulados.</t>
  </si>
  <si>
    <t>Programa de manejo de sustancias quimicas</t>
  </si>
  <si>
    <t>PSICOSOCIAL</t>
  </si>
  <si>
    <t>Condiciones de la tarea</t>
  </si>
  <si>
    <t>Carga mental, sistemas de control</t>
  </si>
  <si>
    <t>Alta demanda de tareas</t>
  </si>
  <si>
    <t>Cansancio, falta de sueño, gastritis</t>
  </si>
  <si>
    <t>Estrés, enfermedades cardiovasculares, accidentes laborales</t>
  </si>
  <si>
    <t xml:space="preserve">1. Política clara para prevenir acoso laboral y promover un ambiente de convivencia laboral. 
2. Conformar el Comité de Convivencia Laboral 
3. Realizar actividades de sensibilización sobre acoso laboral y sus consecuencias, dirigidos al nivel directivo y a los trabajadores. 
4. Actividades educativas y formativas con los trabajadores con el objeto de modificar actitudes o respuestas. 
5. Establecer el procedimiento para denunciar hechos constitutivos de acoso laboral, garantizando la confidencialidad y el respeto por el trabajador.
6. Desarrollar programas de intervención en crisis.
7. Elaborar códigos o manuales de convivencia en los que se identifiquen los tipos de comportamiento aceptables en la empresa. 
8. Fomentar el apoyo entre el equipo de trabajo en la realización de las tareas. 
9. Incrementar las oportunidades para aplicar los conocimientos y habilidades y para el aprendizaje y el desarrollo de nuevas habilidades. 
10. Garantizar el respeto y el trato justo a las personas.
11. Fomentar la claridad y la transparencia organizativa. 
</t>
  </si>
  <si>
    <t>Programa de Riesgo Psicosocial</t>
  </si>
  <si>
    <t>Jornada de trabajo</t>
  </si>
  <si>
    <t>Pausas, descansos</t>
  </si>
  <si>
    <t>Largas  jornadas laborales</t>
  </si>
  <si>
    <t>Estrés, alteraciones cardiovasculares, alteraciones gastrointestinales, cefalea, migraña, depresión, ansiedad, alteraciones del comportamiento.</t>
  </si>
  <si>
    <t>Trabajos prolongados (sentados)</t>
  </si>
  <si>
    <t>Postura sedentaria al permanecer durante el 60% de la jornada laboral en la misma posición</t>
  </si>
  <si>
    <t>Postura sedentaria al permanecer durante el 30% de la jornada laboral en la misma posición</t>
  </si>
  <si>
    <t>Dolores en la espalda, escoliosis, lumbago</t>
  </si>
  <si>
    <t xml:space="preserve">Sillas Ergonómicas
</t>
  </si>
  <si>
    <t>Escoliosis, lumbagos, alteraciones en la espalda</t>
  </si>
  <si>
    <t xml:space="preserve">1. Diseño ergonómico del puesto de trabajo.
2. Reducir la fuerza que se emplea en ciertas tareas.
3. Mejorar técnicas de trabajo.
</t>
  </si>
  <si>
    <t xml:space="preserve">1. Implementar pausas activas.
2. Realizar las tareas evitando las posturas incómodas del cuerpo.
3. Capacitación en higiene postural
4. Exámenes de ingreso y periódicos 
</t>
  </si>
  <si>
    <t>programa de Higiene postural</t>
  </si>
  <si>
    <t>Movimientos repetitivos</t>
  </si>
  <si>
    <t>Movimiento repetitivo al digitar en el teclado del computador durante el 70% de la jornada laboral.</t>
  </si>
  <si>
    <t>Utilización del PC, fijación prolongada de la vista</t>
  </si>
  <si>
    <t>Micro traumatismos repetitivos o acumulativos.</t>
  </si>
  <si>
    <t>Fatiga muscular, sobrecarga, síndrome del túnel de carpo, cervicalgía</t>
  </si>
  <si>
    <t>BIOMECÁNICOS</t>
  </si>
  <si>
    <t xml:space="preserve">Posturas inadecuadas </t>
  </si>
  <si>
    <t>Trabajo de digitalización, revisión de documentos, reuniones</t>
  </si>
  <si>
    <t>Puesto de trabajo</t>
  </si>
  <si>
    <t>Lesiones de los tendones, de espalda y neurovasculares, Lesiones osteomusculares, Trastornos, musculo esqueléticos.</t>
  </si>
  <si>
    <t xml:space="preserve">
</t>
  </si>
  <si>
    <t>Mecánico</t>
  </si>
  <si>
    <t>Contacto con elementos corto punzantes (Tijeras, bisturí, saca ganchos)</t>
  </si>
  <si>
    <t>Uso inadecuado de las herramientas de oficina</t>
  </si>
  <si>
    <t>Heridas, cortes</t>
  </si>
  <si>
    <t>Heridas</t>
  </si>
  <si>
    <t>Capacitar a los empleados en seguridad con herramientas manuales y cuidado de manos</t>
  </si>
  <si>
    <t>Auto cuidado</t>
  </si>
  <si>
    <t>Eléctrico</t>
  </si>
  <si>
    <t>Estática por presencia de equipos eléctricos</t>
  </si>
  <si>
    <t>Alta cantidad de cableado, equipos eléctricos, empalmes, tomas en mal estado,</t>
  </si>
  <si>
    <t>Cansancio</t>
  </si>
  <si>
    <t>Polo a tierra</t>
  </si>
  <si>
    <t>Trastorno del sueño</t>
  </si>
  <si>
    <t>Realizar mantenimiento oportuno a infraestructura.</t>
  </si>
  <si>
    <t xml:space="preserve">1. Implementar programa de orden y aseo en todas las áreas de trabajo.
2. Realizar inspecciones de seguridad, orden y aseo.
3. Áreas de circulación de personas y equipos señalizadas, demarcadas y despejadas.
4. Autoreporte de condiciones inseguras.
5. Capacitación al personal en identificación y control de peligros y riesgos.
6. Conformación de brigada de emergencias con recurso suficientes en equipos y personal
7. Señalización de seguridad
8. Simulacros de evacuación
9. Plan de emergencias
</t>
  </si>
  <si>
    <t>Programa de mantenimiento preventivo de los equipos de oficina                                                           Plan de Emergencias  y Contingencia</t>
  </si>
  <si>
    <t>CONDICIONES DE SEGURIDAD</t>
  </si>
  <si>
    <t>Contacto con baja tensión</t>
  </si>
  <si>
    <t>Corriente eléctrica monófasica y trifasica</t>
  </si>
  <si>
    <t xml:space="preserve">Electrocución </t>
  </si>
  <si>
    <t xml:space="preserve">Contracción musculas, Quemaduras, asfixia, Paro cardio respiratorio </t>
  </si>
  <si>
    <t>Corto circuito</t>
  </si>
  <si>
    <t>Instalaciones eléctricas sobre cargadas</t>
  </si>
  <si>
    <t>Perdidas Materiales
Quemaduras de primer y segundo grado</t>
  </si>
  <si>
    <t>Tomas protegidas</t>
  </si>
  <si>
    <t>Accidentes graves, muerte</t>
  </si>
  <si>
    <t>Locativos</t>
  </si>
  <si>
    <t>Caídas de diferente nivel</t>
  </si>
  <si>
    <t>Ascenso y descenso de escaleras</t>
  </si>
  <si>
    <t xml:space="preserve">Caídas, golpes, fracturas, lesiones osteomusculares, contusiones, </t>
  </si>
  <si>
    <t>Barandas en las escaleras</t>
  </si>
  <si>
    <t>Fracturas, muerte</t>
  </si>
  <si>
    <t xml:space="preserve">1. Implementar programa de orden y aseo en todas las áreas de trabajo. 
2. Realizar inspecciones de seguridad, orden y aseo. 
3. Gestión oportuna a las condiciones inseguras identificadas en las inspecciones. 
4. Realizar mantenimiento oportuno a infraestructura.
5. Superficies, pisos, secos, sin obstáculos, ni irregulares
6. Autoreporte de condiciones inseguras.
7. Capacitación en ambientes de trabajo seguro y saludable. 
8. Capacitación al personal en identificación y control de peligros y riesgos.
</t>
  </si>
  <si>
    <t>Programa de Autocuidado, Programa de orden y Aseo, y Programa de Mantenimiento</t>
  </si>
  <si>
    <t>Caídas del mismo nivel</t>
  </si>
  <si>
    <t>Falta del Programa de Orden y aseo</t>
  </si>
  <si>
    <t>Pisos resbalosos</t>
  </si>
  <si>
    <t>Superficies resbalosas por limpieza o pisos mojados</t>
  </si>
  <si>
    <t>Fracturas</t>
  </si>
  <si>
    <t>Condiciones de orden y aseo</t>
  </si>
  <si>
    <t>Falta del Programa de Orden y aseo, demarcación de áreas de trabajo.</t>
  </si>
  <si>
    <t xml:space="preserve">Caídas, perdida de tiempo, golpes, fracturas, lesiones osteomusculares, contusiones, </t>
  </si>
  <si>
    <t>Demarcación y señalización de áreas de trabajo</t>
  </si>
  <si>
    <t>Almacenamiento</t>
  </si>
  <si>
    <t>Mercancia pesada almacenada a más de 1mt de altura</t>
  </si>
  <si>
    <t>Contusiones, cortes, heridas, fracturas y lesiones músculo-esqueléticas.</t>
  </si>
  <si>
    <t>Anclaje de estantería</t>
  </si>
  <si>
    <t>1. Procedimeinto de buenas Prácticas de almacenamiento.</t>
  </si>
  <si>
    <t>Programa de Buenas prácticas de almacenamiento.</t>
  </si>
  <si>
    <t xml:space="preserve">Caída de objetos </t>
  </si>
  <si>
    <t>Mercancia pesada exhibida a más de 1mt de altura</t>
  </si>
  <si>
    <t>Tecnológicos</t>
  </si>
  <si>
    <t>Incendio</t>
  </si>
  <si>
    <t>Alta carga combustible</t>
  </si>
  <si>
    <t>Heridas, traumas, quemaduras, intoxicación, muerte.</t>
  </si>
  <si>
    <t>Extintores</t>
  </si>
  <si>
    <t>1. Aislamiento de fuentes de ignición de material combustible                                                       2. Detectores de humo</t>
  </si>
  <si>
    <t>1. Dotación y capacitación en uso adecuado de extintores
2. Conformación de brigada de emergencias con recurso suficientes en equipos y personal
3. Señalización de seguridad
4. Simulacros de evacuación
5. Plan de emergencias
6. Capacitación al personal en identificación y control de peligros y riesgos.
7. Contar con los procedimientos operativos normalizados para atención en caso incendio</t>
  </si>
  <si>
    <t>Explosión</t>
  </si>
  <si>
    <t>Aislamiento de fuentes de ignición de material combustible</t>
  </si>
  <si>
    <t>Accidentes de tránsito</t>
  </si>
  <si>
    <t>Accidente con Peatones, motos, bicicletas o autos</t>
  </si>
  <si>
    <t>Imprudencia al manejo el vehículo, Omisión de las normas y señales de tránsito, hablar por celular mientras se conduce.</t>
  </si>
  <si>
    <t>Golpes , Traumas, Fracturas, atropellamiento, muerte</t>
  </si>
  <si>
    <t>Capacitación en normas de tránsito</t>
  </si>
  <si>
    <t>Mantenimiento preventivo al vehículo</t>
  </si>
  <si>
    <t xml:space="preserve">1. Inspección pre operacional del vehículo
2. Capacitación de normas de tránsito
</t>
  </si>
  <si>
    <t>Programa de Seguridad Vial</t>
  </si>
  <si>
    <t>Públicos</t>
  </si>
  <si>
    <t>Orden Publico (Robos - Atracos)</t>
  </si>
  <si>
    <t xml:space="preserve">Manejo de dinero en efectivo, mercancia de valor, </t>
  </si>
  <si>
    <t>Golpes , heridas, Traumas, Fracturas, muerte.</t>
  </si>
  <si>
    <t>Lesiones graves, muerte</t>
  </si>
  <si>
    <t xml:space="preserve">1. Capacitación al personal sobre qué hacer antes, durante y después de un atraco o  un robo.
2. No Manejar grandes cantidades de dinero en efectivo,
</t>
  </si>
  <si>
    <t>Programa de Autocuidado</t>
  </si>
  <si>
    <t>Orden Publico (Desorden público - Asonadas)</t>
  </si>
  <si>
    <t>la empresa se encuentra cerca del Sanandresito, y se realizan inspecciones de la Dian</t>
  </si>
  <si>
    <t>Golpes , Traumas, Fracturas, muerte.</t>
  </si>
  <si>
    <t>Riesgos naturales  (sismo, terremoto)</t>
  </si>
  <si>
    <t>Sismo. Terremoto</t>
  </si>
  <si>
    <t>Cambios bruscos de clima, fallas geológicas, fallas estructurales</t>
  </si>
  <si>
    <t>Perdidas materiales, traumas, aplastamiento.</t>
  </si>
  <si>
    <t>Botiquín, camilla, extintores</t>
  </si>
  <si>
    <t>Capacitación en cómo actuar en casos de emergencias</t>
  </si>
  <si>
    <t>Fracturas, golpes, contusiones, muerte</t>
  </si>
  <si>
    <t xml:space="preserve">1. Diseño, ejecución y control del plan de emergencias. 
2. Conformación de la brigada de emergencias. 
3. Dotación y capacitación a la brigada de emergencias.
4. Inspecciones periódicas a infraestructura y equipos de atención de emergencias. 
5. Mantenimiento oportuno a las condiciones inseguras identificadas en las inspecciones. 
6. Capacitaciones a todos los niveles de la organización en cómo actuar antes, durante y después de la emergencia.
</t>
  </si>
  <si>
    <t>Plan de emergencia  y contingencia</t>
  </si>
  <si>
    <t>FENOMENOS NATURALES</t>
  </si>
  <si>
    <t xml:space="preserve">MATRIZ DE IDENTIFICACIÓN DE PELIGROS, EVALUACIÓN, VALORACIÓN Y CONTROL DE RIESGOS                    
                    </t>
  </si>
  <si>
    <t>ADMINISTRATIVO</t>
  </si>
  <si>
    <t xml:space="preserve">Virus y bacterias </t>
  </si>
  <si>
    <t>Exposición y/o contaco con personas portantes del COVID-19</t>
  </si>
  <si>
    <t>Fiebre, tos, secreciones nasales, infecciones respiratorias agudas.</t>
  </si>
  <si>
    <t>Instructivo de lavado de manos 
Uso obligatorio de EPP</t>
  </si>
  <si>
    <t>Sensibilización de importancia de lavado de manos
Capacitación de normas de bioseguridad</t>
  </si>
  <si>
    <t>Elementos de protección personal</t>
  </si>
  <si>
    <t>Infecciones respiratorias agudas graves.
Muerte</t>
  </si>
  <si>
    <t>Taller de lavado de manos
Reforzar medidas de limpieza, prevención y autocuidadoen los centros de trabajo
Suministrar jabon u otras sustancias desinfectantespara el adecuado lavado de manos
Establecer manual de bioseguridad</t>
  </si>
  <si>
    <t>Suministrar EPP según las recomendaciones especificasde conformidad con los lineamientos definidos por el Ministerio de Salud y Protección Social</t>
  </si>
  <si>
    <t>ELABORADO POR:  Gustavo Adolfo Wilches Estrella</t>
  </si>
  <si>
    <t>FECHA DE ELABORACIÓN: enero 2020</t>
  </si>
  <si>
    <t>APOYO</t>
  </si>
  <si>
    <t>ADMINISTRACIÓN</t>
  </si>
  <si>
    <t>RECEPCIONISTA, GESTIÓN DOCUMENTAL, FACTURACIÓN, ELABORAR COMPROBANTES DE EGRESO, RELACIÓN DE CARTERA, AFILIACIÓN DE LOS EMPREADOS AL SISTEMA DE SALUD, NÓMINA, INFORME DE VENTAS DIARIAS, MANEJO DE DINERO EN EFECTIVO, ASEO DE ÁREA DE TRABAJO.</t>
  </si>
  <si>
    <t>La oficina se encuentra descubierta</t>
  </si>
  <si>
    <t xml:space="preserve">Exposición al Monóxido de Carbono </t>
  </si>
  <si>
    <t>Gestión Organizacional</t>
  </si>
  <si>
    <t>Demandas caulitativas y cuantitativas de la labor</t>
  </si>
  <si>
    <t xml:space="preserve">1. Implementar pausas activas.
2. Realizar las tareas evitando las posturas incómodas del cuerpo.
3. Capacitación en higiene postural
4. Exámenes de ingreso, periódicos y egreso
</t>
  </si>
  <si>
    <t>Programa de Higiene postural</t>
  </si>
  <si>
    <t>Adoptar posturas inadecuadas en el puesto dde trabajo</t>
  </si>
  <si>
    <t>Actos inseguros</t>
  </si>
  <si>
    <t>Falta de capacitación en el uso de herramientas corto punzantes (Tijeras, bisturí, saca ganchos)</t>
  </si>
  <si>
    <t>Uso inadecuado de herramientas corto punzantes (Tijeras, bisturí, saca ganchos)</t>
  </si>
  <si>
    <t xml:space="preserve">Superficies resbalosas por limpieza </t>
  </si>
  <si>
    <t>Anclaje de estantería, aseguramiento de la mercancia</t>
  </si>
  <si>
    <t>Mercancia pesada exhibida de 1mt de altura</t>
  </si>
  <si>
    <t>Desplazamiento en medio de transporte privado o público</t>
  </si>
  <si>
    <t>Traslado casa - trabajo o viserversa</t>
  </si>
  <si>
    <t>la empresa se encuentra cerca de la universidad san martin.</t>
  </si>
  <si>
    <t>ASISTENTE ADMINISTRATIVO</t>
  </si>
  <si>
    <t>Muerte</t>
  </si>
  <si>
    <t>ELABORADO POR:  Gustavo Adolfo Wilches</t>
  </si>
  <si>
    <t>CARGO:  Asesor Externa HSQE / SG- SST</t>
  </si>
  <si>
    <t>MISIONALES</t>
  </si>
  <si>
    <t>VENDEDOR</t>
  </si>
  <si>
    <t>PATIO Y BODEGAS</t>
  </si>
  <si>
    <t>GESTIÓN COMERCIAL Y LOGISTICA</t>
  </si>
  <si>
    <t>ASESOR COMERCIAL, DESCARGUE DE MERCANCÍA,  ALMACENAMIENTO, MONTAR LLANTAS, ENSAMBLE DE LLANTAS, MANEJO DE INVENTARIO, CONDUCIR EL VEHÍCULO, LIMPIEZA DE ÁREA DE TRABAJO.</t>
  </si>
  <si>
    <t xml:space="preserve">Golpes de calor </t>
  </si>
  <si>
    <t>Temperaturas altas (Radiación solar), Conducción del vehículo</t>
  </si>
  <si>
    <t>Golpes de frío</t>
  </si>
  <si>
    <t>Temperaturas bajas, Conducción del vehículo</t>
  </si>
  <si>
    <t xml:space="preserve">Vibraciones </t>
  </si>
  <si>
    <t>Exposición prolongadas de vibraciones de cuerpo entero en la coducción del vehículo</t>
  </si>
  <si>
    <t>Conducción del vehículo</t>
  </si>
  <si>
    <t>Afectaciones neuro sensoriales, enrojesimiento de manos y muñecas, hinchazones, dolores de las articulaciones, lumbagias, desformaciones óseas, náuseas, úlceras, hemorroides.</t>
  </si>
  <si>
    <t>Mantenimiento al vehículo</t>
  </si>
  <si>
    <t>Afectaciones neuro sensoriales</t>
  </si>
  <si>
    <t xml:space="preserve">1. Realizar exámenes de ingreso y periódicos, 
2. No exceder los límites permisibles de exposición 
3. Capacitación al personal al riesgo físico (vibraciones)                                                                         4. Pausas activas
</t>
  </si>
  <si>
    <t>Subprograma de Medicina Preventiva Plan de Seguridad Víal</t>
  </si>
  <si>
    <t>Puesto ded trabajo cerca de avenida, contaminación ambiental</t>
  </si>
  <si>
    <t>Limpieza periódica del puesto de trabajo</t>
  </si>
  <si>
    <t xml:space="preserve">Protección respiratoria </t>
  </si>
  <si>
    <t>Monóxido de Carbono presente en el ambiente y cuando prender los carros dentro del parqueadero de trabajo.</t>
  </si>
  <si>
    <t xml:space="preserve">Puesta en marcha de vehículos. </t>
  </si>
  <si>
    <t xml:space="preserve">1. Realizar exámenes de ingreso y periódicos, 
2. No exceder los límites permisibles de exposición 
3. Capacitación al personal en riesgo químico
</t>
  </si>
  <si>
    <t xml:space="preserve">1. Protección respiratoria
2. Guante de caucho
3. Zapatos antideslizantes
</t>
  </si>
  <si>
    <t>Falta de tiempo de descansos estipulados</t>
  </si>
  <si>
    <t>Trabajos prolongados               (De pie)</t>
  </si>
  <si>
    <t>Desplazamientos repitivos de cortas distancias</t>
  </si>
  <si>
    <t>Escoliosis, lumbagos, alteraciones en la espalda, problemas circulatorios en las piernas</t>
  </si>
  <si>
    <t xml:space="preserve">1. Reducir la fuerza que se emplea en ciertas tareas.
2. Mejorar técnicas de trabajo.
</t>
  </si>
  <si>
    <t>1. Implementar pausas activas.
2. Realizar las tareas evitando las posturas incómodas del cuerpo.
3. Capacitación en higiene postural
4. Exámenes de ingreso y periódicos.                 5. Capacitación en Manupulación Manual de Cargas</t>
  </si>
  <si>
    <t xml:space="preserve">Programa de Higiene postural </t>
  </si>
  <si>
    <t>Trabajos prolongados               (Sentado)</t>
  </si>
  <si>
    <t>Falta de pausas activas</t>
  </si>
  <si>
    <t>Manipulación manual de cargas</t>
  </si>
  <si>
    <t>Levantamiento de cajas, llantas y rines entre otros</t>
  </si>
  <si>
    <t>Cargas con peso supeior a 15 Kg.</t>
  </si>
  <si>
    <t>Contusiones, cortes, heridas, fracturas y lesiones músculo-esqueléticas en zonas sensibles como son los hombros, brazos, manos y espalda.</t>
  </si>
  <si>
    <t>Lesiones músculo esquelitas</t>
  </si>
  <si>
    <t xml:space="preserve">1. Guantes
2. Botas punteras
</t>
  </si>
  <si>
    <t>Programa de Higiene postural y Manipulación manual de cargas</t>
  </si>
  <si>
    <t xml:space="preserve">1. Guantes
2. Botas punteras       
3. Monógafas
</t>
  </si>
  <si>
    <t>Alta carga combustible, Falta de capacitación en control de conatos de incendio</t>
  </si>
  <si>
    <t>Sistema de aire compromido</t>
  </si>
  <si>
    <t>Heridas, traumas, muerte.</t>
  </si>
  <si>
    <t>Sistemas de regulación automática</t>
  </si>
  <si>
    <t>Mantenimiento preventivo al sistema de aire comprimido y compresor</t>
  </si>
  <si>
    <t>1. Capacitación al personal en identificación y control de peligros y riesgos.
2. Progama de mantenimiento del Sistema de aire comprido.                                                                            3. Inspecciones a los equipos</t>
  </si>
  <si>
    <t>Volcamientos</t>
  </si>
  <si>
    <t>Imprudencia al manejo el vehículo, Omisión de las normas y señales de tránsito, hablar por celular mientras se conduce, fatiga, Vías en mal estado</t>
  </si>
  <si>
    <t>Vehículo varado</t>
  </si>
  <si>
    <t>Falta de mantenimiento al vehículo</t>
  </si>
  <si>
    <t xml:space="preserve">Atropellamientos, choques o golpes dentro del patio </t>
  </si>
  <si>
    <t>Falta de señalización, demarcación dentro del patio</t>
  </si>
  <si>
    <t xml:space="preserve">1. Señalización
2. Capacitación de normas de tránsito
</t>
  </si>
  <si>
    <t>Detectores de humo</t>
  </si>
  <si>
    <t>Locativo</t>
  </si>
  <si>
    <t>VENDEDOR 2</t>
  </si>
  <si>
    <t>ASESOR COMERCIAL, DESCARGUE DE MERCANCÍA,  ALMACENAMIENTO, MONTAR LLANTAS, ENSAMBLE DE LLANTAS, MANEJO DE GARANTÍAS, MANEJO DE PRODUCTOS CONSUMO CONDUCIR EL VEHÍCULO, LIMPIEZA DE ÁREA DE TRABAJO.</t>
  </si>
  <si>
    <t>Monóxido de Carbono presente en el ambiente y cuando prender los carros dentro de Parquiaderos.</t>
  </si>
  <si>
    <t>Puesta en marcha de vehículos dentro de parqueaderos</t>
  </si>
  <si>
    <t>Anclaje de estantería, aseguramiento de la mercancía</t>
  </si>
  <si>
    <t>Fugas</t>
  </si>
  <si>
    <t>Falta de mantenimiento del sistema de suministro de aire comprimido</t>
  </si>
  <si>
    <t>Heridas, cortes,  contusiones, fracturas lesiones incapacitantes, muerte</t>
  </si>
  <si>
    <t>Restricción de la circulación</t>
  </si>
  <si>
    <t>Capacitar a los empleados en seguridad con herramientas neumáticas y cuidado de manos</t>
  </si>
  <si>
    <t>Subprograma de Higiene y Seguridad Industrial</t>
  </si>
  <si>
    <t>Electrico</t>
  </si>
  <si>
    <t>ELABORADO POR: Gustavo Adolfo Wilches</t>
  </si>
  <si>
    <t>CARGO:  Asesor Externo HSQE / SG- SST</t>
  </si>
  <si>
    <t>Capacitación al personal en identificación y control de peligros y riesgos</t>
  </si>
  <si>
    <t>Monóxido de Carbono presente en el ambiente y cuando prender los carros dentro de parqueadero .</t>
  </si>
  <si>
    <t>parqueadero</t>
  </si>
  <si>
    <t xml:space="preserve">1. Ambientes ventilados
</t>
  </si>
  <si>
    <t>Alta cantidad de cableado, equipos eléctricos, empalmes y tomas</t>
  </si>
  <si>
    <t>Caída de objetos  por desplome o derrumbe</t>
  </si>
  <si>
    <t xml:space="preserve">Sistema de aire compromido sin mantenimiento o piezas defectuosas </t>
  </si>
  <si>
    <t>Explosión de neumáticos</t>
  </si>
  <si>
    <t>Por excesiva cantidad de aire o mala calidad del neumático</t>
  </si>
  <si>
    <t>Dispositivo de protección o seguridad</t>
  </si>
  <si>
    <t>1. Capacitación al personal en identificación y control de peligros y riesgos.
2. Inspecciones a los equipos</t>
  </si>
  <si>
    <t>Sistema de control regualdo</t>
  </si>
  <si>
    <t>OPERATIVO</t>
  </si>
  <si>
    <t>DESCARGUE DE MERCANCÍA,  ALMACENAMIENTO, LIMPIEZA DE ÁREA DE TRABAJO.</t>
  </si>
  <si>
    <t>MENSAJERO</t>
  </si>
  <si>
    <t>MENSAJERIA</t>
  </si>
  <si>
    <t xml:space="preserve">ELABORADO POR: Gustavo Wilches </t>
  </si>
  <si>
    <t>TABLA 1. DESCRIPCIÓN DE LOS NIVELES DE DAÑO</t>
  </si>
  <si>
    <t>Categoría del
daño</t>
  </si>
  <si>
    <t>Daño leve</t>
  </si>
  <si>
    <t>Daño moderado</t>
  </si>
  <si>
    <t>Daño extremo</t>
  </si>
  <si>
    <t>Salud</t>
  </si>
  <si>
    <t>Molestias e irritación (ejemplo: Dolor de cabeza); Enfermedad temporal que produce malestar (Ejemplo: Diarrea)</t>
  </si>
  <si>
    <t>Enfermedades que causan incapacidad temporal. Ejemplo: pérdida parcial de la audición; dermatitis; asma; desordenes de las extremidades superiores.</t>
  </si>
  <si>
    <t>Enfermedades agudas o crónicas; que generan incapacidad permanente parcial, invalidez o muerte.</t>
  </si>
  <si>
    <t>Seguridad</t>
  </si>
  <si>
    <t>Lesiones superficiales; heridas de poca profundidad, contusiones; irritaciones del ojo por material particulado.</t>
  </si>
  <si>
    <t>Laceraciones; heridas profundas; quemaduras de primer grado; conmoción cerebral; esguinces graves; fracturas de huesos cortos.</t>
  </si>
  <si>
    <t>Lesiones que generen amputaciones; fracturas de huesos largos; trauma cráneo encefálico; quemaduras de segundo y tercer grado; alteraciones severas de mano, de columna vertebral con compromiso de la medula espinal, oculares que comprometan el campo visual; disminuyan la capacidad auditiva.</t>
  </si>
  <si>
    <t>Tabla 3. Determinación del nivel de exposición</t>
  </si>
  <si>
    <t>Nivel de exposición</t>
  </si>
  <si>
    <t>Valor
de NE</t>
  </si>
  <si>
    <t>Significado</t>
  </si>
  <si>
    <t>Continua (EC)</t>
  </si>
  <si>
    <t>La situación de exposición se presenta sin interrupción o varias veces con tiempo prolongado durante la jornada laboral.</t>
  </si>
  <si>
    <t>Frecuente (EF)</t>
  </si>
  <si>
    <t>La situación de exposición se presenta varias veces durante la jornada laboral por tiempos cortos.</t>
  </si>
  <si>
    <t>Ocasional (EO)</t>
  </si>
  <si>
    <t>La situación de exposición se presenta alguna vez durante la jornada laboral y por un periodo de tiempo corto</t>
  </si>
  <si>
    <t>Esporádica (EE)</t>
  </si>
  <si>
    <t xml:space="preserve">La situación de exposición se presenta de manera eventual. </t>
  </si>
  <si>
    <t>TABLA 2. DETERMINACIÓN DEL NIVEL DE DEFICIENCIA</t>
  </si>
  <si>
    <t>Nivel de
deficiencia</t>
  </si>
  <si>
    <t>Valor de
ND</t>
  </si>
  <si>
    <t>Muy Alto (MA)</t>
  </si>
  <si>
    <t>Se ha(n) detectado peligro(s) que determina(n) como posible la generación de incidentes o consecuencias muy significativas, o la eficacia del conjunto de medidas preventivas existentes respecto al riesgo es nula o no existe, o ambos.</t>
  </si>
  <si>
    <t>Alto (A)</t>
  </si>
  <si>
    <t>Se ha(n) detectado algún(os) peligro(s) que pueden dar lugar a consecuencias significativa(s), o la eficacia del conjunto de medidas preventivas existentes es baja, o ambos.</t>
  </si>
  <si>
    <t>Medio (M)</t>
  </si>
  <si>
    <t>Se han detectado peligros que pueden dar lugar a consecuencias poco significativa(s) o de menor importancia, o la eficacia del conjunto de medidas preventivas existentes es moderada, o ambos.</t>
  </si>
  <si>
    <t>Bajo (B)</t>
  </si>
  <si>
    <t>No se
Asigna
Valor</t>
  </si>
  <si>
    <t>No se ha detectado consecuencia alguna, o la eficacia del conjunto de medidas preventivas existentes es alta, o ambos. El riesgo está controlado. Estos peligros se clasifican directamente en el nivel de riesgo y de intervención cuatro (IV) Véase tabla 8.</t>
  </si>
  <si>
    <t>Tabla 4. Determinación del nivel de probabilidad</t>
  </si>
  <si>
    <t>Tabla 5. Significado de los diferentes niveles de probabilidad</t>
  </si>
  <si>
    <t>Niveles de Probabilidad</t>
  </si>
  <si>
    <t>Nivel de Exposición (NE)</t>
  </si>
  <si>
    <t>Nivel de
probabilidad</t>
  </si>
  <si>
    <t>Valor de NP</t>
  </si>
  <si>
    <t>Entre 40 y 24</t>
  </si>
  <si>
    <t>Situación deficiente con exposición continua, o muy deficiente con exposición frecuente. Normalmente la materialización del riesgo ocurre con frecuencia.</t>
  </si>
  <si>
    <t>Nivel de deficiencia
(ND)</t>
  </si>
  <si>
    <t>MA - 40</t>
  </si>
  <si>
    <t>MA - 30</t>
  </si>
  <si>
    <t>A - 20</t>
  </si>
  <si>
    <t>A - 10</t>
  </si>
  <si>
    <t>Entre 20 y 10</t>
  </si>
  <si>
    <t>Situación deficiente con exposición frecuente u ocasional, o bien situación muy deficiente con exposición ocasional o esporádica. La materialización del Riesgo es posible que suceda varias veces en la vida laboral</t>
  </si>
  <si>
    <t>MA - 24</t>
  </si>
  <si>
    <t>A - 18</t>
  </si>
  <si>
    <t>A - 12</t>
  </si>
  <si>
    <t>M - 6</t>
  </si>
  <si>
    <t>Entre 8 y 6</t>
  </si>
  <si>
    <t>Situación deficiente con exposición esporádica, o bien situación mejorable con exposición continuada o frecuente. Es posible que suceda el daño alguna vez.</t>
  </si>
  <si>
    <t>M - 8</t>
  </si>
  <si>
    <t>M- 6</t>
  </si>
  <si>
    <t>B - 4</t>
  </si>
  <si>
    <t>B - 2</t>
  </si>
  <si>
    <t>Entre 4 y 2</t>
  </si>
  <si>
    <t>Situación mejorable con exposición ocasional o esporádica, o situación sin anomalía destacable con cualquier nivel de exposición.
No es esperable que se materialice el riesgo, aunque puede ser concebible.</t>
  </si>
  <si>
    <t>El resultado de la tabla 4 se interpreta de acuerdo con el significado que aparece en la tabla 5.</t>
  </si>
  <si>
    <t>TABLA 6. DETERMINACIÓN DEL NIVEL DE CONSECUENCIAS</t>
  </si>
  <si>
    <t>Nivel de
Consecuencias</t>
  </si>
  <si>
    <t>NC</t>
  </si>
  <si>
    <t>Daños Personales</t>
  </si>
  <si>
    <t>Mortal o Catastrófico (M)</t>
  </si>
  <si>
    <t>Muerte (s)</t>
  </si>
  <si>
    <t>Muy grave (MG)</t>
  </si>
  <si>
    <t>Lesiones o enfermedades graves irreparables (Incapacidad permanente parcial o invalidez)</t>
  </si>
  <si>
    <t>Grave (G)</t>
  </si>
  <si>
    <t>Lesiones o enfermedades con incapacidad laboral temporal (ILT)</t>
  </si>
  <si>
    <t>Leve (L)</t>
  </si>
  <si>
    <t>Lesiones o enfermedades que no requieren incapacidad</t>
  </si>
  <si>
    <t>NOTA:  Para evaluar el nivel de consecuencias, tenga en cuenta la consecuencia directa más grave que se pueda presentar en la actividad valorada.</t>
  </si>
  <si>
    <t>Tabla 7. Determinación del nivel de riesgo</t>
  </si>
  <si>
    <t>Tabla 8. Significado de los diferentes niveles de probabilidad</t>
  </si>
  <si>
    <t>Nivel de riesgo
NR = NP x NC</t>
  </si>
  <si>
    <t>Nivel de probabilidad (NP)</t>
  </si>
  <si>
    <t>40 - 24</t>
  </si>
  <si>
    <t>20 A 10</t>
  </si>
  <si>
    <t>8 A 6</t>
  </si>
  <si>
    <t>4 A 2</t>
  </si>
  <si>
    <t xml:space="preserve">Nivel de Riesgo y de intervención
</t>
  </si>
  <si>
    <t>Valor de NR</t>
  </si>
  <si>
    <t>Nivel de
consecuencias
(NC)</t>
  </si>
  <si>
    <t>I                         4000 - 2400</t>
  </si>
  <si>
    <t>I                        2000 - 1200</t>
  </si>
  <si>
    <t>I                      800 - 600</t>
  </si>
  <si>
    <t>II                        400 - 200</t>
  </si>
  <si>
    <t>I</t>
  </si>
  <si>
    <t>No Aceptable</t>
  </si>
  <si>
    <t>4000 - 600</t>
  </si>
  <si>
    <t>Situación crítica. Suspender actividades hasta que el riesgo esté bajo control. Intervención urgente.</t>
  </si>
  <si>
    <t>I                 2400 - 1440</t>
  </si>
  <si>
    <t>I                       1200 - 600</t>
  </si>
  <si>
    <t>II                   480 - 360</t>
  </si>
  <si>
    <t>II   240                                III 120</t>
  </si>
  <si>
    <t>II</t>
  </si>
  <si>
    <t>Aceptable con control específico</t>
  </si>
  <si>
    <t>500 – 150</t>
  </si>
  <si>
    <t>Corregir y adoptar medidas de control de inmediato.</t>
  </si>
  <si>
    <t>I                        1000 - 600</t>
  </si>
  <si>
    <t>II                        500 - 250</t>
  </si>
  <si>
    <t>II                        200 -150</t>
  </si>
  <si>
    <t>III                   100 - 50</t>
  </si>
  <si>
    <t>III</t>
  </si>
  <si>
    <t>Mejorable</t>
  </si>
  <si>
    <t>120 – 40</t>
  </si>
  <si>
    <t>Mejorar si es posible. Sería conveniente justificar la intervención y su  rentabilidad</t>
  </si>
  <si>
    <t>II                        400 - 240</t>
  </si>
  <si>
    <t>II   200                               III 100</t>
  </si>
  <si>
    <t>III                    80 - 60</t>
  </si>
  <si>
    <t>III   40                                    IV 20</t>
  </si>
  <si>
    <t>IV</t>
  </si>
  <si>
    <t>Aceptable</t>
  </si>
  <si>
    <t>Mantener las medidas de control existentes, pero se deberían considerar soluciones o mejoras y se deben hacer comprobaciones periódicas para asegurar que el riesgo aún es aceptable</t>
  </si>
  <si>
    <t>El resultado de la tabla 7 se interpreta de acuerdo con el significado que aparece en la tabla 8.</t>
  </si>
  <si>
    <r>
      <rPr>
        <b/>
        <sz val="12"/>
        <rFont val="Arial "/>
      </rPr>
      <t>Fecha</t>
    </r>
    <r>
      <rPr>
        <sz val="12"/>
        <rFont val="Arial "/>
      </rPr>
      <t>: ENERO 2021</t>
    </r>
  </si>
  <si>
    <r>
      <rPr>
        <b/>
        <sz val="12"/>
        <rFont val="Arial "/>
      </rPr>
      <t>Fecha</t>
    </r>
    <r>
      <rPr>
        <sz val="12"/>
        <rFont val="Arial "/>
      </rPr>
      <t>:ENERO 2021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</si>
</sst>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27">
    <font>
      <sz val="11"/>
      <color theme="1"/>
      <name val="Calibri"/>
      <family val="2"/>
      <scheme val="minor"/>
    </font>
    <font>
      <sz val="12"/>
      <color theme="1"/>
      <name val="Calibri"/>
      <family val="2"/>
      <scheme val="minor"/>
    </font>
    <font>
      <sz val="12"/>
      <color rgb="FFFF0000"/>
      <name val="Calibri"/>
      <family val="2"/>
      <scheme val="minor"/>
    </font>
    <font>
      <b/>
      <sz val="12"/>
      <color theme="1"/>
      <name val="Calibri"/>
      <family val="2"/>
      <scheme val="minor"/>
    </font>
    <font>
      <sz val="12"/>
      <color theme="1"/>
      <name val="Arial "/>
    </font>
    <font>
      <b/>
      <sz val="24"/>
      <color theme="1"/>
      <name val="Arial "/>
    </font>
    <font>
      <sz val="12"/>
      <name val="Arial "/>
    </font>
    <font>
      <b/>
      <sz val="12"/>
      <name val="Arial "/>
    </font>
    <font>
      <b/>
      <sz val="12"/>
      <color theme="1"/>
      <name val="Arial "/>
    </font>
    <font>
      <u/>
      <sz val="11"/>
      <color theme="10"/>
      <name val="Calibri"/>
      <family val="2"/>
      <scheme val="minor"/>
    </font>
    <font>
      <b/>
      <sz val="16"/>
      <name val="Arial "/>
    </font>
    <font>
      <sz val="12"/>
      <color theme="1"/>
      <name val="Arial"/>
      <family val="2"/>
    </font>
    <font>
      <b/>
      <sz val="12"/>
      <color indexed="8"/>
      <name val="Arial "/>
    </font>
    <font>
      <sz val="12"/>
      <name val="Arial"/>
      <family val="2"/>
    </font>
    <font>
      <sz val="12"/>
      <color rgb="FFFF0000"/>
      <name val="Arial "/>
    </font>
    <font>
      <b/>
      <sz val="14"/>
      <color indexed="81"/>
      <name val="Tahoma"/>
      <family val="2"/>
    </font>
    <font>
      <sz val="8"/>
      <color indexed="81"/>
      <name val="Tahoma"/>
      <family val="2"/>
    </font>
    <font>
      <sz val="14"/>
      <color indexed="81"/>
      <name val="Tahoma"/>
      <family val="2"/>
    </font>
    <font>
      <b/>
      <sz val="22"/>
      <name val="Arial "/>
    </font>
    <font>
      <b/>
      <sz val="22"/>
      <color theme="1"/>
      <name val="Arial "/>
    </font>
    <font>
      <b/>
      <sz val="14"/>
      <color theme="1"/>
      <name val="Arial "/>
    </font>
    <font>
      <b/>
      <u/>
      <sz val="12"/>
      <color theme="10"/>
      <name val="Calibri"/>
      <family val="2"/>
      <scheme val="minor"/>
    </font>
    <font>
      <b/>
      <sz val="14"/>
      <color theme="1"/>
      <name val="Calibri"/>
      <family val="2"/>
      <scheme val="minor"/>
    </font>
    <font>
      <b/>
      <sz val="16"/>
      <color theme="1"/>
      <name val="Calibri"/>
      <family val="2"/>
      <scheme val="minor"/>
    </font>
    <font>
      <sz val="16"/>
      <color theme="1"/>
      <name val="Calibri"/>
      <family val="2"/>
      <scheme val="minor"/>
    </font>
    <font>
      <sz val="14"/>
      <color rgb="FFFF0000"/>
      <name val="Calibri"/>
      <family val="2"/>
      <scheme val="minor"/>
    </font>
    <font>
      <b/>
      <u/>
      <sz val="14"/>
      <color theme="10"/>
      <name val="Calibri"/>
      <family val="2"/>
      <scheme val="minor"/>
    </font>
  </fonts>
  <fills count="10">
    <fill>
      <patternFill patternType="none"/>
    </fill>
    <fill>
      <patternFill patternType="gray125"/>
    </fill>
    <fill>
      <patternFill patternType="solid">
        <fgColor rgb="FF00B050"/>
        <bgColor indexed="64"/>
      </patternFill>
    </fill>
    <fill>
      <patternFill patternType="solid">
        <fgColor theme="0"/>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FF0000"/>
        <bgColor indexed="64"/>
      </patternFill>
    </fill>
    <fill>
      <patternFill patternType="solid">
        <fgColor rgb="FFC00000"/>
        <bgColor indexed="64"/>
      </patternFill>
    </fill>
    <fill>
      <patternFill patternType="solid">
        <fgColor theme="8" tint="0.59999389629810485"/>
        <bgColor indexed="64"/>
      </patternFill>
    </fill>
    <fill>
      <patternFill patternType="solid">
        <fgColor theme="8" tint="0.39997558519241921"/>
        <bgColor indexed="64"/>
      </patternFill>
    </fill>
  </fills>
  <borders count="14">
    <border>
      <left/>
      <right/>
      <top/>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diagonalUp="1">
      <left style="thin">
        <color auto="1"/>
      </left>
      <right style="thin">
        <color auto="1"/>
      </right>
      <top style="thin">
        <color auto="1"/>
      </top>
      <bottom style="thin">
        <color auto="1"/>
      </bottom>
      <diagonal style="thin">
        <color auto="1"/>
      </diagonal>
    </border>
  </borders>
  <cellStyleXfs count="2">
    <xf numFmtId="0" fontId="0" fillId="0" borderId="0"/>
    <xf numFmtId="0" fontId="9" fillId="0" borderId="0" applyNumberFormat="0" applyFill="0" applyBorder="0" applyAlignment="0" applyProtection="0"/>
  </cellStyleXfs>
  <cellXfs count="151">
    <xf numFmtId="0" fontId="0" fillId="0" borderId="0" xfId="0"/>
    <xf numFmtId="0" fontId="6" fillId="0" borderId="6" xfId="0" applyFont="1" applyBorder="1" applyAlignment="1">
      <alignment horizontal="justify" vertical="center" wrapText="1"/>
    </xf>
    <xf numFmtId="0" fontId="4" fillId="0" borderId="0" xfId="0" applyFont="1"/>
    <xf numFmtId="0" fontId="6" fillId="3" borderId="6" xfId="0" applyFont="1" applyFill="1" applyBorder="1" applyAlignment="1">
      <alignment horizontal="center" vertical="center" wrapText="1"/>
    </xf>
    <xf numFmtId="0" fontId="6" fillId="3" borderId="6" xfId="0" applyFont="1" applyFill="1" applyBorder="1" applyAlignment="1">
      <alignment horizontal="justify" vertical="center" wrapText="1"/>
    </xf>
    <xf numFmtId="0" fontId="4" fillId="3" borderId="6" xfId="0" applyFont="1" applyFill="1" applyBorder="1" applyAlignment="1">
      <alignment horizontal="center" vertical="center" wrapText="1"/>
    </xf>
    <xf numFmtId="0" fontId="11" fillId="3" borderId="6"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4" fillId="3" borderId="6" xfId="0" applyFont="1" applyFill="1" applyBorder="1" applyAlignment="1">
      <alignment horizontal="justify" vertical="center" wrapText="1"/>
    </xf>
    <xf numFmtId="0" fontId="11" fillId="3" borderId="6" xfId="0" applyFont="1" applyFill="1" applyBorder="1" applyAlignment="1">
      <alignment horizontal="justify" vertical="center" wrapText="1"/>
    </xf>
    <xf numFmtId="0" fontId="13" fillId="3" borderId="6" xfId="0" applyFont="1" applyFill="1" applyBorder="1" applyAlignment="1">
      <alignment horizontal="center" vertical="center" wrapText="1"/>
    </xf>
    <xf numFmtId="0" fontId="13" fillId="3" borderId="6" xfId="0" applyFont="1" applyFill="1" applyBorder="1" applyAlignment="1">
      <alignment horizontal="justify" vertical="center" wrapText="1"/>
    </xf>
    <xf numFmtId="0" fontId="6" fillId="3" borderId="6" xfId="0" applyFont="1" applyFill="1" applyBorder="1" applyAlignment="1">
      <alignment vertical="center" wrapText="1"/>
    </xf>
    <xf numFmtId="0" fontId="6" fillId="3" borderId="6" xfId="0" applyFont="1" applyFill="1" applyBorder="1" applyAlignment="1" applyProtection="1">
      <alignment horizontal="justify" vertical="center" wrapText="1"/>
    </xf>
    <xf numFmtId="0" fontId="4" fillId="3" borderId="6" xfId="0" applyFont="1" applyFill="1" applyBorder="1" applyAlignment="1">
      <alignment vertical="center" wrapText="1"/>
    </xf>
    <xf numFmtId="0" fontId="14" fillId="3" borderId="6" xfId="0" applyFont="1" applyFill="1" applyBorder="1" applyAlignment="1">
      <alignment horizontal="center" vertical="center" wrapText="1"/>
    </xf>
    <xf numFmtId="0" fontId="4" fillId="3" borderId="6" xfId="0" applyFont="1" applyFill="1" applyBorder="1" applyAlignment="1">
      <alignment horizontal="left" vertical="center" wrapText="1"/>
    </xf>
    <xf numFmtId="0" fontId="4" fillId="3" borderId="6" xfId="0" applyFont="1" applyFill="1" applyBorder="1" applyAlignment="1">
      <alignment horizontal="justify" vertical="top" wrapText="1"/>
    </xf>
    <xf numFmtId="0" fontId="10" fillId="3" borderId="0" xfId="0" applyFont="1" applyFill="1" applyBorder="1" applyAlignment="1">
      <alignment horizontal="left" vertical="top" textRotation="90" wrapText="1"/>
    </xf>
    <xf numFmtId="0" fontId="7" fillId="0" borderId="0" xfId="0" applyFont="1" applyBorder="1" applyAlignment="1">
      <alignment horizontal="left" vertical="top" textRotation="90" wrapText="1"/>
    </xf>
    <xf numFmtId="0" fontId="8" fillId="3" borderId="0" xfId="0" applyFont="1" applyFill="1" applyBorder="1" applyAlignment="1">
      <alignment horizontal="left" vertical="top" wrapText="1"/>
    </xf>
    <xf numFmtId="0" fontId="6" fillId="4" borderId="0" xfId="0" applyFont="1" applyFill="1" applyBorder="1" applyAlignment="1">
      <alignment horizontal="left" vertical="top" wrapText="1"/>
    </xf>
    <xf numFmtId="0" fontId="8" fillId="0" borderId="0" xfId="0" applyFont="1" applyAlignment="1">
      <alignment horizontal="left" vertical="center"/>
    </xf>
    <xf numFmtId="0" fontId="8" fillId="0" borderId="0" xfId="0" applyFont="1" applyAlignment="1">
      <alignment vertical="center"/>
    </xf>
    <xf numFmtId="0" fontId="4" fillId="0" borderId="0" xfId="0" applyFont="1" applyAlignment="1">
      <alignment horizontal="justify"/>
    </xf>
    <xf numFmtId="0" fontId="8" fillId="0" borderId="6" xfId="0" applyFont="1" applyFill="1" applyBorder="1" applyAlignment="1">
      <alignment horizontal="center" vertical="center" wrapText="1"/>
    </xf>
    <xf numFmtId="0" fontId="4" fillId="0" borderId="0" xfId="0" applyFont="1" applyFill="1" applyBorder="1"/>
    <xf numFmtId="0" fontId="4" fillId="3" borderId="0" xfId="0" applyFont="1" applyFill="1" applyBorder="1"/>
    <xf numFmtId="0" fontId="1" fillId="3" borderId="0" xfId="0" applyFont="1" applyFill="1" applyBorder="1"/>
    <xf numFmtId="0" fontId="10" fillId="0" borderId="0" xfId="0" applyFont="1" applyFill="1" applyBorder="1" applyAlignment="1">
      <alignment horizontal="left" vertical="top" textRotation="90" wrapText="1"/>
    </xf>
    <xf numFmtId="0" fontId="8" fillId="0" borderId="0" xfId="0" applyFont="1" applyFill="1" applyAlignment="1">
      <alignment vertical="center"/>
    </xf>
    <xf numFmtId="0" fontId="8" fillId="0" borderId="0" xfId="0" applyFont="1" applyFill="1" applyAlignment="1">
      <alignment horizontal="left" vertical="center"/>
    </xf>
    <xf numFmtId="0" fontId="4" fillId="0" borderId="0" xfId="0" applyFont="1" applyFill="1"/>
    <xf numFmtId="0" fontId="8" fillId="9" borderId="6" xfId="0" applyFont="1" applyFill="1" applyBorder="1" applyAlignment="1">
      <alignment horizontal="center" vertical="center" wrapText="1"/>
    </xf>
    <xf numFmtId="0" fontId="8" fillId="9" borderId="6" xfId="0" applyFont="1" applyFill="1" applyBorder="1" applyAlignment="1">
      <alignment horizontal="center" vertical="center" textRotation="90" wrapText="1"/>
    </xf>
    <xf numFmtId="0" fontId="8" fillId="9" borderId="6" xfId="0" applyFont="1" applyFill="1" applyBorder="1" applyAlignment="1">
      <alignment horizontal="justify" vertical="center" wrapText="1"/>
    </xf>
    <xf numFmtId="0" fontId="11" fillId="3" borderId="6" xfId="0" applyFont="1" applyFill="1" applyBorder="1" applyAlignment="1">
      <alignment horizontal="justify" vertical="top" wrapText="1"/>
    </xf>
    <xf numFmtId="0" fontId="6" fillId="0" borderId="6" xfId="0" applyFont="1" applyFill="1" applyBorder="1" applyAlignment="1">
      <alignment horizontal="center" vertical="center" wrapText="1"/>
    </xf>
    <xf numFmtId="0" fontId="6" fillId="0" borderId="6" xfId="0" applyFont="1" applyFill="1" applyBorder="1" applyAlignment="1">
      <alignment horizontal="justify" vertical="center" wrapText="1"/>
    </xf>
    <xf numFmtId="0" fontId="4" fillId="0" borderId="6" xfId="0" applyFont="1" applyFill="1" applyBorder="1" applyAlignment="1">
      <alignment horizontal="center" vertical="center" wrapText="1"/>
    </xf>
    <xf numFmtId="0" fontId="11" fillId="0" borderId="6"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4" fillId="0" borderId="6" xfId="0" applyFont="1" applyFill="1" applyBorder="1" applyAlignment="1">
      <alignment horizontal="justify" vertical="center" wrapText="1"/>
    </xf>
    <xf numFmtId="0" fontId="13" fillId="0" borderId="6" xfId="0" applyFont="1" applyFill="1" applyBorder="1" applyAlignment="1">
      <alignment horizontal="center" vertical="center" wrapText="1"/>
    </xf>
    <xf numFmtId="0" fontId="13" fillId="0" borderId="6" xfId="0" applyFont="1" applyFill="1" applyBorder="1" applyAlignment="1">
      <alignment horizontal="justify" vertical="center" wrapText="1"/>
    </xf>
    <xf numFmtId="0" fontId="11" fillId="0" borderId="6" xfId="0" applyFont="1" applyFill="1" applyBorder="1" applyAlignment="1">
      <alignment horizontal="justify" vertical="center" wrapText="1"/>
    </xf>
    <xf numFmtId="0" fontId="1" fillId="0" borderId="0" xfId="0" applyFont="1" applyFill="1" applyBorder="1"/>
    <xf numFmtId="0" fontId="11" fillId="0" borderId="6" xfId="0" applyFont="1" applyFill="1" applyBorder="1" applyAlignment="1">
      <alignment horizontal="justify" vertical="top" wrapText="1"/>
    </xf>
    <xf numFmtId="0" fontId="6" fillId="0" borderId="6" xfId="0" applyFont="1" applyFill="1" applyBorder="1" applyAlignment="1" applyProtection="1">
      <alignment horizontal="justify" vertical="center" wrapText="1"/>
    </xf>
    <xf numFmtId="0" fontId="6" fillId="0" borderId="6" xfId="0" applyFont="1" applyFill="1" applyBorder="1" applyAlignment="1">
      <alignment vertical="center" wrapText="1"/>
    </xf>
    <xf numFmtId="0" fontId="4" fillId="0" borderId="6" xfId="0" applyFont="1" applyFill="1" applyBorder="1" applyAlignment="1">
      <alignment vertical="center" wrapText="1"/>
    </xf>
    <xf numFmtId="0" fontId="14" fillId="0" borderId="6" xfId="0" applyFont="1" applyFill="1" applyBorder="1" applyAlignment="1">
      <alignment horizontal="center" vertical="center" wrapText="1"/>
    </xf>
    <xf numFmtId="0" fontId="4" fillId="0" borderId="6" xfId="0" applyFont="1" applyFill="1" applyBorder="1" applyAlignment="1">
      <alignment horizontal="justify" vertical="top" wrapText="1"/>
    </xf>
    <xf numFmtId="0" fontId="4" fillId="0" borderId="6" xfId="0" applyFont="1" applyFill="1" applyBorder="1" applyAlignment="1">
      <alignment horizontal="left" vertical="center" wrapText="1"/>
    </xf>
    <xf numFmtId="0" fontId="4" fillId="0" borderId="6" xfId="0" applyFont="1" applyFill="1" applyBorder="1" applyAlignment="1" applyProtection="1">
      <alignment horizontal="justify" vertical="center" wrapText="1"/>
    </xf>
    <xf numFmtId="0" fontId="3" fillId="0" borderId="6" xfId="0" applyFont="1" applyBorder="1" applyAlignment="1">
      <alignment horizontal="center" vertical="center" wrapText="1"/>
    </xf>
    <xf numFmtId="0" fontId="3" fillId="0" borderId="6" xfId="0" applyFont="1" applyBorder="1" applyAlignment="1">
      <alignment horizontal="center" vertical="center"/>
    </xf>
    <xf numFmtId="0" fontId="3" fillId="0" borderId="6" xfId="0" applyFont="1" applyBorder="1" applyAlignment="1">
      <alignment vertical="center"/>
    </xf>
    <xf numFmtId="0" fontId="1" fillId="0" borderId="6" xfId="0" applyFont="1" applyBorder="1" applyAlignment="1">
      <alignment horizontal="justify" vertical="center" wrapText="1"/>
    </xf>
    <xf numFmtId="0" fontId="1" fillId="0" borderId="6" xfId="0" applyFont="1" applyBorder="1" applyAlignment="1">
      <alignment horizontal="center" vertical="center"/>
    </xf>
    <xf numFmtId="0" fontId="1" fillId="0" borderId="6" xfId="0" applyFont="1" applyBorder="1" applyAlignment="1">
      <alignment horizontal="center" vertical="center" wrapText="1"/>
    </xf>
    <xf numFmtId="0" fontId="0" fillId="3" borderId="0" xfId="0" applyFill="1" applyBorder="1"/>
    <xf numFmtId="0" fontId="23" fillId="0" borderId="6" xfId="0" applyFont="1" applyBorder="1" applyAlignment="1">
      <alignment horizontal="center" vertical="center"/>
    </xf>
    <xf numFmtId="0" fontId="3" fillId="6" borderId="6" xfId="0" applyFont="1" applyFill="1" applyBorder="1" applyAlignment="1">
      <alignment vertical="center"/>
    </xf>
    <xf numFmtId="0" fontId="24" fillId="6" borderId="6" xfId="0" applyFont="1" applyFill="1" applyBorder="1" applyAlignment="1">
      <alignment horizontal="center" vertical="center"/>
    </xf>
    <xf numFmtId="0" fontId="24" fillId="7" borderId="6" xfId="0" applyFont="1" applyFill="1" applyBorder="1" applyAlignment="1">
      <alignment horizontal="center" vertical="center"/>
    </xf>
    <xf numFmtId="0" fontId="3" fillId="7" borderId="6" xfId="0" applyFont="1" applyFill="1" applyBorder="1" applyAlignment="1">
      <alignment vertical="center"/>
    </xf>
    <xf numFmtId="0" fontId="24" fillId="5" borderId="6" xfId="0" applyFont="1" applyFill="1" applyBorder="1" applyAlignment="1">
      <alignment horizontal="center" vertical="center"/>
    </xf>
    <xf numFmtId="0" fontId="3" fillId="5" borderId="6" xfId="0" applyFont="1" applyFill="1" applyBorder="1" applyAlignment="1">
      <alignment vertical="center"/>
    </xf>
    <xf numFmtId="0" fontId="24" fillId="2" borderId="6" xfId="0" applyFont="1" applyFill="1" applyBorder="1" applyAlignment="1">
      <alignment horizontal="center" vertical="center"/>
    </xf>
    <xf numFmtId="0" fontId="3" fillId="2" borderId="6" xfId="0" applyFont="1" applyFill="1" applyBorder="1" applyAlignment="1">
      <alignment vertical="center"/>
    </xf>
    <xf numFmtId="0" fontId="1" fillId="0" borderId="6" xfId="0" applyFont="1" applyBorder="1" applyAlignment="1">
      <alignment vertical="center"/>
    </xf>
    <xf numFmtId="0" fontId="1" fillId="0" borderId="6" xfId="0" applyFont="1" applyBorder="1" applyAlignment="1">
      <alignment horizontal="justify" vertical="center"/>
    </xf>
    <xf numFmtId="0" fontId="1" fillId="0" borderId="0" xfId="0" applyFont="1"/>
    <xf numFmtId="0" fontId="22" fillId="0" borderId="6" xfId="0" applyFont="1" applyBorder="1" applyAlignment="1">
      <alignment horizontal="center" vertical="center"/>
    </xf>
    <xf numFmtId="0" fontId="22" fillId="0" borderId="6" xfId="0" applyNumberFormat="1" applyFont="1" applyBorder="1" applyAlignment="1">
      <alignment horizontal="center" vertical="center"/>
    </xf>
    <xf numFmtId="0" fontId="22" fillId="0" borderId="6" xfId="0" applyFont="1" applyBorder="1" applyAlignment="1">
      <alignment horizontal="center" vertical="top" wrapText="1"/>
    </xf>
    <xf numFmtId="0" fontId="24" fillId="6" borderId="6" xfId="0" applyFont="1" applyFill="1" applyBorder="1" applyAlignment="1">
      <alignment vertical="center" wrapText="1"/>
    </xf>
    <xf numFmtId="0" fontId="24" fillId="6" borderId="6" xfId="0" applyFont="1" applyFill="1" applyBorder="1" applyAlignment="1">
      <alignment horizontal="left" vertical="center" wrapText="1"/>
    </xf>
    <xf numFmtId="0" fontId="24" fillId="5" borderId="6" xfId="0" applyFont="1" applyFill="1" applyBorder="1" applyAlignment="1">
      <alignment horizontal="left" vertical="center" wrapText="1"/>
    </xf>
    <xf numFmtId="0" fontId="22" fillId="6" borderId="6" xfId="0" applyFont="1" applyFill="1" applyBorder="1" applyAlignment="1">
      <alignment horizontal="center" vertical="center"/>
    </xf>
    <xf numFmtId="0" fontId="24" fillId="3" borderId="13" xfId="0" applyFont="1" applyFill="1" applyBorder="1" applyAlignment="1">
      <alignment horizontal="left" vertical="top" wrapText="1" readingOrder="1"/>
    </xf>
    <xf numFmtId="0" fontId="22" fillId="5" borderId="6" xfId="0" applyFont="1" applyFill="1" applyBorder="1" applyAlignment="1">
      <alignment horizontal="center" vertical="center"/>
    </xf>
    <xf numFmtId="0" fontId="22" fillId="5" borderId="6" xfId="0" applyFont="1" applyFill="1" applyBorder="1" applyAlignment="1">
      <alignment horizontal="center" vertical="center" wrapText="1"/>
    </xf>
    <xf numFmtId="0" fontId="24" fillId="2" borderId="6" xfId="0" applyFont="1" applyFill="1" applyBorder="1" applyAlignment="1">
      <alignment horizontal="left" vertical="center" wrapText="1"/>
    </xf>
    <xf numFmtId="0" fontId="22" fillId="2" borderId="6" xfId="0" applyFont="1" applyFill="1" applyBorder="1" applyAlignment="1">
      <alignment horizontal="center" vertical="center"/>
    </xf>
    <xf numFmtId="0" fontId="24" fillId="2" borderId="13" xfId="0" applyFont="1" applyFill="1" applyBorder="1" applyAlignment="1">
      <alignment horizontal="left" vertical="top" wrapText="1" readingOrder="1"/>
    </xf>
    <xf numFmtId="0" fontId="3" fillId="0" borderId="6" xfId="0" applyFont="1" applyBorder="1" applyAlignment="1">
      <alignment horizontal="center" vertical="center"/>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6" fillId="3" borderId="6" xfId="0" applyFont="1" applyFill="1" applyBorder="1" applyAlignment="1">
      <alignment horizontal="center" vertical="center" wrapText="1"/>
    </xf>
    <xf numFmtId="0" fontId="13" fillId="3" borderId="6" xfId="0" applyFont="1" applyFill="1" applyBorder="1" applyAlignment="1">
      <alignment horizontal="center" vertical="center" wrapText="1"/>
    </xf>
    <xf numFmtId="0" fontId="4" fillId="3" borderId="6" xfId="0" applyFont="1" applyFill="1" applyBorder="1" applyAlignment="1">
      <alignment horizontal="left" vertical="center" wrapText="1"/>
    </xf>
    <xf numFmtId="0" fontId="4" fillId="3" borderId="6" xfId="0" applyFont="1" applyFill="1" applyBorder="1" applyAlignment="1">
      <alignment horizontal="center" vertical="center" wrapText="1"/>
    </xf>
    <xf numFmtId="164" fontId="6" fillId="0" borderId="7" xfId="0" applyNumberFormat="1" applyFont="1" applyBorder="1" applyAlignment="1">
      <alignment horizontal="left" vertical="center"/>
    </xf>
    <xf numFmtId="164" fontId="6" fillId="0" borderId="8" xfId="0" applyNumberFormat="1" applyFont="1" applyBorder="1" applyAlignment="1">
      <alignment horizontal="left" vertical="center"/>
    </xf>
    <xf numFmtId="0" fontId="4" fillId="3" borderId="6" xfId="0" applyFont="1" applyFill="1" applyBorder="1" applyAlignment="1">
      <alignment horizontal="justify" vertical="center" wrapText="1"/>
    </xf>
    <xf numFmtId="0" fontId="4" fillId="3" borderId="6" xfId="0" applyFont="1" applyFill="1" applyBorder="1" applyAlignment="1">
      <alignment horizontal="left" vertical="top" wrapText="1"/>
    </xf>
    <xf numFmtId="0" fontId="8" fillId="9" borderId="6" xfId="0" applyFont="1" applyFill="1" applyBorder="1" applyAlignment="1">
      <alignment horizontal="center" vertical="center" wrapText="1"/>
    </xf>
    <xf numFmtId="0" fontId="10" fillId="9" borderId="6" xfId="0" applyFont="1" applyFill="1" applyBorder="1" applyAlignment="1">
      <alignment horizontal="center" vertical="center" textRotation="90" wrapText="1"/>
    </xf>
    <xf numFmtId="0" fontId="7" fillId="3" borderId="6" xfId="0" applyFont="1" applyFill="1" applyBorder="1" applyAlignment="1">
      <alignment horizontal="center" vertical="center" textRotation="90" wrapText="1"/>
    </xf>
    <xf numFmtId="0" fontId="8" fillId="3" borderId="6" xfId="0" applyFont="1" applyFill="1" applyBorder="1" applyAlignment="1">
      <alignment horizontal="center" vertical="center" textRotation="90" wrapText="1"/>
    </xf>
    <xf numFmtId="0" fontId="4" fillId="0" borderId="1" xfId="0" applyFont="1" applyBorder="1" applyAlignment="1">
      <alignment horizontal="center"/>
    </xf>
    <xf numFmtId="0" fontId="4" fillId="0" borderId="0" xfId="0" applyFont="1" applyBorder="1" applyAlignment="1">
      <alignment horizontal="center"/>
    </xf>
    <xf numFmtId="0" fontId="4" fillId="0" borderId="2" xfId="0" applyFont="1" applyBorder="1" applyAlignment="1">
      <alignment horizontal="center"/>
    </xf>
    <xf numFmtId="0" fontId="5" fillId="0" borderId="3" xfId="0" applyFont="1" applyBorder="1" applyAlignment="1">
      <alignment horizontal="center" vertical="center" wrapText="1"/>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1" xfId="0" applyFont="1" applyBorder="1" applyAlignment="1">
      <alignment horizontal="center" vertical="center"/>
    </xf>
    <xf numFmtId="0" fontId="5" fillId="0" borderId="0" xfId="0" applyFont="1" applyBorder="1" applyAlignment="1">
      <alignment horizontal="center" vertical="center"/>
    </xf>
    <xf numFmtId="0" fontId="5" fillId="0" borderId="2" xfId="0" applyFont="1" applyBorder="1" applyAlignment="1">
      <alignment horizontal="center" vertical="center"/>
    </xf>
    <xf numFmtId="0" fontId="4" fillId="0" borderId="4" xfId="0" applyFont="1" applyBorder="1" applyAlignment="1">
      <alignment horizontal="center"/>
    </xf>
    <xf numFmtId="0" fontId="8" fillId="9" borderId="6" xfId="0" applyFont="1" applyFill="1" applyBorder="1" applyAlignment="1">
      <alignment horizontal="center" vertical="center" textRotation="90" wrapText="1"/>
    </xf>
    <xf numFmtId="0" fontId="8" fillId="9" borderId="6" xfId="0" applyFont="1" applyFill="1" applyBorder="1" applyAlignment="1">
      <alignment horizontal="center" vertical="center" textRotation="90"/>
    </xf>
    <xf numFmtId="0" fontId="6" fillId="4" borderId="0" xfId="0" applyFont="1" applyFill="1" applyBorder="1" applyAlignment="1">
      <alignment horizontal="left" vertical="top" wrapText="1"/>
    </xf>
    <xf numFmtId="164" fontId="6" fillId="0" borderId="7" xfId="0" applyNumberFormat="1" applyFont="1" applyBorder="1" applyAlignment="1">
      <alignment horizontal="center" vertical="center"/>
    </xf>
    <xf numFmtId="164" fontId="6" fillId="0" borderId="8" xfId="0" applyNumberFormat="1" applyFont="1" applyBorder="1" applyAlignment="1">
      <alignment horizontal="center" vertical="center"/>
    </xf>
    <xf numFmtId="0" fontId="6" fillId="0" borderId="6"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6" xfId="0" applyFont="1" applyFill="1" applyBorder="1" applyAlignment="1">
      <alignment horizontal="left" vertical="top" wrapText="1"/>
    </xf>
    <xf numFmtId="0" fontId="4" fillId="0" borderId="6" xfId="0" applyFont="1" applyFill="1" applyBorder="1" applyAlignment="1">
      <alignment horizontal="left" vertical="center" wrapText="1"/>
    </xf>
    <xf numFmtId="0" fontId="7" fillId="0" borderId="6" xfId="0" applyFont="1" applyFill="1" applyBorder="1" applyAlignment="1">
      <alignment horizontal="center" vertical="center" textRotation="90" wrapText="1"/>
    </xf>
    <xf numFmtId="0" fontId="8" fillId="0" borderId="6" xfId="0" applyFont="1" applyFill="1" applyBorder="1" applyAlignment="1">
      <alignment horizontal="center" vertical="center" textRotation="90" wrapText="1"/>
    </xf>
    <xf numFmtId="0" fontId="13" fillId="0" borderId="6" xfId="0" applyFont="1" applyFill="1" applyBorder="1" applyAlignment="1">
      <alignment horizontal="center" vertical="center" wrapText="1"/>
    </xf>
    <xf numFmtId="0" fontId="8" fillId="0" borderId="0" xfId="0" applyFont="1" applyAlignment="1">
      <alignment vertical="center"/>
    </xf>
    <xf numFmtId="0" fontId="4" fillId="0" borderId="6" xfId="0" applyFont="1" applyFill="1" applyBorder="1" applyAlignment="1">
      <alignment horizontal="justify" vertical="center" wrapText="1"/>
    </xf>
    <xf numFmtId="0" fontId="18" fillId="9" borderId="6" xfId="0" applyFont="1" applyFill="1" applyBorder="1" applyAlignment="1">
      <alignment horizontal="center" vertical="center" textRotation="90" wrapText="1"/>
    </xf>
    <xf numFmtId="0" fontId="18" fillId="0" borderId="6" xfId="0" applyFont="1" applyFill="1" applyBorder="1" applyAlignment="1">
      <alignment horizontal="center" vertical="center" textRotation="90" wrapText="1"/>
    </xf>
    <xf numFmtId="0" fontId="19" fillId="0" borderId="6" xfId="0" applyFont="1" applyFill="1" applyBorder="1" applyAlignment="1">
      <alignment horizontal="center" vertical="center" textRotation="90" wrapText="1"/>
    </xf>
    <xf numFmtId="0" fontId="20" fillId="0" borderId="6" xfId="0" applyFont="1" applyFill="1" applyBorder="1" applyAlignment="1">
      <alignment horizontal="center" vertical="center" textRotation="90" wrapText="1"/>
    </xf>
    <xf numFmtId="0" fontId="3" fillId="8" borderId="11" xfId="0" applyFont="1" applyFill="1" applyBorder="1" applyAlignment="1">
      <alignment horizontal="center" vertical="center"/>
    </xf>
    <xf numFmtId="0" fontId="3" fillId="8" borderId="10" xfId="0" applyFont="1" applyFill="1" applyBorder="1" applyAlignment="1">
      <alignment horizontal="center" vertical="center"/>
    </xf>
    <xf numFmtId="0" fontId="3" fillId="8" borderId="12" xfId="0" applyFont="1" applyFill="1" applyBorder="1" applyAlignment="1">
      <alignment horizontal="center" vertical="center"/>
    </xf>
    <xf numFmtId="0" fontId="21" fillId="3" borderId="0" xfId="1" applyFont="1" applyFill="1" applyBorder="1" applyAlignment="1">
      <alignment horizontal="center" vertical="center"/>
    </xf>
    <xf numFmtId="0" fontId="3" fillId="9" borderId="6" xfId="0" applyFont="1" applyFill="1" applyBorder="1" applyAlignment="1">
      <alignment horizontal="center" vertical="center"/>
    </xf>
    <xf numFmtId="0" fontId="9" fillId="0" borderId="0" xfId="1" applyAlignment="1">
      <alignment horizontal="center"/>
    </xf>
    <xf numFmtId="0" fontId="0" fillId="0" borderId="0" xfId="0" applyAlignment="1">
      <alignment horizontal="center"/>
    </xf>
    <xf numFmtId="0" fontId="22" fillId="0" borderId="6" xfId="0" applyFont="1" applyBorder="1" applyAlignment="1">
      <alignment horizontal="center" vertical="center"/>
    </xf>
    <xf numFmtId="0" fontId="3" fillId="0" borderId="6" xfId="0" applyFont="1" applyBorder="1" applyAlignment="1">
      <alignment horizontal="center" vertical="center"/>
    </xf>
    <xf numFmtId="0" fontId="23" fillId="0" borderId="6" xfId="0" applyFont="1" applyBorder="1" applyAlignment="1">
      <alignment horizontal="center" vertical="center" wrapText="1"/>
    </xf>
    <xf numFmtId="0" fontId="0" fillId="0" borderId="4" xfId="0" applyBorder="1" applyAlignment="1">
      <alignment horizontal="center"/>
    </xf>
    <xf numFmtId="0" fontId="25" fillId="0" borderId="0" xfId="0" applyFont="1" applyAlignment="1">
      <alignment horizontal="left" vertical="center" wrapText="1"/>
    </xf>
    <xf numFmtId="0" fontId="2" fillId="0" borderId="6" xfId="0" applyFont="1" applyBorder="1" applyAlignment="1">
      <alignment horizontal="center" wrapText="1"/>
    </xf>
    <xf numFmtId="0" fontId="26" fillId="0" borderId="0" xfId="1" applyFont="1" applyFill="1" applyBorder="1" applyAlignment="1">
      <alignment horizontal="center" vertical="center"/>
    </xf>
    <xf numFmtId="0" fontId="3" fillId="0" borderId="6"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2" xfId="0" applyFont="1" applyBorder="1" applyAlignment="1">
      <alignment horizontal="center" vertical="center" wrapText="1"/>
    </xf>
  </cellXfs>
  <cellStyles count="2">
    <cellStyle name="Hipervínculo" xfId="1" builtinId="8"/>
    <cellStyle name="Normal" xfId="0" builtinId="0"/>
  </cellStyles>
  <dxfs count="62">
    <dxf>
      <fill>
        <patternFill>
          <bgColor rgb="FF00B050"/>
        </patternFill>
      </fill>
    </dxf>
    <dxf>
      <fill>
        <patternFill>
          <bgColor rgb="FFFFFF00"/>
        </patternFill>
      </fill>
    </dxf>
    <dxf>
      <fill>
        <patternFill>
          <bgColor rgb="FFC000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C000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C000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C000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C000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C000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C000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C00000"/>
        </patternFill>
      </fill>
    </dxf>
    <dxf>
      <fill>
        <patternFill>
          <bgColor rgb="FFFF0000"/>
        </patternFill>
      </fill>
    </dxf>
    <dxf>
      <fill>
        <patternFill>
          <bgColor rgb="FF00B050"/>
        </patternFill>
      </fill>
    </dxf>
    <dxf>
      <fill>
        <patternFill>
          <bgColor rgb="FFFFFF00"/>
        </patternFill>
      </fill>
    </dxf>
    <dxf>
      <fill>
        <patternFill>
          <bgColor rgb="FFFF0000"/>
        </patternFill>
      </fill>
    </dxf>
  </dxfs>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389466</xdr:colOff>
      <xdr:row>0</xdr:row>
      <xdr:rowOff>0</xdr:rowOff>
    </xdr:from>
    <xdr:to>
      <xdr:col>4</xdr:col>
      <xdr:colOff>406399</xdr:colOff>
      <xdr:row>2</xdr:row>
      <xdr:rowOff>406400</xdr:rowOff>
    </xdr:to>
    <xdr:pic>
      <xdr:nvPicPr>
        <xdr:cNvPr id="3" name="Imagen 2"/>
        <xdr:cNvPicPr/>
      </xdr:nvPicPr>
      <xdr:blipFill>
        <a:blip xmlns:r="http://schemas.openxmlformats.org/officeDocument/2006/relationships" r:embed="rId1">
          <a:extLst>
            <a:ext uri="{28A0092B-C50C-407E-A947-70E740481C1C}">
              <a14:useLocalDpi xmlns:a14="http://schemas.microsoft.com/office/drawing/2010/main" val="0"/>
            </a:ext>
          </a:extLst>
        </a:blip>
        <a:srcRect t="28917" b="20230"/>
        <a:stretch>
          <a:fillRect/>
        </a:stretch>
      </xdr:blipFill>
      <xdr:spPr bwMode="auto">
        <a:xfrm>
          <a:off x="389466" y="0"/>
          <a:ext cx="3877733" cy="13208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338667</xdr:colOff>
      <xdr:row>0</xdr:row>
      <xdr:rowOff>0</xdr:rowOff>
    </xdr:from>
    <xdr:to>
      <xdr:col>4</xdr:col>
      <xdr:colOff>355600</xdr:colOff>
      <xdr:row>2</xdr:row>
      <xdr:rowOff>406400</xdr:rowOff>
    </xdr:to>
    <xdr:pic>
      <xdr:nvPicPr>
        <xdr:cNvPr id="3" name="Imagen 2"/>
        <xdr:cNvPicPr/>
      </xdr:nvPicPr>
      <xdr:blipFill>
        <a:blip xmlns:r="http://schemas.openxmlformats.org/officeDocument/2006/relationships" r:embed="rId1">
          <a:extLst>
            <a:ext uri="{28A0092B-C50C-407E-A947-70E740481C1C}">
              <a14:useLocalDpi xmlns:a14="http://schemas.microsoft.com/office/drawing/2010/main" val="0"/>
            </a:ext>
          </a:extLst>
        </a:blip>
        <a:srcRect t="28917" b="20230"/>
        <a:stretch>
          <a:fillRect/>
        </a:stretch>
      </xdr:blipFill>
      <xdr:spPr bwMode="auto">
        <a:xfrm>
          <a:off x="338667" y="0"/>
          <a:ext cx="3877733" cy="132080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296333</xdr:colOff>
      <xdr:row>0</xdr:row>
      <xdr:rowOff>126999</xdr:rowOff>
    </xdr:from>
    <xdr:to>
      <xdr:col>4</xdr:col>
      <xdr:colOff>423333</xdr:colOff>
      <xdr:row>2</xdr:row>
      <xdr:rowOff>634999</xdr:rowOff>
    </xdr:to>
    <xdr:pic>
      <xdr:nvPicPr>
        <xdr:cNvPr id="4" name="Imagen 3"/>
        <xdr:cNvPicPr/>
      </xdr:nvPicPr>
      <xdr:blipFill>
        <a:blip xmlns:r="http://schemas.openxmlformats.org/officeDocument/2006/relationships" r:embed="rId1">
          <a:extLst>
            <a:ext uri="{28A0092B-C50C-407E-A947-70E740481C1C}">
              <a14:useLocalDpi xmlns:a14="http://schemas.microsoft.com/office/drawing/2010/main" val="0"/>
            </a:ext>
          </a:extLst>
        </a:blip>
        <a:srcRect t="28917" b="20230"/>
        <a:stretch>
          <a:fillRect/>
        </a:stretch>
      </xdr:blipFill>
      <xdr:spPr bwMode="auto">
        <a:xfrm>
          <a:off x="296333" y="126999"/>
          <a:ext cx="4021667" cy="1439333"/>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423333</xdr:colOff>
      <xdr:row>0</xdr:row>
      <xdr:rowOff>148167</xdr:rowOff>
    </xdr:from>
    <xdr:to>
      <xdr:col>4</xdr:col>
      <xdr:colOff>550333</xdr:colOff>
      <xdr:row>2</xdr:row>
      <xdr:rowOff>656167</xdr:rowOff>
    </xdr:to>
    <xdr:pic>
      <xdr:nvPicPr>
        <xdr:cNvPr id="4" name="Imagen 3"/>
        <xdr:cNvPicPr/>
      </xdr:nvPicPr>
      <xdr:blipFill>
        <a:blip xmlns:r="http://schemas.openxmlformats.org/officeDocument/2006/relationships" r:embed="rId1">
          <a:extLst>
            <a:ext uri="{28A0092B-C50C-407E-A947-70E740481C1C}">
              <a14:useLocalDpi xmlns:a14="http://schemas.microsoft.com/office/drawing/2010/main" val="0"/>
            </a:ext>
          </a:extLst>
        </a:blip>
        <a:srcRect t="28917" b="20230"/>
        <a:stretch>
          <a:fillRect/>
        </a:stretch>
      </xdr:blipFill>
      <xdr:spPr bwMode="auto">
        <a:xfrm>
          <a:off x="423333" y="148167"/>
          <a:ext cx="4021667" cy="1439333"/>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127000</xdr:colOff>
      <xdr:row>0</xdr:row>
      <xdr:rowOff>127000</xdr:rowOff>
    </xdr:from>
    <xdr:to>
      <xdr:col>4</xdr:col>
      <xdr:colOff>804333</xdr:colOff>
      <xdr:row>2</xdr:row>
      <xdr:rowOff>973667</xdr:rowOff>
    </xdr:to>
    <xdr:pic>
      <xdr:nvPicPr>
        <xdr:cNvPr id="4" name="Imagen 3"/>
        <xdr:cNvPicPr/>
      </xdr:nvPicPr>
      <xdr:blipFill>
        <a:blip xmlns:r="http://schemas.openxmlformats.org/officeDocument/2006/relationships" r:embed="rId1">
          <a:extLst>
            <a:ext uri="{28A0092B-C50C-407E-A947-70E740481C1C}">
              <a14:useLocalDpi xmlns:a14="http://schemas.microsoft.com/office/drawing/2010/main" val="0"/>
            </a:ext>
          </a:extLst>
        </a:blip>
        <a:srcRect t="28917" b="20230"/>
        <a:stretch>
          <a:fillRect/>
        </a:stretch>
      </xdr:blipFill>
      <xdr:spPr bwMode="auto">
        <a:xfrm>
          <a:off x="127000" y="127000"/>
          <a:ext cx="4572000" cy="1778000"/>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DDD:Users:lorenawilches:Downloads:ANEXO%2020.%20MATRIZ%20DE%20IDENTIFICACI&#211;N%20DE%20RIESG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EA COMERECIAL"/>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I40"/>
  <sheetViews>
    <sheetView view="pageBreakPreview" topLeftCell="AC1" zoomScale="75" zoomScaleNormal="75" zoomScalePageLayoutView="75" workbookViewId="0">
      <pane ySplit="6" topLeftCell="A7" activePane="bottomLeft" state="frozen"/>
      <selection activeCell="G5" sqref="G5"/>
      <selection pane="bottomLeft" activeCell="AH3" sqref="AH3"/>
    </sheetView>
  </sheetViews>
  <sheetFormatPr baseColWidth="10" defaultColWidth="11.42578125" defaultRowHeight="15"/>
  <cols>
    <col min="1" max="1" width="12.7109375" style="32" customWidth="1"/>
    <col min="2" max="6" width="12.7109375" style="2" customWidth="1"/>
    <col min="7" max="7" width="23.42578125" style="2" customWidth="1"/>
    <col min="8" max="8" width="23.28515625" style="2" customWidth="1"/>
    <col min="9" max="9" width="39.28515625" style="24" customWidth="1"/>
    <col min="10" max="10" width="43.42578125" style="2" customWidth="1"/>
    <col min="11" max="11" width="42.7109375" style="24" customWidth="1"/>
    <col min="12" max="12" width="4.7109375" style="2" bestFit="1" customWidth="1"/>
    <col min="13" max="14" width="7.7109375" style="2" bestFit="1" customWidth="1"/>
    <col min="15" max="17" width="28.28515625" style="2" customWidth="1"/>
    <col min="18" max="19" width="7.28515625" style="2" bestFit="1" customWidth="1"/>
    <col min="20" max="20" width="10.140625" style="2" bestFit="1" customWidth="1"/>
    <col min="21" max="21" width="14.42578125" style="2" customWidth="1"/>
    <col min="22" max="24" width="10.7109375" style="2" customWidth="1"/>
    <col min="25" max="25" width="32.7109375" style="2" customWidth="1"/>
    <col min="26" max="26" width="10.7109375" style="2" customWidth="1"/>
    <col min="27" max="27" width="50.7109375" style="2" customWidth="1"/>
    <col min="28" max="28" width="18.42578125" style="2" customWidth="1"/>
    <col min="29" max="29" width="19.140625" style="2" bestFit="1" customWidth="1"/>
    <col min="30" max="30" width="50.7109375" style="2" customWidth="1"/>
    <col min="31" max="31" width="20.42578125" style="2" bestFit="1" customWidth="1"/>
    <col min="32" max="33" width="50.7109375" style="2" customWidth="1"/>
    <col min="34" max="34" width="43.7109375" style="24" customWidth="1"/>
    <col min="35" max="16384" width="11.42578125" style="2"/>
  </cols>
  <sheetData>
    <row r="1" spans="1:34" ht="36" customHeight="1">
      <c r="A1" s="103"/>
      <c r="B1" s="104"/>
      <c r="C1" s="104"/>
      <c r="D1" s="104"/>
      <c r="E1" s="105"/>
      <c r="F1" s="106" t="s">
        <v>231</v>
      </c>
      <c r="G1" s="107"/>
      <c r="H1" s="107"/>
      <c r="I1" s="107"/>
      <c r="J1" s="107"/>
      <c r="K1" s="107"/>
      <c r="L1" s="107"/>
      <c r="M1" s="107"/>
      <c r="N1" s="107"/>
      <c r="O1" s="107"/>
      <c r="P1" s="107"/>
      <c r="Q1" s="107"/>
      <c r="R1" s="107"/>
      <c r="S1" s="107"/>
      <c r="T1" s="107"/>
      <c r="U1" s="107"/>
      <c r="V1" s="107"/>
      <c r="W1" s="107"/>
      <c r="X1" s="107"/>
      <c r="Y1" s="107"/>
      <c r="Z1" s="107"/>
      <c r="AA1" s="107"/>
      <c r="AB1" s="107"/>
      <c r="AC1" s="107"/>
      <c r="AD1" s="107"/>
      <c r="AE1" s="107"/>
      <c r="AF1" s="107"/>
      <c r="AG1" s="108"/>
      <c r="AH1" s="95" t="s">
        <v>0</v>
      </c>
    </row>
    <row r="2" spans="1:34" ht="36" customHeight="1">
      <c r="A2" s="103"/>
      <c r="B2" s="104"/>
      <c r="C2" s="104"/>
      <c r="D2" s="104"/>
      <c r="E2" s="105"/>
      <c r="F2" s="109"/>
      <c r="G2" s="110"/>
      <c r="H2" s="110"/>
      <c r="I2" s="110"/>
      <c r="J2" s="110"/>
      <c r="K2" s="110"/>
      <c r="L2" s="110"/>
      <c r="M2" s="110"/>
      <c r="N2" s="110"/>
      <c r="O2" s="110"/>
      <c r="P2" s="110"/>
      <c r="Q2" s="110"/>
      <c r="R2" s="110"/>
      <c r="S2" s="110"/>
      <c r="T2" s="110"/>
      <c r="U2" s="110"/>
      <c r="V2" s="110"/>
      <c r="W2" s="110"/>
      <c r="X2" s="110"/>
      <c r="Y2" s="110"/>
      <c r="Z2" s="110"/>
      <c r="AA2" s="110"/>
      <c r="AB2" s="110"/>
      <c r="AC2" s="110"/>
      <c r="AD2" s="110"/>
      <c r="AE2" s="110"/>
      <c r="AF2" s="110"/>
      <c r="AG2" s="111"/>
      <c r="AH2" s="96"/>
    </row>
    <row r="3" spans="1:34" ht="36" customHeight="1">
      <c r="A3" s="103"/>
      <c r="B3" s="104"/>
      <c r="C3" s="104"/>
      <c r="D3" s="104"/>
      <c r="E3" s="105"/>
      <c r="F3" s="109"/>
      <c r="G3" s="110"/>
      <c r="H3" s="110"/>
      <c r="I3" s="110"/>
      <c r="J3" s="110"/>
      <c r="K3" s="110"/>
      <c r="L3" s="110"/>
      <c r="M3" s="110"/>
      <c r="N3" s="110"/>
      <c r="O3" s="110"/>
      <c r="P3" s="110"/>
      <c r="Q3" s="110"/>
      <c r="R3" s="110"/>
      <c r="S3" s="110"/>
      <c r="T3" s="110"/>
      <c r="U3" s="110"/>
      <c r="V3" s="110"/>
      <c r="W3" s="110"/>
      <c r="X3" s="110"/>
      <c r="Y3" s="110"/>
      <c r="Z3" s="110"/>
      <c r="AA3" s="110"/>
      <c r="AB3" s="110"/>
      <c r="AC3" s="110"/>
      <c r="AD3" s="110"/>
      <c r="AE3" s="110"/>
      <c r="AF3" s="110"/>
      <c r="AG3" s="111"/>
      <c r="AH3" s="1" t="s">
        <v>475</v>
      </c>
    </row>
    <row r="4" spans="1:34">
      <c r="A4" s="112"/>
      <c r="B4" s="112"/>
      <c r="C4" s="112"/>
      <c r="D4" s="112"/>
      <c r="E4" s="112"/>
      <c r="F4" s="112"/>
      <c r="G4" s="112"/>
      <c r="H4" s="112"/>
      <c r="I4" s="112"/>
      <c r="J4" s="112"/>
      <c r="K4" s="112"/>
      <c r="L4" s="112"/>
      <c r="M4" s="112"/>
      <c r="N4" s="112"/>
      <c r="O4" s="112"/>
      <c r="P4" s="112"/>
      <c r="Q4" s="112"/>
      <c r="R4" s="112"/>
      <c r="S4" s="112"/>
      <c r="T4" s="112"/>
      <c r="U4" s="112"/>
      <c r="V4" s="112"/>
      <c r="W4" s="112"/>
      <c r="X4" s="112"/>
      <c r="Y4" s="112"/>
      <c r="Z4" s="112"/>
      <c r="AA4" s="112"/>
      <c r="AB4" s="112"/>
      <c r="AC4" s="112"/>
      <c r="AD4" s="112"/>
      <c r="AE4" s="112"/>
      <c r="AF4" s="112"/>
      <c r="AG4" s="112"/>
      <c r="AH4" s="112"/>
    </row>
    <row r="5" spans="1:34" s="26" customFormat="1" ht="43.5" customHeight="1">
      <c r="A5" s="113" t="s">
        <v>1</v>
      </c>
      <c r="B5" s="113" t="s">
        <v>2</v>
      </c>
      <c r="C5" s="114" t="s">
        <v>3</v>
      </c>
      <c r="D5" s="113" t="s">
        <v>4</v>
      </c>
      <c r="E5" s="113" t="s">
        <v>5</v>
      </c>
      <c r="F5" s="113" t="s">
        <v>6</v>
      </c>
      <c r="G5" s="99" t="s">
        <v>7</v>
      </c>
      <c r="H5" s="99"/>
      <c r="I5" s="33" t="s">
        <v>8</v>
      </c>
      <c r="J5" s="99" t="s">
        <v>9</v>
      </c>
      <c r="K5" s="99" t="s">
        <v>10</v>
      </c>
      <c r="L5" s="99" t="s">
        <v>11</v>
      </c>
      <c r="M5" s="99"/>
      <c r="N5" s="99"/>
      <c r="O5" s="99" t="s">
        <v>12</v>
      </c>
      <c r="P5" s="99"/>
      <c r="Q5" s="99"/>
      <c r="R5" s="99" t="s">
        <v>13</v>
      </c>
      <c r="S5" s="99"/>
      <c r="T5" s="99"/>
      <c r="U5" s="99"/>
      <c r="V5" s="99"/>
      <c r="W5" s="99"/>
      <c r="X5" s="99"/>
      <c r="Y5" s="33" t="s">
        <v>14</v>
      </c>
      <c r="Z5" s="99" t="s">
        <v>15</v>
      </c>
      <c r="AA5" s="99"/>
      <c r="AB5" s="99"/>
      <c r="AC5" s="99" t="s">
        <v>16</v>
      </c>
      <c r="AD5" s="99"/>
      <c r="AE5" s="99"/>
      <c r="AF5" s="99"/>
      <c r="AG5" s="99"/>
      <c r="AH5" s="99"/>
    </row>
    <row r="6" spans="1:34" s="26" customFormat="1" ht="126.75" customHeight="1">
      <c r="A6" s="113"/>
      <c r="B6" s="113"/>
      <c r="C6" s="114"/>
      <c r="D6" s="113"/>
      <c r="E6" s="113"/>
      <c r="F6" s="113"/>
      <c r="G6" s="33" t="s">
        <v>17</v>
      </c>
      <c r="H6" s="33" t="s">
        <v>18</v>
      </c>
      <c r="I6" s="33" t="s">
        <v>19</v>
      </c>
      <c r="J6" s="99"/>
      <c r="K6" s="99"/>
      <c r="L6" s="34" t="s">
        <v>20</v>
      </c>
      <c r="M6" s="34" t="s">
        <v>21</v>
      </c>
      <c r="N6" s="34" t="s">
        <v>22</v>
      </c>
      <c r="O6" s="33" t="s">
        <v>23</v>
      </c>
      <c r="P6" s="33" t="s">
        <v>24</v>
      </c>
      <c r="Q6" s="33" t="s">
        <v>25</v>
      </c>
      <c r="R6" s="34" t="s">
        <v>26</v>
      </c>
      <c r="S6" s="34" t="s">
        <v>27</v>
      </c>
      <c r="T6" s="34" t="s">
        <v>28</v>
      </c>
      <c r="U6" s="34" t="s">
        <v>29</v>
      </c>
      <c r="V6" s="34" t="s">
        <v>30</v>
      </c>
      <c r="W6" s="34" t="s">
        <v>31</v>
      </c>
      <c r="X6" s="34" t="s">
        <v>32</v>
      </c>
      <c r="Y6" s="33" t="s">
        <v>33</v>
      </c>
      <c r="Z6" s="34" t="s">
        <v>34</v>
      </c>
      <c r="AA6" s="33" t="s">
        <v>35</v>
      </c>
      <c r="AB6" s="34" t="s">
        <v>36</v>
      </c>
      <c r="AC6" s="33" t="s">
        <v>37</v>
      </c>
      <c r="AD6" s="33" t="s">
        <v>38</v>
      </c>
      <c r="AE6" s="33" t="s">
        <v>39</v>
      </c>
      <c r="AF6" s="33" t="s">
        <v>40</v>
      </c>
      <c r="AG6" s="33" t="s">
        <v>41</v>
      </c>
      <c r="AH6" s="35" t="s">
        <v>42</v>
      </c>
    </row>
    <row r="7" spans="1:34" s="27" customFormat="1" ht="55.5" customHeight="1">
      <c r="A7" s="100" t="s">
        <v>232</v>
      </c>
      <c r="B7" s="101" t="s">
        <v>43</v>
      </c>
      <c r="C7" s="101" t="s">
        <v>44</v>
      </c>
      <c r="D7" s="102" t="s">
        <v>45</v>
      </c>
      <c r="E7" s="102" t="s">
        <v>46</v>
      </c>
      <c r="F7" s="3" t="s">
        <v>47</v>
      </c>
      <c r="G7" s="88" t="s">
        <v>48</v>
      </c>
      <c r="H7" s="3" t="s">
        <v>49</v>
      </c>
      <c r="I7" s="4" t="s">
        <v>50</v>
      </c>
      <c r="J7" s="4" t="s">
        <v>51</v>
      </c>
      <c r="K7" s="4" t="s">
        <v>52</v>
      </c>
      <c r="L7" s="3">
        <v>1</v>
      </c>
      <c r="M7" s="3">
        <v>3</v>
      </c>
      <c r="N7" s="3"/>
      <c r="O7" s="3" t="s">
        <v>53</v>
      </c>
      <c r="P7" s="3" t="s">
        <v>53</v>
      </c>
      <c r="Q7" s="3" t="s">
        <v>53</v>
      </c>
      <c r="R7" s="3">
        <v>2</v>
      </c>
      <c r="S7" s="3">
        <v>4</v>
      </c>
      <c r="T7" s="5">
        <f t="shared" ref="T7:T11" si="0">+R7*S7</f>
        <v>8</v>
      </c>
      <c r="U7" s="6" t="str">
        <f t="shared" ref="U7:U36" si="1">IF(AND(T7&gt;=2,T7&lt;=4),"BAJO",IF(AND(T7&gt;=6,T7&lt;=8),"MEDIO",IF(AND(T7&gt;=10,T7&lt;=20),"ALTO",IF(AND(T7&gt;=24,T7&lt;=40),"MUY ALTO",""))))</f>
        <v>MEDIO</v>
      </c>
      <c r="V7" s="5">
        <v>25</v>
      </c>
      <c r="W7" s="5">
        <f t="shared" ref="W7:W11" si="2">+T7*V7</f>
        <v>200</v>
      </c>
      <c r="X7" s="5" t="str">
        <f>IF(AND(W7&gt;=10,W7&lt;=20),"IV",IF(AND(W7&gt;=40,W7&lt;=120),"III",IF(AND(W7&gt;=150,W7&lt;=500),"II",IF(AND(W7&gt;=600,W7&lt;=4000),"I",""))))</f>
        <v>II</v>
      </c>
      <c r="Y7" s="7" t="str">
        <f t="shared" ref="Y7:Y36" si="3">IF(AND(X7&gt;="IV",X7&lt;="IV"),"ACEPTABLE",IF(AND(X7&gt;="III",X7&lt;="III"),"MEJORABLE",IF(AND(X7&gt;="II",X7&lt;="II"),"ACEPTABLE CON CONTROL ESPECIFICO",IF(AND(X7&gt;="I",X7&lt;="I"),"NO ACEPTABLE",""))))</f>
        <v>ACEPTABLE CON CONTROL ESPECIFICO</v>
      </c>
      <c r="Z7" s="5">
        <v>1</v>
      </c>
      <c r="AA7" s="5" t="s">
        <v>54</v>
      </c>
      <c r="AB7" s="5" t="s">
        <v>55</v>
      </c>
      <c r="AC7" s="5"/>
      <c r="AD7" s="8" t="s">
        <v>56</v>
      </c>
      <c r="AE7" s="8"/>
      <c r="AF7" s="8" t="s">
        <v>57</v>
      </c>
      <c r="AG7" s="8" t="s">
        <v>58</v>
      </c>
      <c r="AH7" s="9" t="s">
        <v>59</v>
      </c>
    </row>
    <row r="8" spans="1:34" s="27" customFormat="1" ht="129" customHeight="1">
      <c r="A8" s="100"/>
      <c r="B8" s="101"/>
      <c r="C8" s="101"/>
      <c r="D8" s="102"/>
      <c r="E8" s="102"/>
      <c r="F8" s="3" t="s">
        <v>47</v>
      </c>
      <c r="G8" s="89"/>
      <c r="H8" s="3" t="s">
        <v>233</v>
      </c>
      <c r="I8" s="4" t="s">
        <v>50</v>
      </c>
      <c r="J8" s="4" t="s">
        <v>234</v>
      </c>
      <c r="K8" s="4" t="s">
        <v>235</v>
      </c>
      <c r="L8" s="3">
        <v>1</v>
      </c>
      <c r="M8" s="3">
        <v>3</v>
      </c>
      <c r="N8" s="3"/>
      <c r="O8" s="3" t="s">
        <v>236</v>
      </c>
      <c r="P8" s="3" t="s">
        <v>237</v>
      </c>
      <c r="Q8" s="3" t="s">
        <v>238</v>
      </c>
      <c r="R8" s="3">
        <v>6</v>
      </c>
      <c r="S8" s="3">
        <v>4</v>
      </c>
      <c r="T8" s="5">
        <f t="shared" si="0"/>
        <v>24</v>
      </c>
      <c r="U8" s="6" t="str">
        <f t="shared" si="1"/>
        <v>MUY ALTO</v>
      </c>
      <c r="V8" s="5">
        <v>100</v>
      </c>
      <c r="W8" s="5">
        <f t="shared" ref="W8" si="4">+T8*V8</f>
        <v>2400</v>
      </c>
      <c r="X8" s="5" t="str">
        <f>IF(AND(W8&gt;=10,W8&lt;=20),"IV",IF(AND(W8&gt;=40,W8&lt;=120),"III",IF(AND(W8&gt;=150,W8&lt;=500),"II",IF(AND(W8&gt;=600,W8&lt;=4000),"I",""))))</f>
        <v>I</v>
      </c>
      <c r="Y8" s="7" t="str">
        <f t="shared" ref="Y8" si="5">IF(AND(X8&gt;="IV",X8&lt;="IV"),"ACEPTABLE",IF(AND(X8&gt;="III",X8&lt;="III"),"MEJORABLE",IF(AND(X8&gt;="II",X8&lt;="II"),"ACEPTABLE CON CONTROL ESPECIFICO",IF(AND(X8&gt;="I",X8&lt;="I"),"NO ACEPTABLE",""))))</f>
        <v>NO ACEPTABLE</v>
      </c>
      <c r="Z8" s="5">
        <v>1</v>
      </c>
      <c r="AA8" s="5" t="s">
        <v>239</v>
      </c>
      <c r="AB8" s="5" t="s">
        <v>55</v>
      </c>
      <c r="AC8" s="5"/>
      <c r="AD8" s="8"/>
      <c r="AE8" s="8"/>
      <c r="AF8" s="8" t="s">
        <v>240</v>
      </c>
      <c r="AG8" s="8" t="s">
        <v>241</v>
      </c>
      <c r="AH8" s="9"/>
    </row>
    <row r="9" spans="1:34" s="28" customFormat="1" ht="81.75" customHeight="1">
      <c r="A9" s="100"/>
      <c r="B9" s="101"/>
      <c r="C9" s="101"/>
      <c r="D9" s="102"/>
      <c r="E9" s="102"/>
      <c r="F9" s="10" t="s">
        <v>47</v>
      </c>
      <c r="G9" s="92" t="s">
        <v>60</v>
      </c>
      <c r="H9" s="10" t="s">
        <v>61</v>
      </c>
      <c r="I9" s="11" t="s">
        <v>62</v>
      </c>
      <c r="J9" s="11" t="s">
        <v>63</v>
      </c>
      <c r="K9" s="11" t="s">
        <v>64</v>
      </c>
      <c r="L9" s="10">
        <v>1</v>
      </c>
      <c r="M9" s="3">
        <v>3</v>
      </c>
      <c r="N9" s="10"/>
      <c r="O9" s="10" t="s">
        <v>53</v>
      </c>
      <c r="P9" s="10" t="s">
        <v>53</v>
      </c>
      <c r="Q9" s="10" t="s">
        <v>53</v>
      </c>
      <c r="R9" s="10">
        <v>2</v>
      </c>
      <c r="S9" s="10">
        <v>4</v>
      </c>
      <c r="T9" s="6">
        <f t="shared" si="0"/>
        <v>8</v>
      </c>
      <c r="U9" s="6" t="str">
        <f t="shared" si="1"/>
        <v>MEDIO</v>
      </c>
      <c r="V9" s="5">
        <v>25</v>
      </c>
      <c r="W9" s="6">
        <f t="shared" si="2"/>
        <v>200</v>
      </c>
      <c r="X9" s="6" t="str">
        <f t="shared" ref="X9:X12" si="6">IF(AND(W9&gt;=10,W9&lt;=20),"IV",IF(AND(W9&gt;=40,W9&lt;=120),"III",IF(AND(W9&gt;=150,W9&lt;=500),"II",IF(AND(W9&gt;=600,W9&lt;=4000),"I",""))))</f>
        <v>II</v>
      </c>
      <c r="Y9" s="7" t="str">
        <f t="shared" si="3"/>
        <v>ACEPTABLE CON CONTROL ESPECIFICO</v>
      </c>
      <c r="Z9" s="5">
        <v>1</v>
      </c>
      <c r="AA9" s="9" t="s">
        <v>65</v>
      </c>
      <c r="AB9" s="5" t="s">
        <v>55</v>
      </c>
      <c r="AC9" s="6"/>
      <c r="AD9" s="9"/>
      <c r="AE9" s="9"/>
      <c r="AF9" s="9" t="s">
        <v>66</v>
      </c>
      <c r="AG9" s="9" t="s">
        <v>67</v>
      </c>
      <c r="AH9" s="9" t="s">
        <v>59</v>
      </c>
    </row>
    <row r="10" spans="1:34" s="28" customFormat="1" ht="81.75" customHeight="1">
      <c r="A10" s="100"/>
      <c r="B10" s="101"/>
      <c r="C10" s="101"/>
      <c r="D10" s="102"/>
      <c r="E10" s="102"/>
      <c r="F10" s="10" t="s">
        <v>47</v>
      </c>
      <c r="G10" s="92"/>
      <c r="H10" s="10" t="s">
        <v>68</v>
      </c>
      <c r="I10" s="11" t="s">
        <v>69</v>
      </c>
      <c r="J10" s="11" t="s">
        <v>70</v>
      </c>
      <c r="K10" s="11" t="s">
        <v>71</v>
      </c>
      <c r="L10" s="10">
        <v>1</v>
      </c>
      <c r="M10" s="3">
        <v>3</v>
      </c>
      <c r="N10" s="10"/>
      <c r="O10" s="10" t="s">
        <v>53</v>
      </c>
      <c r="P10" s="10" t="s">
        <v>53</v>
      </c>
      <c r="Q10" s="10" t="s">
        <v>72</v>
      </c>
      <c r="R10" s="10">
        <v>2</v>
      </c>
      <c r="S10" s="10">
        <v>1</v>
      </c>
      <c r="T10" s="6">
        <f t="shared" si="0"/>
        <v>2</v>
      </c>
      <c r="U10" s="6" t="str">
        <f t="shared" si="1"/>
        <v>BAJO</v>
      </c>
      <c r="V10" s="5">
        <v>25</v>
      </c>
      <c r="W10" s="6">
        <f t="shared" si="2"/>
        <v>50</v>
      </c>
      <c r="X10" s="6" t="str">
        <f t="shared" si="6"/>
        <v>III</v>
      </c>
      <c r="Y10" s="7" t="str">
        <f t="shared" si="3"/>
        <v>MEJORABLE</v>
      </c>
      <c r="Z10" s="5">
        <v>1</v>
      </c>
      <c r="AA10" s="9" t="s">
        <v>73</v>
      </c>
      <c r="AB10" s="5" t="s">
        <v>55</v>
      </c>
      <c r="AC10" s="6"/>
      <c r="AD10" s="9" t="s">
        <v>74</v>
      </c>
      <c r="AE10" s="9"/>
      <c r="AF10" s="9" t="s">
        <v>75</v>
      </c>
      <c r="AG10" s="9"/>
      <c r="AH10" s="9" t="s">
        <v>59</v>
      </c>
    </row>
    <row r="11" spans="1:34" s="28" customFormat="1" ht="81.75" customHeight="1">
      <c r="A11" s="100"/>
      <c r="B11" s="101"/>
      <c r="C11" s="101"/>
      <c r="D11" s="102"/>
      <c r="E11" s="102"/>
      <c r="F11" s="10" t="s">
        <v>47</v>
      </c>
      <c r="G11" s="92"/>
      <c r="H11" s="10" t="s">
        <v>76</v>
      </c>
      <c r="I11" s="11" t="s">
        <v>77</v>
      </c>
      <c r="J11" s="11" t="s">
        <v>78</v>
      </c>
      <c r="K11" s="11" t="s">
        <v>79</v>
      </c>
      <c r="L11" s="10">
        <v>1</v>
      </c>
      <c r="M11" s="3">
        <v>3</v>
      </c>
      <c r="N11" s="10"/>
      <c r="O11" s="10" t="s">
        <v>53</v>
      </c>
      <c r="P11" s="10" t="s">
        <v>53</v>
      </c>
      <c r="Q11" s="10" t="s">
        <v>53</v>
      </c>
      <c r="R11" s="10">
        <v>2</v>
      </c>
      <c r="S11" s="10">
        <v>1</v>
      </c>
      <c r="T11" s="6">
        <f t="shared" si="0"/>
        <v>2</v>
      </c>
      <c r="U11" s="6" t="str">
        <f t="shared" si="1"/>
        <v>BAJO</v>
      </c>
      <c r="V11" s="5">
        <v>25</v>
      </c>
      <c r="W11" s="6">
        <f t="shared" si="2"/>
        <v>50</v>
      </c>
      <c r="X11" s="6" t="str">
        <f t="shared" si="6"/>
        <v>III</v>
      </c>
      <c r="Y11" s="7" t="str">
        <f t="shared" si="3"/>
        <v>MEJORABLE</v>
      </c>
      <c r="Z11" s="5">
        <v>1</v>
      </c>
      <c r="AA11" s="9" t="s">
        <v>80</v>
      </c>
      <c r="AB11" s="5" t="s">
        <v>55</v>
      </c>
      <c r="AC11" s="6"/>
      <c r="AD11" s="9"/>
      <c r="AE11" s="9"/>
      <c r="AF11" s="9" t="s">
        <v>81</v>
      </c>
      <c r="AG11" s="9"/>
      <c r="AH11" s="9" t="s">
        <v>59</v>
      </c>
    </row>
    <row r="12" spans="1:34" s="27" customFormat="1" ht="72" customHeight="1">
      <c r="A12" s="100"/>
      <c r="B12" s="101"/>
      <c r="C12" s="101"/>
      <c r="D12" s="102"/>
      <c r="E12" s="102"/>
      <c r="F12" s="3" t="s">
        <v>47</v>
      </c>
      <c r="G12" s="92"/>
      <c r="H12" s="3" t="s">
        <v>82</v>
      </c>
      <c r="I12" s="4" t="s">
        <v>83</v>
      </c>
      <c r="J12" s="4" t="s">
        <v>84</v>
      </c>
      <c r="K12" s="4" t="s">
        <v>85</v>
      </c>
      <c r="L12" s="3">
        <v>1</v>
      </c>
      <c r="M12" s="3">
        <v>3</v>
      </c>
      <c r="N12" s="3"/>
      <c r="O12" s="3" t="s">
        <v>53</v>
      </c>
      <c r="P12" s="3" t="s">
        <v>53</v>
      </c>
      <c r="Q12" s="3" t="s">
        <v>53</v>
      </c>
      <c r="R12" s="3">
        <v>2</v>
      </c>
      <c r="S12" s="3">
        <v>4</v>
      </c>
      <c r="T12" s="5">
        <f>+R12*S12</f>
        <v>8</v>
      </c>
      <c r="U12" s="6" t="str">
        <f t="shared" si="1"/>
        <v>MEDIO</v>
      </c>
      <c r="V12" s="5">
        <v>25</v>
      </c>
      <c r="W12" s="5">
        <f>+T12*V12</f>
        <v>200</v>
      </c>
      <c r="X12" s="5" t="str">
        <f t="shared" si="6"/>
        <v>II</v>
      </c>
      <c r="Y12" s="7" t="str">
        <f t="shared" si="3"/>
        <v>ACEPTABLE CON CONTROL ESPECIFICO</v>
      </c>
      <c r="Z12" s="5">
        <v>1</v>
      </c>
      <c r="AA12" s="8" t="s">
        <v>86</v>
      </c>
      <c r="AB12" s="5" t="s">
        <v>55</v>
      </c>
      <c r="AC12" s="5"/>
      <c r="AD12" s="8" t="s">
        <v>87</v>
      </c>
      <c r="AE12" s="8"/>
      <c r="AF12" s="9" t="s">
        <v>88</v>
      </c>
      <c r="AG12" s="8"/>
      <c r="AH12" s="9" t="s">
        <v>59</v>
      </c>
    </row>
    <row r="13" spans="1:34" s="27" customFormat="1" ht="72" customHeight="1">
      <c r="A13" s="100"/>
      <c r="B13" s="101"/>
      <c r="C13" s="101"/>
      <c r="D13" s="102"/>
      <c r="E13" s="102"/>
      <c r="F13" s="3" t="s">
        <v>47</v>
      </c>
      <c r="G13" s="88" t="s">
        <v>89</v>
      </c>
      <c r="H13" s="3" t="s">
        <v>90</v>
      </c>
      <c r="I13" s="4" t="s">
        <v>91</v>
      </c>
      <c r="J13" s="4" t="s">
        <v>92</v>
      </c>
      <c r="K13" s="4" t="s">
        <v>93</v>
      </c>
      <c r="L13" s="3">
        <v>1</v>
      </c>
      <c r="M13" s="3">
        <v>3</v>
      </c>
      <c r="N13" s="3"/>
      <c r="O13" s="3" t="s">
        <v>94</v>
      </c>
      <c r="P13" s="3" t="s">
        <v>53</v>
      </c>
      <c r="Q13" s="3" t="s">
        <v>53</v>
      </c>
      <c r="R13" s="3">
        <v>2</v>
      </c>
      <c r="S13" s="3">
        <v>4</v>
      </c>
      <c r="T13" s="5">
        <f t="shared" ref="T13:T36" si="7">+R13*S13</f>
        <v>8</v>
      </c>
      <c r="U13" s="6" t="str">
        <f t="shared" si="1"/>
        <v>MEDIO</v>
      </c>
      <c r="V13" s="5">
        <v>25</v>
      </c>
      <c r="W13" s="5">
        <f t="shared" ref="W13:W36" si="8">+T13*V13</f>
        <v>200</v>
      </c>
      <c r="X13" s="5" t="str">
        <f>IF(AND(W13&gt;=10,W13&lt;=20),"IV",IF(AND(W13&gt;=40,W13&lt;=120),"III",IF(AND(W13&gt;=150,W13&lt;=500),"II",IF(AND(W13&gt;=600,W13&lt;=4000),"I",""))))</f>
        <v>II</v>
      </c>
      <c r="Y13" s="7" t="str">
        <f t="shared" si="3"/>
        <v>ACEPTABLE CON CONTROL ESPECIFICO</v>
      </c>
      <c r="Z13" s="5">
        <v>1</v>
      </c>
      <c r="AA13" s="8" t="s">
        <v>95</v>
      </c>
      <c r="AB13" s="5" t="s">
        <v>55</v>
      </c>
      <c r="AC13" s="5"/>
      <c r="AD13" s="8"/>
      <c r="AE13" s="8"/>
      <c r="AF13" s="8"/>
      <c r="AG13" s="5" t="s">
        <v>96</v>
      </c>
      <c r="AH13" s="8" t="s">
        <v>97</v>
      </c>
    </row>
    <row r="14" spans="1:34" s="27" customFormat="1" ht="71.25" customHeight="1">
      <c r="A14" s="100"/>
      <c r="B14" s="101"/>
      <c r="C14" s="101"/>
      <c r="D14" s="102"/>
      <c r="E14" s="102"/>
      <c r="F14" s="3" t="s">
        <v>47</v>
      </c>
      <c r="G14" s="90"/>
      <c r="H14" s="3" t="s">
        <v>98</v>
      </c>
      <c r="I14" s="13" t="s">
        <v>99</v>
      </c>
      <c r="J14" s="12" t="s">
        <v>100</v>
      </c>
      <c r="K14" s="4" t="s">
        <v>101</v>
      </c>
      <c r="L14" s="3">
        <v>1</v>
      </c>
      <c r="M14" s="3">
        <v>3</v>
      </c>
      <c r="N14" s="3"/>
      <c r="O14" s="3" t="s">
        <v>53</v>
      </c>
      <c r="P14" s="3" t="s">
        <v>102</v>
      </c>
      <c r="Q14" s="3" t="s">
        <v>53</v>
      </c>
      <c r="R14" s="3">
        <v>6</v>
      </c>
      <c r="S14" s="3">
        <v>3</v>
      </c>
      <c r="T14" s="5">
        <f t="shared" si="7"/>
        <v>18</v>
      </c>
      <c r="U14" s="6" t="str">
        <f t="shared" si="1"/>
        <v>ALTO</v>
      </c>
      <c r="V14" s="5">
        <v>60</v>
      </c>
      <c r="W14" s="5">
        <f t="shared" si="8"/>
        <v>1080</v>
      </c>
      <c r="X14" s="5" t="str">
        <f t="shared" ref="X14" si="9">IF(AND(W14&gt;=10,W14&lt;=20),"IV",IF(AND(W14&gt;=40,W14&lt;=120),"III",IF(AND(W14&gt;=150,W14&lt;=500),"II",IF(AND(W14&gt;=600,W14&lt;=4000),"I",""))))</f>
        <v>I</v>
      </c>
      <c r="Y14" s="7" t="str">
        <f t="shared" si="3"/>
        <v>NO ACEPTABLE</v>
      </c>
      <c r="Z14" s="5">
        <v>1</v>
      </c>
      <c r="AA14" s="8" t="s">
        <v>95</v>
      </c>
      <c r="AB14" s="5" t="s">
        <v>55</v>
      </c>
      <c r="AC14" s="5"/>
      <c r="AD14" s="8" t="s">
        <v>103</v>
      </c>
      <c r="AE14" s="8"/>
      <c r="AF14" s="8" t="s">
        <v>104</v>
      </c>
      <c r="AG14" s="8"/>
      <c r="AH14" s="9" t="s">
        <v>59</v>
      </c>
    </row>
    <row r="15" spans="1:34" s="27" customFormat="1" ht="71.25" customHeight="1">
      <c r="A15" s="100"/>
      <c r="B15" s="101"/>
      <c r="C15" s="101"/>
      <c r="D15" s="102"/>
      <c r="E15" s="102"/>
      <c r="F15" s="3" t="s">
        <v>47</v>
      </c>
      <c r="G15" s="89"/>
      <c r="H15" s="3" t="s">
        <v>105</v>
      </c>
      <c r="I15" s="4" t="s">
        <v>106</v>
      </c>
      <c r="J15" s="4" t="s">
        <v>107</v>
      </c>
      <c r="K15" s="4" t="s">
        <v>108</v>
      </c>
      <c r="L15" s="3">
        <v>1</v>
      </c>
      <c r="M15" s="3">
        <v>3</v>
      </c>
      <c r="N15" s="3"/>
      <c r="O15" s="3" t="s">
        <v>53</v>
      </c>
      <c r="P15" s="3" t="s">
        <v>102</v>
      </c>
      <c r="Q15" s="3" t="s">
        <v>53</v>
      </c>
      <c r="R15" s="3">
        <v>2</v>
      </c>
      <c r="S15" s="3">
        <v>1</v>
      </c>
      <c r="T15" s="5">
        <f t="shared" si="7"/>
        <v>2</v>
      </c>
      <c r="U15" s="6" t="str">
        <f t="shared" si="1"/>
        <v>BAJO</v>
      </c>
      <c r="V15" s="5">
        <v>25</v>
      </c>
      <c r="W15" s="5">
        <f t="shared" si="8"/>
        <v>50</v>
      </c>
      <c r="X15" s="5" t="str">
        <f>IF(AND(W15&gt;=10,W15&lt;=20),"IV",IF(AND(W15&gt;=40,W15&lt;=120),"III",IF(AND(W15&gt;=150,W15&lt;=500),"II",IF(AND(W15&gt;=600,W15&lt;=4000),"I",""))))</f>
        <v>III</v>
      </c>
      <c r="Y15" s="7" t="str">
        <f t="shared" si="3"/>
        <v>MEJORABLE</v>
      </c>
      <c r="Z15" s="5">
        <v>1</v>
      </c>
      <c r="AA15" s="8" t="s">
        <v>95</v>
      </c>
      <c r="AB15" s="5" t="s">
        <v>55</v>
      </c>
      <c r="AC15" s="5"/>
      <c r="AD15" s="8"/>
      <c r="AE15" s="8"/>
      <c r="AF15" s="8" t="s">
        <v>109</v>
      </c>
      <c r="AG15" s="5" t="s">
        <v>96</v>
      </c>
      <c r="AH15" s="8" t="s">
        <v>110</v>
      </c>
    </row>
    <row r="16" spans="1:34" s="27" customFormat="1" ht="71.25" customHeight="1">
      <c r="A16" s="100"/>
      <c r="B16" s="101"/>
      <c r="C16" s="101"/>
      <c r="D16" s="102"/>
      <c r="E16" s="102"/>
      <c r="F16" s="3" t="s">
        <v>47</v>
      </c>
      <c r="G16" s="91" t="s">
        <v>111</v>
      </c>
      <c r="H16" s="3" t="s">
        <v>112</v>
      </c>
      <c r="I16" s="13" t="s">
        <v>113</v>
      </c>
      <c r="J16" s="4" t="s">
        <v>114</v>
      </c>
      <c r="K16" s="4" t="s">
        <v>115</v>
      </c>
      <c r="L16" s="3">
        <v>1</v>
      </c>
      <c r="M16" s="3">
        <v>3</v>
      </c>
      <c r="N16" s="3"/>
      <c r="O16" s="3" t="s">
        <v>53</v>
      </c>
      <c r="P16" s="3" t="s">
        <v>53</v>
      </c>
      <c r="Q16" s="3" t="s">
        <v>53</v>
      </c>
      <c r="R16" s="3">
        <v>2</v>
      </c>
      <c r="S16" s="3">
        <v>2</v>
      </c>
      <c r="T16" s="5">
        <f t="shared" si="7"/>
        <v>4</v>
      </c>
      <c r="U16" s="6" t="str">
        <f t="shared" si="1"/>
        <v>BAJO</v>
      </c>
      <c r="V16" s="5">
        <v>60</v>
      </c>
      <c r="W16" s="5">
        <f t="shared" si="8"/>
        <v>240</v>
      </c>
      <c r="X16" s="5" t="str">
        <f t="shared" ref="X16:X17" si="10">IF(AND(W16&gt;=10,W16&lt;=20),"IV",IF(AND(W16&gt;=40,W16&lt;=120),"III",IF(AND(W16&gt;=150,W16&lt;=500),"II",IF(AND(W16&gt;=600,W16&lt;=4000),"I",""))))</f>
        <v>II</v>
      </c>
      <c r="Y16" s="7" t="str">
        <f t="shared" si="3"/>
        <v>ACEPTABLE CON CONTROL ESPECIFICO</v>
      </c>
      <c r="Z16" s="5">
        <v>1</v>
      </c>
      <c r="AA16" s="8" t="s">
        <v>116</v>
      </c>
      <c r="AB16" s="5" t="s">
        <v>55</v>
      </c>
      <c r="AC16" s="5"/>
      <c r="AD16" s="14"/>
      <c r="AE16" s="8"/>
      <c r="AF16" s="93" t="s">
        <v>117</v>
      </c>
      <c r="AG16" s="8"/>
      <c r="AH16" s="8" t="s">
        <v>118</v>
      </c>
    </row>
    <row r="17" spans="1:34" s="27" customFormat="1" ht="72" customHeight="1">
      <c r="A17" s="100"/>
      <c r="B17" s="101"/>
      <c r="C17" s="101"/>
      <c r="D17" s="102"/>
      <c r="E17" s="102"/>
      <c r="F17" s="3" t="s">
        <v>47</v>
      </c>
      <c r="G17" s="91"/>
      <c r="H17" s="3" t="s">
        <v>119</v>
      </c>
      <c r="I17" s="13" t="s">
        <v>120</v>
      </c>
      <c r="J17" s="4" t="s">
        <v>121</v>
      </c>
      <c r="K17" s="4" t="s">
        <v>122</v>
      </c>
      <c r="L17" s="3">
        <v>1</v>
      </c>
      <c r="M17" s="3">
        <v>3</v>
      </c>
      <c r="N17" s="3"/>
      <c r="O17" s="3" t="s">
        <v>53</v>
      </c>
      <c r="P17" s="3" t="s">
        <v>53</v>
      </c>
      <c r="Q17" s="3" t="s">
        <v>53</v>
      </c>
      <c r="R17" s="3">
        <v>2</v>
      </c>
      <c r="S17" s="3">
        <v>2</v>
      </c>
      <c r="T17" s="5">
        <f t="shared" si="7"/>
        <v>4</v>
      </c>
      <c r="U17" s="6" t="str">
        <f t="shared" si="1"/>
        <v>BAJO</v>
      </c>
      <c r="V17" s="5">
        <v>60</v>
      </c>
      <c r="W17" s="5">
        <f t="shared" si="8"/>
        <v>240</v>
      </c>
      <c r="X17" s="5" t="str">
        <f t="shared" si="10"/>
        <v>II</v>
      </c>
      <c r="Y17" s="7" t="str">
        <f t="shared" si="3"/>
        <v>ACEPTABLE CON CONTROL ESPECIFICO</v>
      </c>
      <c r="Z17" s="5">
        <v>1</v>
      </c>
      <c r="AA17" s="8" t="s">
        <v>116</v>
      </c>
      <c r="AB17" s="5" t="s">
        <v>55</v>
      </c>
      <c r="AC17" s="5"/>
      <c r="AD17" s="14"/>
      <c r="AE17" s="8"/>
      <c r="AF17" s="93"/>
      <c r="AG17" s="8"/>
      <c r="AH17" s="8" t="s">
        <v>118</v>
      </c>
    </row>
    <row r="18" spans="1:34" s="27" customFormat="1" ht="72" customHeight="1">
      <c r="A18" s="100"/>
      <c r="B18" s="101"/>
      <c r="C18" s="101"/>
      <c r="D18" s="102"/>
      <c r="E18" s="102"/>
      <c r="F18" s="3" t="s">
        <v>47</v>
      </c>
      <c r="G18" s="91"/>
      <c r="H18" s="3" t="s">
        <v>123</v>
      </c>
      <c r="I18" s="4" t="s">
        <v>124</v>
      </c>
      <c r="J18" s="4" t="s">
        <v>125</v>
      </c>
      <c r="K18" s="4" t="s">
        <v>126</v>
      </c>
      <c r="L18" s="3">
        <v>1</v>
      </c>
      <c r="M18" s="3">
        <v>3</v>
      </c>
      <c r="N18" s="3"/>
      <c r="O18" s="3" t="s">
        <v>127</v>
      </c>
      <c r="P18" s="3" t="s">
        <v>53</v>
      </c>
      <c r="Q18" s="3" t="s">
        <v>53</v>
      </c>
      <c r="R18" s="3">
        <v>2</v>
      </c>
      <c r="S18" s="3">
        <v>4</v>
      </c>
      <c r="T18" s="5">
        <f t="shared" si="7"/>
        <v>8</v>
      </c>
      <c r="U18" s="6" t="str">
        <f t="shared" si="1"/>
        <v>MEDIO</v>
      </c>
      <c r="V18" s="5">
        <v>25</v>
      </c>
      <c r="W18" s="5">
        <f t="shared" si="8"/>
        <v>200</v>
      </c>
      <c r="X18" s="5" t="str">
        <f>IF(AND(W18&gt;=10,W18&lt;=20),"IV",IF(AND(W18&gt;=40,W18&lt;=120),"III",IF(AND(W18&gt;=150,W18&lt;=500),"II",IF(AND(W18&gt;=600,W18&lt;=4000),"I",""))))</f>
        <v>II</v>
      </c>
      <c r="Y18" s="7" t="str">
        <f t="shared" si="3"/>
        <v>ACEPTABLE CON CONTROL ESPECIFICO</v>
      </c>
      <c r="Z18" s="5">
        <v>1</v>
      </c>
      <c r="AA18" s="4" t="s">
        <v>128</v>
      </c>
      <c r="AB18" s="5" t="s">
        <v>55</v>
      </c>
      <c r="AC18" s="5"/>
      <c r="AD18" s="93" t="s">
        <v>129</v>
      </c>
      <c r="AE18" s="14"/>
      <c r="AF18" s="97" t="s">
        <v>130</v>
      </c>
      <c r="AG18" s="94"/>
      <c r="AH18" s="97" t="s">
        <v>131</v>
      </c>
    </row>
    <row r="19" spans="1:34" s="27" customFormat="1" ht="92.25" customHeight="1">
      <c r="A19" s="100"/>
      <c r="B19" s="101"/>
      <c r="C19" s="101"/>
      <c r="D19" s="102"/>
      <c r="E19" s="102"/>
      <c r="F19" s="3" t="s">
        <v>47</v>
      </c>
      <c r="G19" s="88" t="s">
        <v>137</v>
      </c>
      <c r="H19" s="3" t="s">
        <v>132</v>
      </c>
      <c r="I19" s="4" t="s">
        <v>133</v>
      </c>
      <c r="J19" s="4" t="s">
        <v>134</v>
      </c>
      <c r="K19" s="4" t="s">
        <v>135</v>
      </c>
      <c r="L19" s="3">
        <v>1</v>
      </c>
      <c r="M19" s="3">
        <v>3</v>
      </c>
      <c r="N19" s="3"/>
      <c r="O19" s="3" t="s">
        <v>53</v>
      </c>
      <c r="P19" s="3" t="s">
        <v>53</v>
      </c>
      <c r="Q19" s="3" t="s">
        <v>53</v>
      </c>
      <c r="R19" s="3">
        <v>2</v>
      </c>
      <c r="S19" s="3">
        <v>4</v>
      </c>
      <c r="T19" s="5">
        <f>+R19*S19</f>
        <v>8</v>
      </c>
      <c r="U19" s="6" t="str">
        <f t="shared" si="1"/>
        <v>MEDIO</v>
      </c>
      <c r="V19" s="5">
        <v>25</v>
      </c>
      <c r="W19" s="5">
        <f>+T19*V19</f>
        <v>200</v>
      </c>
      <c r="X19" s="5" t="str">
        <f t="shared" ref="X19:X36" si="11">IF(AND(W19&gt;=10,W19&lt;=20),"IV",IF(AND(W19&gt;=40,W19&lt;=120),"III",IF(AND(W19&gt;=150,W19&lt;=500),"II",IF(AND(W19&gt;=600,W19&lt;=4000),"I",""))))</f>
        <v>II</v>
      </c>
      <c r="Y19" s="7" t="str">
        <f t="shared" si="3"/>
        <v>ACEPTABLE CON CONTROL ESPECIFICO</v>
      </c>
      <c r="Z19" s="5">
        <v>1</v>
      </c>
      <c r="AA19" s="4" t="s">
        <v>136</v>
      </c>
      <c r="AB19" s="5" t="s">
        <v>55</v>
      </c>
      <c r="AC19" s="15"/>
      <c r="AD19" s="93"/>
      <c r="AE19" s="14"/>
      <c r="AF19" s="97"/>
      <c r="AG19" s="94"/>
      <c r="AH19" s="97"/>
    </row>
    <row r="20" spans="1:34" s="27" customFormat="1" ht="72" customHeight="1">
      <c r="A20" s="100"/>
      <c r="B20" s="101"/>
      <c r="C20" s="101"/>
      <c r="D20" s="102"/>
      <c r="E20" s="102"/>
      <c r="F20" s="3" t="s">
        <v>47</v>
      </c>
      <c r="G20" s="90"/>
      <c r="H20" s="3" t="s">
        <v>138</v>
      </c>
      <c r="I20" s="4" t="s">
        <v>139</v>
      </c>
      <c r="J20" s="4" t="s">
        <v>140</v>
      </c>
      <c r="K20" s="4" t="s">
        <v>141</v>
      </c>
      <c r="L20" s="3">
        <v>1</v>
      </c>
      <c r="M20" s="3">
        <v>3</v>
      </c>
      <c r="N20" s="3"/>
      <c r="O20" s="3" t="s">
        <v>53</v>
      </c>
      <c r="P20" s="3" t="s">
        <v>53</v>
      </c>
      <c r="Q20" s="3" t="s">
        <v>53</v>
      </c>
      <c r="R20" s="3">
        <v>2</v>
      </c>
      <c r="S20" s="3">
        <v>4</v>
      </c>
      <c r="T20" s="5">
        <f t="shared" si="7"/>
        <v>8</v>
      </c>
      <c r="U20" s="6" t="str">
        <f t="shared" si="1"/>
        <v>MEDIO</v>
      </c>
      <c r="V20" s="5">
        <v>25</v>
      </c>
      <c r="W20" s="5">
        <f t="shared" si="8"/>
        <v>200</v>
      </c>
      <c r="X20" s="5" t="str">
        <f t="shared" si="11"/>
        <v>II</v>
      </c>
      <c r="Y20" s="7" t="str">
        <f t="shared" si="3"/>
        <v>ACEPTABLE CON CONTROL ESPECIFICO</v>
      </c>
      <c r="Z20" s="5">
        <v>1</v>
      </c>
      <c r="AA20" s="4" t="s">
        <v>136</v>
      </c>
      <c r="AB20" s="5" t="s">
        <v>55</v>
      </c>
      <c r="AC20" s="5" t="s">
        <v>142</v>
      </c>
      <c r="AD20" s="93"/>
      <c r="AE20" s="14"/>
      <c r="AF20" s="97"/>
      <c r="AG20" s="94"/>
      <c r="AH20" s="97"/>
    </row>
    <row r="21" spans="1:34" s="27" customFormat="1" ht="72" customHeight="1">
      <c r="A21" s="100"/>
      <c r="B21" s="101"/>
      <c r="C21" s="101"/>
      <c r="D21" s="102"/>
      <c r="E21" s="102"/>
      <c r="F21" s="3" t="s">
        <v>47</v>
      </c>
      <c r="G21" s="90"/>
      <c r="H21" s="3" t="s">
        <v>143</v>
      </c>
      <c r="I21" s="4" t="s">
        <v>144</v>
      </c>
      <c r="J21" s="4" t="s">
        <v>145</v>
      </c>
      <c r="K21" s="4" t="s">
        <v>146</v>
      </c>
      <c r="L21" s="3">
        <v>1</v>
      </c>
      <c r="M21" s="3">
        <v>3</v>
      </c>
      <c r="N21" s="3"/>
      <c r="O21" s="3" t="s">
        <v>53</v>
      </c>
      <c r="P21" s="3" t="s">
        <v>53</v>
      </c>
      <c r="Q21" s="3" t="s">
        <v>53</v>
      </c>
      <c r="R21" s="3">
        <v>2</v>
      </c>
      <c r="S21" s="3">
        <v>3</v>
      </c>
      <c r="T21" s="5">
        <f t="shared" si="7"/>
        <v>6</v>
      </c>
      <c r="U21" s="6" t="str">
        <f t="shared" si="1"/>
        <v>MEDIO</v>
      </c>
      <c r="V21" s="5">
        <v>25</v>
      </c>
      <c r="W21" s="5">
        <f t="shared" si="8"/>
        <v>150</v>
      </c>
      <c r="X21" s="5" t="str">
        <f t="shared" si="11"/>
        <v>II</v>
      </c>
      <c r="Y21" s="7" t="str">
        <f t="shared" si="3"/>
        <v>ACEPTABLE CON CONTROL ESPECIFICO</v>
      </c>
      <c r="Z21" s="5">
        <v>1</v>
      </c>
      <c r="AA21" s="8" t="s">
        <v>147</v>
      </c>
      <c r="AB21" s="5" t="s">
        <v>55</v>
      </c>
      <c r="AC21" s="5"/>
      <c r="AD21" s="8"/>
      <c r="AE21" s="8"/>
      <c r="AF21" s="8" t="s">
        <v>148</v>
      </c>
      <c r="AG21" s="8"/>
      <c r="AH21" s="8" t="s">
        <v>149</v>
      </c>
    </row>
    <row r="22" spans="1:34" s="27" customFormat="1" ht="72" customHeight="1">
      <c r="A22" s="100"/>
      <c r="B22" s="101"/>
      <c r="C22" s="101"/>
      <c r="D22" s="102"/>
      <c r="E22" s="102"/>
      <c r="F22" s="3" t="s">
        <v>47</v>
      </c>
      <c r="G22" s="90" t="s">
        <v>159</v>
      </c>
      <c r="H22" s="91" t="s">
        <v>150</v>
      </c>
      <c r="I22" s="13" t="s">
        <v>151</v>
      </c>
      <c r="J22" s="12" t="s">
        <v>152</v>
      </c>
      <c r="K22" s="4" t="s">
        <v>153</v>
      </c>
      <c r="L22" s="3">
        <v>1</v>
      </c>
      <c r="M22" s="3">
        <v>3</v>
      </c>
      <c r="N22" s="3"/>
      <c r="O22" s="3" t="s">
        <v>53</v>
      </c>
      <c r="P22" s="3" t="s">
        <v>154</v>
      </c>
      <c r="Q22" s="3" t="s">
        <v>53</v>
      </c>
      <c r="R22" s="3">
        <v>2</v>
      </c>
      <c r="S22" s="3">
        <v>4</v>
      </c>
      <c r="T22" s="5">
        <f t="shared" si="7"/>
        <v>8</v>
      </c>
      <c r="U22" s="6" t="str">
        <f t="shared" si="1"/>
        <v>MEDIO</v>
      </c>
      <c r="V22" s="5">
        <v>25</v>
      </c>
      <c r="W22" s="5">
        <f t="shared" si="8"/>
        <v>200</v>
      </c>
      <c r="X22" s="5" t="str">
        <f t="shared" si="11"/>
        <v>II</v>
      </c>
      <c r="Y22" s="7" t="str">
        <f t="shared" si="3"/>
        <v>ACEPTABLE CON CONTROL ESPECIFICO</v>
      </c>
      <c r="Z22" s="5">
        <v>1</v>
      </c>
      <c r="AA22" s="8" t="s">
        <v>155</v>
      </c>
      <c r="AB22" s="5" t="s">
        <v>55</v>
      </c>
      <c r="AC22" s="5"/>
      <c r="AD22" s="94" t="s">
        <v>156</v>
      </c>
      <c r="AE22" s="14"/>
      <c r="AF22" s="98" t="s">
        <v>157</v>
      </c>
      <c r="AG22" s="94"/>
      <c r="AH22" s="94" t="s">
        <v>158</v>
      </c>
    </row>
    <row r="23" spans="1:34" s="27" customFormat="1" ht="72" customHeight="1">
      <c r="A23" s="100"/>
      <c r="B23" s="101"/>
      <c r="C23" s="101"/>
      <c r="D23" s="102"/>
      <c r="E23" s="102"/>
      <c r="F23" s="3" t="s">
        <v>47</v>
      </c>
      <c r="G23" s="90"/>
      <c r="H23" s="91"/>
      <c r="I23" s="13" t="s">
        <v>160</v>
      </c>
      <c r="J23" s="4" t="s">
        <v>161</v>
      </c>
      <c r="K23" s="4" t="s">
        <v>162</v>
      </c>
      <c r="L23" s="3">
        <v>1</v>
      </c>
      <c r="M23" s="3">
        <v>3</v>
      </c>
      <c r="N23" s="3"/>
      <c r="O23" s="3" t="s">
        <v>53</v>
      </c>
      <c r="P23" s="3" t="s">
        <v>154</v>
      </c>
      <c r="Q23" s="3" t="s">
        <v>53</v>
      </c>
      <c r="R23" s="3">
        <v>2</v>
      </c>
      <c r="S23" s="3">
        <v>2</v>
      </c>
      <c r="T23" s="5">
        <f t="shared" si="7"/>
        <v>4</v>
      </c>
      <c r="U23" s="6" t="str">
        <f t="shared" si="1"/>
        <v>BAJO</v>
      </c>
      <c r="V23" s="5">
        <v>60</v>
      </c>
      <c r="W23" s="5">
        <f t="shared" si="8"/>
        <v>240</v>
      </c>
      <c r="X23" s="5" t="str">
        <f t="shared" si="11"/>
        <v>II</v>
      </c>
      <c r="Y23" s="7" t="str">
        <f t="shared" si="3"/>
        <v>ACEPTABLE CON CONTROL ESPECIFICO</v>
      </c>
      <c r="Z23" s="5">
        <v>1</v>
      </c>
      <c r="AA23" s="8" t="s">
        <v>163</v>
      </c>
      <c r="AB23" s="5" t="s">
        <v>55</v>
      </c>
      <c r="AC23" s="5"/>
      <c r="AD23" s="94"/>
      <c r="AE23" s="14"/>
      <c r="AF23" s="98"/>
      <c r="AG23" s="94"/>
      <c r="AH23" s="94"/>
    </row>
    <row r="24" spans="1:34" s="27" customFormat="1" ht="72" customHeight="1">
      <c r="A24" s="100"/>
      <c r="B24" s="101"/>
      <c r="C24" s="101"/>
      <c r="D24" s="102"/>
      <c r="E24" s="102"/>
      <c r="F24" s="3" t="s">
        <v>47</v>
      </c>
      <c r="G24" s="90"/>
      <c r="H24" s="91"/>
      <c r="I24" s="13" t="s">
        <v>164</v>
      </c>
      <c r="J24" s="13" t="s">
        <v>165</v>
      </c>
      <c r="K24" s="4" t="s">
        <v>166</v>
      </c>
      <c r="L24" s="3">
        <v>1</v>
      </c>
      <c r="M24" s="3">
        <v>3</v>
      </c>
      <c r="N24" s="3"/>
      <c r="O24" s="3" t="s">
        <v>167</v>
      </c>
      <c r="P24" s="3" t="s">
        <v>53</v>
      </c>
      <c r="Q24" s="3" t="s">
        <v>53</v>
      </c>
      <c r="R24" s="3">
        <v>2</v>
      </c>
      <c r="S24" s="3">
        <v>1</v>
      </c>
      <c r="T24" s="5">
        <f t="shared" si="7"/>
        <v>2</v>
      </c>
      <c r="U24" s="6" t="str">
        <f t="shared" si="1"/>
        <v>BAJO</v>
      </c>
      <c r="V24" s="5">
        <v>60</v>
      </c>
      <c r="W24" s="5">
        <f t="shared" si="8"/>
        <v>120</v>
      </c>
      <c r="X24" s="5" t="str">
        <f t="shared" si="11"/>
        <v>III</v>
      </c>
      <c r="Y24" s="7" t="str">
        <f t="shared" si="3"/>
        <v>MEJORABLE</v>
      </c>
      <c r="Z24" s="5">
        <v>1</v>
      </c>
      <c r="AA24" s="8" t="s">
        <v>168</v>
      </c>
      <c r="AB24" s="5" t="s">
        <v>55</v>
      </c>
      <c r="AC24" s="5"/>
      <c r="AD24" s="94"/>
      <c r="AE24" s="14"/>
      <c r="AF24" s="98"/>
      <c r="AG24" s="94"/>
      <c r="AH24" s="94"/>
    </row>
    <row r="25" spans="1:34" s="27" customFormat="1" ht="72" customHeight="1">
      <c r="A25" s="100"/>
      <c r="B25" s="101"/>
      <c r="C25" s="101"/>
      <c r="D25" s="102"/>
      <c r="E25" s="102"/>
      <c r="F25" s="3" t="s">
        <v>47</v>
      </c>
      <c r="G25" s="90"/>
      <c r="H25" s="91" t="s">
        <v>169</v>
      </c>
      <c r="I25" s="13" t="s">
        <v>170</v>
      </c>
      <c r="J25" s="4" t="s">
        <v>171</v>
      </c>
      <c r="K25" s="4" t="s">
        <v>172</v>
      </c>
      <c r="L25" s="3">
        <v>1</v>
      </c>
      <c r="M25" s="3">
        <v>3</v>
      </c>
      <c r="N25" s="3"/>
      <c r="O25" s="3" t="s">
        <v>173</v>
      </c>
      <c r="P25" s="3" t="s">
        <v>53</v>
      </c>
      <c r="Q25" s="3" t="s">
        <v>53</v>
      </c>
      <c r="R25" s="3">
        <v>6</v>
      </c>
      <c r="S25" s="3">
        <v>1</v>
      </c>
      <c r="T25" s="5">
        <f t="shared" si="7"/>
        <v>6</v>
      </c>
      <c r="U25" s="6" t="str">
        <f t="shared" si="1"/>
        <v>MEDIO</v>
      </c>
      <c r="V25" s="5">
        <v>60</v>
      </c>
      <c r="W25" s="5">
        <f t="shared" si="8"/>
        <v>360</v>
      </c>
      <c r="X25" s="5" t="str">
        <f t="shared" si="11"/>
        <v>II</v>
      </c>
      <c r="Y25" s="7" t="str">
        <f t="shared" si="3"/>
        <v>ACEPTABLE CON CONTROL ESPECIFICO</v>
      </c>
      <c r="Z25" s="5">
        <v>1</v>
      </c>
      <c r="AA25" s="8" t="s">
        <v>174</v>
      </c>
      <c r="AB25" s="5" t="s">
        <v>55</v>
      </c>
      <c r="AC25" s="5"/>
      <c r="AD25" s="8"/>
      <c r="AE25" s="8"/>
      <c r="AF25" s="93" t="s">
        <v>175</v>
      </c>
      <c r="AG25" s="8"/>
      <c r="AH25" s="94" t="s">
        <v>176</v>
      </c>
    </row>
    <row r="26" spans="1:34" s="27" customFormat="1" ht="72" customHeight="1">
      <c r="A26" s="100"/>
      <c r="B26" s="101"/>
      <c r="C26" s="101"/>
      <c r="D26" s="102"/>
      <c r="E26" s="102"/>
      <c r="F26" s="3" t="s">
        <v>47</v>
      </c>
      <c r="G26" s="90"/>
      <c r="H26" s="91"/>
      <c r="I26" s="13" t="s">
        <v>177</v>
      </c>
      <c r="J26" s="4" t="s">
        <v>178</v>
      </c>
      <c r="K26" s="4" t="s">
        <v>172</v>
      </c>
      <c r="L26" s="3">
        <v>1</v>
      </c>
      <c r="M26" s="3">
        <v>3</v>
      </c>
      <c r="N26" s="3"/>
      <c r="O26" s="3" t="s">
        <v>53</v>
      </c>
      <c r="P26" s="3" t="s">
        <v>53</v>
      </c>
      <c r="Q26" s="3" t="s">
        <v>53</v>
      </c>
      <c r="R26" s="3">
        <v>2</v>
      </c>
      <c r="S26" s="3">
        <v>2</v>
      </c>
      <c r="T26" s="5">
        <f t="shared" si="7"/>
        <v>4</v>
      </c>
      <c r="U26" s="6" t="str">
        <f t="shared" si="1"/>
        <v>BAJO</v>
      </c>
      <c r="V26" s="5">
        <v>60</v>
      </c>
      <c r="W26" s="5">
        <f t="shared" si="8"/>
        <v>240</v>
      </c>
      <c r="X26" s="5" t="str">
        <f t="shared" si="11"/>
        <v>II</v>
      </c>
      <c r="Y26" s="7" t="str">
        <f t="shared" si="3"/>
        <v>ACEPTABLE CON CONTROL ESPECIFICO</v>
      </c>
      <c r="Z26" s="5">
        <v>1</v>
      </c>
      <c r="AA26" s="8" t="s">
        <v>174</v>
      </c>
      <c r="AB26" s="5" t="s">
        <v>55</v>
      </c>
      <c r="AC26" s="5"/>
      <c r="AD26" s="8"/>
      <c r="AE26" s="8"/>
      <c r="AF26" s="93"/>
      <c r="AG26" s="8"/>
      <c r="AH26" s="94"/>
    </row>
    <row r="27" spans="1:34" s="27" customFormat="1" ht="72" customHeight="1">
      <c r="A27" s="100"/>
      <c r="B27" s="101"/>
      <c r="C27" s="101"/>
      <c r="D27" s="102"/>
      <c r="E27" s="102"/>
      <c r="F27" s="3" t="s">
        <v>47</v>
      </c>
      <c r="G27" s="90"/>
      <c r="H27" s="91"/>
      <c r="I27" s="13" t="s">
        <v>179</v>
      </c>
      <c r="J27" s="4" t="s">
        <v>180</v>
      </c>
      <c r="K27" s="4" t="s">
        <v>172</v>
      </c>
      <c r="L27" s="3">
        <v>1</v>
      </c>
      <c r="M27" s="3">
        <v>3</v>
      </c>
      <c r="N27" s="3"/>
      <c r="O27" s="3" t="s">
        <v>53</v>
      </c>
      <c r="P27" s="3" t="s">
        <v>53</v>
      </c>
      <c r="Q27" s="3" t="s">
        <v>53</v>
      </c>
      <c r="R27" s="3">
        <v>2</v>
      </c>
      <c r="S27" s="3">
        <v>1</v>
      </c>
      <c r="T27" s="5">
        <f t="shared" si="7"/>
        <v>2</v>
      </c>
      <c r="U27" s="6" t="str">
        <f t="shared" si="1"/>
        <v>BAJO</v>
      </c>
      <c r="V27" s="5">
        <v>25</v>
      </c>
      <c r="W27" s="5">
        <f t="shared" si="8"/>
        <v>50</v>
      </c>
      <c r="X27" s="5" t="str">
        <f t="shared" si="11"/>
        <v>III</v>
      </c>
      <c r="Y27" s="7" t="str">
        <f t="shared" si="3"/>
        <v>MEJORABLE</v>
      </c>
      <c r="Z27" s="5">
        <v>1</v>
      </c>
      <c r="AA27" s="8" t="s">
        <v>181</v>
      </c>
      <c r="AB27" s="5" t="s">
        <v>55</v>
      </c>
      <c r="AC27" s="5"/>
      <c r="AD27" s="8"/>
      <c r="AE27" s="8"/>
      <c r="AF27" s="93"/>
      <c r="AG27" s="8"/>
      <c r="AH27" s="94"/>
    </row>
    <row r="28" spans="1:34" s="27" customFormat="1" ht="72" customHeight="1">
      <c r="A28" s="100"/>
      <c r="B28" s="101"/>
      <c r="C28" s="101"/>
      <c r="D28" s="102"/>
      <c r="E28" s="102"/>
      <c r="F28" s="3" t="s">
        <v>47</v>
      </c>
      <c r="G28" s="90"/>
      <c r="H28" s="91"/>
      <c r="I28" s="13" t="s">
        <v>182</v>
      </c>
      <c r="J28" s="4" t="s">
        <v>183</v>
      </c>
      <c r="K28" s="4" t="s">
        <v>184</v>
      </c>
      <c r="L28" s="3">
        <v>1</v>
      </c>
      <c r="M28" s="3">
        <v>3</v>
      </c>
      <c r="N28" s="3"/>
      <c r="O28" s="3" t="s">
        <v>53</v>
      </c>
      <c r="P28" s="3" t="s">
        <v>53</v>
      </c>
      <c r="Q28" s="3" t="s">
        <v>53</v>
      </c>
      <c r="R28" s="3">
        <v>2</v>
      </c>
      <c r="S28" s="3">
        <v>3</v>
      </c>
      <c r="T28" s="5">
        <f t="shared" si="7"/>
        <v>6</v>
      </c>
      <c r="U28" s="6" t="str">
        <f t="shared" si="1"/>
        <v>MEDIO</v>
      </c>
      <c r="V28" s="5">
        <v>25</v>
      </c>
      <c r="W28" s="5">
        <f t="shared" si="8"/>
        <v>150</v>
      </c>
      <c r="X28" s="5" t="str">
        <f t="shared" si="11"/>
        <v>II</v>
      </c>
      <c r="Y28" s="7" t="str">
        <f t="shared" si="3"/>
        <v>ACEPTABLE CON CONTROL ESPECIFICO</v>
      </c>
      <c r="Z28" s="5">
        <v>1</v>
      </c>
      <c r="AA28" s="8" t="s">
        <v>181</v>
      </c>
      <c r="AB28" s="5" t="s">
        <v>55</v>
      </c>
      <c r="AC28" s="5"/>
      <c r="AD28" s="8" t="s">
        <v>185</v>
      </c>
      <c r="AE28" s="8"/>
      <c r="AF28" s="93"/>
      <c r="AG28" s="8"/>
      <c r="AH28" s="94"/>
    </row>
    <row r="29" spans="1:34" s="27" customFormat="1" ht="72" customHeight="1">
      <c r="A29" s="100"/>
      <c r="B29" s="101"/>
      <c r="C29" s="101"/>
      <c r="D29" s="102"/>
      <c r="E29" s="102"/>
      <c r="F29" s="3" t="s">
        <v>47</v>
      </c>
      <c r="G29" s="90"/>
      <c r="H29" s="91"/>
      <c r="I29" s="13" t="s">
        <v>186</v>
      </c>
      <c r="J29" s="4" t="s">
        <v>187</v>
      </c>
      <c r="K29" s="4" t="s">
        <v>188</v>
      </c>
      <c r="L29" s="3">
        <v>1</v>
      </c>
      <c r="M29" s="3">
        <v>3</v>
      </c>
      <c r="N29" s="3"/>
      <c r="O29" s="3" t="s">
        <v>53</v>
      </c>
      <c r="P29" s="3" t="s">
        <v>53</v>
      </c>
      <c r="Q29" s="3" t="s">
        <v>53</v>
      </c>
      <c r="R29" s="3">
        <v>6</v>
      </c>
      <c r="S29" s="3">
        <v>2</v>
      </c>
      <c r="T29" s="5">
        <f t="shared" si="7"/>
        <v>12</v>
      </c>
      <c r="U29" s="6" t="str">
        <f t="shared" si="1"/>
        <v>ALTO</v>
      </c>
      <c r="V29" s="5">
        <v>100</v>
      </c>
      <c r="W29" s="5">
        <f t="shared" si="8"/>
        <v>1200</v>
      </c>
      <c r="X29" s="5" t="str">
        <f t="shared" si="11"/>
        <v>I</v>
      </c>
      <c r="Y29" s="7" t="str">
        <f t="shared" si="3"/>
        <v>NO ACEPTABLE</v>
      </c>
      <c r="Z29" s="5">
        <v>1</v>
      </c>
      <c r="AA29" s="8" t="s">
        <v>174</v>
      </c>
      <c r="AB29" s="5" t="s">
        <v>55</v>
      </c>
      <c r="AC29" s="5"/>
      <c r="AD29" s="8" t="s">
        <v>189</v>
      </c>
      <c r="AE29" s="8"/>
      <c r="AF29" s="8" t="s">
        <v>190</v>
      </c>
      <c r="AG29" s="8"/>
      <c r="AH29" s="8" t="s">
        <v>191</v>
      </c>
    </row>
    <row r="30" spans="1:34" s="27" customFormat="1" ht="72" customHeight="1">
      <c r="A30" s="100"/>
      <c r="B30" s="101"/>
      <c r="C30" s="101"/>
      <c r="D30" s="102"/>
      <c r="E30" s="102"/>
      <c r="F30" s="3" t="s">
        <v>47</v>
      </c>
      <c r="G30" s="90"/>
      <c r="H30" s="91"/>
      <c r="I30" s="13" t="s">
        <v>192</v>
      </c>
      <c r="J30" s="4" t="s">
        <v>193</v>
      </c>
      <c r="K30" s="4" t="s">
        <v>188</v>
      </c>
      <c r="L30" s="3">
        <v>1</v>
      </c>
      <c r="M30" s="3">
        <v>3</v>
      </c>
      <c r="N30" s="3"/>
      <c r="O30" s="3" t="s">
        <v>53</v>
      </c>
      <c r="P30" s="3" t="s">
        <v>53</v>
      </c>
      <c r="Q30" s="3" t="s">
        <v>53</v>
      </c>
      <c r="R30" s="3">
        <v>6</v>
      </c>
      <c r="S30" s="3">
        <v>1</v>
      </c>
      <c r="T30" s="5">
        <f t="shared" si="7"/>
        <v>6</v>
      </c>
      <c r="U30" s="6" t="str">
        <f t="shared" si="1"/>
        <v>MEDIO</v>
      </c>
      <c r="V30" s="5">
        <v>100</v>
      </c>
      <c r="W30" s="5">
        <f t="shared" si="8"/>
        <v>600</v>
      </c>
      <c r="X30" s="5" t="str">
        <f t="shared" si="11"/>
        <v>I</v>
      </c>
      <c r="Y30" s="7" t="str">
        <f t="shared" si="3"/>
        <v>NO ACEPTABLE</v>
      </c>
      <c r="Z30" s="5">
        <v>1</v>
      </c>
      <c r="AA30" s="8" t="s">
        <v>174</v>
      </c>
      <c r="AB30" s="5" t="s">
        <v>55</v>
      </c>
      <c r="AC30" s="5"/>
      <c r="AD30" s="8" t="s">
        <v>189</v>
      </c>
      <c r="AE30" s="8"/>
      <c r="AF30" s="8" t="s">
        <v>190</v>
      </c>
      <c r="AG30" s="8"/>
      <c r="AH30" s="8" t="s">
        <v>191</v>
      </c>
    </row>
    <row r="31" spans="1:34" s="27" customFormat="1" ht="72" customHeight="1">
      <c r="A31" s="100"/>
      <c r="B31" s="101"/>
      <c r="C31" s="101"/>
      <c r="D31" s="102"/>
      <c r="E31" s="102"/>
      <c r="F31" s="3" t="s">
        <v>47</v>
      </c>
      <c r="G31" s="90"/>
      <c r="H31" s="91" t="s">
        <v>194</v>
      </c>
      <c r="I31" s="13" t="s">
        <v>195</v>
      </c>
      <c r="J31" s="4" t="s">
        <v>196</v>
      </c>
      <c r="K31" s="4" t="s">
        <v>197</v>
      </c>
      <c r="L31" s="3">
        <v>1</v>
      </c>
      <c r="M31" s="3">
        <v>3</v>
      </c>
      <c r="N31" s="3"/>
      <c r="O31" s="3" t="s">
        <v>53</v>
      </c>
      <c r="P31" s="3" t="s">
        <v>198</v>
      </c>
      <c r="Q31" s="3" t="s">
        <v>53</v>
      </c>
      <c r="R31" s="3">
        <v>2</v>
      </c>
      <c r="S31" s="3">
        <v>4</v>
      </c>
      <c r="T31" s="5">
        <f t="shared" si="7"/>
        <v>8</v>
      </c>
      <c r="U31" s="6" t="str">
        <f t="shared" si="1"/>
        <v>MEDIO</v>
      </c>
      <c r="V31" s="5">
        <v>100</v>
      </c>
      <c r="W31" s="5">
        <f t="shared" si="8"/>
        <v>800</v>
      </c>
      <c r="X31" s="5" t="str">
        <f t="shared" si="11"/>
        <v>I</v>
      </c>
      <c r="Y31" s="7" t="str">
        <f t="shared" si="3"/>
        <v>NO ACEPTABLE</v>
      </c>
      <c r="Z31" s="5">
        <v>1</v>
      </c>
      <c r="AA31" s="8" t="s">
        <v>168</v>
      </c>
      <c r="AB31" s="5" t="s">
        <v>55</v>
      </c>
      <c r="AC31" s="5"/>
      <c r="AD31" s="8" t="s">
        <v>199</v>
      </c>
      <c r="AE31" s="8"/>
      <c r="AF31" s="16" t="s">
        <v>200</v>
      </c>
      <c r="AG31" s="8"/>
      <c r="AH31" s="8" t="s">
        <v>158</v>
      </c>
    </row>
    <row r="32" spans="1:34" s="27" customFormat="1" ht="72" customHeight="1">
      <c r="A32" s="100"/>
      <c r="B32" s="101"/>
      <c r="C32" s="101"/>
      <c r="D32" s="102"/>
      <c r="E32" s="102"/>
      <c r="F32" s="3" t="s">
        <v>47</v>
      </c>
      <c r="G32" s="90"/>
      <c r="H32" s="91"/>
      <c r="I32" s="13" t="s">
        <v>201</v>
      </c>
      <c r="J32" s="4" t="s">
        <v>196</v>
      </c>
      <c r="K32" s="4" t="s">
        <v>197</v>
      </c>
      <c r="L32" s="3">
        <v>1</v>
      </c>
      <c r="M32" s="3">
        <v>3</v>
      </c>
      <c r="N32" s="3"/>
      <c r="O32" s="3" t="s">
        <v>53</v>
      </c>
      <c r="P32" s="3" t="s">
        <v>198</v>
      </c>
      <c r="Q32" s="3" t="s">
        <v>53</v>
      </c>
      <c r="R32" s="3">
        <v>2</v>
      </c>
      <c r="S32" s="3">
        <v>4</v>
      </c>
      <c r="T32" s="5">
        <f t="shared" si="7"/>
        <v>8</v>
      </c>
      <c r="U32" s="6" t="str">
        <f t="shared" si="1"/>
        <v>MEDIO</v>
      </c>
      <c r="V32" s="5">
        <v>100</v>
      </c>
      <c r="W32" s="5">
        <f t="shared" si="8"/>
        <v>800</v>
      </c>
      <c r="X32" s="5" t="str">
        <f t="shared" si="11"/>
        <v>I</v>
      </c>
      <c r="Y32" s="7" t="str">
        <f t="shared" si="3"/>
        <v>NO ACEPTABLE</v>
      </c>
      <c r="Z32" s="5">
        <v>1</v>
      </c>
      <c r="AA32" s="8" t="s">
        <v>168</v>
      </c>
      <c r="AB32" s="5" t="s">
        <v>55</v>
      </c>
      <c r="AC32" s="5"/>
      <c r="AD32" s="8" t="s">
        <v>202</v>
      </c>
      <c r="AE32" s="8"/>
      <c r="AF32" s="16" t="s">
        <v>200</v>
      </c>
      <c r="AG32" s="8"/>
      <c r="AH32" s="8" t="s">
        <v>158</v>
      </c>
    </row>
    <row r="33" spans="1:35" s="27" customFormat="1" ht="72" customHeight="1">
      <c r="A33" s="100"/>
      <c r="B33" s="101"/>
      <c r="C33" s="101"/>
      <c r="D33" s="102"/>
      <c r="E33" s="102"/>
      <c r="F33" s="3" t="s">
        <v>47</v>
      </c>
      <c r="G33" s="90"/>
      <c r="H33" s="3" t="s">
        <v>203</v>
      </c>
      <c r="I33" s="4" t="s">
        <v>204</v>
      </c>
      <c r="J33" s="4" t="s">
        <v>205</v>
      </c>
      <c r="K33" s="4" t="s">
        <v>206</v>
      </c>
      <c r="L33" s="3">
        <v>1</v>
      </c>
      <c r="M33" s="3">
        <v>3</v>
      </c>
      <c r="N33" s="3"/>
      <c r="O33" s="3" t="s">
        <v>53</v>
      </c>
      <c r="P33" s="3" t="s">
        <v>53</v>
      </c>
      <c r="Q33" s="3" t="s">
        <v>207</v>
      </c>
      <c r="R33" s="3">
        <v>2</v>
      </c>
      <c r="S33" s="3">
        <v>2</v>
      </c>
      <c r="T33" s="5">
        <f t="shared" si="7"/>
        <v>4</v>
      </c>
      <c r="U33" s="6" t="str">
        <f t="shared" si="1"/>
        <v>BAJO</v>
      </c>
      <c r="V33" s="5">
        <v>100</v>
      </c>
      <c r="W33" s="5">
        <f t="shared" si="8"/>
        <v>400</v>
      </c>
      <c r="X33" s="5" t="str">
        <f t="shared" si="11"/>
        <v>II</v>
      </c>
      <c r="Y33" s="7" t="str">
        <f t="shared" si="3"/>
        <v>ACEPTABLE CON CONTROL ESPECIFICO</v>
      </c>
      <c r="Z33" s="5">
        <v>1</v>
      </c>
      <c r="AA33" s="8" t="s">
        <v>168</v>
      </c>
      <c r="AB33" s="5" t="s">
        <v>55</v>
      </c>
      <c r="AC33" s="5"/>
      <c r="AD33" s="8" t="s">
        <v>208</v>
      </c>
      <c r="AE33" s="8"/>
      <c r="AF33" s="8" t="s">
        <v>209</v>
      </c>
      <c r="AG33" s="8"/>
      <c r="AH33" s="8" t="s">
        <v>210</v>
      </c>
    </row>
    <row r="34" spans="1:35" s="27" customFormat="1" ht="72" customHeight="1">
      <c r="A34" s="100"/>
      <c r="B34" s="101"/>
      <c r="C34" s="101"/>
      <c r="D34" s="102"/>
      <c r="E34" s="102"/>
      <c r="F34" s="3" t="s">
        <v>47</v>
      </c>
      <c r="G34" s="90"/>
      <c r="H34" s="91" t="s">
        <v>211</v>
      </c>
      <c r="I34" s="4" t="s">
        <v>212</v>
      </c>
      <c r="J34" s="4" t="s">
        <v>213</v>
      </c>
      <c r="K34" s="4" t="s">
        <v>214</v>
      </c>
      <c r="L34" s="3">
        <v>1</v>
      </c>
      <c r="M34" s="3">
        <v>3</v>
      </c>
      <c r="N34" s="3"/>
      <c r="O34" s="3" t="s">
        <v>53</v>
      </c>
      <c r="P34" s="3" t="s">
        <v>53</v>
      </c>
      <c r="Q34" s="3" t="s">
        <v>53</v>
      </c>
      <c r="R34" s="3">
        <v>2</v>
      </c>
      <c r="S34" s="3">
        <v>4</v>
      </c>
      <c r="T34" s="5">
        <f t="shared" si="7"/>
        <v>8</v>
      </c>
      <c r="U34" s="6" t="str">
        <f t="shared" si="1"/>
        <v>MEDIO</v>
      </c>
      <c r="V34" s="5">
        <v>100</v>
      </c>
      <c r="W34" s="5">
        <f t="shared" si="8"/>
        <v>800</v>
      </c>
      <c r="X34" s="5" t="str">
        <f t="shared" si="11"/>
        <v>I</v>
      </c>
      <c r="Y34" s="7" t="str">
        <f t="shared" si="3"/>
        <v>NO ACEPTABLE</v>
      </c>
      <c r="Z34" s="5">
        <v>1</v>
      </c>
      <c r="AA34" s="8" t="s">
        <v>215</v>
      </c>
      <c r="AB34" s="5" t="s">
        <v>55</v>
      </c>
      <c r="AC34" s="5"/>
      <c r="AD34" s="8"/>
      <c r="AE34" s="8"/>
      <c r="AF34" s="17" t="s">
        <v>216</v>
      </c>
      <c r="AG34" s="8"/>
      <c r="AH34" s="8" t="s">
        <v>217</v>
      </c>
    </row>
    <row r="35" spans="1:35" s="27" customFormat="1" ht="72" customHeight="1">
      <c r="A35" s="100"/>
      <c r="B35" s="101"/>
      <c r="C35" s="101"/>
      <c r="D35" s="102"/>
      <c r="E35" s="102"/>
      <c r="F35" s="3" t="s">
        <v>47</v>
      </c>
      <c r="G35" s="90"/>
      <c r="H35" s="91"/>
      <c r="I35" s="4" t="s">
        <v>218</v>
      </c>
      <c r="J35" s="4" t="s">
        <v>219</v>
      </c>
      <c r="K35" s="4" t="s">
        <v>220</v>
      </c>
      <c r="L35" s="3">
        <v>1</v>
      </c>
      <c r="M35" s="3">
        <v>3</v>
      </c>
      <c r="N35" s="3"/>
      <c r="O35" s="3" t="s">
        <v>53</v>
      </c>
      <c r="P35" s="3" t="s">
        <v>53</v>
      </c>
      <c r="Q35" s="3" t="s">
        <v>53</v>
      </c>
      <c r="R35" s="3">
        <v>2</v>
      </c>
      <c r="S35" s="3">
        <v>4</v>
      </c>
      <c r="T35" s="5">
        <f t="shared" si="7"/>
        <v>8</v>
      </c>
      <c r="U35" s="6" t="str">
        <f t="shared" si="1"/>
        <v>MEDIO</v>
      </c>
      <c r="V35" s="5">
        <v>100</v>
      </c>
      <c r="W35" s="5">
        <f t="shared" si="8"/>
        <v>800</v>
      </c>
      <c r="X35" s="5" t="str">
        <f t="shared" si="11"/>
        <v>I</v>
      </c>
      <c r="Y35" s="7" t="str">
        <f t="shared" si="3"/>
        <v>NO ACEPTABLE</v>
      </c>
      <c r="Z35" s="5">
        <v>1</v>
      </c>
      <c r="AA35" s="8" t="s">
        <v>215</v>
      </c>
      <c r="AB35" s="5" t="s">
        <v>55</v>
      </c>
      <c r="AC35" s="5"/>
      <c r="AD35" s="8"/>
      <c r="AE35" s="8"/>
      <c r="AF35" s="17" t="s">
        <v>216</v>
      </c>
      <c r="AG35" s="8"/>
      <c r="AH35" s="8" t="s">
        <v>217</v>
      </c>
    </row>
    <row r="36" spans="1:35" s="27" customFormat="1" ht="65.25" customHeight="1">
      <c r="A36" s="100"/>
      <c r="B36" s="101"/>
      <c r="C36" s="101"/>
      <c r="D36" s="102"/>
      <c r="E36" s="102"/>
      <c r="F36" s="3" t="s">
        <v>47</v>
      </c>
      <c r="G36" s="3" t="s">
        <v>230</v>
      </c>
      <c r="H36" s="3" t="s">
        <v>221</v>
      </c>
      <c r="I36" s="4" t="s">
        <v>222</v>
      </c>
      <c r="J36" s="4" t="s">
        <v>223</v>
      </c>
      <c r="K36" s="4" t="s">
        <v>224</v>
      </c>
      <c r="L36" s="3">
        <v>1</v>
      </c>
      <c r="M36" s="3">
        <v>3</v>
      </c>
      <c r="N36" s="3"/>
      <c r="O36" s="3" t="s">
        <v>53</v>
      </c>
      <c r="P36" s="3" t="s">
        <v>225</v>
      </c>
      <c r="Q36" s="3" t="s">
        <v>226</v>
      </c>
      <c r="R36" s="3">
        <v>6</v>
      </c>
      <c r="S36" s="3">
        <v>4</v>
      </c>
      <c r="T36" s="5">
        <f t="shared" si="7"/>
        <v>24</v>
      </c>
      <c r="U36" s="6" t="str">
        <f t="shared" si="1"/>
        <v>MUY ALTO</v>
      </c>
      <c r="V36" s="5">
        <v>100</v>
      </c>
      <c r="W36" s="5">
        <f t="shared" si="8"/>
        <v>2400</v>
      </c>
      <c r="X36" s="5" t="str">
        <f t="shared" si="11"/>
        <v>I</v>
      </c>
      <c r="Y36" s="7" t="str">
        <f t="shared" si="3"/>
        <v>NO ACEPTABLE</v>
      </c>
      <c r="Z36" s="5">
        <v>1</v>
      </c>
      <c r="AA36" s="8" t="s">
        <v>227</v>
      </c>
      <c r="AB36" s="5" t="s">
        <v>55</v>
      </c>
      <c r="AC36" s="5"/>
      <c r="AD36" s="8"/>
      <c r="AE36" s="8"/>
      <c r="AF36" s="17" t="s">
        <v>228</v>
      </c>
      <c r="AG36" s="8"/>
      <c r="AH36" s="8" t="s">
        <v>229</v>
      </c>
    </row>
    <row r="37" spans="1:35" ht="30" customHeight="1">
      <c r="A37" s="29"/>
      <c r="B37" s="19"/>
      <c r="C37" s="19"/>
      <c r="D37" s="20"/>
      <c r="E37" s="19"/>
      <c r="F37" s="21"/>
      <c r="G37" s="21"/>
      <c r="H37" s="22"/>
      <c r="I37" s="22"/>
      <c r="J37" s="22"/>
      <c r="K37" s="22"/>
      <c r="L37" s="22"/>
      <c r="M37" s="22"/>
      <c r="N37" s="22"/>
      <c r="O37" s="22"/>
      <c r="P37" s="22"/>
      <c r="Q37" s="22"/>
      <c r="R37" s="22"/>
      <c r="S37" s="22"/>
      <c r="T37" s="22"/>
      <c r="U37" s="22"/>
      <c r="V37" s="22"/>
      <c r="W37" s="22"/>
      <c r="X37" s="22"/>
      <c r="Y37" s="22"/>
      <c r="Z37" s="22"/>
      <c r="AA37" s="22"/>
      <c r="AB37" s="22"/>
      <c r="AC37" s="22"/>
      <c r="AD37" s="22"/>
      <c r="AE37" s="22"/>
      <c r="AF37" s="22"/>
      <c r="AG37" s="22"/>
      <c r="AH37" s="22"/>
    </row>
    <row r="38" spans="1:35" ht="33.75" customHeight="1">
      <c r="A38" s="30" t="s">
        <v>242</v>
      </c>
      <c r="B38" s="23"/>
      <c r="C38" s="23"/>
      <c r="D38" s="23"/>
      <c r="E38" s="23"/>
      <c r="F38" s="23"/>
      <c r="G38" s="23"/>
      <c r="H38" s="23"/>
      <c r="I38" s="23"/>
      <c r="J38" s="23"/>
      <c r="K38" s="23"/>
      <c r="L38" s="23"/>
      <c r="M38" s="23"/>
      <c r="N38" s="23"/>
      <c r="O38" s="23"/>
      <c r="P38" s="23"/>
      <c r="Q38" s="23"/>
      <c r="R38" s="23"/>
      <c r="S38" s="23"/>
      <c r="T38" s="23"/>
      <c r="U38" s="23"/>
      <c r="V38" s="23"/>
      <c r="W38" s="23"/>
      <c r="X38" s="23"/>
      <c r="Y38" s="23"/>
      <c r="Z38" s="23"/>
      <c r="AA38" s="23"/>
      <c r="AB38" s="23"/>
      <c r="AC38" s="23"/>
      <c r="AD38" s="23"/>
      <c r="AE38" s="23"/>
      <c r="AF38" s="23"/>
      <c r="AG38" s="23"/>
      <c r="AH38" s="23"/>
    </row>
    <row r="39" spans="1:35" ht="33.75" customHeight="1">
      <c r="A39" s="30" t="s">
        <v>336</v>
      </c>
      <c r="B39" s="23"/>
      <c r="C39" s="23"/>
      <c r="D39" s="23"/>
      <c r="E39" s="23"/>
      <c r="F39" s="23"/>
      <c r="G39" s="23"/>
    </row>
    <row r="40" spans="1:35" s="22" customFormat="1" ht="33.75" customHeight="1">
      <c r="A40" s="31" t="s">
        <v>243</v>
      </c>
      <c r="H40" s="2"/>
      <c r="I40" s="24"/>
      <c r="J40" s="2"/>
      <c r="K40" s="24"/>
      <c r="L40" s="2"/>
      <c r="M40" s="2"/>
      <c r="N40" s="2"/>
      <c r="O40" s="2"/>
      <c r="P40" s="2"/>
      <c r="Q40" s="2"/>
      <c r="R40" s="2"/>
      <c r="S40" s="2"/>
      <c r="T40" s="2"/>
      <c r="U40" s="2"/>
      <c r="V40" s="2"/>
      <c r="W40" s="2"/>
      <c r="X40" s="2"/>
      <c r="Y40" s="2"/>
      <c r="Z40" s="2"/>
      <c r="AA40" s="2"/>
      <c r="AB40" s="2"/>
      <c r="AC40" s="2"/>
      <c r="AD40" s="2"/>
      <c r="AE40" s="2"/>
      <c r="AF40" s="2"/>
      <c r="AG40" s="2"/>
      <c r="AH40" s="24"/>
      <c r="AI40" s="2"/>
    </row>
  </sheetData>
  <mergeCells count="44">
    <mergeCell ref="Z5:AB5"/>
    <mergeCell ref="A1:E3"/>
    <mergeCell ref="F1:AG3"/>
    <mergeCell ref="A4:AH4"/>
    <mergeCell ref="A5:A6"/>
    <mergeCell ref="B5:B6"/>
    <mergeCell ref="C5:C6"/>
    <mergeCell ref="D5:D6"/>
    <mergeCell ref="E5:E6"/>
    <mergeCell ref="F5:F6"/>
    <mergeCell ref="G5:H5"/>
    <mergeCell ref="J5:J6"/>
    <mergeCell ref="K5:K6"/>
    <mergeCell ref="L5:N5"/>
    <mergeCell ref="O5:Q5"/>
    <mergeCell ref="R5:X5"/>
    <mergeCell ref="A7:A36"/>
    <mergeCell ref="B7:B36"/>
    <mergeCell ref="C7:C36"/>
    <mergeCell ref="D7:D36"/>
    <mergeCell ref="E7:E36"/>
    <mergeCell ref="AF25:AF28"/>
    <mergeCell ref="AH25:AH28"/>
    <mergeCell ref="H31:H32"/>
    <mergeCell ref="H34:H35"/>
    <mergeCell ref="AH1:AH2"/>
    <mergeCell ref="AF18:AF20"/>
    <mergeCell ref="AG18:AG20"/>
    <mergeCell ref="AH18:AH20"/>
    <mergeCell ref="H22:H24"/>
    <mergeCell ref="AD22:AD24"/>
    <mergeCell ref="AF22:AF24"/>
    <mergeCell ref="AG22:AG24"/>
    <mergeCell ref="AH22:AH24"/>
    <mergeCell ref="AC5:AH5"/>
    <mergeCell ref="AF16:AF17"/>
    <mergeCell ref="AD18:AD20"/>
    <mergeCell ref="G7:G8"/>
    <mergeCell ref="G13:G15"/>
    <mergeCell ref="G19:G21"/>
    <mergeCell ref="G22:G35"/>
    <mergeCell ref="H25:H30"/>
    <mergeCell ref="G9:G12"/>
    <mergeCell ref="G16:G18"/>
  </mergeCells>
  <conditionalFormatting sqref="Y27:Y36 Y7:Y25">
    <cfRule type="containsText" dxfId="61" priority="8" stopIfTrue="1" operator="containsText" text="NO ACEPTABLE">
      <formula>NOT(ISERROR(SEARCH("NO ACEPTABLE",Y7)))</formula>
    </cfRule>
    <cfRule type="containsText" dxfId="60" priority="9" stopIfTrue="1" operator="containsText" text="CONTROL">
      <formula>NOT(ISERROR(SEARCH("CONTROL",Y7)))</formula>
    </cfRule>
    <cfRule type="notContainsText" dxfId="59" priority="10" operator="notContains" text="CONTROL">
      <formula>ISERROR(SEARCH("CONTROL",Y7))</formula>
    </cfRule>
  </conditionalFormatting>
  <conditionalFormatting sqref="U7:U36">
    <cfRule type="containsText" dxfId="58" priority="4" operator="containsText" text="MUY ALTO">
      <formula>NOT(ISERROR(SEARCH("MUY ALTO",U7)))</formula>
    </cfRule>
    <cfRule type="containsText" dxfId="57" priority="5" stopIfTrue="1" operator="containsText" text="ALTO">
      <formula>NOT(ISERROR(SEARCH("ALTO",U7)))</formula>
    </cfRule>
    <cfRule type="containsText" dxfId="56" priority="6" stopIfTrue="1" operator="containsText" text="MEDIO">
      <formula>NOT(ISERROR(SEARCH("MEDIO",U7)))</formula>
    </cfRule>
    <cfRule type="containsText" dxfId="55" priority="7" stopIfTrue="1" operator="containsText" text="BAJO">
      <formula>NOT(ISERROR(SEARCH("BAJO",U7)))</formula>
    </cfRule>
  </conditionalFormatting>
  <conditionalFormatting sqref="Y26">
    <cfRule type="containsText" dxfId="54" priority="1" stopIfTrue="1" operator="containsText" text="NO ACEPTABLE">
      <formula>NOT(ISERROR(SEARCH("NO ACEPTABLE",#REF!)))</formula>
    </cfRule>
    <cfRule type="containsText" dxfId="53" priority="2" stopIfTrue="1" operator="containsText" text="CONTROL">
      <formula>NOT(ISERROR(SEARCH("CONTROL",#REF!)))</formula>
    </cfRule>
    <cfRule type="notContainsText" dxfId="52" priority="3" operator="notContains" text="CONTROL">
      <formula>ISERROR(SEARCH("CONTROL",#REF!))</formula>
    </cfRule>
  </conditionalFormatting>
  <printOptions horizontalCentered="1" verticalCentered="1"/>
  <pageMargins left="0.59055118110236227" right="0.51181102362204722" top="0.35433070866141736" bottom="0.55118110236220474" header="0" footer="0"/>
  <pageSetup scale="16" orientation="landscape" r:id="rId1"/>
  <headerFooter>
    <oddFooter>&amp;C1 de 1&amp;RGT04-F02 Vr0 (2012-09-20)</oddFooter>
  </headerFooter>
  <rowBreaks count="1" manualBreakCount="1">
    <brk id="36" max="16383" man="1"/>
  </rowBreaks>
  <drawing r:id="rId2"/>
  <legacyDrawing r:id="rId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I39"/>
  <sheetViews>
    <sheetView view="pageBreakPreview" topLeftCell="AE1" zoomScale="75" zoomScaleNormal="75" zoomScalePageLayoutView="75" workbookViewId="0">
      <pane ySplit="6" topLeftCell="A7" activePane="bottomLeft" state="frozen"/>
      <selection activeCell="G5" sqref="G5"/>
      <selection pane="bottomLeft" activeCell="AH3" sqref="AH3"/>
    </sheetView>
  </sheetViews>
  <sheetFormatPr baseColWidth="10" defaultColWidth="11.42578125" defaultRowHeight="15"/>
  <cols>
    <col min="1" max="1" width="12.7109375" style="32" customWidth="1"/>
    <col min="2" max="6" width="12.7109375" style="2" customWidth="1"/>
    <col min="7" max="7" width="23.42578125" style="2" customWidth="1"/>
    <col min="8" max="8" width="23.28515625" style="2" customWidth="1"/>
    <col min="9" max="9" width="39.28515625" style="24" customWidth="1"/>
    <col min="10" max="10" width="43.42578125" style="2" customWidth="1"/>
    <col min="11" max="11" width="42.7109375" style="24" customWidth="1"/>
    <col min="12" max="12" width="4.7109375" style="2" bestFit="1" customWidth="1"/>
    <col min="13" max="14" width="7.7109375" style="2" bestFit="1" customWidth="1"/>
    <col min="15" max="17" width="28.28515625" style="2" customWidth="1"/>
    <col min="18" max="19" width="7.28515625" style="2" bestFit="1" customWidth="1"/>
    <col min="20" max="20" width="10.140625" style="2" bestFit="1" customWidth="1"/>
    <col min="21" max="21" width="14.42578125" style="2" customWidth="1"/>
    <col min="22" max="24" width="10.7109375" style="2" customWidth="1"/>
    <col min="25" max="25" width="32.7109375" style="2" customWidth="1"/>
    <col min="26" max="26" width="10.7109375" style="2" customWidth="1"/>
    <col min="27" max="27" width="50.7109375" style="2" customWidth="1"/>
    <col min="28" max="28" width="18.42578125" style="2" customWidth="1"/>
    <col min="29" max="33" width="50.7109375" style="2" customWidth="1"/>
    <col min="34" max="34" width="43.7109375" style="24" customWidth="1"/>
    <col min="35" max="16384" width="11.42578125" style="2"/>
  </cols>
  <sheetData>
    <row r="1" spans="1:34" ht="36" customHeight="1">
      <c r="A1" s="103"/>
      <c r="B1" s="104"/>
      <c r="C1" s="104"/>
      <c r="D1" s="104"/>
      <c r="E1" s="105"/>
      <c r="F1" s="106" t="s">
        <v>231</v>
      </c>
      <c r="G1" s="107"/>
      <c r="H1" s="107"/>
      <c r="I1" s="107"/>
      <c r="J1" s="107"/>
      <c r="K1" s="107"/>
      <c r="L1" s="107"/>
      <c r="M1" s="107"/>
      <c r="N1" s="107"/>
      <c r="O1" s="107"/>
      <c r="P1" s="107"/>
      <c r="Q1" s="107"/>
      <c r="R1" s="107"/>
      <c r="S1" s="107"/>
      <c r="T1" s="107"/>
      <c r="U1" s="107"/>
      <c r="V1" s="107"/>
      <c r="W1" s="107"/>
      <c r="X1" s="107"/>
      <c r="Y1" s="107"/>
      <c r="Z1" s="107"/>
      <c r="AA1" s="107"/>
      <c r="AB1" s="107"/>
      <c r="AC1" s="107"/>
      <c r="AD1" s="107"/>
      <c r="AE1" s="107"/>
      <c r="AF1" s="107"/>
      <c r="AG1" s="108"/>
      <c r="AH1" s="116" t="s">
        <v>0</v>
      </c>
    </row>
    <row r="2" spans="1:34" ht="36" customHeight="1">
      <c r="A2" s="103"/>
      <c r="B2" s="104"/>
      <c r="C2" s="104"/>
      <c r="D2" s="104"/>
      <c r="E2" s="105"/>
      <c r="F2" s="109"/>
      <c r="G2" s="110"/>
      <c r="H2" s="110"/>
      <c r="I2" s="110"/>
      <c r="J2" s="110"/>
      <c r="K2" s="110"/>
      <c r="L2" s="110"/>
      <c r="M2" s="110"/>
      <c r="N2" s="110"/>
      <c r="O2" s="110"/>
      <c r="P2" s="110"/>
      <c r="Q2" s="110"/>
      <c r="R2" s="110"/>
      <c r="S2" s="110"/>
      <c r="T2" s="110"/>
      <c r="U2" s="110"/>
      <c r="V2" s="110"/>
      <c r="W2" s="110"/>
      <c r="X2" s="110"/>
      <c r="Y2" s="110"/>
      <c r="Z2" s="110"/>
      <c r="AA2" s="110"/>
      <c r="AB2" s="110"/>
      <c r="AC2" s="110"/>
      <c r="AD2" s="110"/>
      <c r="AE2" s="110"/>
      <c r="AF2" s="110"/>
      <c r="AG2" s="111"/>
      <c r="AH2" s="117"/>
    </row>
    <row r="3" spans="1:34" ht="36" customHeight="1">
      <c r="A3" s="103"/>
      <c r="B3" s="104"/>
      <c r="C3" s="104"/>
      <c r="D3" s="104"/>
      <c r="E3" s="105"/>
      <c r="F3" s="109"/>
      <c r="G3" s="110"/>
      <c r="H3" s="110"/>
      <c r="I3" s="110"/>
      <c r="J3" s="110"/>
      <c r="K3" s="110"/>
      <c r="L3" s="110"/>
      <c r="M3" s="110"/>
      <c r="N3" s="110"/>
      <c r="O3" s="110"/>
      <c r="P3" s="110"/>
      <c r="Q3" s="110"/>
      <c r="R3" s="110"/>
      <c r="S3" s="110"/>
      <c r="T3" s="110"/>
      <c r="U3" s="110"/>
      <c r="V3" s="110"/>
      <c r="W3" s="110"/>
      <c r="X3" s="110"/>
      <c r="Y3" s="110"/>
      <c r="Z3" s="110"/>
      <c r="AA3" s="110"/>
      <c r="AB3" s="110"/>
      <c r="AC3" s="110"/>
      <c r="AD3" s="110"/>
      <c r="AE3" s="110"/>
      <c r="AF3" s="110"/>
      <c r="AG3" s="111"/>
      <c r="AH3" s="1" t="s">
        <v>475</v>
      </c>
    </row>
    <row r="4" spans="1:34">
      <c r="A4" s="112"/>
      <c r="B4" s="112"/>
      <c r="C4" s="112"/>
      <c r="D4" s="112"/>
      <c r="E4" s="112"/>
      <c r="F4" s="112"/>
      <c r="G4" s="112"/>
      <c r="H4" s="112"/>
      <c r="I4" s="112"/>
      <c r="J4" s="112"/>
      <c r="K4" s="112"/>
      <c r="L4" s="112"/>
      <c r="M4" s="112"/>
      <c r="N4" s="112"/>
      <c r="O4" s="112"/>
      <c r="P4" s="112"/>
      <c r="Q4" s="112"/>
      <c r="R4" s="112"/>
      <c r="S4" s="112"/>
      <c r="T4" s="112"/>
      <c r="U4" s="112"/>
      <c r="V4" s="112"/>
      <c r="W4" s="112"/>
      <c r="X4" s="112"/>
      <c r="Y4" s="112"/>
      <c r="Z4" s="112"/>
      <c r="AA4" s="112"/>
      <c r="AB4" s="112"/>
      <c r="AC4" s="112"/>
      <c r="AD4" s="112"/>
      <c r="AE4" s="112"/>
      <c r="AF4" s="112"/>
      <c r="AG4" s="112"/>
      <c r="AH4" s="112"/>
    </row>
    <row r="5" spans="1:34" s="26" customFormat="1" ht="43.5" customHeight="1">
      <c r="A5" s="113" t="s">
        <v>1</v>
      </c>
      <c r="B5" s="113" t="s">
        <v>2</v>
      </c>
      <c r="C5" s="114" t="s">
        <v>3</v>
      </c>
      <c r="D5" s="113" t="s">
        <v>4</v>
      </c>
      <c r="E5" s="113" t="s">
        <v>5</v>
      </c>
      <c r="F5" s="113" t="s">
        <v>6</v>
      </c>
      <c r="G5" s="99" t="s">
        <v>7</v>
      </c>
      <c r="H5" s="99"/>
      <c r="I5" s="33" t="s">
        <v>8</v>
      </c>
      <c r="J5" s="99" t="s">
        <v>9</v>
      </c>
      <c r="K5" s="99" t="s">
        <v>10</v>
      </c>
      <c r="L5" s="99" t="s">
        <v>11</v>
      </c>
      <c r="M5" s="99"/>
      <c r="N5" s="99"/>
      <c r="O5" s="99" t="s">
        <v>12</v>
      </c>
      <c r="P5" s="99"/>
      <c r="Q5" s="99"/>
      <c r="R5" s="99" t="s">
        <v>13</v>
      </c>
      <c r="S5" s="99"/>
      <c r="T5" s="99"/>
      <c r="U5" s="99"/>
      <c r="V5" s="99"/>
      <c r="W5" s="99"/>
      <c r="X5" s="99"/>
      <c r="Y5" s="33" t="s">
        <v>14</v>
      </c>
      <c r="Z5" s="99" t="s">
        <v>15</v>
      </c>
      <c r="AA5" s="99"/>
      <c r="AB5" s="99"/>
      <c r="AC5" s="99" t="s">
        <v>16</v>
      </c>
      <c r="AD5" s="99"/>
      <c r="AE5" s="99"/>
      <c r="AF5" s="99"/>
      <c r="AG5" s="99"/>
      <c r="AH5" s="99"/>
    </row>
    <row r="6" spans="1:34" s="26" customFormat="1" ht="126.75" customHeight="1">
      <c r="A6" s="113"/>
      <c r="B6" s="113"/>
      <c r="C6" s="114"/>
      <c r="D6" s="113"/>
      <c r="E6" s="113"/>
      <c r="F6" s="113"/>
      <c r="G6" s="33" t="s">
        <v>17</v>
      </c>
      <c r="H6" s="33" t="s">
        <v>18</v>
      </c>
      <c r="I6" s="33" t="s">
        <v>19</v>
      </c>
      <c r="J6" s="99"/>
      <c r="K6" s="99"/>
      <c r="L6" s="34" t="s">
        <v>20</v>
      </c>
      <c r="M6" s="34" t="s">
        <v>21</v>
      </c>
      <c r="N6" s="34" t="s">
        <v>22</v>
      </c>
      <c r="O6" s="33" t="s">
        <v>23</v>
      </c>
      <c r="P6" s="33" t="s">
        <v>24</v>
      </c>
      <c r="Q6" s="33" t="s">
        <v>25</v>
      </c>
      <c r="R6" s="34" t="s">
        <v>26</v>
      </c>
      <c r="S6" s="34" t="s">
        <v>27</v>
      </c>
      <c r="T6" s="34" t="s">
        <v>28</v>
      </c>
      <c r="U6" s="34" t="s">
        <v>29</v>
      </c>
      <c r="V6" s="34" t="s">
        <v>30</v>
      </c>
      <c r="W6" s="34" t="s">
        <v>31</v>
      </c>
      <c r="X6" s="34" t="s">
        <v>32</v>
      </c>
      <c r="Y6" s="33" t="s">
        <v>33</v>
      </c>
      <c r="Z6" s="34" t="s">
        <v>34</v>
      </c>
      <c r="AA6" s="33" t="s">
        <v>35</v>
      </c>
      <c r="AB6" s="34" t="s">
        <v>36</v>
      </c>
      <c r="AC6" s="33" t="s">
        <v>37</v>
      </c>
      <c r="AD6" s="33" t="s">
        <v>38</v>
      </c>
      <c r="AE6" s="33" t="s">
        <v>39</v>
      </c>
      <c r="AF6" s="33" t="s">
        <v>40</v>
      </c>
      <c r="AG6" s="33" t="s">
        <v>41</v>
      </c>
      <c r="AH6" s="35" t="s">
        <v>42</v>
      </c>
    </row>
    <row r="7" spans="1:34" s="27" customFormat="1" ht="55.5" customHeight="1">
      <c r="A7" s="100" t="s">
        <v>244</v>
      </c>
      <c r="B7" s="101" t="s">
        <v>263</v>
      </c>
      <c r="C7" s="101" t="s">
        <v>44</v>
      </c>
      <c r="D7" s="102" t="s">
        <v>245</v>
      </c>
      <c r="E7" s="102" t="s">
        <v>246</v>
      </c>
      <c r="F7" s="3" t="s">
        <v>47</v>
      </c>
      <c r="G7" s="88" t="s">
        <v>48</v>
      </c>
      <c r="H7" s="3" t="s">
        <v>49</v>
      </c>
      <c r="I7" s="4" t="s">
        <v>50</v>
      </c>
      <c r="J7" s="4" t="s">
        <v>51</v>
      </c>
      <c r="K7" s="4" t="s">
        <v>52</v>
      </c>
      <c r="L7" s="3">
        <v>1</v>
      </c>
      <c r="M7" s="3">
        <v>3</v>
      </c>
      <c r="N7" s="3"/>
      <c r="O7" s="3" t="s">
        <v>53</v>
      </c>
      <c r="P7" s="3" t="s">
        <v>53</v>
      </c>
      <c r="Q7" s="3" t="s">
        <v>53</v>
      </c>
      <c r="R7" s="3">
        <v>2</v>
      </c>
      <c r="S7" s="3">
        <v>4</v>
      </c>
      <c r="T7" s="5">
        <f t="shared" ref="T7:T10" si="0">+R7*S7</f>
        <v>8</v>
      </c>
      <c r="U7" s="6" t="str">
        <f t="shared" ref="U7:U35" si="1">IF(AND(T7&gt;=2,T7&lt;=4),"BAJO",IF(AND(T7&gt;=6,T7&lt;=8),"MEDIO",IF(AND(T7&gt;=10,T7&lt;=20),"ALTO",IF(AND(T7&gt;=24,T7&lt;=40),"MUY ALTO",""))))</f>
        <v>MEDIO</v>
      </c>
      <c r="V7" s="5">
        <v>25</v>
      </c>
      <c r="W7" s="5">
        <f t="shared" ref="W7:W10" si="2">+T7*V7</f>
        <v>200</v>
      </c>
      <c r="X7" s="5" t="str">
        <f>IF(AND(W7&gt;=10,W7&lt;=20),"IV",IF(AND(W7&gt;=40,W7&lt;=120),"III",IF(AND(W7&gt;=150,W7&lt;=500),"II",IF(AND(W7&gt;=600,W7&lt;=4000),"I",""))))</f>
        <v>II</v>
      </c>
      <c r="Y7" s="7" t="str">
        <f t="shared" ref="Y7:Y35" si="3">IF(AND(X7&gt;="IV",X7&lt;="IV"),"ACEPTABLE",IF(AND(X7&gt;="III",X7&lt;="III"),"MEJORABLE",IF(AND(X7&gt;="II",X7&lt;="II"),"ACEPTABLE CON CONTROL ESPECIFICO",IF(AND(X7&gt;="I",X7&lt;="I"),"NO ACEPTABLE",""))))</f>
        <v>ACEPTABLE CON CONTROL ESPECIFICO</v>
      </c>
      <c r="Z7" s="5">
        <v>1</v>
      </c>
      <c r="AA7" s="5" t="s">
        <v>54</v>
      </c>
      <c r="AB7" s="5" t="s">
        <v>55</v>
      </c>
      <c r="AC7" s="5"/>
      <c r="AD7" s="8" t="s">
        <v>56</v>
      </c>
      <c r="AE7" s="8"/>
      <c r="AF7" s="8" t="s">
        <v>57</v>
      </c>
      <c r="AG7" s="8" t="s">
        <v>58</v>
      </c>
      <c r="AH7" s="9" t="s">
        <v>59</v>
      </c>
    </row>
    <row r="8" spans="1:34" s="27" customFormat="1" ht="129" customHeight="1">
      <c r="A8" s="100"/>
      <c r="B8" s="101"/>
      <c r="C8" s="101"/>
      <c r="D8" s="102"/>
      <c r="E8" s="102"/>
      <c r="F8" s="3" t="s">
        <v>47</v>
      </c>
      <c r="G8" s="89"/>
      <c r="H8" s="3" t="s">
        <v>233</v>
      </c>
      <c r="I8" s="4" t="s">
        <v>50</v>
      </c>
      <c r="J8" s="4" t="s">
        <v>234</v>
      </c>
      <c r="K8" s="4" t="s">
        <v>235</v>
      </c>
      <c r="L8" s="3">
        <v>1</v>
      </c>
      <c r="M8" s="3">
        <v>3</v>
      </c>
      <c r="N8" s="3"/>
      <c r="O8" s="3" t="s">
        <v>236</v>
      </c>
      <c r="P8" s="3" t="s">
        <v>237</v>
      </c>
      <c r="Q8" s="3" t="s">
        <v>238</v>
      </c>
      <c r="R8" s="3">
        <v>6</v>
      </c>
      <c r="S8" s="3">
        <v>4</v>
      </c>
      <c r="T8" s="5">
        <f t="shared" ref="T8" si="4">+R8*S8</f>
        <v>24</v>
      </c>
      <c r="U8" s="6" t="str">
        <f t="shared" ref="U8" si="5">IF(AND(T8&gt;=2,T8&lt;=4),"BAJO",IF(AND(T8&gt;=6,T8&lt;=8),"MEDIO",IF(AND(T8&gt;=10,T8&lt;=20),"ALTO",IF(AND(T8&gt;=24,T8&lt;=40),"MUY ALTO",""))))</f>
        <v>MUY ALTO</v>
      </c>
      <c r="V8" s="5">
        <v>100</v>
      </c>
      <c r="W8" s="5">
        <f t="shared" ref="W8" si="6">+T8*V8</f>
        <v>2400</v>
      </c>
      <c r="X8" s="5" t="str">
        <f>IF(AND(W8&gt;=10,W8&lt;=20),"IV",IF(AND(W8&gt;=40,W8&lt;=120),"III",IF(AND(W8&gt;=150,W8&lt;=500),"II",IF(AND(W8&gt;=600,W8&lt;=4000),"I",""))))</f>
        <v>I</v>
      </c>
      <c r="Y8" s="7" t="str">
        <f t="shared" ref="Y8" si="7">IF(AND(X8&gt;="IV",X8&lt;="IV"),"ACEPTABLE",IF(AND(X8&gt;="III",X8&lt;="III"),"MEJORABLE",IF(AND(X8&gt;="II",X8&lt;="II"),"ACEPTABLE CON CONTROL ESPECIFICO",IF(AND(X8&gt;="I",X8&lt;="I"),"NO ACEPTABLE",""))))</f>
        <v>NO ACEPTABLE</v>
      </c>
      <c r="Z8" s="5">
        <v>1</v>
      </c>
      <c r="AA8" s="5" t="s">
        <v>239</v>
      </c>
      <c r="AB8" s="5" t="s">
        <v>55</v>
      </c>
      <c r="AC8" s="5"/>
      <c r="AD8" s="8"/>
      <c r="AE8" s="8"/>
      <c r="AF8" s="8" t="s">
        <v>240</v>
      </c>
      <c r="AG8" s="8" t="s">
        <v>241</v>
      </c>
      <c r="AH8" s="9"/>
    </row>
    <row r="9" spans="1:34" s="28" customFormat="1" ht="81.75" customHeight="1">
      <c r="A9" s="100"/>
      <c r="B9" s="101"/>
      <c r="C9" s="101"/>
      <c r="D9" s="102"/>
      <c r="E9" s="102"/>
      <c r="F9" s="10" t="s">
        <v>47</v>
      </c>
      <c r="G9" s="92" t="s">
        <v>60</v>
      </c>
      <c r="H9" s="10" t="s">
        <v>61</v>
      </c>
      <c r="I9" s="11" t="s">
        <v>62</v>
      </c>
      <c r="J9" s="11" t="s">
        <v>63</v>
      </c>
      <c r="K9" s="11" t="s">
        <v>64</v>
      </c>
      <c r="L9" s="10">
        <v>1</v>
      </c>
      <c r="M9" s="3">
        <v>3</v>
      </c>
      <c r="N9" s="10"/>
      <c r="O9" s="10" t="s">
        <v>53</v>
      </c>
      <c r="P9" s="10" t="s">
        <v>53</v>
      </c>
      <c r="Q9" s="10" t="s">
        <v>53</v>
      </c>
      <c r="R9" s="10">
        <v>2</v>
      </c>
      <c r="S9" s="10">
        <v>3</v>
      </c>
      <c r="T9" s="6">
        <f t="shared" si="0"/>
        <v>6</v>
      </c>
      <c r="U9" s="6" t="str">
        <f t="shared" si="1"/>
        <v>MEDIO</v>
      </c>
      <c r="V9" s="5">
        <v>25</v>
      </c>
      <c r="W9" s="6">
        <f t="shared" si="2"/>
        <v>150</v>
      </c>
      <c r="X9" s="6" t="str">
        <f t="shared" ref="X9:X11" si="8">IF(AND(W9&gt;=10,W9&lt;=20),"IV",IF(AND(W9&gt;=40,W9&lt;=120),"III",IF(AND(W9&gt;=150,W9&lt;=500),"II",IF(AND(W9&gt;=600,W9&lt;=4000),"I",""))))</f>
        <v>II</v>
      </c>
      <c r="Y9" s="7" t="str">
        <f t="shared" si="3"/>
        <v>ACEPTABLE CON CONTROL ESPECIFICO</v>
      </c>
      <c r="Z9" s="5">
        <v>1</v>
      </c>
      <c r="AA9" s="9" t="s">
        <v>65</v>
      </c>
      <c r="AB9" s="5" t="s">
        <v>55</v>
      </c>
      <c r="AC9" s="6"/>
      <c r="AD9" s="9"/>
      <c r="AE9" s="9"/>
      <c r="AF9" s="9" t="s">
        <v>66</v>
      </c>
      <c r="AG9" s="9" t="s">
        <v>67</v>
      </c>
      <c r="AH9" s="9" t="s">
        <v>59</v>
      </c>
    </row>
    <row r="10" spans="1:34" s="28" customFormat="1" ht="81.75" customHeight="1">
      <c r="A10" s="100"/>
      <c r="B10" s="101"/>
      <c r="C10" s="101"/>
      <c r="D10" s="102"/>
      <c r="E10" s="102"/>
      <c r="F10" s="10" t="s">
        <v>47</v>
      </c>
      <c r="G10" s="92"/>
      <c r="H10" s="10" t="s">
        <v>76</v>
      </c>
      <c r="I10" s="11" t="s">
        <v>77</v>
      </c>
      <c r="J10" s="11" t="s">
        <v>247</v>
      </c>
      <c r="K10" s="11" t="s">
        <v>79</v>
      </c>
      <c r="L10" s="10">
        <v>1</v>
      </c>
      <c r="M10" s="3">
        <v>3</v>
      </c>
      <c r="N10" s="10"/>
      <c r="O10" s="10" t="s">
        <v>53</v>
      </c>
      <c r="P10" s="10" t="s">
        <v>53</v>
      </c>
      <c r="Q10" s="10" t="s">
        <v>53</v>
      </c>
      <c r="R10" s="10">
        <v>2</v>
      </c>
      <c r="S10" s="10">
        <v>1</v>
      </c>
      <c r="T10" s="6">
        <f t="shared" si="0"/>
        <v>2</v>
      </c>
      <c r="U10" s="6" t="str">
        <f t="shared" si="1"/>
        <v>BAJO</v>
      </c>
      <c r="V10" s="5">
        <v>25</v>
      </c>
      <c r="W10" s="6">
        <f t="shared" si="2"/>
        <v>50</v>
      </c>
      <c r="X10" s="6" t="str">
        <f t="shared" si="8"/>
        <v>III</v>
      </c>
      <c r="Y10" s="7" t="str">
        <f t="shared" si="3"/>
        <v>MEJORABLE</v>
      </c>
      <c r="Z10" s="5">
        <v>1</v>
      </c>
      <c r="AA10" s="9" t="s">
        <v>80</v>
      </c>
      <c r="AB10" s="5" t="s">
        <v>55</v>
      </c>
      <c r="AC10" s="6"/>
      <c r="AD10" s="9"/>
      <c r="AE10" s="9"/>
      <c r="AF10" s="9" t="s">
        <v>81</v>
      </c>
      <c r="AG10" s="9"/>
      <c r="AH10" s="9" t="s">
        <v>59</v>
      </c>
    </row>
    <row r="11" spans="1:34" s="27" customFormat="1" ht="72" customHeight="1">
      <c r="A11" s="100"/>
      <c r="B11" s="101"/>
      <c r="C11" s="101"/>
      <c r="D11" s="102"/>
      <c r="E11" s="102"/>
      <c r="F11" s="3" t="s">
        <v>47</v>
      </c>
      <c r="G11" s="92"/>
      <c r="H11" s="3" t="s">
        <v>82</v>
      </c>
      <c r="I11" s="4" t="s">
        <v>83</v>
      </c>
      <c r="J11" s="4" t="s">
        <v>84</v>
      </c>
      <c r="K11" s="4" t="s">
        <v>85</v>
      </c>
      <c r="L11" s="3">
        <v>1</v>
      </c>
      <c r="M11" s="3">
        <v>3</v>
      </c>
      <c r="N11" s="3"/>
      <c r="O11" s="3" t="s">
        <v>53</v>
      </c>
      <c r="P11" s="3" t="s">
        <v>53</v>
      </c>
      <c r="Q11" s="3" t="s">
        <v>53</v>
      </c>
      <c r="R11" s="3">
        <v>2</v>
      </c>
      <c r="S11" s="3">
        <v>4</v>
      </c>
      <c r="T11" s="5">
        <f>+R11*S11</f>
        <v>8</v>
      </c>
      <c r="U11" s="6" t="str">
        <f t="shared" si="1"/>
        <v>MEDIO</v>
      </c>
      <c r="V11" s="5">
        <v>25</v>
      </c>
      <c r="W11" s="5">
        <f>+T11*V11</f>
        <v>200</v>
      </c>
      <c r="X11" s="5" t="str">
        <f t="shared" si="8"/>
        <v>II</v>
      </c>
      <c r="Y11" s="7" t="str">
        <f t="shared" si="3"/>
        <v>ACEPTABLE CON CONTROL ESPECIFICO</v>
      </c>
      <c r="Z11" s="5">
        <v>1</v>
      </c>
      <c r="AA11" s="8" t="s">
        <v>86</v>
      </c>
      <c r="AB11" s="5" t="s">
        <v>55</v>
      </c>
      <c r="AC11" s="5"/>
      <c r="AD11" s="8" t="s">
        <v>87</v>
      </c>
      <c r="AE11" s="8"/>
      <c r="AF11" s="9" t="s">
        <v>88</v>
      </c>
      <c r="AG11" s="8"/>
      <c r="AH11" s="9" t="s">
        <v>59</v>
      </c>
    </row>
    <row r="12" spans="1:34" s="27" customFormat="1" ht="72" customHeight="1">
      <c r="A12" s="100"/>
      <c r="B12" s="101"/>
      <c r="C12" s="101"/>
      <c r="D12" s="102"/>
      <c r="E12" s="102"/>
      <c r="F12" s="3" t="s">
        <v>47</v>
      </c>
      <c r="G12" s="91" t="s">
        <v>89</v>
      </c>
      <c r="H12" s="3" t="s">
        <v>90</v>
      </c>
      <c r="I12" s="4" t="s">
        <v>91</v>
      </c>
      <c r="J12" s="4" t="s">
        <v>92</v>
      </c>
      <c r="K12" s="4" t="s">
        <v>93</v>
      </c>
      <c r="L12" s="3">
        <v>1</v>
      </c>
      <c r="M12" s="3">
        <v>3</v>
      </c>
      <c r="N12" s="3"/>
      <c r="O12" s="3" t="s">
        <v>94</v>
      </c>
      <c r="P12" s="3" t="s">
        <v>53</v>
      </c>
      <c r="Q12" s="3" t="s">
        <v>53</v>
      </c>
      <c r="R12" s="3">
        <v>2</v>
      </c>
      <c r="S12" s="3">
        <v>4</v>
      </c>
      <c r="T12" s="5">
        <f t="shared" ref="T12:T35" si="9">+R12*S12</f>
        <v>8</v>
      </c>
      <c r="U12" s="6" t="str">
        <f t="shared" si="1"/>
        <v>MEDIO</v>
      </c>
      <c r="V12" s="5">
        <v>25</v>
      </c>
      <c r="W12" s="5">
        <f t="shared" ref="W12:W35" si="10">+T12*V12</f>
        <v>200</v>
      </c>
      <c r="X12" s="5" t="str">
        <f>IF(AND(W12&gt;=10,W12&lt;=20),"IV",IF(AND(W12&gt;=40,W12&lt;=120),"III",IF(AND(W12&gt;=150,W12&lt;=500),"II",IF(AND(W12&gt;=600,W12&lt;=4000),"I",""))))</f>
        <v>II</v>
      </c>
      <c r="Y12" s="7" t="str">
        <f t="shared" si="3"/>
        <v>ACEPTABLE CON CONTROL ESPECIFICO</v>
      </c>
      <c r="Z12" s="5">
        <v>1</v>
      </c>
      <c r="AA12" s="8" t="s">
        <v>95</v>
      </c>
      <c r="AB12" s="5" t="s">
        <v>55</v>
      </c>
      <c r="AC12" s="5"/>
      <c r="AD12" s="8"/>
      <c r="AE12" s="8"/>
      <c r="AF12" s="8"/>
      <c r="AG12" s="5" t="s">
        <v>96</v>
      </c>
      <c r="AH12" s="8" t="s">
        <v>97</v>
      </c>
    </row>
    <row r="13" spans="1:34" s="27" customFormat="1" ht="71.25" customHeight="1">
      <c r="A13" s="100"/>
      <c r="B13" s="101"/>
      <c r="C13" s="101"/>
      <c r="D13" s="102"/>
      <c r="E13" s="102"/>
      <c r="F13" s="3" t="s">
        <v>47</v>
      </c>
      <c r="G13" s="91"/>
      <c r="H13" s="3" t="s">
        <v>98</v>
      </c>
      <c r="I13" s="13" t="s">
        <v>248</v>
      </c>
      <c r="J13" s="4" t="s">
        <v>92</v>
      </c>
      <c r="K13" s="4" t="s">
        <v>101</v>
      </c>
      <c r="L13" s="3">
        <v>1</v>
      </c>
      <c r="M13" s="3">
        <v>3</v>
      </c>
      <c r="N13" s="3"/>
      <c r="O13" s="3" t="s">
        <v>53</v>
      </c>
      <c r="P13" s="3" t="s">
        <v>102</v>
      </c>
      <c r="Q13" s="3" t="s">
        <v>53</v>
      </c>
      <c r="R13" s="3">
        <v>2</v>
      </c>
      <c r="S13" s="3">
        <v>4</v>
      </c>
      <c r="T13" s="5">
        <f t="shared" si="9"/>
        <v>8</v>
      </c>
      <c r="U13" s="6" t="str">
        <f t="shared" si="1"/>
        <v>MEDIO</v>
      </c>
      <c r="V13" s="5">
        <v>10</v>
      </c>
      <c r="W13" s="5">
        <f t="shared" si="10"/>
        <v>80</v>
      </c>
      <c r="X13" s="5" t="str">
        <f t="shared" ref="X13:X16" si="11">IF(AND(W13&gt;=10,W13&lt;=20),"IV",IF(AND(W13&gt;=40,W13&lt;=120),"III",IF(AND(W13&gt;=150,W13&lt;=500),"II",IF(AND(W13&gt;=600,W13&lt;=4000),"I",""))))</f>
        <v>III</v>
      </c>
      <c r="Y13" s="7" t="str">
        <f t="shared" si="3"/>
        <v>MEJORABLE</v>
      </c>
      <c r="Z13" s="5">
        <v>1</v>
      </c>
      <c r="AA13" s="8" t="s">
        <v>95</v>
      </c>
      <c r="AB13" s="5" t="s">
        <v>55</v>
      </c>
      <c r="AC13" s="5"/>
      <c r="AD13" s="8" t="s">
        <v>103</v>
      </c>
      <c r="AE13" s="8"/>
      <c r="AF13" s="8" t="s">
        <v>104</v>
      </c>
      <c r="AG13" s="8"/>
      <c r="AH13" s="9" t="s">
        <v>59</v>
      </c>
    </row>
    <row r="14" spans="1:34" s="27" customFormat="1" ht="72" customHeight="1">
      <c r="A14" s="100"/>
      <c r="B14" s="101"/>
      <c r="C14" s="101"/>
      <c r="D14" s="102"/>
      <c r="E14" s="102"/>
      <c r="F14" s="3" t="s">
        <v>47</v>
      </c>
      <c r="G14" s="91" t="s">
        <v>111</v>
      </c>
      <c r="H14" s="3" t="s">
        <v>112</v>
      </c>
      <c r="I14" s="13" t="s">
        <v>113</v>
      </c>
      <c r="J14" s="4" t="s">
        <v>114</v>
      </c>
      <c r="K14" s="4" t="s">
        <v>115</v>
      </c>
      <c r="L14" s="3">
        <v>1</v>
      </c>
      <c r="M14" s="3">
        <v>3</v>
      </c>
      <c r="N14" s="3"/>
      <c r="O14" s="3" t="s">
        <v>53</v>
      </c>
      <c r="P14" s="3" t="s">
        <v>53</v>
      </c>
      <c r="Q14" s="3" t="s">
        <v>53</v>
      </c>
      <c r="R14" s="3">
        <v>2</v>
      </c>
      <c r="S14" s="3">
        <v>2</v>
      </c>
      <c r="T14" s="5">
        <f t="shared" si="9"/>
        <v>4</v>
      </c>
      <c r="U14" s="6" t="str">
        <f t="shared" si="1"/>
        <v>BAJO</v>
      </c>
      <c r="V14" s="5">
        <v>60</v>
      </c>
      <c r="W14" s="5">
        <f t="shared" si="10"/>
        <v>240</v>
      </c>
      <c r="X14" s="5" t="str">
        <f t="shared" si="11"/>
        <v>II</v>
      </c>
      <c r="Y14" s="7" t="str">
        <f t="shared" si="3"/>
        <v>ACEPTABLE CON CONTROL ESPECIFICO</v>
      </c>
      <c r="Z14" s="5">
        <v>1</v>
      </c>
      <c r="AA14" s="8" t="s">
        <v>116</v>
      </c>
      <c r="AB14" s="5" t="s">
        <v>55</v>
      </c>
      <c r="AC14" s="5"/>
      <c r="AD14" s="14"/>
      <c r="AE14" s="8"/>
      <c r="AF14" s="93" t="s">
        <v>117</v>
      </c>
      <c r="AG14" s="8"/>
      <c r="AH14" s="8" t="s">
        <v>118</v>
      </c>
    </row>
    <row r="15" spans="1:34" s="27" customFormat="1" ht="92.25" customHeight="1">
      <c r="A15" s="100"/>
      <c r="B15" s="101"/>
      <c r="C15" s="101"/>
      <c r="D15" s="102"/>
      <c r="E15" s="102"/>
      <c r="F15" s="3" t="s">
        <v>47</v>
      </c>
      <c r="G15" s="91"/>
      <c r="H15" s="3" t="s">
        <v>119</v>
      </c>
      <c r="I15" s="13" t="s">
        <v>120</v>
      </c>
      <c r="J15" s="4" t="s">
        <v>121</v>
      </c>
      <c r="K15" s="4" t="s">
        <v>122</v>
      </c>
      <c r="L15" s="3">
        <v>1</v>
      </c>
      <c r="M15" s="3">
        <v>3</v>
      </c>
      <c r="N15" s="3"/>
      <c r="O15" s="3" t="s">
        <v>53</v>
      </c>
      <c r="P15" s="3" t="s">
        <v>53</v>
      </c>
      <c r="Q15" s="3" t="s">
        <v>53</v>
      </c>
      <c r="R15" s="3">
        <v>2</v>
      </c>
      <c r="S15" s="3">
        <v>2</v>
      </c>
      <c r="T15" s="5">
        <f t="shared" si="9"/>
        <v>4</v>
      </c>
      <c r="U15" s="6" t="str">
        <f t="shared" si="1"/>
        <v>BAJO</v>
      </c>
      <c r="V15" s="5">
        <v>60</v>
      </c>
      <c r="W15" s="5">
        <f t="shared" si="10"/>
        <v>240</v>
      </c>
      <c r="X15" s="5" t="str">
        <f t="shared" si="11"/>
        <v>II</v>
      </c>
      <c r="Y15" s="7" t="str">
        <f t="shared" si="3"/>
        <v>ACEPTABLE CON CONTROL ESPECIFICO</v>
      </c>
      <c r="Z15" s="5">
        <v>1</v>
      </c>
      <c r="AA15" s="8" t="s">
        <v>116</v>
      </c>
      <c r="AB15" s="5" t="s">
        <v>55</v>
      </c>
      <c r="AC15" s="5"/>
      <c r="AD15" s="14"/>
      <c r="AE15" s="8"/>
      <c r="AF15" s="93"/>
      <c r="AG15" s="8"/>
      <c r="AH15" s="8" t="s">
        <v>118</v>
      </c>
    </row>
    <row r="16" spans="1:34" s="27" customFormat="1" ht="92.25" customHeight="1">
      <c r="A16" s="100"/>
      <c r="B16" s="101"/>
      <c r="C16" s="101"/>
      <c r="D16" s="102"/>
      <c r="E16" s="102"/>
      <c r="F16" s="3" t="s">
        <v>47</v>
      </c>
      <c r="G16" s="91"/>
      <c r="H16" s="3" t="s">
        <v>249</v>
      </c>
      <c r="I16" s="13" t="s">
        <v>250</v>
      </c>
      <c r="J16" s="4" t="s">
        <v>121</v>
      </c>
      <c r="K16" s="4" t="s">
        <v>122</v>
      </c>
      <c r="L16" s="3">
        <v>1</v>
      </c>
      <c r="M16" s="3">
        <v>3</v>
      </c>
      <c r="N16" s="3"/>
      <c r="O16" s="3" t="s">
        <v>53</v>
      </c>
      <c r="P16" s="3" t="s">
        <v>53</v>
      </c>
      <c r="Q16" s="3" t="s">
        <v>53</v>
      </c>
      <c r="R16" s="3">
        <v>2</v>
      </c>
      <c r="S16" s="3">
        <v>2</v>
      </c>
      <c r="T16" s="5">
        <f t="shared" si="9"/>
        <v>4</v>
      </c>
      <c r="U16" s="6" t="str">
        <f t="shared" si="1"/>
        <v>BAJO</v>
      </c>
      <c r="V16" s="5">
        <v>60</v>
      </c>
      <c r="W16" s="5">
        <f t="shared" si="10"/>
        <v>240</v>
      </c>
      <c r="X16" s="5" t="str">
        <f t="shared" si="11"/>
        <v>II</v>
      </c>
      <c r="Y16" s="7" t="str">
        <f t="shared" si="3"/>
        <v>ACEPTABLE CON CONTROL ESPECIFICO</v>
      </c>
      <c r="Z16" s="5">
        <v>1</v>
      </c>
      <c r="AA16" s="8" t="s">
        <v>116</v>
      </c>
      <c r="AB16" s="5" t="s">
        <v>55</v>
      </c>
      <c r="AC16" s="5"/>
      <c r="AD16" s="14"/>
      <c r="AE16" s="8"/>
      <c r="AF16" s="93"/>
      <c r="AG16" s="8"/>
      <c r="AH16" s="8" t="s">
        <v>118</v>
      </c>
    </row>
    <row r="17" spans="1:34" s="27" customFormat="1" ht="72" customHeight="1">
      <c r="A17" s="100"/>
      <c r="B17" s="101"/>
      <c r="C17" s="101"/>
      <c r="D17" s="102"/>
      <c r="E17" s="102"/>
      <c r="F17" s="3" t="s">
        <v>47</v>
      </c>
      <c r="G17" s="91" t="s">
        <v>137</v>
      </c>
      <c r="H17" s="3" t="s">
        <v>123</v>
      </c>
      <c r="I17" s="4" t="s">
        <v>124</v>
      </c>
      <c r="J17" s="4" t="s">
        <v>140</v>
      </c>
      <c r="K17" s="4" t="s">
        <v>126</v>
      </c>
      <c r="L17" s="3">
        <v>1</v>
      </c>
      <c r="M17" s="3">
        <v>3</v>
      </c>
      <c r="N17" s="3"/>
      <c r="O17" s="3" t="s">
        <v>127</v>
      </c>
      <c r="P17" s="3" t="s">
        <v>53</v>
      </c>
      <c r="Q17" s="3" t="s">
        <v>53</v>
      </c>
      <c r="R17" s="3">
        <v>2</v>
      </c>
      <c r="S17" s="3">
        <v>4</v>
      </c>
      <c r="T17" s="5">
        <f t="shared" si="9"/>
        <v>8</v>
      </c>
      <c r="U17" s="6" t="str">
        <f t="shared" si="1"/>
        <v>MEDIO</v>
      </c>
      <c r="V17" s="5">
        <v>60</v>
      </c>
      <c r="W17" s="5">
        <f t="shared" si="10"/>
        <v>480</v>
      </c>
      <c r="X17" s="5" t="str">
        <f>IF(AND(W17&gt;=10,W17&lt;=20),"IV",IF(AND(W17&gt;=40,W17&lt;=120),"III",IF(AND(W17&gt;=150,W17&lt;=500),"II",IF(AND(W17&gt;=600,W17&lt;=4000),"I",""))))</f>
        <v>II</v>
      </c>
      <c r="Y17" s="7" t="str">
        <f t="shared" si="3"/>
        <v>ACEPTABLE CON CONTROL ESPECIFICO</v>
      </c>
      <c r="Z17" s="5">
        <v>1</v>
      </c>
      <c r="AA17" s="4" t="s">
        <v>128</v>
      </c>
      <c r="AB17" s="5" t="s">
        <v>55</v>
      </c>
      <c r="AC17" s="5"/>
      <c r="AD17" s="97" t="s">
        <v>129</v>
      </c>
      <c r="AE17" s="14"/>
      <c r="AF17" s="97" t="s">
        <v>251</v>
      </c>
      <c r="AG17" s="14"/>
      <c r="AH17" s="97" t="s">
        <v>252</v>
      </c>
    </row>
    <row r="18" spans="1:34" s="27" customFormat="1" ht="72" customHeight="1">
      <c r="A18" s="100"/>
      <c r="B18" s="101"/>
      <c r="C18" s="101"/>
      <c r="D18" s="102"/>
      <c r="E18" s="102"/>
      <c r="F18" s="3" t="s">
        <v>47</v>
      </c>
      <c r="G18" s="91"/>
      <c r="H18" s="3" t="s">
        <v>132</v>
      </c>
      <c r="I18" s="4" t="s">
        <v>133</v>
      </c>
      <c r="J18" s="4" t="s">
        <v>134</v>
      </c>
      <c r="K18" s="4" t="s">
        <v>135</v>
      </c>
      <c r="L18" s="3">
        <v>1</v>
      </c>
      <c r="M18" s="3">
        <v>3</v>
      </c>
      <c r="N18" s="3"/>
      <c r="O18" s="3" t="s">
        <v>53</v>
      </c>
      <c r="P18" s="3" t="s">
        <v>53</v>
      </c>
      <c r="Q18" s="3" t="s">
        <v>53</v>
      </c>
      <c r="R18" s="3">
        <v>2</v>
      </c>
      <c r="S18" s="3">
        <v>4</v>
      </c>
      <c r="T18" s="5">
        <f>+R18*S18</f>
        <v>8</v>
      </c>
      <c r="U18" s="6" t="str">
        <f t="shared" si="1"/>
        <v>MEDIO</v>
      </c>
      <c r="V18" s="5">
        <v>60</v>
      </c>
      <c r="W18" s="5">
        <f>+T18*V18</f>
        <v>480</v>
      </c>
      <c r="X18" s="5" t="str">
        <f t="shared" ref="X18:X35" si="12">IF(AND(W18&gt;=10,W18&lt;=20),"IV",IF(AND(W18&gt;=40,W18&lt;=120),"III",IF(AND(W18&gt;=150,W18&lt;=500),"II",IF(AND(W18&gt;=600,W18&lt;=4000),"I",""))))</f>
        <v>II</v>
      </c>
      <c r="Y18" s="7" t="str">
        <f t="shared" si="3"/>
        <v>ACEPTABLE CON CONTROL ESPECIFICO</v>
      </c>
      <c r="Z18" s="5">
        <v>1</v>
      </c>
      <c r="AA18" s="4" t="s">
        <v>136</v>
      </c>
      <c r="AB18" s="5" t="s">
        <v>55</v>
      </c>
      <c r="AC18" s="15"/>
      <c r="AD18" s="97"/>
      <c r="AE18" s="14"/>
      <c r="AF18" s="97"/>
      <c r="AG18" s="14"/>
      <c r="AH18" s="97"/>
    </row>
    <row r="19" spans="1:34" s="27" customFormat="1" ht="72" customHeight="1">
      <c r="A19" s="100"/>
      <c r="B19" s="101"/>
      <c r="C19" s="101"/>
      <c r="D19" s="102"/>
      <c r="E19" s="102"/>
      <c r="F19" s="3" t="s">
        <v>47</v>
      </c>
      <c r="G19" s="91"/>
      <c r="H19" s="3" t="s">
        <v>138</v>
      </c>
      <c r="I19" s="4" t="s">
        <v>253</v>
      </c>
      <c r="J19" s="4" t="s">
        <v>254</v>
      </c>
      <c r="K19" s="4" t="s">
        <v>141</v>
      </c>
      <c r="L19" s="3">
        <v>1</v>
      </c>
      <c r="M19" s="3">
        <v>3</v>
      </c>
      <c r="N19" s="3"/>
      <c r="O19" s="3" t="s">
        <v>53</v>
      </c>
      <c r="P19" s="3" t="s">
        <v>53</v>
      </c>
      <c r="Q19" s="3" t="s">
        <v>53</v>
      </c>
      <c r="R19" s="3">
        <v>2</v>
      </c>
      <c r="S19" s="3">
        <v>4</v>
      </c>
      <c r="T19" s="5">
        <f t="shared" si="9"/>
        <v>8</v>
      </c>
      <c r="U19" s="6" t="str">
        <f t="shared" si="1"/>
        <v>MEDIO</v>
      </c>
      <c r="V19" s="5">
        <v>25</v>
      </c>
      <c r="W19" s="5">
        <f t="shared" si="10"/>
        <v>200</v>
      </c>
      <c r="X19" s="5" t="str">
        <f t="shared" si="12"/>
        <v>II</v>
      </c>
      <c r="Y19" s="7" t="str">
        <f t="shared" si="3"/>
        <v>ACEPTABLE CON CONTROL ESPECIFICO</v>
      </c>
      <c r="Z19" s="5">
        <v>1</v>
      </c>
      <c r="AA19" s="4" t="s">
        <v>136</v>
      </c>
      <c r="AB19" s="5" t="s">
        <v>55</v>
      </c>
      <c r="AC19" s="5" t="s">
        <v>142</v>
      </c>
      <c r="AD19" s="97"/>
      <c r="AE19" s="14"/>
      <c r="AF19" s="97"/>
      <c r="AG19" s="14"/>
      <c r="AH19" s="97"/>
    </row>
    <row r="20" spans="1:34" s="27" customFormat="1" ht="72" customHeight="1">
      <c r="A20" s="100"/>
      <c r="B20" s="101"/>
      <c r="C20" s="101"/>
      <c r="D20" s="102"/>
      <c r="E20" s="102"/>
      <c r="F20" s="3" t="s">
        <v>47</v>
      </c>
      <c r="G20" s="88" t="s">
        <v>159</v>
      </c>
      <c r="H20" s="3" t="s">
        <v>143</v>
      </c>
      <c r="I20" s="4" t="s">
        <v>255</v>
      </c>
      <c r="J20" s="4" t="s">
        <v>256</v>
      </c>
      <c r="K20" s="4" t="s">
        <v>146</v>
      </c>
      <c r="L20" s="3">
        <v>1</v>
      </c>
      <c r="M20" s="3">
        <v>3</v>
      </c>
      <c r="N20" s="3"/>
      <c r="O20" s="3" t="s">
        <v>53</v>
      </c>
      <c r="P20" s="3" t="s">
        <v>53</v>
      </c>
      <c r="Q20" s="3" t="s">
        <v>53</v>
      </c>
      <c r="R20" s="3">
        <v>2</v>
      </c>
      <c r="S20" s="3">
        <v>2</v>
      </c>
      <c r="T20" s="5">
        <f t="shared" si="9"/>
        <v>4</v>
      </c>
      <c r="U20" s="6" t="str">
        <f t="shared" si="1"/>
        <v>BAJO</v>
      </c>
      <c r="V20" s="5">
        <v>25</v>
      </c>
      <c r="W20" s="5">
        <f t="shared" si="10"/>
        <v>100</v>
      </c>
      <c r="X20" s="5" t="str">
        <f t="shared" si="12"/>
        <v>III</v>
      </c>
      <c r="Y20" s="7" t="str">
        <f t="shared" si="3"/>
        <v>MEJORABLE</v>
      </c>
      <c r="Z20" s="5">
        <v>1</v>
      </c>
      <c r="AA20" s="8" t="s">
        <v>147</v>
      </c>
      <c r="AB20" s="5" t="s">
        <v>55</v>
      </c>
      <c r="AC20" s="5"/>
      <c r="AD20" s="8"/>
      <c r="AE20" s="8"/>
      <c r="AF20" s="8" t="s">
        <v>148</v>
      </c>
      <c r="AG20" s="8"/>
      <c r="AH20" s="8" t="s">
        <v>149</v>
      </c>
    </row>
    <row r="21" spans="1:34" s="27" customFormat="1" ht="72" customHeight="1">
      <c r="A21" s="100"/>
      <c r="B21" s="101"/>
      <c r="C21" s="101"/>
      <c r="D21" s="102"/>
      <c r="E21" s="102"/>
      <c r="F21" s="3" t="s">
        <v>47</v>
      </c>
      <c r="G21" s="90"/>
      <c r="H21" s="91" t="s">
        <v>150</v>
      </c>
      <c r="I21" s="13" t="s">
        <v>151</v>
      </c>
      <c r="J21" s="12" t="s">
        <v>152</v>
      </c>
      <c r="K21" s="4" t="s">
        <v>153</v>
      </c>
      <c r="L21" s="3">
        <v>1</v>
      </c>
      <c r="M21" s="3">
        <v>3</v>
      </c>
      <c r="N21" s="3"/>
      <c r="O21" s="3" t="s">
        <v>53</v>
      </c>
      <c r="P21" s="3" t="s">
        <v>154</v>
      </c>
      <c r="Q21" s="3" t="s">
        <v>53</v>
      </c>
      <c r="R21" s="3">
        <v>2</v>
      </c>
      <c r="S21" s="3">
        <v>4</v>
      </c>
      <c r="T21" s="5">
        <f t="shared" si="9"/>
        <v>8</v>
      </c>
      <c r="U21" s="6" t="str">
        <f t="shared" si="1"/>
        <v>MEDIO</v>
      </c>
      <c r="V21" s="5">
        <v>60</v>
      </c>
      <c r="W21" s="5">
        <f t="shared" si="10"/>
        <v>480</v>
      </c>
      <c r="X21" s="5" t="str">
        <f t="shared" si="12"/>
        <v>II</v>
      </c>
      <c r="Y21" s="7" t="str">
        <f t="shared" si="3"/>
        <v>ACEPTABLE CON CONTROL ESPECIFICO</v>
      </c>
      <c r="Z21" s="5">
        <v>1</v>
      </c>
      <c r="AA21" s="8" t="s">
        <v>155</v>
      </c>
      <c r="AB21" s="5" t="s">
        <v>55</v>
      </c>
      <c r="AC21" s="5"/>
      <c r="AD21" s="94" t="s">
        <v>156</v>
      </c>
      <c r="AE21" s="14"/>
      <c r="AF21" s="98" t="s">
        <v>157</v>
      </c>
      <c r="AG21" s="14"/>
      <c r="AH21" s="94" t="s">
        <v>158</v>
      </c>
    </row>
    <row r="22" spans="1:34" s="27" customFormat="1" ht="72" customHeight="1">
      <c r="A22" s="100"/>
      <c r="B22" s="101"/>
      <c r="C22" s="101"/>
      <c r="D22" s="102"/>
      <c r="E22" s="102"/>
      <c r="F22" s="3" t="s">
        <v>47</v>
      </c>
      <c r="G22" s="90"/>
      <c r="H22" s="91"/>
      <c r="I22" s="13" t="s">
        <v>160</v>
      </c>
      <c r="J22" s="4" t="s">
        <v>161</v>
      </c>
      <c r="K22" s="4" t="s">
        <v>162</v>
      </c>
      <c r="L22" s="3">
        <v>1</v>
      </c>
      <c r="M22" s="3">
        <v>3</v>
      </c>
      <c r="N22" s="3"/>
      <c r="O22" s="3" t="s">
        <v>53</v>
      </c>
      <c r="P22" s="3" t="s">
        <v>53</v>
      </c>
      <c r="Q22" s="3" t="s">
        <v>53</v>
      </c>
      <c r="R22" s="3">
        <v>2</v>
      </c>
      <c r="S22" s="3">
        <v>1</v>
      </c>
      <c r="T22" s="5">
        <f t="shared" si="9"/>
        <v>2</v>
      </c>
      <c r="U22" s="6" t="str">
        <f t="shared" si="1"/>
        <v>BAJO</v>
      </c>
      <c r="V22" s="5">
        <v>100</v>
      </c>
      <c r="W22" s="5">
        <f t="shared" si="10"/>
        <v>200</v>
      </c>
      <c r="X22" s="5" t="str">
        <f t="shared" si="12"/>
        <v>II</v>
      </c>
      <c r="Y22" s="7" t="str">
        <f t="shared" si="3"/>
        <v>ACEPTABLE CON CONTROL ESPECIFICO</v>
      </c>
      <c r="Z22" s="5">
        <v>1</v>
      </c>
      <c r="AA22" s="8" t="s">
        <v>163</v>
      </c>
      <c r="AB22" s="5" t="s">
        <v>55</v>
      </c>
      <c r="AC22" s="5"/>
      <c r="AD22" s="94"/>
      <c r="AE22" s="14"/>
      <c r="AF22" s="98"/>
      <c r="AG22" s="14"/>
      <c r="AH22" s="94"/>
    </row>
    <row r="23" spans="1:34" s="27" customFormat="1" ht="72" customHeight="1">
      <c r="A23" s="100"/>
      <c r="B23" s="101"/>
      <c r="C23" s="101"/>
      <c r="D23" s="102"/>
      <c r="E23" s="102"/>
      <c r="F23" s="3" t="s">
        <v>47</v>
      </c>
      <c r="G23" s="90"/>
      <c r="H23" s="91"/>
      <c r="I23" s="13" t="s">
        <v>164</v>
      </c>
      <c r="J23" s="13" t="s">
        <v>165</v>
      </c>
      <c r="K23" s="4" t="s">
        <v>166</v>
      </c>
      <c r="L23" s="3">
        <v>1</v>
      </c>
      <c r="M23" s="3">
        <v>3</v>
      </c>
      <c r="N23" s="3"/>
      <c r="O23" s="3" t="s">
        <v>167</v>
      </c>
      <c r="P23" s="3" t="s">
        <v>53</v>
      </c>
      <c r="Q23" s="3" t="s">
        <v>53</v>
      </c>
      <c r="R23" s="3">
        <v>2</v>
      </c>
      <c r="S23" s="3">
        <v>1</v>
      </c>
      <c r="T23" s="5">
        <f t="shared" si="9"/>
        <v>2</v>
      </c>
      <c r="U23" s="6" t="str">
        <f t="shared" si="1"/>
        <v>BAJO</v>
      </c>
      <c r="V23" s="5">
        <v>100</v>
      </c>
      <c r="W23" s="5">
        <f t="shared" si="10"/>
        <v>200</v>
      </c>
      <c r="X23" s="5" t="str">
        <f t="shared" si="12"/>
        <v>II</v>
      </c>
      <c r="Y23" s="7" t="str">
        <f t="shared" si="3"/>
        <v>ACEPTABLE CON CONTROL ESPECIFICO</v>
      </c>
      <c r="Z23" s="5">
        <v>1</v>
      </c>
      <c r="AA23" s="8" t="s">
        <v>168</v>
      </c>
      <c r="AB23" s="5" t="s">
        <v>55</v>
      </c>
      <c r="AC23" s="5"/>
      <c r="AD23" s="94"/>
      <c r="AE23" s="14"/>
      <c r="AF23" s="98"/>
      <c r="AG23" s="14"/>
      <c r="AH23" s="94"/>
    </row>
    <row r="24" spans="1:34" s="27" customFormat="1" ht="72" customHeight="1">
      <c r="A24" s="100"/>
      <c r="B24" s="101"/>
      <c r="C24" s="101"/>
      <c r="D24" s="102"/>
      <c r="E24" s="102"/>
      <c r="F24" s="3" t="s">
        <v>47</v>
      </c>
      <c r="G24" s="90"/>
      <c r="H24" s="91" t="s">
        <v>169</v>
      </c>
      <c r="I24" s="13" t="s">
        <v>170</v>
      </c>
      <c r="J24" s="4" t="s">
        <v>171</v>
      </c>
      <c r="K24" s="4" t="s">
        <v>172</v>
      </c>
      <c r="L24" s="3">
        <v>1</v>
      </c>
      <c r="M24" s="3">
        <v>3</v>
      </c>
      <c r="N24" s="3"/>
      <c r="O24" s="3" t="s">
        <v>173</v>
      </c>
      <c r="P24" s="3" t="s">
        <v>53</v>
      </c>
      <c r="Q24" s="3" t="s">
        <v>53</v>
      </c>
      <c r="R24" s="3">
        <v>2</v>
      </c>
      <c r="S24" s="3">
        <v>1</v>
      </c>
      <c r="T24" s="5">
        <f t="shared" si="9"/>
        <v>2</v>
      </c>
      <c r="U24" s="6" t="str">
        <f t="shared" si="1"/>
        <v>BAJO</v>
      </c>
      <c r="V24" s="5">
        <v>60</v>
      </c>
      <c r="W24" s="5">
        <f t="shared" si="10"/>
        <v>120</v>
      </c>
      <c r="X24" s="5" t="str">
        <f t="shared" si="12"/>
        <v>III</v>
      </c>
      <c r="Y24" s="7" t="str">
        <f t="shared" si="3"/>
        <v>MEJORABLE</v>
      </c>
      <c r="Z24" s="5">
        <v>1</v>
      </c>
      <c r="AA24" s="8" t="s">
        <v>174</v>
      </c>
      <c r="AB24" s="5" t="s">
        <v>55</v>
      </c>
      <c r="AC24" s="5"/>
      <c r="AD24" s="8"/>
      <c r="AE24" s="8"/>
      <c r="AF24" s="97" t="s">
        <v>175</v>
      </c>
      <c r="AG24" s="8"/>
      <c r="AH24" s="97" t="s">
        <v>176</v>
      </c>
    </row>
    <row r="25" spans="1:34" s="27" customFormat="1" ht="72" customHeight="1">
      <c r="A25" s="100"/>
      <c r="B25" s="101"/>
      <c r="C25" s="101"/>
      <c r="D25" s="102"/>
      <c r="E25" s="102"/>
      <c r="F25" s="3" t="s">
        <v>47</v>
      </c>
      <c r="G25" s="90"/>
      <c r="H25" s="91"/>
      <c r="I25" s="13" t="s">
        <v>177</v>
      </c>
      <c r="J25" s="4" t="s">
        <v>178</v>
      </c>
      <c r="K25" s="4" t="s">
        <v>172</v>
      </c>
      <c r="L25" s="3">
        <v>1</v>
      </c>
      <c r="M25" s="3">
        <v>3</v>
      </c>
      <c r="N25" s="3"/>
      <c r="O25" s="3" t="s">
        <v>53</v>
      </c>
      <c r="P25" s="3" t="s">
        <v>53</v>
      </c>
      <c r="Q25" s="3" t="s">
        <v>53</v>
      </c>
      <c r="R25" s="3">
        <v>2</v>
      </c>
      <c r="S25" s="3">
        <v>3</v>
      </c>
      <c r="T25" s="5">
        <f t="shared" si="9"/>
        <v>6</v>
      </c>
      <c r="U25" s="6" t="str">
        <f t="shared" si="1"/>
        <v>MEDIO</v>
      </c>
      <c r="V25" s="5">
        <v>60</v>
      </c>
      <c r="W25" s="5">
        <f t="shared" si="10"/>
        <v>360</v>
      </c>
      <c r="X25" s="5" t="str">
        <f t="shared" si="12"/>
        <v>II</v>
      </c>
      <c r="Y25" s="7" t="str">
        <f t="shared" si="3"/>
        <v>ACEPTABLE CON CONTROL ESPECIFICO</v>
      </c>
      <c r="Z25" s="5">
        <v>1</v>
      </c>
      <c r="AA25" s="8" t="s">
        <v>174</v>
      </c>
      <c r="AB25" s="5" t="s">
        <v>55</v>
      </c>
      <c r="AC25" s="5"/>
      <c r="AD25" s="8"/>
      <c r="AE25" s="8"/>
      <c r="AF25" s="97"/>
      <c r="AG25" s="8"/>
      <c r="AH25" s="97"/>
    </row>
    <row r="26" spans="1:34" s="27" customFormat="1" ht="72" customHeight="1">
      <c r="A26" s="100"/>
      <c r="B26" s="101"/>
      <c r="C26" s="101"/>
      <c r="D26" s="102"/>
      <c r="E26" s="102"/>
      <c r="F26" s="3" t="s">
        <v>47</v>
      </c>
      <c r="G26" s="90"/>
      <c r="H26" s="91"/>
      <c r="I26" s="13" t="s">
        <v>179</v>
      </c>
      <c r="J26" s="4" t="s">
        <v>257</v>
      </c>
      <c r="K26" s="4" t="s">
        <v>172</v>
      </c>
      <c r="L26" s="3">
        <v>1</v>
      </c>
      <c r="M26" s="3">
        <v>3</v>
      </c>
      <c r="N26" s="3"/>
      <c r="O26" s="3" t="s">
        <v>53</v>
      </c>
      <c r="P26" s="3" t="s">
        <v>53</v>
      </c>
      <c r="Q26" s="3" t="s">
        <v>53</v>
      </c>
      <c r="R26" s="3">
        <v>2</v>
      </c>
      <c r="S26" s="3">
        <v>1</v>
      </c>
      <c r="T26" s="5">
        <f t="shared" si="9"/>
        <v>2</v>
      </c>
      <c r="U26" s="6" t="str">
        <f t="shared" si="1"/>
        <v>BAJO</v>
      </c>
      <c r="V26" s="5">
        <v>60</v>
      </c>
      <c r="W26" s="5">
        <f t="shared" si="10"/>
        <v>120</v>
      </c>
      <c r="X26" s="5" t="str">
        <f t="shared" si="12"/>
        <v>III</v>
      </c>
      <c r="Y26" s="7" t="str">
        <f t="shared" si="3"/>
        <v>MEJORABLE</v>
      </c>
      <c r="Z26" s="5">
        <v>1</v>
      </c>
      <c r="AA26" s="8" t="s">
        <v>181</v>
      </c>
      <c r="AB26" s="5" t="s">
        <v>55</v>
      </c>
      <c r="AC26" s="5"/>
      <c r="AD26" s="8"/>
      <c r="AE26" s="8"/>
      <c r="AF26" s="97"/>
      <c r="AG26" s="8"/>
      <c r="AH26" s="97"/>
    </row>
    <row r="27" spans="1:34" s="27" customFormat="1" ht="72" customHeight="1">
      <c r="A27" s="100"/>
      <c r="B27" s="101"/>
      <c r="C27" s="101"/>
      <c r="D27" s="102"/>
      <c r="E27" s="102"/>
      <c r="F27" s="3" t="s">
        <v>47</v>
      </c>
      <c r="G27" s="90"/>
      <c r="H27" s="91"/>
      <c r="I27" s="13" t="s">
        <v>182</v>
      </c>
      <c r="J27" s="4" t="s">
        <v>183</v>
      </c>
      <c r="K27" s="4" t="s">
        <v>184</v>
      </c>
      <c r="L27" s="3">
        <v>1</v>
      </c>
      <c r="M27" s="3">
        <v>3</v>
      </c>
      <c r="N27" s="3"/>
      <c r="O27" s="3" t="s">
        <v>53</v>
      </c>
      <c r="P27" s="3" t="s">
        <v>53</v>
      </c>
      <c r="Q27" s="3" t="s">
        <v>53</v>
      </c>
      <c r="R27" s="3">
        <v>6</v>
      </c>
      <c r="S27" s="3">
        <v>3</v>
      </c>
      <c r="T27" s="5">
        <f t="shared" si="9"/>
        <v>18</v>
      </c>
      <c r="U27" s="6" t="str">
        <f t="shared" si="1"/>
        <v>ALTO</v>
      </c>
      <c r="V27" s="5">
        <v>25</v>
      </c>
      <c r="W27" s="5">
        <f t="shared" si="10"/>
        <v>450</v>
      </c>
      <c r="X27" s="5" t="str">
        <f t="shared" si="12"/>
        <v>II</v>
      </c>
      <c r="Y27" s="7" t="str">
        <f t="shared" si="3"/>
        <v>ACEPTABLE CON CONTROL ESPECIFICO</v>
      </c>
      <c r="Z27" s="5">
        <v>1</v>
      </c>
      <c r="AA27" s="8" t="s">
        <v>181</v>
      </c>
      <c r="AB27" s="5" t="s">
        <v>55</v>
      </c>
      <c r="AC27" s="5"/>
      <c r="AD27" s="8" t="s">
        <v>185</v>
      </c>
      <c r="AE27" s="8"/>
      <c r="AF27" s="8"/>
      <c r="AG27" s="8"/>
      <c r="AH27" s="8"/>
    </row>
    <row r="28" spans="1:34" s="27" customFormat="1" ht="72" customHeight="1">
      <c r="A28" s="100"/>
      <c r="B28" s="101"/>
      <c r="C28" s="101"/>
      <c r="D28" s="102"/>
      <c r="E28" s="102"/>
      <c r="F28" s="3" t="s">
        <v>47</v>
      </c>
      <c r="G28" s="90"/>
      <c r="H28" s="91"/>
      <c r="I28" s="13" t="s">
        <v>186</v>
      </c>
      <c r="J28" s="4" t="s">
        <v>187</v>
      </c>
      <c r="K28" s="4" t="s">
        <v>188</v>
      </c>
      <c r="L28" s="3">
        <v>1</v>
      </c>
      <c r="M28" s="3">
        <v>3</v>
      </c>
      <c r="N28" s="3"/>
      <c r="O28" s="3" t="s">
        <v>53</v>
      </c>
      <c r="P28" s="3" t="s">
        <v>53</v>
      </c>
      <c r="Q28" s="3" t="s">
        <v>53</v>
      </c>
      <c r="R28" s="3">
        <v>6</v>
      </c>
      <c r="S28" s="3">
        <v>1</v>
      </c>
      <c r="T28" s="5">
        <f t="shared" si="9"/>
        <v>6</v>
      </c>
      <c r="U28" s="6" t="str">
        <f t="shared" si="1"/>
        <v>MEDIO</v>
      </c>
      <c r="V28" s="5">
        <v>60</v>
      </c>
      <c r="W28" s="5">
        <f t="shared" si="10"/>
        <v>360</v>
      </c>
      <c r="X28" s="5" t="str">
        <f t="shared" si="12"/>
        <v>II</v>
      </c>
      <c r="Y28" s="7" t="str">
        <f t="shared" si="3"/>
        <v>ACEPTABLE CON CONTROL ESPECIFICO</v>
      </c>
      <c r="Z28" s="5">
        <v>1</v>
      </c>
      <c r="AA28" s="8" t="s">
        <v>174</v>
      </c>
      <c r="AB28" s="5" t="s">
        <v>55</v>
      </c>
      <c r="AC28" s="5"/>
      <c r="AD28" s="8" t="s">
        <v>258</v>
      </c>
      <c r="AE28" s="8"/>
      <c r="AF28" s="8" t="s">
        <v>190</v>
      </c>
      <c r="AG28" s="8"/>
      <c r="AH28" s="8" t="s">
        <v>191</v>
      </c>
    </row>
    <row r="29" spans="1:34" s="27" customFormat="1" ht="72" customHeight="1">
      <c r="A29" s="100"/>
      <c r="B29" s="101"/>
      <c r="C29" s="101"/>
      <c r="D29" s="102"/>
      <c r="E29" s="102"/>
      <c r="F29" s="3" t="s">
        <v>47</v>
      </c>
      <c r="G29" s="90"/>
      <c r="H29" s="91"/>
      <c r="I29" s="13" t="s">
        <v>192</v>
      </c>
      <c r="J29" s="4" t="s">
        <v>259</v>
      </c>
      <c r="K29" s="4" t="s">
        <v>188</v>
      </c>
      <c r="L29" s="3">
        <v>1</v>
      </c>
      <c r="M29" s="3">
        <v>3</v>
      </c>
      <c r="N29" s="3"/>
      <c r="O29" s="3" t="s">
        <v>53</v>
      </c>
      <c r="P29" s="3" t="s">
        <v>53</v>
      </c>
      <c r="Q29" s="3" t="s">
        <v>53</v>
      </c>
      <c r="R29" s="3">
        <v>6</v>
      </c>
      <c r="S29" s="3">
        <v>1</v>
      </c>
      <c r="T29" s="5">
        <f t="shared" si="9"/>
        <v>6</v>
      </c>
      <c r="U29" s="6" t="str">
        <f t="shared" si="1"/>
        <v>MEDIO</v>
      </c>
      <c r="V29" s="5">
        <v>60</v>
      </c>
      <c r="W29" s="5">
        <f t="shared" si="10"/>
        <v>360</v>
      </c>
      <c r="X29" s="5" t="str">
        <f t="shared" si="12"/>
        <v>II</v>
      </c>
      <c r="Y29" s="7" t="str">
        <f t="shared" si="3"/>
        <v>ACEPTABLE CON CONTROL ESPECIFICO</v>
      </c>
      <c r="Z29" s="5">
        <v>1</v>
      </c>
      <c r="AA29" s="8" t="s">
        <v>174</v>
      </c>
      <c r="AB29" s="5" t="s">
        <v>55</v>
      </c>
      <c r="AC29" s="5"/>
      <c r="AD29" s="8" t="s">
        <v>258</v>
      </c>
      <c r="AE29" s="8"/>
      <c r="AF29" s="8" t="s">
        <v>190</v>
      </c>
      <c r="AG29" s="8"/>
      <c r="AH29" s="8" t="s">
        <v>191</v>
      </c>
    </row>
    <row r="30" spans="1:34" s="27" customFormat="1" ht="72" customHeight="1">
      <c r="A30" s="100"/>
      <c r="B30" s="101"/>
      <c r="C30" s="101"/>
      <c r="D30" s="102"/>
      <c r="E30" s="102"/>
      <c r="F30" s="3" t="s">
        <v>47</v>
      </c>
      <c r="G30" s="90"/>
      <c r="H30" s="91" t="s">
        <v>194</v>
      </c>
      <c r="I30" s="13" t="s">
        <v>195</v>
      </c>
      <c r="J30" s="4" t="s">
        <v>196</v>
      </c>
      <c r="K30" s="4" t="s">
        <v>197</v>
      </c>
      <c r="L30" s="3">
        <v>1</v>
      </c>
      <c r="M30" s="3">
        <v>3</v>
      </c>
      <c r="N30" s="3"/>
      <c r="O30" s="3" t="s">
        <v>53</v>
      </c>
      <c r="P30" s="3" t="s">
        <v>198</v>
      </c>
      <c r="Q30" s="3" t="s">
        <v>53</v>
      </c>
      <c r="R30" s="3">
        <v>2</v>
      </c>
      <c r="S30" s="3">
        <v>4</v>
      </c>
      <c r="T30" s="5">
        <f t="shared" si="9"/>
        <v>8</v>
      </c>
      <c r="U30" s="6" t="str">
        <f t="shared" si="1"/>
        <v>MEDIO</v>
      </c>
      <c r="V30" s="5">
        <v>60</v>
      </c>
      <c r="W30" s="5">
        <f t="shared" si="10"/>
        <v>480</v>
      </c>
      <c r="X30" s="5" t="str">
        <f t="shared" si="12"/>
        <v>II</v>
      </c>
      <c r="Y30" s="7" t="str">
        <f t="shared" si="3"/>
        <v>ACEPTABLE CON CONTROL ESPECIFICO</v>
      </c>
      <c r="Z30" s="5">
        <v>1</v>
      </c>
      <c r="AA30" s="8" t="s">
        <v>168</v>
      </c>
      <c r="AB30" s="5" t="s">
        <v>55</v>
      </c>
      <c r="AC30" s="5"/>
      <c r="AD30" s="8" t="s">
        <v>199</v>
      </c>
      <c r="AE30" s="8"/>
      <c r="AF30" s="93" t="s">
        <v>200</v>
      </c>
      <c r="AG30" s="8"/>
      <c r="AH30" s="8" t="s">
        <v>158</v>
      </c>
    </row>
    <row r="31" spans="1:34" s="27" customFormat="1" ht="72" customHeight="1">
      <c r="A31" s="100"/>
      <c r="B31" s="101"/>
      <c r="C31" s="101"/>
      <c r="D31" s="102"/>
      <c r="E31" s="102"/>
      <c r="F31" s="3" t="s">
        <v>47</v>
      </c>
      <c r="G31" s="90"/>
      <c r="H31" s="91"/>
      <c r="I31" s="13" t="s">
        <v>201</v>
      </c>
      <c r="J31" s="4" t="s">
        <v>196</v>
      </c>
      <c r="K31" s="4" t="s">
        <v>197</v>
      </c>
      <c r="L31" s="3">
        <v>1</v>
      </c>
      <c r="M31" s="3">
        <v>3</v>
      </c>
      <c r="N31" s="3"/>
      <c r="O31" s="3" t="s">
        <v>53</v>
      </c>
      <c r="P31" s="3" t="s">
        <v>198</v>
      </c>
      <c r="Q31" s="3" t="s">
        <v>53</v>
      </c>
      <c r="R31" s="3">
        <v>2</v>
      </c>
      <c r="S31" s="3">
        <v>4</v>
      </c>
      <c r="T31" s="5">
        <f t="shared" si="9"/>
        <v>8</v>
      </c>
      <c r="U31" s="6" t="str">
        <f t="shared" si="1"/>
        <v>MEDIO</v>
      </c>
      <c r="V31" s="5">
        <v>60</v>
      </c>
      <c r="W31" s="5">
        <f t="shared" si="10"/>
        <v>480</v>
      </c>
      <c r="X31" s="5" t="str">
        <f t="shared" si="12"/>
        <v>II</v>
      </c>
      <c r="Y31" s="7" t="str">
        <f t="shared" si="3"/>
        <v>ACEPTABLE CON CONTROL ESPECIFICO</v>
      </c>
      <c r="Z31" s="5">
        <v>1</v>
      </c>
      <c r="AA31" s="8" t="s">
        <v>168</v>
      </c>
      <c r="AB31" s="5" t="s">
        <v>55</v>
      </c>
      <c r="AC31" s="5"/>
      <c r="AD31" s="8" t="s">
        <v>202</v>
      </c>
      <c r="AE31" s="8"/>
      <c r="AF31" s="93"/>
      <c r="AG31" s="8"/>
      <c r="AH31" s="8" t="s">
        <v>158</v>
      </c>
    </row>
    <row r="32" spans="1:34" s="27" customFormat="1" ht="72" customHeight="1">
      <c r="A32" s="100"/>
      <c r="B32" s="101"/>
      <c r="C32" s="101"/>
      <c r="D32" s="102"/>
      <c r="E32" s="102"/>
      <c r="F32" s="3" t="s">
        <v>47</v>
      </c>
      <c r="G32" s="90"/>
      <c r="H32" s="3" t="s">
        <v>203</v>
      </c>
      <c r="I32" s="4" t="s">
        <v>260</v>
      </c>
      <c r="J32" s="4" t="s">
        <v>261</v>
      </c>
      <c r="K32" s="4" t="s">
        <v>206</v>
      </c>
      <c r="L32" s="3">
        <v>1</v>
      </c>
      <c r="M32" s="3">
        <v>3</v>
      </c>
      <c r="N32" s="3"/>
      <c r="O32" s="3" t="s">
        <v>53</v>
      </c>
      <c r="P32" s="3" t="s">
        <v>53</v>
      </c>
      <c r="Q32" s="3" t="s">
        <v>207</v>
      </c>
      <c r="R32" s="3">
        <v>2</v>
      </c>
      <c r="S32" s="3">
        <v>3</v>
      </c>
      <c r="T32" s="5">
        <f t="shared" si="9"/>
        <v>6</v>
      </c>
      <c r="U32" s="6" t="str">
        <f t="shared" si="1"/>
        <v>MEDIO</v>
      </c>
      <c r="V32" s="5">
        <v>60</v>
      </c>
      <c r="W32" s="5">
        <f t="shared" si="10"/>
        <v>360</v>
      </c>
      <c r="X32" s="5" t="str">
        <f t="shared" si="12"/>
        <v>II</v>
      </c>
      <c r="Y32" s="7" t="str">
        <f t="shared" si="3"/>
        <v>ACEPTABLE CON CONTROL ESPECIFICO</v>
      </c>
      <c r="Z32" s="5">
        <v>1</v>
      </c>
      <c r="AA32" s="8" t="s">
        <v>168</v>
      </c>
      <c r="AB32" s="5" t="s">
        <v>55</v>
      </c>
      <c r="AC32" s="5"/>
      <c r="AD32" s="8" t="s">
        <v>208</v>
      </c>
      <c r="AE32" s="8"/>
      <c r="AF32" s="8" t="s">
        <v>209</v>
      </c>
      <c r="AG32" s="8"/>
      <c r="AH32" s="8" t="s">
        <v>210</v>
      </c>
    </row>
    <row r="33" spans="1:35" s="27" customFormat="1" ht="65.25" customHeight="1">
      <c r="A33" s="100"/>
      <c r="B33" s="101"/>
      <c r="C33" s="101"/>
      <c r="D33" s="102"/>
      <c r="E33" s="102"/>
      <c r="F33" s="3" t="s">
        <v>47</v>
      </c>
      <c r="G33" s="90"/>
      <c r="H33" s="91" t="s">
        <v>211</v>
      </c>
      <c r="I33" s="4" t="s">
        <v>212</v>
      </c>
      <c r="J33" s="4" t="s">
        <v>213</v>
      </c>
      <c r="K33" s="4" t="s">
        <v>214</v>
      </c>
      <c r="L33" s="3">
        <v>1</v>
      </c>
      <c r="M33" s="3">
        <v>3</v>
      </c>
      <c r="N33" s="3"/>
      <c r="O33" s="3" t="s">
        <v>53</v>
      </c>
      <c r="P33" s="3" t="s">
        <v>53</v>
      </c>
      <c r="Q33" s="3" t="s">
        <v>53</v>
      </c>
      <c r="R33" s="3">
        <v>2</v>
      </c>
      <c r="S33" s="3">
        <v>4</v>
      </c>
      <c r="T33" s="5">
        <f t="shared" si="9"/>
        <v>8</v>
      </c>
      <c r="U33" s="6" t="str">
        <f t="shared" si="1"/>
        <v>MEDIO</v>
      </c>
      <c r="V33" s="5">
        <v>60</v>
      </c>
      <c r="W33" s="5">
        <f t="shared" si="10"/>
        <v>480</v>
      </c>
      <c r="X33" s="5" t="str">
        <f t="shared" si="12"/>
        <v>II</v>
      </c>
      <c r="Y33" s="7" t="str">
        <f t="shared" si="3"/>
        <v>ACEPTABLE CON CONTROL ESPECIFICO</v>
      </c>
      <c r="Z33" s="5">
        <v>1</v>
      </c>
      <c r="AA33" s="8" t="s">
        <v>215</v>
      </c>
      <c r="AB33" s="5" t="s">
        <v>55</v>
      </c>
      <c r="AC33" s="5"/>
      <c r="AD33" s="8"/>
      <c r="AE33" s="8"/>
      <c r="AF33" s="98" t="s">
        <v>216</v>
      </c>
      <c r="AG33" s="8"/>
      <c r="AH33" s="8" t="s">
        <v>217</v>
      </c>
    </row>
    <row r="34" spans="1:35" s="27" customFormat="1" ht="65.25" customHeight="1">
      <c r="A34" s="100"/>
      <c r="B34" s="101"/>
      <c r="C34" s="101"/>
      <c r="D34" s="102"/>
      <c r="E34" s="102"/>
      <c r="F34" s="3" t="s">
        <v>47</v>
      </c>
      <c r="G34" s="89"/>
      <c r="H34" s="91"/>
      <c r="I34" s="4" t="s">
        <v>218</v>
      </c>
      <c r="J34" s="4" t="s">
        <v>262</v>
      </c>
      <c r="K34" s="4" t="s">
        <v>220</v>
      </c>
      <c r="L34" s="3">
        <v>1</v>
      </c>
      <c r="M34" s="3">
        <v>3</v>
      </c>
      <c r="N34" s="3"/>
      <c r="O34" s="3" t="s">
        <v>53</v>
      </c>
      <c r="P34" s="3" t="s">
        <v>53</v>
      </c>
      <c r="Q34" s="3" t="s">
        <v>53</v>
      </c>
      <c r="R34" s="3">
        <v>2</v>
      </c>
      <c r="S34" s="3">
        <v>4</v>
      </c>
      <c r="T34" s="5">
        <f t="shared" si="9"/>
        <v>8</v>
      </c>
      <c r="U34" s="6" t="str">
        <f t="shared" si="1"/>
        <v>MEDIO</v>
      </c>
      <c r="V34" s="5">
        <v>60</v>
      </c>
      <c r="W34" s="5">
        <f t="shared" si="10"/>
        <v>480</v>
      </c>
      <c r="X34" s="5" t="str">
        <f t="shared" si="12"/>
        <v>II</v>
      </c>
      <c r="Y34" s="7" t="str">
        <f t="shared" si="3"/>
        <v>ACEPTABLE CON CONTROL ESPECIFICO</v>
      </c>
      <c r="Z34" s="5">
        <v>1</v>
      </c>
      <c r="AA34" s="8" t="s">
        <v>215</v>
      </c>
      <c r="AB34" s="5" t="s">
        <v>55</v>
      </c>
      <c r="AC34" s="5"/>
      <c r="AD34" s="8"/>
      <c r="AE34" s="8"/>
      <c r="AF34" s="98"/>
      <c r="AG34" s="8"/>
      <c r="AH34" s="8" t="s">
        <v>217</v>
      </c>
    </row>
    <row r="35" spans="1:35" s="27" customFormat="1" ht="69.75" customHeight="1">
      <c r="A35" s="100"/>
      <c r="B35" s="101"/>
      <c r="C35" s="101"/>
      <c r="D35" s="102"/>
      <c r="E35" s="102"/>
      <c r="F35" s="3" t="s">
        <v>47</v>
      </c>
      <c r="G35" s="3" t="s">
        <v>230</v>
      </c>
      <c r="H35" s="3" t="s">
        <v>221</v>
      </c>
      <c r="I35" s="4" t="s">
        <v>222</v>
      </c>
      <c r="J35" s="4" t="s">
        <v>223</v>
      </c>
      <c r="K35" s="4" t="s">
        <v>224</v>
      </c>
      <c r="L35" s="3">
        <v>1</v>
      </c>
      <c r="M35" s="3">
        <v>3</v>
      </c>
      <c r="N35" s="3"/>
      <c r="O35" s="3" t="s">
        <v>53</v>
      </c>
      <c r="P35" s="3" t="s">
        <v>225</v>
      </c>
      <c r="Q35" s="3" t="s">
        <v>226</v>
      </c>
      <c r="R35" s="3">
        <v>6</v>
      </c>
      <c r="S35" s="3">
        <v>4</v>
      </c>
      <c r="T35" s="5">
        <f t="shared" si="9"/>
        <v>24</v>
      </c>
      <c r="U35" s="6" t="str">
        <f t="shared" si="1"/>
        <v>MUY ALTO</v>
      </c>
      <c r="V35" s="5">
        <v>100</v>
      </c>
      <c r="W35" s="5">
        <f t="shared" si="10"/>
        <v>2400</v>
      </c>
      <c r="X35" s="5" t="str">
        <f t="shared" si="12"/>
        <v>I</v>
      </c>
      <c r="Y35" s="7" t="str">
        <f t="shared" si="3"/>
        <v>NO ACEPTABLE</v>
      </c>
      <c r="Z35" s="5">
        <v>1</v>
      </c>
      <c r="AA35" s="8" t="s">
        <v>227</v>
      </c>
      <c r="AB35" s="5" t="s">
        <v>55</v>
      </c>
      <c r="AC35" s="5"/>
      <c r="AD35" s="8"/>
      <c r="AE35" s="8"/>
      <c r="AF35" s="17" t="s">
        <v>228</v>
      </c>
      <c r="AG35" s="8"/>
      <c r="AH35" s="8" t="s">
        <v>229</v>
      </c>
    </row>
    <row r="36" spans="1:35" ht="30" customHeight="1">
      <c r="A36" s="29"/>
      <c r="B36" s="19"/>
      <c r="C36" s="19"/>
      <c r="D36" s="20"/>
      <c r="E36" s="19"/>
      <c r="F36" s="115"/>
      <c r="G36" s="115"/>
      <c r="H36" s="115"/>
      <c r="I36" s="115"/>
      <c r="J36" s="115"/>
      <c r="K36" s="115"/>
      <c r="L36" s="115"/>
      <c r="M36" s="115"/>
      <c r="N36" s="115"/>
      <c r="O36" s="115"/>
      <c r="P36" s="115"/>
      <c r="Q36" s="115"/>
      <c r="R36" s="115"/>
      <c r="S36" s="115"/>
      <c r="T36" s="115"/>
      <c r="U36" s="115"/>
      <c r="V36" s="115"/>
      <c r="W36" s="115"/>
      <c r="X36" s="115"/>
      <c r="Y36" s="115"/>
      <c r="Z36" s="115"/>
      <c r="AA36" s="115"/>
      <c r="AB36" s="115"/>
      <c r="AC36" s="115"/>
      <c r="AD36" s="115"/>
      <c r="AE36" s="115"/>
      <c r="AF36" s="115"/>
      <c r="AG36" s="115"/>
      <c r="AH36" s="115"/>
    </row>
    <row r="37" spans="1:35" ht="33.75" customHeight="1">
      <c r="A37" s="30" t="s">
        <v>265</v>
      </c>
      <c r="B37" s="23"/>
      <c r="C37" s="23"/>
      <c r="D37" s="23"/>
      <c r="E37" s="23"/>
      <c r="F37" s="23"/>
      <c r="G37" s="23"/>
      <c r="H37" s="23"/>
      <c r="I37" s="23"/>
      <c r="J37" s="23"/>
      <c r="K37" s="23"/>
      <c r="L37" s="23"/>
      <c r="M37" s="23"/>
      <c r="N37" s="23"/>
      <c r="O37" s="23"/>
      <c r="P37" s="23"/>
      <c r="Q37" s="23"/>
      <c r="R37" s="23"/>
      <c r="S37" s="23"/>
      <c r="T37" s="23"/>
      <c r="U37" s="23"/>
      <c r="V37" s="23"/>
      <c r="W37" s="23"/>
      <c r="X37" s="23"/>
      <c r="Y37" s="23"/>
      <c r="Z37" s="23"/>
      <c r="AA37" s="23"/>
      <c r="AB37" s="23"/>
      <c r="AC37" s="23"/>
      <c r="AD37" s="23"/>
      <c r="AE37" s="23"/>
      <c r="AF37" s="23"/>
      <c r="AG37" s="23"/>
      <c r="AH37" s="23"/>
    </row>
    <row r="38" spans="1:35" ht="33.75" customHeight="1">
      <c r="A38" s="30" t="s">
        <v>336</v>
      </c>
      <c r="B38" s="23"/>
      <c r="C38" s="23"/>
      <c r="D38" s="23"/>
      <c r="E38" s="23"/>
      <c r="F38" s="23"/>
      <c r="G38" s="23"/>
    </row>
    <row r="39" spans="1:35" s="22" customFormat="1" ht="33.75" customHeight="1">
      <c r="A39" s="31" t="s">
        <v>243</v>
      </c>
      <c r="H39" s="2"/>
      <c r="I39" s="24"/>
      <c r="J39" s="2"/>
      <c r="K39" s="24"/>
      <c r="L39" s="2"/>
      <c r="M39" s="2"/>
      <c r="N39" s="2"/>
      <c r="O39" s="2"/>
      <c r="P39" s="2"/>
      <c r="Q39" s="2"/>
      <c r="R39" s="2"/>
      <c r="S39" s="2"/>
      <c r="T39" s="2"/>
      <c r="U39" s="2"/>
      <c r="V39" s="2"/>
      <c r="W39" s="2"/>
      <c r="X39" s="2"/>
      <c r="Y39" s="2"/>
      <c r="Z39" s="2"/>
      <c r="AA39" s="2"/>
      <c r="AB39" s="2"/>
      <c r="AC39" s="2"/>
      <c r="AD39" s="2"/>
      <c r="AE39" s="2"/>
      <c r="AF39" s="2"/>
      <c r="AG39" s="2"/>
      <c r="AH39" s="24"/>
      <c r="AI39" s="2"/>
    </row>
  </sheetData>
  <mergeCells count="45">
    <mergeCell ref="R5:X5"/>
    <mergeCell ref="Z5:AB5"/>
    <mergeCell ref="A1:E3"/>
    <mergeCell ref="F1:AG3"/>
    <mergeCell ref="A4:AH4"/>
    <mergeCell ref="A5:A6"/>
    <mergeCell ref="B5:B6"/>
    <mergeCell ref="C5:C6"/>
    <mergeCell ref="D5:D6"/>
    <mergeCell ref="E5:E6"/>
    <mergeCell ref="F5:F6"/>
    <mergeCell ref="G5:H5"/>
    <mergeCell ref="AH1:AH2"/>
    <mergeCell ref="AH21:AH23"/>
    <mergeCell ref="H24:H29"/>
    <mergeCell ref="AC5:AH5"/>
    <mergeCell ref="A7:A35"/>
    <mergeCell ref="B7:B35"/>
    <mergeCell ref="C7:C35"/>
    <mergeCell ref="D7:D35"/>
    <mergeCell ref="E7:E35"/>
    <mergeCell ref="G9:G11"/>
    <mergeCell ref="G12:G13"/>
    <mergeCell ref="G14:G16"/>
    <mergeCell ref="AF14:AF16"/>
    <mergeCell ref="J5:J6"/>
    <mergeCell ref="K5:K6"/>
    <mergeCell ref="L5:N5"/>
    <mergeCell ref="O5:Q5"/>
    <mergeCell ref="F36:AH36"/>
    <mergeCell ref="G7:G8"/>
    <mergeCell ref="G20:G34"/>
    <mergeCell ref="AF24:AF26"/>
    <mergeCell ref="AH24:AH26"/>
    <mergeCell ref="H30:H31"/>
    <mergeCell ref="AF30:AF31"/>
    <mergeCell ref="H33:H34"/>
    <mergeCell ref="AF33:AF34"/>
    <mergeCell ref="G17:G19"/>
    <mergeCell ref="AD17:AD19"/>
    <mergeCell ref="AF17:AF19"/>
    <mergeCell ref="AH17:AH19"/>
    <mergeCell ref="H21:H23"/>
    <mergeCell ref="AD21:AD23"/>
    <mergeCell ref="AF21:AF23"/>
  </mergeCells>
  <conditionalFormatting sqref="Y7:Y35">
    <cfRule type="containsText" dxfId="51" priority="5" stopIfTrue="1" operator="containsText" text="NO ACEPTABLE">
      <formula>NOT(ISERROR(SEARCH("NO ACEPTABLE",Y7)))</formula>
    </cfRule>
    <cfRule type="containsText" dxfId="50" priority="6" stopIfTrue="1" operator="containsText" text="CONTROL">
      <formula>NOT(ISERROR(SEARCH("CONTROL",Y7)))</formula>
    </cfRule>
    <cfRule type="notContainsText" dxfId="49" priority="7" operator="notContains" text="CONTROL">
      <formula>ISERROR(SEARCH("CONTROL",Y7))</formula>
    </cfRule>
  </conditionalFormatting>
  <conditionalFormatting sqref="U7:U35">
    <cfRule type="containsText" dxfId="48" priority="1" operator="containsText" text="MUY ALTO">
      <formula>NOT(ISERROR(SEARCH("MUY ALTO",U7)))</formula>
    </cfRule>
    <cfRule type="containsText" dxfId="47" priority="2" stopIfTrue="1" operator="containsText" text="ALTO">
      <formula>NOT(ISERROR(SEARCH("ALTO",U7)))</formula>
    </cfRule>
    <cfRule type="containsText" dxfId="46" priority="3" stopIfTrue="1" operator="containsText" text="MEDIO">
      <formula>NOT(ISERROR(SEARCH("MEDIO",U7)))</formula>
    </cfRule>
    <cfRule type="containsText" dxfId="45" priority="4" stopIfTrue="1" operator="containsText" text="BAJO">
      <formula>NOT(ISERROR(SEARCH("BAJO",U7)))</formula>
    </cfRule>
  </conditionalFormatting>
  <printOptions horizontalCentered="1" verticalCentered="1"/>
  <pageMargins left="0.59055118110236227" right="0.51181102362204722" top="0.35433070866141736" bottom="0.55118110236220474" header="0" footer="0"/>
  <pageSetup scale="15" orientation="landscape" r:id="rId1"/>
  <headerFooter>
    <oddFooter>&amp;C1 de 1&amp;RGT04-F02 Vr0 (2012-09-20)</oddFooter>
  </headerFooter>
  <rowBreaks count="1" manualBreakCount="1">
    <brk id="35" max="16383" man="1"/>
  </rowBreaks>
  <drawing r:id="rId2"/>
  <legacyDrawing r:id="rId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I39"/>
  <sheetViews>
    <sheetView tabSelected="1" view="pageBreakPreview" topLeftCell="AC1" zoomScale="40" zoomScaleNormal="40" zoomScaleSheetLayoutView="40" zoomScalePageLayoutView="40" workbookViewId="0">
      <pane ySplit="6" topLeftCell="A7" activePane="bottomLeft" state="frozen"/>
      <selection activeCell="G5" sqref="G5"/>
      <selection pane="bottomLeft" activeCell="AC9" sqref="AC9"/>
    </sheetView>
  </sheetViews>
  <sheetFormatPr baseColWidth="10" defaultColWidth="11.42578125" defaultRowHeight="15"/>
  <cols>
    <col min="1" max="6" width="12.7109375" style="2" customWidth="1"/>
    <col min="7" max="7" width="23.42578125" style="2" customWidth="1"/>
    <col min="8" max="8" width="23.28515625" style="2" customWidth="1"/>
    <col min="9" max="9" width="39.28515625" style="24" customWidth="1"/>
    <col min="10" max="10" width="43.42578125" style="2" customWidth="1"/>
    <col min="11" max="11" width="48" style="24" customWidth="1"/>
    <col min="12" max="12" width="4.7109375" style="2" bestFit="1" customWidth="1"/>
    <col min="13" max="14" width="7.7109375" style="2" bestFit="1" customWidth="1"/>
    <col min="15" max="17" width="28.28515625" style="2" customWidth="1"/>
    <col min="18" max="19" width="7.28515625" style="2" bestFit="1" customWidth="1"/>
    <col min="20" max="20" width="10.140625" style="2" bestFit="1" customWidth="1"/>
    <col min="21" max="21" width="14.42578125" style="2" customWidth="1"/>
    <col min="22" max="24" width="10.7109375" style="2" customWidth="1"/>
    <col min="25" max="25" width="32.7109375" style="2" customWidth="1"/>
    <col min="26" max="26" width="10.7109375" style="2" customWidth="1"/>
    <col min="27" max="27" width="50.7109375" style="2" customWidth="1"/>
    <col min="28" max="28" width="18.42578125" style="2" customWidth="1"/>
    <col min="29" max="33" width="50.7109375" style="2" customWidth="1"/>
    <col min="34" max="34" width="43.7109375" style="24" customWidth="1"/>
    <col min="35" max="16384" width="11.42578125" style="2"/>
  </cols>
  <sheetData>
    <row r="1" spans="1:34" ht="36" customHeight="1">
      <c r="A1" s="103"/>
      <c r="B1" s="104"/>
      <c r="C1" s="104"/>
      <c r="D1" s="104"/>
      <c r="E1" s="105"/>
      <c r="F1" s="106" t="s">
        <v>231</v>
      </c>
      <c r="G1" s="107"/>
      <c r="H1" s="107"/>
      <c r="I1" s="107"/>
      <c r="J1" s="107"/>
      <c r="K1" s="107"/>
      <c r="L1" s="107"/>
      <c r="M1" s="107"/>
      <c r="N1" s="107"/>
      <c r="O1" s="107"/>
      <c r="P1" s="107"/>
      <c r="Q1" s="107"/>
      <c r="R1" s="107"/>
      <c r="S1" s="107"/>
      <c r="T1" s="107"/>
      <c r="U1" s="107"/>
      <c r="V1" s="107"/>
      <c r="W1" s="107"/>
      <c r="X1" s="107"/>
      <c r="Y1" s="107"/>
      <c r="Z1" s="107"/>
      <c r="AA1" s="107"/>
      <c r="AB1" s="107"/>
      <c r="AC1" s="107"/>
      <c r="AD1" s="107"/>
      <c r="AE1" s="107"/>
      <c r="AF1" s="107"/>
      <c r="AG1" s="108"/>
      <c r="AH1" s="95" t="s">
        <v>0</v>
      </c>
    </row>
    <row r="2" spans="1:34" ht="36" customHeight="1">
      <c r="A2" s="103"/>
      <c r="B2" s="104"/>
      <c r="C2" s="104"/>
      <c r="D2" s="104"/>
      <c r="E2" s="105"/>
      <c r="F2" s="109"/>
      <c r="G2" s="110"/>
      <c r="H2" s="110"/>
      <c r="I2" s="110"/>
      <c r="J2" s="110"/>
      <c r="K2" s="110"/>
      <c r="L2" s="110"/>
      <c r="M2" s="110"/>
      <c r="N2" s="110"/>
      <c r="O2" s="110"/>
      <c r="P2" s="110"/>
      <c r="Q2" s="110"/>
      <c r="R2" s="110"/>
      <c r="S2" s="110"/>
      <c r="T2" s="110"/>
      <c r="U2" s="110"/>
      <c r="V2" s="110"/>
      <c r="W2" s="110"/>
      <c r="X2" s="110"/>
      <c r="Y2" s="110"/>
      <c r="Z2" s="110"/>
      <c r="AA2" s="110"/>
      <c r="AB2" s="110"/>
      <c r="AC2" s="110"/>
      <c r="AD2" s="110"/>
      <c r="AE2" s="110"/>
      <c r="AF2" s="110"/>
      <c r="AG2" s="111"/>
      <c r="AH2" s="96"/>
    </row>
    <row r="3" spans="1:34" ht="60.95" customHeight="1">
      <c r="A3" s="103"/>
      <c r="B3" s="104"/>
      <c r="C3" s="104"/>
      <c r="D3" s="104"/>
      <c r="E3" s="105"/>
      <c r="F3" s="109"/>
      <c r="G3" s="110"/>
      <c r="H3" s="110"/>
      <c r="I3" s="110"/>
      <c r="J3" s="110"/>
      <c r="K3" s="110"/>
      <c r="L3" s="110"/>
      <c r="M3" s="110"/>
      <c r="N3" s="110"/>
      <c r="O3" s="110"/>
      <c r="P3" s="110"/>
      <c r="Q3" s="110"/>
      <c r="R3" s="110"/>
      <c r="S3" s="110"/>
      <c r="T3" s="110"/>
      <c r="U3" s="110"/>
      <c r="V3" s="110"/>
      <c r="W3" s="110"/>
      <c r="X3" s="110"/>
      <c r="Y3" s="110"/>
      <c r="Z3" s="110"/>
      <c r="AA3" s="110"/>
      <c r="AB3" s="110"/>
      <c r="AC3" s="110"/>
      <c r="AD3" s="110"/>
      <c r="AE3" s="110"/>
      <c r="AF3" s="110"/>
      <c r="AG3" s="111"/>
      <c r="AH3" s="1" t="s">
        <v>476</v>
      </c>
    </row>
    <row r="4" spans="1:34">
      <c r="A4" s="112"/>
      <c r="B4" s="112"/>
      <c r="C4" s="112"/>
      <c r="D4" s="112"/>
      <c r="E4" s="112"/>
      <c r="F4" s="112"/>
      <c r="G4" s="112"/>
      <c r="H4" s="112"/>
      <c r="I4" s="112"/>
      <c r="J4" s="112"/>
      <c r="K4" s="112"/>
      <c r="L4" s="112"/>
      <c r="M4" s="112"/>
      <c r="N4" s="112"/>
      <c r="O4" s="112"/>
      <c r="P4" s="112"/>
      <c r="Q4" s="112"/>
      <c r="R4" s="112"/>
      <c r="S4" s="112"/>
      <c r="T4" s="112"/>
      <c r="U4" s="112"/>
      <c r="V4" s="112"/>
      <c r="W4" s="112"/>
      <c r="X4" s="112"/>
      <c r="Y4" s="112"/>
      <c r="Z4" s="112"/>
      <c r="AA4" s="112"/>
      <c r="AB4" s="112"/>
      <c r="AC4" s="112"/>
      <c r="AD4" s="112"/>
      <c r="AE4" s="112"/>
      <c r="AF4" s="112"/>
      <c r="AG4" s="112"/>
      <c r="AH4" s="112"/>
    </row>
    <row r="5" spans="1:34" s="26" customFormat="1" ht="43.5" customHeight="1">
      <c r="A5" s="113" t="s">
        <v>1</v>
      </c>
      <c r="B5" s="113" t="s">
        <v>2</v>
      </c>
      <c r="C5" s="114" t="s">
        <v>3</v>
      </c>
      <c r="D5" s="113" t="s">
        <v>4</v>
      </c>
      <c r="E5" s="113" t="s">
        <v>5</v>
      </c>
      <c r="F5" s="113" t="s">
        <v>6</v>
      </c>
      <c r="G5" s="99" t="s">
        <v>7</v>
      </c>
      <c r="H5" s="99"/>
      <c r="I5" s="33" t="s">
        <v>8</v>
      </c>
      <c r="J5" s="99" t="s">
        <v>9</v>
      </c>
      <c r="K5" s="99" t="s">
        <v>10</v>
      </c>
      <c r="L5" s="99" t="s">
        <v>11</v>
      </c>
      <c r="M5" s="99"/>
      <c r="N5" s="99"/>
      <c r="O5" s="99" t="s">
        <v>12</v>
      </c>
      <c r="P5" s="99"/>
      <c r="Q5" s="99"/>
      <c r="R5" s="99" t="s">
        <v>13</v>
      </c>
      <c r="S5" s="99"/>
      <c r="T5" s="99"/>
      <c r="U5" s="99"/>
      <c r="V5" s="99"/>
      <c r="W5" s="99"/>
      <c r="X5" s="99"/>
      <c r="Y5" s="33" t="s">
        <v>14</v>
      </c>
      <c r="Z5" s="99" t="s">
        <v>15</v>
      </c>
      <c r="AA5" s="99"/>
      <c r="AB5" s="99"/>
      <c r="AC5" s="99" t="s">
        <v>16</v>
      </c>
      <c r="AD5" s="99"/>
      <c r="AE5" s="99"/>
      <c r="AF5" s="99"/>
      <c r="AG5" s="99"/>
      <c r="AH5" s="99"/>
    </row>
    <row r="6" spans="1:34" s="26" customFormat="1" ht="126.75" customHeight="1">
      <c r="A6" s="113"/>
      <c r="B6" s="113"/>
      <c r="C6" s="114"/>
      <c r="D6" s="113"/>
      <c r="E6" s="113"/>
      <c r="F6" s="113"/>
      <c r="G6" s="33" t="s">
        <v>17</v>
      </c>
      <c r="H6" s="33" t="s">
        <v>18</v>
      </c>
      <c r="I6" s="33" t="s">
        <v>19</v>
      </c>
      <c r="J6" s="99"/>
      <c r="K6" s="99"/>
      <c r="L6" s="34" t="s">
        <v>20</v>
      </c>
      <c r="M6" s="34" t="s">
        <v>21</v>
      </c>
      <c r="N6" s="34" t="s">
        <v>22</v>
      </c>
      <c r="O6" s="33" t="s">
        <v>23</v>
      </c>
      <c r="P6" s="33" t="s">
        <v>24</v>
      </c>
      <c r="Q6" s="33" t="s">
        <v>25</v>
      </c>
      <c r="R6" s="34" t="s">
        <v>26</v>
      </c>
      <c r="S6" s="34" t="s">
        <v>27</v>
      </c>
      <c r="T6" s="34" t="s">
        <v>28</v>
      </c>
      <c r="U6" s="34" t="s">
        <v>29</v>
      </c>
      <c r="V6" s="34" t="s">
        <v>30</v>
      </c>
      <c r="W6" s="34" t="s">
        <v>31</v>
      </c>
      <c r="X6" s="34" t="s">
        <v>32</v>
      </c>
      <c r="Y6" s="33" t="s">
        <v>33</v>
      </c>
      <c r="Z6" s="34" t="s">
        <v>34</v>
      </c>
      <c r="AA6" s="33" t="s">
        <v>35</v>
      </c>
      <c r="AB6" s="34" t="s">
        <v>36</v>
      </c>
      <c r="AC6" s="33" t="s">
        <v>37</v>
      </c>
      <c r="AD6" s="33" t="s">
        <v>38</v>
      </c>
      <c r="AE6" s="33" t="s">
        <v>39</v>
      </c>
      <c r="AF6" s="33" t="s">
        <v>40</v>
      </c>
      <c r="AG6" s="33" t="s">
        <v>41</v>
      </c>
      <c r="AH6" s="35" t="s">
        <v>42</v>
      </c>
    </row>
    <row r="7" spans="1:34" s="27" customFormat="1" ht="75.75" customHeight="1">
      <c r="A7" s="100" t="s">
        <v>232</v>
      </c>
      <c r="B7" s="101" t="s">
        <v>268</v>
      </c>
      <c r="C7" s="101" t="s">
        <v>269</v>
      </c>
      <c r="D7" s="102" t="s">
        <v>270</v>
      </c>
      <c r="E7" s="102" t="s">
        <v>271</v>
      </c>
      <c r="F7" s="3" t="s">
        <v>47</v>
      </c>
      <c r="G7" s="88" t="s">
        <v>48</v>
      </c>
      <c r="H7" s="3" t="s">
        <v>49</v>
      </c>
      <c r="I7" s="4" t="s">
        <v>50</v>
      </c>
      <c r="J7" s="4" t="s">
        <v>51</v>
      </c>
      <c r="K7" s="4" t="s">
        <v>52</v>
      </c>
      <c r="L7" s="3">
        <v>1</v>
      </c>
      <c r="M7" s="3">
        <v>3</v>
      </c>
      <c r="N7" s="3"/>
      <c r="O7" s="3" t="s">
        <v>53</v>
      </c>
      <c r="P7" s="3" t="s">
        <v>53</v>
      </c>
      <c r="Q7" s="3" t="s">
        <v>53</v>
      </c>
      <c r="R7" s="3">
        <v>2</v>
      </c>
      <c r="S7" s="3">
        <v>4</v>
      </c>
      <c r="T7" s="5">
        <f t="shared" ref="T7:T11" si="0">+R7*S7</f>
        <v>8</v>
      </c>
      <c r="U7" s="6" t="str">
        <f t="shared" ref="U7:U35" si="1">IF(AND(T7&gt;=2,T7&lt;=4),"BAJO",IF(AND(T7&gt;=6,T7&lt;=8),"MEDIO",IF(AND(T7&gt;=10,T7&lt;=20),"ALTO",IF(AND(T7&gt;=24,T7&lt;=40),"MUY ALTO",""))))</f>
        <v>MEDIO</v>
      </c>
      <c r="V7" s="5">
        <v>25</v>
      </c>
      <c r="W7" s="5">
        <f t="shared" ref="W7:W11" si="2">+T7*V7</f>
        <v>200</v>
      </c>
      <c r="X7" s="5" t="str">
        <f>IF(AND(W7&gt;=10,W7&lt;=20),"IV",IF(AND(W7&gt;=40,W7&lt;=120),"III",IF(AND(W7&gt;=150,W7&lt;=500),"II",IF(AND(W7&gt;=600,W7&lt;=4000),"I",""))))</f>
        <v>II</v>
      </c>
      <c r="Y7" s="7" t="str">
        <f t="shared" ref="Y7:Y35" si="3">IF(AND(X7&gt;="IV",X7&lt;="IV"),"ACEPTABLE",IF(AND(X7&gt;="III",X7&lt;="III"),"MEJORABLE",IF(AND(X7&gt;="II",X7&lt;="II"),"ACEPTABLE CON CONTROL ESPECIFICO",IF(AND(X7&gt;="I",X7&lt;="I"),"NO ACEPTABLE",""))))</f>
        <v>ACEPTABLE CON CONTROL ESPECIFICO</v>
      </c>
      <c r="Z7" s="5">
        <v>1</v>
      </c>
      <c r="AA7" s="5" t="s">
        <v>54</v>
      </c>
      <c r="AB7" s="5" t="s">
        <v>55</v>
      </c>
      <c r="AC7" s="5"/>
      <c r="AD7" s="8" t="s">
        <v>56</v>
      </c>
      <c r="AE7" s="8"/>
      <c r="AF7" s="8" t="s">
        <v>57</v>
      </c>
      <c r="AG7" s="8" t="s">
        <v>58</v>
      </c>
      <c r="AH7" s="9" t="s">
        <v>59</v>
      </c>
    </row>
    <row r="8" spans="1:34" s="27" customFormat="1" ht="137.25" customHeight="1">
      <c r="A8" s="100"/>
      <c r="B8" s="101"/>
      <c r="C8" s="101"/>
      <c r="D8" s="102"/>
      <c r="E8" s="102"/>
      <c r="F8" s="3" t="s">
        <v>47</v>
      </c>
      <c r="G8" s="89"/>
      <c r="H8" s="3" t="s">
        <v>233</v>
      </c>
      <c r="I8" s="4" t="s">
        <v>50</v>
      </c>
      <c r="J8" s="4" t="s">
        <v>234</v>
      </c>
      <c r="K8" s="4" t="s">
        <v>235</v>
      </c>
      <c r="L8" s="3">
        <v>1</v>
      </c>
      <c r="M8" s="3">
        <v>3</v>
      </c>
      <c r="N8" s="3"/>
      <c r="O8" s="3" t="s">
        <v>236</v>
      </c>
      <c r="P8" s="3" t="s">
        <v>237</v>
      </c>
      <c r="Q8" s="3" t="s">
        <v>238</v>
      </c>
      <c r="R8" s="3">
        <v>6</v>
      </c>
      <c r="S8" s="3">
        <v>4</v>
      </c>
      <c r="T8" s="5">
        <f t="shared" ref="T8" si="4">+R8*S8</f>
        <v>24</v>
      </c>
      <c r="U8" s="6" t="str">
        <f t="shared" ref="U8" si="5">IF(AND(T8&gt;=2,T8&lt;=4),"BAJO",IF(AND(T8&gt;=6,T8&lt;=8),"MEDIO",IF(AND(T8&gt;=10,T8&lt;=20),"ALTO",IF(AND(T8&gt;=24,T8&lt;=40),"MUY ALTO",""))))</f>
        <v>MUY ALTO</v>
      </c>
      <c r="V8" s="5">
        <v>100</v>
      </c>
      <c r="W8" s="5">
        <f t="shared" ref="W8" si="6">+T8*V8</f>
        <v>2400</v>
      </c>
      <c r="X8" s="5" t="str">
        <f>IF(AND(W8&gt;=10,W8&lt;=20),"IV",IF(AND(W8&gt;=40,W8&lt;=120),"III",IF(AND(W8&gt;=150,W8&lt;=500),"II",IF(AND(W8&gt;=600,W8&lt;=4000),"I",""))))</f>
        <v>I</v>
      </c>
      <c r="Y8" s="7" t="str">
        <f t="shared" ref="Y8" si="7">IF(AND(X8&gt;="IV",X8&lt;="IV"),"ACEPTABLE",IF(AND(X8&gt;="III",X8&lt;="III"),"MEJORABLE",IF(AND(X8&gt;="II",X8&lt;="II"),"ACEPTABLE CON CONTROL ESPECIFICO",IF(AND(X8&gt;="I",X8&lt;="I"),"NO ACEPTABLE",""))))</f>
        <v>NO ACEPTABLE</v>
      </c>
      <c r="Z8" s="5">
        <v>1</v>
      </c>
      <c r="AA8" s="5" t="s">
        <v>239</v>
      </c>
      <c r="AB8" s="5" t="s">
        <v>55</v>
      </c>
      <c r="AC8" s="5"/>
      <c r="AD8" s="8"/>
      <c r="AE8" s="8"/>
      <c r="AF8" s="8" t="s">
        <v>240</v>
      </c>
      <c r="AG8" s="8" t="s">
        <v>241</v>
      </c>
      <c r="AH8" s="9"/>
    </row>
    <row r="9" spans="1:34" s="28" customFormat="1" ht="81.75" customHeight="1">
      <c r="A9" s="100"/>
      <c r="B9" s="101"/>
      <c r="C9" s="101"/>
      <c r="D9" s="102"/>
      <c r="E9" s="102"/>
      <c r="F9" s="10" t="s">
        <v>47</v>
      </c>
      <c r="G9" s="92" t="s">
        <v>60</v>
      </c>
      <c r="H9" s="10" t="s">
        <v>61</v>
      </c>
      <c r="I9" s="11" t="s">
        <v>62</v>
      </c>
      <c r="J9" s="11" t="s">
        <v>63</v>
      </c>
      <c r="K9" s="11" t="s">
        <v>64</v>
      </c>
      <c r="L9" s="10">
        <v>1</v>
      </c>
      <c r="M9" s="3">
        <v>3</v>
      </c>
      <c r="N9" s="10"/>
      <c r="O9" s="10" t="s">
        <v>53</v>
      </c>
      <c r="P9" s="10" t="s">
        <v>53</v>
      </c>
      <c r="Q9" s="10" t="s">
        <v>53</v>
      </c>
      <c r="R9" s="10">
        <v>2</v>
      </c>
      <c r="S9" s="10">
        <v>3</v>
      </c>
      <c r="T9" s="6">
        <f t="shared" si="0"/>
        <v>6</v>
      </c>
      <c r="U9" s="6" t="str">
        <f t="shared" si="1"/>
        <v>MEDIO</v>
      </c>
      <c r="V9" s="5">
        <v>25</v>
      </c>
      <c r="W9" s="6">
        <f t="shared" si="2"/>
        <v>150</v>
      </c>
      <c r="X9" s="6" t="str">
        <f t="shared" ref="X9:X12" si="8">IF(AND(W9&gt;=10,W9&lt;=20),"IV",IF(AND(W9&gt;=40,W9&lt;=120),"III",IF(AND(W9&gt;=150,W9&lt;=500),"II",IF(AND(W9&gt;=600,W9&lt;=4000),"I",""))))</f>
        <v>II</v>
      </c>
      <c r="Y9" s="7" t="str">
        <f t="shared" si="3"/>
        <v>ACEPTABLE CON CONTROL ESPECIFICO</v>
      </c>
      <c r="Z9" s="5">
        <v>1</v>
      </c>
      <c r="AA9" s="9" t="s">
        <v>65</v>
      </c>
      <c r="AB9" s="5" t="s">
        <v>55</v>
      </c>
      <c r="AC9" s="6"/>
      <c r="AD9" s="9"/>
      <c r="AE9" s="9"/>
      <c r="AF9" s="9" t="s">
        <v>66</v>
      </c>
      <c r="AG9" s="9" t="s">
        <v>67</v>
      </c>
      <c r="AH9" s="9" t="s">
        <v>59</v>
      </c>
    </row>
    <row r="10" spans="1:34" s="28" customFormat="1" ht="81.75" customHeight="1">
      <c r="A10" s="100"/>
      <c r="B10" s="101"/>
      <c r="C10" s="101"/>
      <c r="D10" s="102"/>
      <c r="E10" s="102"/>
      <c r="F10" s="10" t="s">
        <v>47</v>
      </c>
      <c r="G10" s="92"/>
      <c r="H10" s="10" t="s">
        <v>68</v>
      </c>
      <c r="I10" s="11" t="s">
        <v>272</v>
      </c>
      <c r="J10" s="11" t="s">
        <v>273</v>
      </c>
      <c r="K10" s="11" t="s">
        <v>71</v>
      </c>
      <c r="L10" s="10">
        <v>1</v>
      </c>
      <c r="M10" s="3">
        <v>3</v>
      </c>
      <c r="N10" s="10"/>
      <c r="O10" s="10" t="s">
        <v>53</v>
      </c>
      <c r="P10" s="10" t="s">
        <v>53</v>
      </c>
      <c r="Q10" s="10" t="s">
        <v>72</v>
      </c>
      <c r="R10" s="10">
        <v>2</v>
      </c>
      <c r="S10" s="10">
        <v>1</v>
      </c>
      <c r="T10" s="6">
        <f t="shared" si="0"/>
        <v>2</v>
      </c>
      <c r="U10" s="6" t="str">
        <f t="shared" si="1"/>
        <v>BAJO</v>
      </c>
      <c r="V10" s="5">
        <v>25</v>
      </c>
      <c r="W10" s="6">
        <f t="shared" si="2"/>
        <v>50</v>
      </c>
      <c r="X10" s="6" t="str">
        <f t="shared" si="8"/>
        <v>III</v>
      </c>
      <c r="Y10" s="7" t="str">
        <f t="shared" si="3"/>
        <v>MEJORABLE</v>
      </c>
      <c r="Z10" s="5">
        <v>1</v>
      </c>
      <c r="AA10" s="9" t="s">
        <v>73</v>
      </c>
      <c r="AB10" s="5" t="s">
        <v>55</v>
      </c>
      <c r="AC10" s="6"/>
      <c r="AD10" s="9" t="s">
        <v>74</v>
      </c>
      <c r="AE10" s="9"/>
      <c r="AF10" s="9" t="s">
        <v>75</v>
      </c>
      <c r="AG10" s="9"/>
      <c r="AH10" s="9" t="s">
        <v>59</v>
      </c>
    </row>
    <row r="11" spans="1:34" s="28" customFormat="1" ht="81.75" customHeight="1">
      <c r="A11" s="100"/>
      <c r="B11" s="101"/>
      <c r="C11" s="101"/>
      <c r="D11" s="102"/>
      <c r="E11" s="102"/>
      <c r="F11" s="10" t="s">
        <v>47</v>
      </c>
      <c r="G11" s="92"/>
      <c r="H11" s="10" t="s">
        <v>76</v>
      </c>
      <c r="I11" s="11" t="s">
        <v>274</v>
      </c>
      <c r="J11" s="11" t="s">
        <v>275</v>
      </c>
      <c r="K11" s="11" t="s">
        <v>79</v>
      </c>
      <c r="L11" s="10">
        <v>1</v>
      </c>
      <c r="M11" s="3">
        <v>3</v>
      </c>
      <c r="N11" s="10"/>
      <c r="O11" s="10" t="s">
        <v>53</v>
      </c>
      <c r="P11" s="10" t="s">
        <v>53</v>
      </c>
      <c r="Q11" s="10" t="s">
        <v>53</v>
      </c>
      <c r="R11" s="10">
        <v>2</v>
      </c>
      <c r="S11" s="10">
        <v>1</v>
      </c>
      <c r="T11" s="6">
        <f t="shared" si="0"/>
        <v>2</v>
      </c>
      <c r="U11" s="6" t="str">
        <f t="shared" si="1"/>
        <v>BAJO</v>
      </c>
      <c r="V11" s="5">
        <v>25</v>
      </c>
      <c r="W11" s="6">
        <f t="shared" si="2"/>
        <v>50</v>
      </c>
      <c r="X11" s="6" t="str">
        <f t="shared" si="8"/>
        <v>III</v>
      </c>
      <c r="Y11" s="7" t="str">
        <f t="shared" si="3"/>
        <v>MEJORABLE</v>
      </c>
      <c r="Z11" s="5">
        <v>1</v>
      </c>
      <c r="AA11" s="9" t="s">
        <v>80</v>
      </c>
      <c r="AB11" s="5" t="s">
        <v>55</v>
      </c>
      <c r="AC11" s="6"/>
      <c r="AD11" s="9"/>
      <c r="AE11" s="9"/>
      <c r="AF11" s="9" t="s">
        <v>81</v>
      </c>
      <c r="AG11" s="9"/>
      <c r="AH11" s="9" t="s">
        <v>59</v>
      </c>
    </row>
    <row r="12" spans="1:34" s="27" customFormat="1" ht="88.5" customHeight="1">
      <c r="A12" s="100"/>
      <c r="B12" s="101"/>
      <c r="C12" s="101"/>
      <c r="D12" s="102"/>
      <c r="E12" s="102"/>
      <c r="F12" s="3" t="s">
        <v>47</v>
      </c>
      <c r="G12" s="92"/>
      <c r="H12" s="3" t="s">
        <v>276</v>
      </c>
      <c r="I12" s="4" t="s">
        <v>277</v>
      </c>
      <c r="J12" s="4" t="s">
        <v>278</v>
      </c>
      <c r="K12" s="4" t="s">
        <v>279</v>
      </c>
      <c r="L12" s="3">
        <v>1</v>
      </c>
      <c r="M12" s="3">
        <v>3</v>
      </c>
      <c r="N12" s="3"/>
      <c r="O12" s="3" t="s">
        <v>280</v>
      </c>
      <c r="P12" s="3" t="s">
        <v>53</v>
      </c>
      <c r="Q12" s="3" t="s">
        <v>53</v>
      </c>
      <c r="R12" s="3">
        <v>6</v>
      </c>
      <c r="S12" s="3">
        <v>1</v>
      </c>
      <c r="T12" s="5">
        <f>+R12*S12</f>
        <v>6</v>
      </c>
      <c r="U12" s="6" t="str">
        <f t="shared" si="1"/>
        <v>MEDIO</v>
      </c>
      <c r="V12" s="5">
        <v>25</v>
      </c>
      <c r="W12" s="5">
        <f>+T12*V12</f>
        <v>150</v>
      </c>
      <c r="X12" s="5" t="str">
        <f t="shared" si="8"/>
        <v>II</v>
      </c>
      <c r="Y12" s="7" t="str">
        <f t="shared" si="3"/>
        <v>ACEPTABLE CON CONTROL ESPECIFICO</v>
      </c>
      <c r="Z12" s="5">
        <v>1</v>
      </c>
      <c r="AA12" s="8" t="s">
        <v>281</v>
      </c>
      <c r="AB12" s="5" t="s">
        <v>55</v>
      </c>
      <c r="AC12" s="5"/>
      <c r="AD12" s="8" t="s">
        <v>208</v>
      </c>
      <c r="AE12" s="8"/>
      <c r="AF12" s="36" t="s">
        <v>282</v>
      </c>
      <c r="AG12" s="8"/>
      <c r="AH12" s="9" t="s">
        <v>283</v>
      </c>
    </row>
    <row r="13" spans="1:34" s="27" customFormat="1" ht="72" customHeight="1">
      <c r="A13" s="100"/>
      <c r="B13" s="101"/>
      <c r="C13" s="101"/>
      <c r="D13" s="102"/>
      <c r="E13" s="102"/>
      <c r="F13" s="3" t="s">
        <v>47</v>
      </c>
      <c r="G13" s="91" t="s">
        <v>89</v>
      </c>
      <c r="H13" s="3" t="s">
        <v>90</v>
      </c>
      <c r="I13" s="4" t="s">
        <v>91</v>
      </c>
      <c r="J13" s="4" t="s">
        <v>284</v>
      </c>
      <c r="K13" s="4" t="s">
        <v>93</v>
      </c>
      <c r="L13" s="3">
        <v>1</v>
      </c>
      <c r="M13" s="3">
        <v>3</v>
      </c>
      <c r="N13" s="3"/>
      <c r="O13" s="3" t="s">
        <v>285</v>
      </c>
      <c r="P13" s="3" t="s">
        <v>53</v>
      </c>
      <c r="Q13" s="3" t="s">
        <v>53</v>
      </c>
      <c r="R13" s="3">
        <v>2</v>
      </c>
      <c r="S13" s="3">
        <v>4</v>
      </c>
      <c r="T13" s="5">
        <f t="shared" ref="T13:T35" si="9">+R13*S13</f>
        <v>8</v>
      </c>
      <c r="U13" s="6" t="str">
        <f t="shared" si="1"/>
        <v>MEDIO</v>
      </c>
      <c r="V13" s="5">
        <v>25</v>
      </c>
      <c r="W13" s="5">
        <f t="shared" ref="W13:W35" si="10">+T13*V13</f>
        <v>200</v>
      </c>
      <c r="X13" s="5" t="str">
        <f>IF(AND(W13&gt;=10,W13&lt;=20),"IV",IF(AND(W13&gt;=40,W13&lt;=120),"III",IF(AND(W13&gt;=150,W13&lt;=500),"II",IF(AND(W13&gt;=600,W13&lt;=4000),"I",""))))</f>
        <v>II</v>
      </c>
      <c r="Y13" s="7" t="str">
        <f t="shared" si="3"/>
        <v>ACEPTABLE CON CONTROL ESPECIFICO</v>
      </c>
      <c r="Z13" s="5">
        <v>1</v>
      </c>
      <c r="AA13" s="8" t="s">
        <v>95</v>
      </c>
      <c r="AB13" s="5" t="s">
        <v>55</v>
      </c>
      <c r="AC13" s="5"/>
      <c r="AD13" s="8"/>
      <c r="AE13" s="8"/>
      <c r="AF13" s="8"/>
      <c r="AG13" s="5" t="s">
        <v>286</v>
      </c>
      <c r="AH13" s="8" t="s">
        <v>97</v>
      </c>
    </row>
    <row r="14" spans="1:34" s="27" customFormat="1" ht="71.25" customHeight="1">
      <c r="A14" s="100"/>
      <c r="B14" s="101"/>
      <c r="C14" s="101"/>
      <c r="D14" s="102"/>
      <c r="E14" s="102"/>
      <c r="F14" s="3" t="s">
        <v>47</v>
      </c>
      <c r="G14" s="91"/>
      <c r="H14" s="3" t="s">
        <v>98</v>
      </c>
      <c r="I14" s="13" t="s">
        <v>287</v>
      </c>
      <c r="J14" s="12" t="s">
        <v>288</v>
      </c>
      <c r="K14" s="4" t="s">
        <v>101</v>
      </c>
      <c r="L14" s="3">
        <v>1</v>
      </c>
      <c r="M14" s="3">
        <v>3</v>
      </c>
      <c r="N14" s="3"/>
      <c r="O14" s="3" t="s">
        <v>53</v>
      </c>
      <c r="P14" s="3" t="s">
        <v>102</v>
      </c>
      <c r="Q14" s="3" t="s">
        <v>53</v>
      </c>
      <c r="R14" s="3">
        <v>2</v>
      </c>
      <c r="S14" s="3">
        <v>4</v>
      </c>
      <c r="T14" s="5">
        <f t="shared" si="9"/>
        <v>8</v>
      </c>
      <c r="U14" s="6" t="str">
        <f t="shared" si="1"/>
        <v>MEDIO</v>
      </c>
      <c r="V14" s="5">
        <v>60</v>
      </c>
      <c r="W14" s="5">
        <f t="shared" si="10"/>
        <v>480</v>
      </c>
      <c r="X14" s="5" t="str">
        <f t="shared" ref="X14" si="11">IF(AND(W14&gt;=10,W14&lt;=20),"IV",IF(AND(W14&gt;=40,W14&lt;=120),"III",IF(AND(W14&gt;=150,W14&lt;=500),"II",IF(AND(W14&gt;=600,W14&lt;=4000),"I",""))))</f>
        <v>II</v>
      </c>
      <c r="Y14" s="7" t="str">
        <f t="shared" si="3"/>
        <v>ACEPTABLE CON CONTROL ESPECIFICO</v>
      </c>
      <c r="Z14" s="5">
        <v>1</v>
      </c>
      <c r="AA14" s="8" t="s">
        <v>95</v>
      </c>
      <c r="AB14" s="5" t="s">
        <v>55</v>
      </c>
      <c r="AC14" s="5"/>
      <c r="AD14" s="8" t="s">
        <v>103</v>
      </c>
      <c r="AE14" s="8"/>
      <c r="AF14" s="9" t="s">
        <v>289</v>
      </c>
      <c r="AG14" s="5" t="s">
        <v>286</v>
      </c>
      <c r="AH14" s="9" t="s">
        <v>59</v>
      </c>
    </row>
    <row r="15" spans="1:34" s="27" customFormat="1" ht="72" customHeight="1">
      <c r="A15" s="100"/>
      <c r="B15" s="101"/>
      <c r="C15" s="101"/>
      <c r="D15" s="102"/>
      <c r="E15" s="102"/>
      <c r="F15" s="3" t="s">
        <v>47</v>
      </c>
      <c r="G15" s="91"/>
      <c r="H15" s="3" t="s">
        <v>105</v>
      </c>
      <c r="I15" s="4" t="s">
        <v>106</v>
      </c>
      <c r="J15" s="4" t="s">
        <v>107</v>
      </c>
      <c r="K15" s="4" t="s">
        <v>108</v>
      </c>
      <c r="L15" s="3">
        <v>1</v>
      </c>
      <c r="M15" s="3">
        <v>3</v>
      </c>
      <c r="N15" s="3"/>
      <c r="O15" s="3" t="s">
        <v>53</v>
      </c>
      <c r="P15" s="3" t="s">
        <v>102</v>
      </c>
      <c r="Q15" s="3" t="s">
        <v>53</v>
      </c>
      <c r="R15" s="3">
        <v>2</v>
      </c>
      <c r="S15" s="3">
        <v>1</v>
      </c>
      <c r="T15" s="5">
        <f t="shared" si="9"/>
        <v>2</v>
      </c>
      <c r="U15" s="6" t="str">
        <f t="shared" si="1"/>
        <v>BAJO</v>
      </c>
      <c r="V15" s="5">
        <v>25</v>
      </c>
      <c r="W15" s="5">
        <f t="shared" si="10"/>
        <v>50</v>
      </c>
      <c r="X15" s="5" t="str">
        <f>IF(AND(W15&gt;=10,W15&lt;=20),"IV",IF(AND(W15&gt;=40,W15&lt;=120),"III",IF(AND(W15&gt;=150,W15&lt;=500),"II",IF(AND(W15&gt;=600,W15&lt;=4000),"I",""))))</f>
        <v>III</v>
      </c>
      <c r="Y15" s="7" t="str">
        <f t="shared" si="3"/>
        <v>MEJORABLE</v>
      </c>
      <c r="Z15" s="5">
        <v>1</v>
      </c>
      <c r="AA15" s="8" t="s">
        <v>95</v>
      </c>
      <c r="AB15" s="5" t="s">
        <v>55</v>
      </c>
      <c r="AC15" s="5"/>
      <c r="AD15" s="8"/>
      <c r="AE15" s="8"/>
      <c r="AF15" s="8" t="s">
        <v>109</v>
      </c>
      <c r="AG15" s="5" t="s">
        <v>290</v>
      </c>
      <c r="AH15" s="8" t="s">
        <v>97</v>
      </c>
    </row>
    <row r="16" spans="1:34" s="27" customFormat="1" ht="72" customHeight="1">
      <c r="A16" s="100"/>
      <c r="B16" s="101"/>
      <c r="C16" s="101"/>
      <c r="D16" s="102"/>
      <c r="E16" s="102"/>
      <c r="F16" s="3" t="s">
        <v>47</v>
      </c>
      <c r="G16" s="91" t="s">
        <v>111</v>
      </c>
      <c r="H16" s="3" t="s">
        <v>112</v>
      </c>
      <c r="I16" s="13" t="s">
        <v>113</v>
      </c>
      <c r="J16" s="4" t="s">
        <v>114</v>
      </c>
      <c r="K16" s="4" t="s">
        <v>115</v>
      </c>
      <c r="L16" s="3">
        <v>1</v>
      </c>
      <c r="M16" s="3">
        <v>3</v>
      </c>
      <c r="N16" s="3"/>
      <c r="O16" s="3" t="s">
        <v>53</v>
      </c>
      <c r="P16" s="3" t="s">
        <v>53</v>
      </c>
      <c r="Q16" s="3" t="s">
        <v>53</v>
      </c>
      <c r="R16" s="3">
        <v>2</v>
      </c>
      <c r="S16" s="3">
        <v>2</v>
      </c>
      <c r="T16" s="5">
        <f t="shared" si="9"/>
        <v>4</v>
      </c>
      <c r="U16" s="6" t="str">
        <f t="shared" si="1"/>
        <v>BAJO</v>
      </c>
      <c r="V16" s="5">
        <v>60</v>
      </c>
      <c r="W16" s="5">
        <f t="shared" si="10"/>
        <v>240</v>
      </c>
      <c r="X16" s="5" t="str">
        <f t="shared" ref="X16:X18" si="12">IF(AND(W16&gt;=10,W16&lt;=20),"IV",IF(AND(W16&gt;=40,W16&lt;=120),"III",IF(AND(W16&gt;=150,W16&lt;=500),"II",IF(AND(W16&gt;=600,W16&lt;=4000),"I",""))))</f>
        <v>II</v>
      </c>
      <c r="Y16" s="7" t="str">
        <f t="shared" si="3"/>
        <v>ACEPTABLE CON CONTROL ESPECIFICO</v>
      </c>
      <c r="Z16" s="5">
        <v>1</v>
      </c>
      <c r="AA16" s="8" t="s">
        <v>116</v>
      </c>
      <c r="AB16" s="5" t="s">
        <v>55</v>
      </c>
      <c r="AC16" s="5"/>
      <c r="AD16" s="14"/>
      <c r="AE16" s="8"/>
      <c r="AF16" s="93" t="s">
        <v>117</v>
      </c>
      <c r="AG16" s="8"/>
      <c r="AH16" s="8" t="s">
        <v>118</v>
      </c>
    </row>
    <row r="17" spans="1:34" s="27" customFormat="1" ht="123.75" customHeight="1">
      <c r="A17" s="100"/>
      <c r="B17" s="101"/>
      <c r="C17" s="101"/>
      <c r="D17" s="102"/>
      <c r="E17" s="102"/>
      <c r="F17" s="3" t="s">
        <v>47</v>
      </c>
      <c r="G17" s="91"/>
      <c r="H17" s="3" t="s">
        <v>119</v>
      </c>
      <c r="I17" s="13" t="s">
        <v>291</v>
      </c>
      <c r="J17" s="4" t="s">
        <v>121</v>
      </c>
      <c r="K17" s="4" t="s">
        <v>122</v>
      </c>
      <c r="L17" s="3">
        <v>1</v>
      </c>
      <c r="M17" s="3">
        <v>3</v>
      </c>
      <c r="N17" s="3"/>
      <c r="O17" s="3" t="s">
        <v>53</v>
      </c>
      <c r="P17" s="3" t="s">
        <v>53</v>
      </c>
      <c r="Q17" s="3" t="s">
        <v>53</v>
      </c>
      <c r="R17" s="3">
        <v>2</v>
      </c>
      <c r="S17" s="3">
        <v>2</v>
      </c>
      <c r="T17" s="5">
        <f t="shared" si="9"/>
        <v>4</v>
      </c>
      <c r="U17" s="6" t="str">
        <f t="shared" si="1"/>
        <v>BAJO</v>
      </c>
      <c r="V17" s="5">
        <v>60</v>
      </c>
      <c r="W17" s="5">
        <f t="shared" si="10"/>
        <v>240</v>
      </c>
      <c r="X17" s="5" t="str">
        <f t="shared" si="12"/>
        <v>II</v>
      </c>
      <c r="Y17" s="7" t="str">
        <f t="shared" si="3"/>
        <v>ACEPTABLE CON CONTROL ESPECIFICO</v>
      </c>
      <c r="Z17" s="5">
        <v>1</v>
      </c>
      <c r="AA17" s="8" t="s">
        <v>116</v>
      </c>
      <c r="AB17" s="5" t="s">
        <v>55</v>
      </c>
      <c r="AC17" s="5"/>
      <c r="AD17" s="14"/>
      <c r="AE17" s="8"/>
      <c r="AF17" s="93"/>
      <c r="AG17" s="8"/>
      <c r="AH17" s="8" t="s">
        <v>118</v>
      </c>
    </row>
    <row r="18" spans="1:34" s="27" customFormat="1" ht="92.25" customHeight="1">
      <c r="A18" s="100"/>
      <c r="B18" s="101"/>
      <c r="C18" s="101"/>
      <c r="D18" s="102"/>
      <c r="E18" s="102"/>
      <c r="F18" s="3" t="s">
        <v>47</v>
      </c>
      <c r="G18" s="91"/>
      <c r="H18" s="3" t="s">
        <v>249</v>
      </c>
      <c r="I18" s="13" t="s">
        <v>250</v>
      </c>
      <c r="J18" s="4" t="s">
        <v>121</v>
      </c>
      <c r="K18" s="4" t="s">
        <v>122</v>
      </c>
      <c r="L18" s="3">
        <v>1</v>
      </c>
      <c r="M18" s="3">
        <v>3</v>
      </c>
      <c r="N18" s="3"/>
      <c r="O18" s="3" t="s">
        <v>53</v>
      </c>
      <c r="P18" s="3" t="s">
        <v>53</v>
      </c>
      <c r="Q18" s="3" t="s">
        <v>53</v>
      </c>
      <c r="R18" s="3">
        <v>2</v>
      </c>
      <c r="S18" s="3">
        <v>2</v>
      </c>
      <c r="T18" s="5">
        <f t="shared" si="9"/>
        <v>4</v>
      </c>
      <c r="U18" s="6" t="str">
        <f t="shared" si="1"/>
        <v>BAJO</v>
      </c>
      <c r="V18" s="5">
        <v>60</v>
      </c>
      <c r="W18" s="5">
        <f t="shared" si="10"/>
        <v>240</v>
      </c>
      <c r="X18" s="5" t="str">
        <f t="shared" si="12"/>
        <v>II</v>
      </c>
      <c r="Y18" s="7" t="str">
        <f t="shared" si="3"/>
        <v>ACEPTABLE CON CONTROL ESPECIFICO</v>
      </c>
      <c r="Z18" s="5">
        <v>1</v>
      </c>
      <c r="AA18" s="8" t="s">
        <v>116</v>
      </c>
      <c r="AB18" s="5" t="s">
        <v>55</v>
      </c>
      <c r="AC18" s="5"/>
      <c r="AD18" s="14"/>
      <c r="AE18" s="8"/>
      <c r="AF18" s="93"/>
      <c r="AG18" s="8"/>
      <c r="AH18" s="8" t="s">
        <v>118</v>
      </c>
    </row>
    <row r="19" spans="1:34" s="27" customFormat="1" ht="72" customHeight="1">
      <c r="A19" s="100"/>
      <c r="B19" s="101"/>
      <c r="C19" s="101"/>
      <c r="D19" s="102"/>
      <c r="E19" s="102"/>
      <c r="F19" s="3" t="s">
        <v>47</v>
      </c>
      <c r="G19" s="91" t="s">
        <v>137</v>
      </c>
      <c r="H19" s="3" t="s">
        <v>292</v>
      </c>
      <c r="I19" s="4" t="s">
        <v>293</v>
      </c>
      <c r="J19" s="4" t="s">
        <v>140</v>
      </c>
      <c r="K19" s="4" t="s">
        <v>294</v>
      </c>
      <c r="L19" s="3">
        <v>1</v>
      </c>
      <c r="M19" s="3">
        <v>3</v>
      </c>
      <c r="N19" s="3"/>
      <c r="O19" s="3" t="s">
        <v>53</v>
      </c>
      <c r="P19" s="3" t="s">
        <v>53</v>
      </c>
      <c r="Q19" s="3" t="s">
        <v>53</v>
      </c>
      <c r="R19" s="3">
        <v>2</v>
      </c>
      <c r="S19" s="3">
        <v>4</v>
      </c>
      <c r="T19" s="5">
        <f t="shared" si="9"/>
        <v>8</v>
      </c>
      <c r="U19" s="6" t="str">
        <f t="shared" si="1"/>
        <v>MEDIO</v>
      </c>
      <c r="V19" s="5">
        <v>25</v>
      </c>
      <c r="W19" s="5">
        <f t="shared" si="10"/>
        <v>200</v>
      </c>
      <c r="X19" s="5" t="str">
        <f>IF(AND(W19&gt;=10,W19&lt;=20),"IV",IF(AND(W19&gt;=40,W19&lt;=120),"III",IF(AND(W19&gt;=150,W19&lt;=500),"II",IF(AND(W19&gt;=600,W19&lt;=4000),"I",""))))</f>
        <v>II</v>
      </c>
      <c r="Y19" s="7" t="str">
        <f t="shared" si="3"/>
        <v>ACEPTABLE CON CONTROL ESPECIFICO</v>
      </c>
      <c r="Z19" s="5">
        <v>1</v>
      </c>
      <c r="AA19" s="4" t="s">
        <v>128</v>
      </c>
      <c r="AB19" s="5" t="s">
        <v>55</v>
      </c>
      <c r="AC19" s="5"/>
      <c r="AD19" s="14" t="s">
        <v>295</v>
      </c>
      <c r="AE19" s="14"/>
      <c r="AF19" s="14" t="s">
        <v>296</v>
      </c>
      <c r="AG19" s="14"/>
      <c r="AH19" s="14" t="s">
        <v>297</v>
      </c>
    </row>
    <row r="20" spans="1:34" s="27" customFormat="1" ht="72" customHeight="1">
      <c r="A20" s="100"/>
      <c r="B20" s="101"/>
      <c r="C20" s="101"/>
      <c r="D20" s="102"/>
      <c r="E20" s="102"/>
      <c r="F20" s="3" t="s">
        <v>47</v>
      </c>
      <c r="G20" s="91"/>
      <c r="H20" s="3" t="s">
        <v>298</v>
      </c>
      <c r="I20" s="4" t="s">
        <v>125</v>
      </c>
      <c r="J20" s="4" t="s">
        <v>299</v>
      </c>
      <c r="K20" s="4" t="s">
        <v>294</v>
      </c>
      <c r="L20" s="3">
        <v>1</v>
      </c>
      <c r="M20" s="3">
        <v>3</v>
      </c>
      <c r="N20" s="3"/>
      <c r="O20" s="3" t="s">
        <v>53</v>
      </c>
      <c r="P20" s="3" t="s">
        <v>53</v>
      </c>
      <c r="Q20" s="3" t="s">
        <v>53</v>
      </c>
      <c r="R20" s="3">
        <v>3</v>
      </c>
      <c r="S20" s="3">
        <v>2</v>
      </c>
      <c r="T20" s="5">
        <f t="shared" si="9"/>
        <v>6</v>
      </c>
      <c r="U20" s="6" t="str">
        <f t="shared" si="1"/>
        <v>MEDIO</v>
      </c>
      <c r="V20" s="5">
        <v>25</v>
      </c>
      <c r="W20" s="5">
        <f t="shared" si="10"/>
        <v>150</v>
      </c>
      <c r="X20" s="5" t="str">
        <f>IF(AND(W20&gt;=10,W20&lt;=20),"IV",IF(AND(W20&gt;=40,W20&lt;=120),"III",IF(AND(W20&gt;=150,W20&lt;=500),"II",IF(AND(W20&gt;=600,W20&lt;=4000),"I",""))))</f>
        <v>II</v>
      </c>
      <c r="Y20" s="7" t="str">
        <f t="shared" si="3"/>
        <v>ACEPTABLE CON CONTROL ESPECIFICO</v>
      </c>
      <c r="Z20" s="5">
        <v>1</v>
      </c>
      <c r="AA20" s="4" t="s">
        <v>128</v>
      </c>
      <c r="AB20" s="5" t="s">
        <v>55</v>
      </c>
      <c r="AC20" s="5"/>
      <c r="AD20" s="14"/>
      <c r="AE20" s="14"/>
      <c r="AF20" s="14" t="s">
        <v>296</v>
      </c>
      <c r="AG20" s="14"/>
      <c r="AH20" s="14" t="s">
        <v>297</v>
      </c>
    </row>
    <row r="21" spans="1:34" s="27" customFormat="1" ht="85.5" customHeight="1">
      <c r="A21" s="100"/>
      <c r="B21" s="101"/>
      <c r="C21" s="101"/>
      <c r="D21" s="102"/>
      <c r="E21" s="102"/>
      <c r="F21" s="3" t="s">
        <v>47</v>
      </c>
      <c r="G21" s="91"/>
      <c r="H21" s="3" t="s">
        <v>300</v>
      </c>
      <c r="I21" s="4" t="s">
        <v>301</v>
      </c>
      <c r="J21" s="4" t="s">
        <v>302</v>
      </c>
      <c r="K21" s="4" t="s">
        <v>303</v>
      </c>
      <c r="L21" s="3">
        <v>1</v>
      </c>
      <c r="M21" s="3">
        <v>3</v>
      </c>
      <c r="N21" s="3"/>
      <c r="O21" s="3" t="s">
        <v>53</v>
      </c>
      <c r="P21" s="3" t="s">
        <v>53</v>
      </c>
      <c r="Q21" s="3" t="s">
        <v>53</v>
      </c>
      <c r="R21" s="3">
        <v>3</v>
      </c>
      <c r="S21" s="3">
        <v>4</v>
      </c>
      <c r="T21" s="5">
        <f>+R21*S21</f>
        <v>12</v>
      </c>
      <c r="U21" s="6" t="str">
        <f t="shared" si="1"/>
        <v>ALTO</v>
      </c>
      <c r="V21" s="5">
        <v>60</v>
      </c>
      <c r="W21" s="5">
        <f>+T21*V21</f>
        <v>720</v>
      </c>
      <c r="X21" s="5" t="str">
        <f t="shared" ref="X21:X35" si="13">IF(AND(W21&gt;=10,W21&lt;=20),"IV",IF(AND(W21&gt;=40,W21&lt;=120),"III",IF(AND(W21&gt;=150,W21&lt;=500),"II",IF(AND(W21&gt;=600,W21&lt;=4000),"I",""))))</f>
        <v>I</v>
      </c>
      <c r="Y21" s="7" t="str">
        <f t="shared" si="3"/>
        <v>NO ACEPTABLE</v>
      </c>
      <c r="Z21" s="5">
        <v>1</v>
      </c>
      <c r="AA21" s="4" t="s">
        <v>304</v>
      </c>
      <c r="AB21" s="5" t="s">
        <v>55</v>
      </c>
      <c r="AC21" s="15"/>
      <c r="AD21" s="14"/>
      <c r="AE21" s="14"/>
      <c r="AF21" s="14" t="s">
        <v>296</v>
      </c>
      <c r="AG21" s="14" t="s">
        <v>305</v>
      </c>
      <c r="AH21" s="14" t="s">
        <v>306</v>
      </c>
    </row>
    <row r="22" spans="1:34" s="27" customFormat="1" ht="72" customHeight="1">
      <c r="A22" s="100"/>
      <c r="B22" s="101"/>
      <c r="C22" s="101"/>
      <c r="D22" s="102"/>
      <c r="E22" s="102"/>
      <c r="F22" s="3" t="s">
        <v>47</v>
      </c>
      <c r="G22" s="91"/>
      <c r="H22" s="3" t="s">
        <v>138</v>
      </c>
      <c r="I22" s="4" t="s">
        <v>301</v>
      </c>
      <c r="J22" s="4" t="s">
        <v>302</v>
      </c>
      <c r="K22" s="4" t="s">
        <v>141</v>
      </c>
      <c r="L22" s="3">
        <v>1</v>
      </c>
      <c r="M22" s="3">
        <v>3</v>
      </c>
      <c r="N22" s="3"/>
      <c r="O22" s="3" t="s">
        <v>53</v>
      </c>
      <c r="P22" s="3" t="s">
        <v>53</v>
      </c>
      <c r="Q22" s="3" t="s">
        <v>53</v>
      </c>
      <c r="R22" s="3">
        <v>2</v>
      </c>
      <c r="S22" s="3">
        <v>4</v>
      </c>
      <c r="T22" s="5">
        <f t="shared" si="9"/>
        <v>8</v>
      </c>
      <c r="U22" s="6" t="str">
        <f t="shared" si="1"/>
        <v>MEDIO</v>
      </c>
      <c r="V22" s="5">
        <v>25</v>
      </c>
      <c r="W22" s="5">
        <f t="shared" si="10"/>
        <v>200</v>
      </c>
      <c r="X22" s="5" t="str">
        <f t="shared" si="13"/>
        <v>II</v>
      </c>
      <c r="Y22" s="7" t="str">
        <f t="shared" si="3"/>
        <v>ACEPTABLE CON CONTROL ESPECIFICO</v>
      </c>
      <c r="Z22" s="5">
        <v>1</v>
      </c>
      <c r="AA22" s="4" t="s">
        <v>136</v>
      </c>
      <c r="AB22" s="5" t="s">
        <v>55</v>
      </c>
      <c r="AC22" s="5" t="s">
        <v>142</v>
      </c>
      <c r="AD22" s="14"/>
      <c r="AE22" s="14"/>
      <c r="AF22" s="14" t="s">
        <v>296</v>
      </c>
      <c r="AG22" s="14" t="s">
        <v>305</v>
      </c>
      <c r="AH22" s="14" t="s">
        <v>306</v>
      </c>
    </row>
    <row r="23" spans="1:34" s="27" customFormat="1" ht="72" customHeight="1">
      <c r="A23" s="100"/>
      <c r="B23" s="101"/>
      <c r="C23" s="101"/>
      <c r="D23" s="102"/>
      <c r="E23" s="102"/>
      <c r="F23" s="3" t="s">
        <v>47</v>
      </c>
      <c r="G23" s="91" t="s">
        <v>159</v>
      </c>
      <c r="H23" s="91" t="s">
        <v>322</v>
      </c>
      <c r="I23" s="13" t="s">
        <v>182</v>
      </c>
      <c r="J23" s="4" t="s">
        <v>183</v>
      </c>
      <c r="K23" s="4" t="s">
        <v>184</v>
      </c>
      <c r="L23" s="3">
        <v>1</v>
      </c>
      <c r="M23" s="3">
        <v>3</v>
      </c>
      <c r="N23" s="3"/>
      <c r="O23" s="3" t="s">
        <v>53</v>
      </c>
      <c r="P23" s="3" t="s">
        <v>53</v>
      </c>
      <c r="Q23" s="3" t="s">
        <v>53</v>
      </c>
      <c r="R23" s="3">
        <v>6</v>
      </c>
      <c r="S23" s="3">
        <v>3</v>
      </c>
      <c r="T23" s="5">
        <f t="shared" si="9"/>
        <v>18</v>
      </c>
      <c r="U23" s="6" t="str">
        <f t="shared" si="1"/>
        <v>ALTO</v>
      </c>
      <c r="V23" s="5">
        <v>25</v>
      </c>
      <c r="W23" s="5">
        <f t="shared" si="10"/>
        <v>450</v>
      </c>
      <c r="X23" s="5" t="str">
        <f t="shared" si="13"/>
        <v>II</v>
      </c>
      <c r="Y23" s="7" t="str">
        <f t="shared" si="3"/>
        <v>ACEPTABLE CON CONTROL ESPECIFICO</v>
      </c>
      <c r="Z23" s="5">
        <v>1</v>
      </c>
      <c r="AA23" s="8" t="s">
        <v>181</v>
      </c>
      <c r="AB23" s="5" t="s">
        <v>55</v>
      </c>
      <c r="AC23" s="5"/>
      <c r="AD23" s="8" t="s">
        <v>185</v>
      </c>
      <c r="AE23" s="8"/>
      <c r="AF23" s="16"/>
      <c r="AG23" s="8"/>
      <c r="AH23" s="16"/>
    </row>
    <row r="24" spans="1:34" s="27" customFormat="1" ht="72" customHeight="1">
      <c r="A24" s="100"/>
      <c r="B24" s="101"/>
      <c r="C24" s="101"/>
      <c r="D24" s="102"/>
      <c r="E24" s="102"/>
      <c r="F24" s="3" t="s">
        <v>47</v>
      </c>
      <c r="G24" s="91"/>
      <c r="H24" s="91"/>
      <c r="I24" s="13" t="s">
        <v>186</v>
      </c>
      <c r="J24" s="4" t="s">
        <v>187</v>
      </c>
      <c r="K24" s="4" t="s">
        <v>188</v>
      </c>
      <c r="L24" s="3">
        <v>1</v>
      </c>
      <c r="M24" s="3">
        <v>3</v>
      </c>
      <c r="N24" s="3"/>
      <c r="O24" s="3" t="s">
        <v>53</v>
      </c>
      <c r="P24" s="3" t="s">
        <v>53</v>
      </c>
      <c r="Q24" s="3" t="s">
        <v>53</v>
      </c>
      <c r="R24" s="3">
        <v>6</v>
      </c>
      <c r="S24" s="3">
        <v>4</v>
      </c>
      <c r="T24" s="5">
        <f t="shared" si="9"/>
        <v>24</v>
      </c>
      <c r="U24" s="6" t="str">
        <f t="shared" si="1"/>
        <v>MUY ALTO</v>
      </c>
      <c r="V24" s="5">
        <v>100</v>
      </c>
      <c r="W24" s="5">
        <f t="shared" si="10"/>
        <v>2400</v>
      </c>
      <c r="X24" s="5" t="str">
        <f t="shared" si="13"/>
        <v>I</v>
      </c>
      <c r="Y24" s="7" t="str">
        <f t="shared" si="3"/>
        <v>NO ACEPTABLE</v>
      </c>
      <c r="Z24" s="5">
        <v>1</v>
      </c>
      <c r="AA24" s="8" t="s">
        <v>174</v>
      </c>
      <c r="AB24" s="5" t="s">
        <v>55</v>
      </c>
      <c r="AC24" s="5"/>
      <c r="AD24" s="8" t="s">
        <v>258</v>
      </c>
      <c r="AE24" s="8"/>
      <c r="AF24" s="8" t="s">
        <v>190</v>
      </c>
      <c r="AG24" s="8"/>
      <c r="AH24" s="8" t="s">
        <v>191</v>
      </c>
    </row>
    <row r="25" spans="1:34" s="27" customFormat="1" ht="72" customHeight="1">
      <c r="A25" s="100"/>
      <c r="B25" s="101"/>
      <c r="C25" s="101"/>
      <c r="D25" s="102"/>
      <c r="E25" s="102"/>
      <c r="F25" s="3" t="s">
        <v>47</v>
      </c>
      <c r="G25" s="91"/>
      <c r="H25" s="91"/>
      <c r="I25" s="13" t="s">
        <v>192</v>
      </c>
      <c r="J25" s="4" t="s">
        <v>193</v>
      </c>
      <c r="K25" s="4" t="s">
        <v>188</v>
      </c>
      <c r="L25" s="3">
        <v>1</v>
      </c>
      <c r="M25" s="3">
        <v>3</v>
      </c>
      <c r="N25" s="3"/>
      <c r="O25" s="3" t="s">
        <v>53</v>
      </c>
      <c r="P25" s="3" t="s">
        <v>53</v>
      </c>
      <c r="Q25" s="3" t="s">
        <v>53</v>
      </c>
      <c r="R25" s="3">
        <v>6</v>
      </c>
      <c r="S25" s="3">
        <v>4</v>
      </c>
      <c r="T25" s="5">
        <f t="shared" si="9"/>
        <v>24</v>
      </c>
      <c r="U25" s="6" t="str">
        <f t="shared" si="1"/>
        <v>MUY ALTO</v>
      </c>
      <c r="V25" s="5">
        <v>100</v>
      </c>
      <c r="W25" s="5">
        <f t="shared" si="10"/>
        <v>2400</v>
      </c>
      <c r="X25" s="5" t="str">
        <f t="shared" si="13"/>
        <v>I</v>
      </c>
      <c r="Y25" s="7" t="str">
        <f t="shared" si="3"/>
        <v>NO ACEPTABLE</v>
      </c>
      <c r="Z25" s="5">
        <v>1</v>
      </c>
      <c r="AA25" s="8" t="s">
        <v>174</v>
      </c>
      <c r="AB25" s="5" t="s">
        <v>55</v>
      </c>
      <c r="AC25" s="5"/>
      <c r="AD25" s="8" t="s">
        <v>258</v>
      </c>
      <c r="AE25" s="8"/>
      <c r="AF25" s="8" t="s">
        <v>190</v>
      </c>
      <c r="AG25" s="8"/>
      <c r="AH25" s="8" t="s">
        <v>191</v>
      </c>
    </row>
    <row r="26" spans="1:34" s="27" customFormat="1" ht="72" customHeight="1">
      <c r="A26" s="100"/>
      <c r="B26" s="101"/>
      <c r="C26" s="101"/>
      <c r="D26" s="102"/>
      <c r="E26" s="102"/>
      <c r="F26" s="3" t="s">
        <v>47</v>
      </c>
      <c r="G26" s="91"/>
      <c r="H26" s="91" t="s">
        <v>194</v>
      </c>
      <c r="I26" s="13" t="s">
        <v>195</v>
      </c>
      <c r="J26" s="4" t="s">
        <v>308</v>
      </c>
      <c r="K26" s="4" t="s">
        <v>197</v>
      </c>
      <c r="L26" s="3">
        <v>1</v>
      </c>
      <c r="M26" s="3">
        <v>3</v>
      </c>
      <c r="N26" s="3"/>
      <c r="O26" s="3" t="s">
        <v>53</v>
      </c>
      <c r="P26" s="3" t="s">
        <v>198</v>
      </c>
      <c r="Q26" s="3" t="s">
        <v>53</v>
      </c>
      <c r="R26" s="3">
        <v>6</v>
      </c>
      <c r="S26" s="3">
        <v>4</v>
      </c>
      <c r="T26" s="5">
        <f t="shared" si="9"/>
        <v>24</v>
      </c>
      <c r="U26" s="6" t="str">
        <f t="shared" si="1"/>
        <v>MUY ALTO</v>
      </c>
      <c r="V26" s="5">
        <v>100</v>
      </c>
      <c r="W26" s="5">
        <f t="shared" si="10"/>
        <v>2400</v>
      </c>
      <c r="X26" s="5" t="str">
        <f t="shared" si="13"/>
        <v>I</v>
      </c>
      <c r="Y26" s="7" t="str">
        <f t="shared" si="3"/>
        <v>NO ACEPTABLE</v>
      </c>
      <c r="Z26" s="5">
        <v>1</v>
      </c>
      <c r="AA26" s="8" t="s">
        <v>168</v>
      </c>
      <c r="AB26" s="5" t="s">
        <v>55</v>
      </c>
      <c r="AC26" s="5"/>
      <c r="AD26" s="8" t="s">
        <v>199</v>
      </c>
      <c r="AE26" s="8"/>
      <c r="AF26" s="16" t="s">
        <v>200</v>
      </c>
      <c r="AG26" s="8"/>
      <c r="AH26" s="8" t="s">
        <v>158</v>
      </c>
    </row>
    <row r="27" spans="1:34" s="27" customFormat="1" ht="72" customHeight="1">
      <c r="A27" s="100"/>
      <c r="B27" s="101"/>
      <c r="C27" s="101"/>
      <c r="D27" s="102"/>
      <c r="E27" s="102"/>
      <c r="F27" s="3" t="s">
        <v>47</v>
      </c>
      <c r="G27" s="91"/>
      <c r="H27" s="91"/>
      <c r="I27" s="13" t="s">
        <v>201</v>
      </c>
      <c r="J27" s="4" t="s">
        <v>196</v>
      </c>
      <c r="K27" s="4" t="s">
        <v>197</v>
      </c>
      <c r="L27" s="3">
        <v>1</v>
      </c>
      <c r="M27" s="3">
        <v>3</v>
      </c>
      <c r="N27" s="3"/>
      <c r="O27" s="3" t="s">
        <v>53</v>
      </c>
      <c r="P27" s="3" t="s">
        <v>198</v>
      </c>
      <c r="Q27" s="3" t="s">
        <v>53</v>
      </c>
      <c r="R27" s="3">
        <v>6</v>
      </c>
      <c r="S27" s="3">
        <v>4</v>
      </c>
      <c r="T27" s="5">
        <f t="shared" si="9"/>
        <v>24</v>
      </c>
      <c r="U27" s="6" t="str">
        <f t="shared" si="1"/>
        <v>MUY ALTO</v>
      </c>
      <c r="V27" s="5">
        <v>100</v>
      </c>
      <c r="W27" s="5">
        <f t="shared" si="10"/>
        <v>2400</v>
      </c>
      <c r="X27" s="5" t="str">
        <f t="shared" si="13"/>
        <v>I</v>
      </c>
      <c r="Y27" s="7" t="str">
        <f t="shared" si="3"/>
        <v>NO ACEPTABLE</v>
      </c>
      <c r="Z27" s="5">
        <v>1</v>
      </c>
      <c r="AA27" s="8" t="s">
        <v>168</v>
      </c>
      <c r="AB27" s="5" t="s">
        <v>55</v>
      </c>
      <c r="AC27" s="5"/>
      <c r="AD27" s="8" t="s">
        <v>202</v>
      </c>
      <c r="AE27" s="8"/>
      <c r="AF27" s="16" t="s">
        <v>200</v>
      </c>
      <c r="AG27" s="8"/>
      <c r="AH27" s="8" t="s">
        <v>158</v>
      </c>
    </row>
    <row r="28" spans="1:34" s="27" customFormat="1" ht="79.5" customHeight="1">
      <c r="A28" s="100"/>
      <c r="B28" s="101"/>
      <c r="C28" s="101"/>
      <c r="D28" s="102"/>
      <c r="E28" s="102"/>
      <c r="F28" s="3" t="s">
        <v>47</v>
      </c>
      <c r="G28" s="91"/>
      <c r="H28" s="91"/>
      <c r="I28" s="13" t="s">
        <v>201</v>
      </c>
      <c r="J28" s="4" t="s">
        <v>309</v>
      </c>
      <c r="K28" s="4" t="s">
        <v>310</v>
      </c>
      <c r="L28" s="3">
        <v>1</v>
      </c>
      <c r="M28" s="3">
        <v>3</v>
      </c>
      <c r="N28" s="3"/>
      <c r="O28" s="3" t="s">
        <v>311</v>
      </c>
      <c r="P28" s="3" t="s">
        <v>53</v>
      </c>
      <c r="Q28" s="3" t="s">
        <v>53</v>
      </c>
      <c r="R28" s="3">
        <v>2</v>
      </c>
      <c r="S28" s="3">
        <v>1</v>
      </c>
      <c r="T28" s="5">
        <f t="shared" si="9"/>
        <v>2</v>
      </c>
      <c r="U28" s="6" t="str">
        <f t="shared" si="1"/>
        <v>BAJO</v>
      </c>
      <c r="V28" s="5">
        <v>100</v>
      </c>
      <c r="W28" s="5">
        <f t="shared" si="10"/>
        <v>200</v>
      </c>
      <c r="X28" s="5" t="str">
        <f t="shared" si="13"/>
        <v>II</v>
      </c>
      <c r="Y28" s="7" t="str">
        <f t="shared" si="3"/>
        <v>ACEPTABLE CON CONTROL ESPECIFICO</v>
      </c>
      <c r="Z28" s="5">
        <v>1</v>
      </c>
      <c r="AA28" s="8" t="s">
        <v>168</v>
      </c>
      <c r="AB28" s="5" t="s">
        <v>55</v>
      </c>
      <c r="AC28" s="5"/>
      <c r="AD28" s="8" t="s">
        <v>312</v>
      </c>
      <c r="AE28" s="8"/>
      <c r="AF28" s="16" t="s">
        <v>313</v>
      </c>
      <c r="AG28" s="8"/>
      <c r="AH28" s="8" t="s">
        <v>158</v>
      </c>
    </row>
    <row r="29" spans="1:34" s="27" customFormat="1" ht="72" customHeight="1">
      <c r="A29" s="100"/>
      <c r="B29" s="101"/>
      <c r="C29" s="101"/>
      <c r="D29" s="102"/>
      <c r="E29" s="102"/>
      <c r="F29" s="3" t="s">
        <v>47</v>
      </c>
      <c r="G29" s="91"/>
      <c r="H29" s="91" t="s">
        <v>203</v>
      </c>
      <c r="I29" s="4" t="s">
        <v>204</v>
      </c>
      <c r="J29" s="4" t="s">
        <v>205</v>
      </c>
      <c r="K29" s="4" t="s">
        <v>206</v>
      </c>
      <c r="L29" s="3">
        <v>1</v>
      </c>
      <c r="M29" s="3">
        <v>3</v>
      </c>
      <c r="N29" s="3"/>
      <c r="O29" s="3" t="s">
        <v>53</v>
      </c>
      <c r="P29" s="3" t="s">
        <v>53</v>
      </c>
      <c r="Q29" s="3" t="s">
        <v>207</v>
      </c>
      <c r="R29" s="3">
        <v>2</v>
      </c>
      <c r="S29" s="3">
        <v>2</v>
      </c>
      <c r="T29" s="5">
        <f t="shared" si="9"/>
        <v>4</v>
      </c>
      <c r="U29" s="6" t="str">
        <f t="shared" si="1"/>
        <v>BAJO</v>
      </c>
      <c r="V29" s="5">
        <v>100</v>
      </c>
      <c r="W29" s="5">
        <f t="shared" si="10"/>
        <v>400</v>
      </c>
      <c r="X29" s="5" t="str">
        <f t="shared" si="13"/>
        <v>II</v>
      </c>
      <c r="Y29" s="7" t="str">
        <f t="shared" si="3"/>
        <v>ACEPTABLE CON CONTROL ESPECIFICO</v>
      </c>
      <c r="Z29" s="5">
        <v>1</v>
      </c>
      <c r="AA29" s="8" t="s">
        <v>168</v>
      </c>
      <c r="AB29" s="5" t="s">
        <v>55</v>
      </c>
      <c r="AC29" s="5"/>
      <c r="AD29" s="8" t="s">
        <v>208</v>
      </c>
      <c r="AE29" s="8"/>
      <c r="AF29" s="8" t="s">
        <v>209</v>
      </c>
      <c r="AG29" s="8"/>
      <c r="AH29" s="8" t="s">
        <v>210</v>
      </c>
    </row>
    <row r="30" spans="1:34" s="27" customFormat="1" ht="72" customHeight="1">
      <c r="A30" s="100"/>
      <c r="B30" s="101"/>
      <c r="C30" s="101"/>
      <c r="D30" s="102"/>
      <c r="E30" s="102"/>
      <c r="F30" s="3" t="s">
        <v>47</v>
      </c>
      <c r="G30" s="91"/>
      <c r="H30" s="91"/>
      <c r="I30" s="4" t="s">
        <v>314</v>
      </c>
      <c r="J30" s="4" t="s">
        <v>315</v>
      </c>
      <c r="K30" s="4" t="s">
        <v>206</v>
      </c>
      <c r="L30" s="3">
        <v>1</v>
      </c>
      <c r="M30" s="3">
        <v>3</v>
      </c>
      <c r="N30" s="3"/>
      <c r="O30" s="3" t="s">
        <v>53</v>
      </c>
      <c r="P30" s="3" t="s">
        <v>53</v>
      </c>
      <c r="Q30" s="3" t="s">
        <v>207</v>
      </c>
      <c r="R30" s="3">
        <v>2</v>
      </c>
      <c r="S30" s="3">
        <v>2</v>
      </c>
      <c r="T30" s="5">
        <f t="shared" si="9"/>
        <v>4</v>
      </c>
      <c r="U30" s="6" t="str">
        <f t="shared" si="1"/>
        <v>BAJO</v>
      </c>
      <c r="V30" s="5">
        <v>100</v>
      </c>
      <c r="W30" s="5">
        <f t="shared" si="10"/>
        <v>400</v>
      </c>
      <c r="X30" s="5" t="str">
        <f t="shared" si="13"/>
        <v>II</v>
      </c>
      <c r="Y30" s="7" t="str">
        <f t="shared" si="3"/>
        <v>ACEPTABLE CON CONTROL ESPECIFICO</v>
      </c>
      <c r="Z30" s="5">
        <v>1</v>
      </c>
      <c r="AA30" s="8" t="s">
        <v>168</v>
      </c>
      <c r="AB30" s="5" t="s">
        <v>55</v>
      </c>
      <c r="AC30" s="5"/>
      <c r="AD30" s="8" t="s">
        <v>208</v>
      </c>
      <c r="AE30" s="8"/>
      <c r="AF30" s="8" t="s">
        <v>209</v>
      </c>
      <c r="AG30" s="8"/>
      <c r="AH30" s="8" t="s">
        <v>210</v>
      </c>
    </row>
    <row r="31" spans="1:34" s="27" customFormat="1" ht="72" customHeight="1">
      <c r="A31" s="100"/>
      <c r="B31" s="101"/>
      <c r="C31" s="101"/>
      <c r="D31" s="102"/>
      <c r="E31" s="102"/>
      <c r="F31" s="3" t="s">
        <v>47</v>
      </c>
      <c r="G31" s="91"/>
      <c r="H31" s="91"/>
      <c r="I31" s="4" t="s">
        <v>316</v>
      </c>
      <c r="J31" s="4" t="s">
        <v>317</v>
      </c>
      <c r="K31" s="4" t="s">
        <v>206</v>
      </c>
      <c r="L31" s="3">
        <v>1</v>
      </c>
      <c r="M31" s="3">
        <v>3</v>
      </c>
      <c r="N31" s="3"/>
      <c r="O31" s="3" t="s">
        <v>53</v>
      </c>
      <c r="P31" s="3" t="s">
        <v>53</v>
      </c>
      <c r="Q31" s="3" t="s">
        <v>207</v>
      </c>
      <c r="R31" s="3">
        <v>2</v>
      </c>
      <c r="S31" s="3">
        <v>2</v>
      </c>
      <c r="T31" s="5">
        <f t="shared" si="9"/>
        <v>4</v>
      </c>
      <c r="U31" s="6" t="str">
        <f t="shared" si="1"/>
        <v>BAJO</v>
      </c>
      <c r="V31" s="5">
        <v>100</v>
      </c>
      <c r="W31" s="5">
        <f t="shared" si="10"/>
        <v>400</v>
      </c>
      <c r="X31" s="5" t="str">
        <f t="shared" si="13"/>
        <v>II</v>
      </c>
      <c r="Y31" s="7" t="str">
        <f t="shared" si="3"/>
        <v>ACEPTABLE CON CONTROL ESPECIFICO</v>
      </c>
      <c r="Z31" s="5">
        <v>1</v>
      </c>
      <c r="AA31" s="8" t="s">
        <v>168</v>
      </c>
      <c r="AB31" s="5" t="s">
        <v>55</v>
      </c>
      <c r="AC31" s="5"/>
      <c r="AD31" s="8" t="s">
        <v>208</v>
      </c>
      <c r="AE31" s="8"/>
      <c r="AF31" s="8" t="s">
        <v>209</v>
      </c>
      <c r="AG31" s="8"/>
      <c r="AH31" s="8" t="s">
        <v>210</v>
      </c>
    </row>
    <row r="32" spans="1:34" s="27" customFormat="1" ht="72" customHeight="1">
      <c r="A32" s="100"/>
      <c r="B32" s="101"/>
      <c r="C32" s="101"/>
      <c r="D32" s="102"/>
      <c r="E32" s="102"/>
      <c r="F32" s="3" t="s">
        <v>47</v>
      </c>
      <c r="G32" s="91"/>
      <c r="H32" s="91"/>
      <c r="I32" s="8" t="s">
        <v>318</v>
      </c>
      <c r="J32" s="8" t="s">
        <v>319</v>
      </c>
      <c r="K32" s="4" t="s">
        <v>206</v>
      </c>
      <c r="L32" s="3">
        <v>1</v>
      </c>
      <c r="M32" s="3">
        <v>3</v>
      </c>
      <c r="N32" s="3"/>
      <c r="O32" s="3" t="s">
        <v>53</v>
      </c>
      <c r="P32" s="3" t="s">
        <v>53</v>
      </c>
      <c r="Q32" s="3" t="s">
        <v>207</v>
      </c>
      <c r="R32" s="3">
        <v>2</v>
      </c>
      <c r="S32" s="3">
        <v>3</v>
      </c>
      <c r="T32" s="5">
        <f t="shared" si="9"/>
        <v>6</v>
      </c>
      <c r="U32" s="6" t="str">
        <f t="shared" si="1"/>
        <v>MEDIO</v>
      </c>
      <c r="V32" s="5">
        <v>100</v>
      </c>
      <c r="W32" s="5">
        <f t="shared" si="10"/>
        <v>600</v>
      </c>
      <c r="X32" s="5" t="str">
        <f t="shared" si="13"/>
        <v>I</v>
      </c>
      <c r="Y32" s="7" t="str">
        <f t="shared" si="3"/>
        <v>NO ACEPTABLE</v>
      </c>
      <c r="Z32" s="5">
        <v>1</v>
      </c>
      <c r="AA32" s="8" t="s">
        <v>168</v>
      </c>
      <c r="AB32" s="5" t="s">
        <v>55</v>
      </c>
      <c r="AC32" s="5"/>
      <c r="AD32" s="8"/>
      <c r="AE32" s="8"/>
      <c r="AF32" s="8" t="s">
        <v>320</v>
      </c>
      <c r="AG32" s="8"/>
      <c r="AH32" s="8" t="s">
        <v>210</v>
      </c>
    </row>
    <row r="33" spans="1:35" s="27" customFormat="1" ht="65.25" customHeight="1">
      <c r="A33" s="100"/>
      <c r="B33" s="101"/>
      <c r="C33" s="101"/>
      <c r="D33" s="102"/>
      <c r="E33" s="102"/>
      <c r="F33" s="3" t="s">
        <v>47</v>
      </c>
      <c r="G33" s="91"/>
      <c r="H33" s="91" t="s">
        <v>211</v>
      </c>
      <c r="I33" s="4" t="s">
        <v>212</v>
      </c>
      <c r="J33" s="4" t="s">
        <v>213</v>
      </c>
      <c r="K33" s="4" t="s">
        <v>214</v>
      </c>
      <c r="L33" s="3">
        <v>1</v>
      </c>
      <c r="M33" s="3">
        <v>3</v>
      </c>
      <c r="N33" s="3"/>
      <c r="O33" s="3" t="s">
        <v>53</v>
      </c>
      <c r="P33" s="3" t="s">
        <v>53</v>
      </c>
      <c r="Q33" s="3" t="s">
        <v>53</v>
      </c>
      <c r="R33" s="3">
        <v>2</v>
      </c>
      <c r="S33" s="3">
        <v>4</v>
      </c>
      <c r="T33" s="5">
        <f t="shared" si="9"/>
        <v>8</v>
      </c>
      <c r="U33" s="6" t="str">
        <f t="shared" si="1"/>
        <v>MEDIO</v>
      </c>
      <c r="V33" s="5">
        <v>100</v>
      </c>
      <c r="W33" s="5">
        <f t="shared" si="10"/>
        <v>800</v>
      </c>
      <c r="X33" s="5" t="str">
        <f t="shared" si="13"/>
        <v>I</v>
      </c>
      <c r="Y33" s="7" t="str">
        <f t="shared" si="3"/>
        <v>NO ACEPTABLE</v>
      </c>
      <c r="Z33" s="5">
        <v>1</v>
      </c>
      <c r="AA33" s="8" t="s">
        <v>215</v>
      </c>
      <c r="AB33" s="5" t="s">
        <v>55</v>
      </c>
      <c r="AC33" s="5"/>
      <c r="AD33" s="8"/>
      <c r="AE33" s="8"/>
      <c r="AF33" s="17" t="s">
        <v>216</v>
      </c>
      <c r="AG33" s="8"/>
      <c r="AH33" s="8" t="s">
        <v>217</v>
      </c>
    </row>
    <row r="34" spans="1:35" s="27" customFormat="1" ht="65.25" customHeight="1">
      <c r="A34" s="100"/>
      <c r="B34" s="101"/>
      <c r="C34" s="101"/>
      <c r="D34" s="102"/>
      <c r="E34" s="102"/>
      <c r="F34" s="3" t="s">
        <v>47</v>
      </c>
      <c r="G34" s="91"/>
      <c r="H34" s="91"/>
      <c r="I34" s="4" t="s">
        <v>218</v>
      </c>
      <c r="J34" s="4" t="s">
        <v>219</v>
      </c>
      <c r="K34" s="4" t="s">
        <v>220</v>
      </c>
      <c r="L34" s="3">
        <v>1</v>
      </c>
      <c r="M34" s="3">
        <v>3</v>
      </c>
      <c r="N34" s="3"/>
      <c r="O34" s="3" t="s">
        <v>53</v>
      </c>
      <c r="P34" s="3" t="s">
        <v>53</v>
      </c>
      <c r="Q34" s="3" t="s">
        <v>53</v>
      </c>
      <c r="R34" s="3">
        <v>2</v>
      </c>
      <c r="S34" s="3">
        <v>4</v>
      </c>
      <c r="T34" s="5">
        <f t="shared" si="9"/>
        <v>8</v>
      </c>
      <c r="U34" s="6" t="str">
        <f t="shared" si="1"/>
        <v>MEDIO</v>
      </c>
      <c r="V34" s="5">
        <v>100</v>
      </c>
      <c r="W34" s="5">
        <f t="shared" si="10"/>
        <v>800</v>
      </c>
      <c r="X34" s="5" t="str">
        <f t="shared" si="13"/>
        <v>I</v>
      </c>
      <c r="Y34" s="7" t="str">
        <f t="shared" si="3"/>
        <v>NO ACEPTABLE</v>
      </c>
      <c r="Z34" s="5">
        <v>1</v>
      </c>
      <c r="AA34" s="8" t="s">
        <v>215</v>
      </c>
      <c r="AB34" s="5" t="s">
        <v>55</v>
      </c>
      <c r="AC34" s="5"/>
      <c r="AD34" s="8"/>
      <c r="AE34" s="8"/>
      <c r="AF34" s="17" t="s">
        <v>216</v>
      </c>
      <c r="AG34" s="8"/>
      <c r="AH34" s="8" t="s">
        <v>217</v>
      </c>
    </row>
    <row r="35" spans="1:35" s="27" customFormat="1" ht="69.75" customHeight="1">
      <c r="A35" s="100"/>
      <c r="B35" s="101"/>
      <c r="C35" s="101"/>
      <c r="D35" s="102"/>
      <c r="E35" s="102"/>
      <c r="F35" s="3" t="s">
        <v>47</v>
      </c>
      <c r="G35" s="3" t="s">
        <v>230</v>
      </c>
      <c r="H35" s="3" t="s">
        <v>221</v>
      </c>
      <c r="I35" s="4" t="s">
        <v>223</v>
      </c>
      <c r="J35" s="4" t="s">
        <v>223</v>
      </c>
      <c r="K35" s="4" t="s">
        <v>224</v>
      </c>
      <c r="L35" s="3">
        <v>1</v>
      </c>
      <c r="M35" s="3">
        <v>3</v>
      </c>
      <c r="N35" s="3"/>
      <c r="O35" s="3" t="s">
        <v>53</v>
      </c>
      <c r="P35" s="3" t="s">
        <v>225</v>
      </c>
      <c r="Q35" s="3" t="s">
        <v>226</v>
      </c>
      <c r="R35" s="3">
        <v>6</v>
      </c>
      <c r="S35" s="3">
        <v>4</v>
      </c>
      <c r="T35" s="5">
        <f t="shared" si="9"/>
        <v>24</v>
      </c>
      <c r="U35" s="6" t="str">
        <f t="shared" si="1"/>
        <v>MUY ALTO</v>
      </c>
      <c r="V35" s="5">
        <v>100</v>
      </c>
      <c r="W35" s="5">
        <f t="shared" si="10"/>
        <v>2400</v>
      </c>
      <c r="X35" s="5" t="str">
        <f t="shared" si="13"/>
        <v>I</v>
      </c>
      <c r="Y35" s="7" t="str">
        <f t="shared" si="3"/>
        <v>NO ACEPTABLE</v>
      </c>
      <c r="Z35" s="5">
        <v>1</v>
      </c>
      <c r="AA35" s="8" t="s">
        <v>227</v>
      </c>
      <c r="AB35" s="5" t="s">
        <v>55</v>
      </c>
      <c r="AC35" s="5"/>
      <c r="AD35" s="8" t="s">
        <v>321</v>
      </c>
      <c r="AE35" s="8"/>
      <c r="AF35" s="17" t="s">
        <v>228</v>
      </c>
      <c r="AG35" s="8"/>
      <c r="AH35" s="8" t="s">
        <v>229</v>
      </c>
    </row>
    <row r="36" spans="1:35" ht="30" customHeight="1">
      <c r="A36" s="18"/>
      <c r="B36" s="19"/>
      <c r="C36" s="19"/>
      <c r="D36" s="20"/>
      <c r="E36" s="19"/>
      <c r="F36" s="115"/>
      <c r="G36" s="115"/>
      <c r="H36" s="115"/>
      <c r="I36" s="115"/>
      <c r="J36" s="115"/>
      <c r="K36" s="115"/>
      <c r="L36" s="115"/>
      <c r="M36" s="115"/>
      <c r="N36" s="115"/>
      <c r="O36" s="115"/>
      <c r="P36" s="115"/>
      <c r="Q36" s="115"/>
      <c r="R36" s="115"/>
      <c r="S36" s="115"/>
      <c r="T36" s="115"/>
      <c r="U36" s="115"/>
      <c r="V36" s="115"/>
      <c r="W36" s="115"/>
      <c r="X36" s="115"/>
      <c r="Y36" s="115"/>
      <c r="Z36" s="115"/>
      <c r="AA36" s="115"/>
      <c r="AB36" s="115"/>
      <c r="AC36" s="115"/>
      <c r="AD36" s="115"/>
      <c r="AE36" s="115"/>
      <c r="AF36" s="115"/>
      <c r="AG36" s="115"/>
      <c r="AH36" s="115"/>
    </row>
    <row r="37" spans="1:35" ht="33.75" customHeight="1">
      <c r="A37" s="23" t="s">
        <v>335</v>
      </c>
      <c r="B37" s="23"/>
      <c r="C37" s="23"/>
      <c r="D37" s="23"/>
      <c r="E37" s="23"/>
      <c r="F37" s="23"/>
      <c r="G37" s="23"/>
      <c r="H37" s="23"/>
      <c r="I37" s="23"/>
      <c r="J37" s="23"/>
      <c r="K37" s="23"/>
      <c r="L37" s="23"/>
      <c r="M37" s="23"/>
      <c r="N37" s="23"/>
      <c r="O37" s="23"/>
      <c r="P37" s="23"/>
      <c r="Q37" s="23"/>
      <c r="R37" s="23"/>
      <c r="S37" s="23"/>
      <c r="T37" s="23"/>
      <c r="U37" s="23"/>
      <c r="V37" s="23"/>
      <c r="W37" s="23"/>
      <c r="X37" s="23"/>
      <c r="Y37" s="23"/>
      <c r="Z37" s="23"/>
      <c r="AA37" s="23"/>
      <c r="AB37" s="23"/>
      <c r="AC37" s="23"/>
      <c r="AD37" s="23"/>
      <c r="AE37" s="23"/>
      <c r="AF37" s="23"/>
      <c r="AG37" s="23"/>
      <c r="AH37" s="23"/>
    </row>
    <row r="38" spans="1:35" ht="33.75" customHeight="1">
      <c r="A38" s="23" t="s">
        <v>336</v>
      </c>
      <c r="B38" s="23"/>
      <c r="C38" s="23"/>
      <c r="D38" s="23"/>
      <c r="E38" s="23"/>
      <c r="F38" s="23"/>
      <c r="G38" s="23"/>
    </row>
    <row r="39" spans="1:35" s="22" customFormat="1" ht="33.75" customHeight="1">
      <c r="A39" s="22" t="s">
        <v>243</v>
      </c>
      <c r="H39" s="2"/>
      <c r="I39" s="24"/>
      <c r="J39" s="2"/>
      <c r="K39" s="24"/>
      <c r="L39" s="2"/>
      <c r="M39" s="2"/>
      <c r="N39" s="2"/>
      <c r="O39" s="2"/>
      <c r="P39" s="2"/>
      <c r="Q39" s="2"/>
      <c r="R39" s="2"/>
      <c r="S39" s="2"/>
      <c r="T39" s="2"/>
      <c r="U39" s="2"/>
      <c r="V39" s="2"/>
      <c r="W39" s="2"/>
      <c r="X39" s="2"/>
      <c r="Y39" s="2"/>
      <c r="Z39" s="2"/>
      <c r="AA39" s="2"/>
      <c r="AB39" s="2"/>
      <c r="AC39" s="2"/>
      <c r="AD39" s="2"/>
      <c r="AE39" s="2"/>
      <c r="AF39" s="2"/>
      <c r="AG39" s="2"/>
      <c r="AH39" s="24"/>
      <c r="AI39" s="2"/>
    </row>
  </sheetData>
  <mergeCells count="35">
    <mergeCell ref="L5:N5"/>
    <mergeCell ref="O5:Q5"/>
    <mergeCell ref="R5:X5"/>
    <mergeCell ref="Z5:AB5"/>
    <mergeCell ref="A1:E3"/>
    <mergeCell ref="F1:AG3"/>
    <mergeCell ref="A4:AH4"/>
    <mergeCell ref="A5:A6"/>
    <mergeCell ref="B5:B6"/>
    <mergeCell ref="C5:C6"/>
    <mergeCell ref="D5:D6"/>
    <mergeCell ref="E5:E6"/>
    <mergeCell ref="F5:F6"/>
    <mergeCell ref="G5:H5"/>
    <mergeCell ref="A7:A35"/>
    <mergeCell ref="B7:B35"/>
    <mergeCell ref="C7:C35"/>
    <mergeCell ref="D7:D35"/>
    <mergeCell ref="E7:E35"/>
    <mergeCell ref="F36:AH36"/>
    <mergeCell ref="AH1:AH2"/>
    <mergeCell ref="G7:G8"/>
    <mergeCell ref="G19:G22"/>
    <mergeCell ref="G23:G34"/>
    <mergeCell ref="H23:H25"/>
    <mergeCell ref="H26:H28"/>
    <mergeCell ref="H29:H32"/>
    <mergeCell ref="H33:H34"/>
    <mergeCell ref="AC5:AH5"/>
    <mergeCell ref="G9:G12"/>
    <mergeCell ref="G13:G15"/>
    <mergeCell ref="G16:G18"/>
    <mergeCell ref="AF16:AF18"/>
    <mergeCell ref="J5:J6"/>
    <mergeCell ref="K5:K6"/>
  </mergeCells>
  <conditionalFormatting sqref="Y7:Y24 Y26:Y35">
    <cfRule type="containsText" dxfId="44" priority="12" stopIfTrue="1" operator="containsText" text="NO ACEPTABLE">
      <formula>NOT(ISERROR(SEARCH("NO ACEPTABLE",Y7)))</formula>
    </cfRule>
    <cfRule type="containsText" dxfId="43" priority="13" stopIfTrue="1" operator="containsText" text="CONTROL">
      <formula>NOT(ISERROR(SEARCH("CONTROL",Y7)))</formula>
    </cfRule>
    <cfRule type="notContainsText" dxfId="42" priority="14" operator="notContains" text="CONTROL">
      <formula>ISERROR(SEARCH("CONTROL",Y7))</formula>
    </cfRule>
  </conditionalFormatting>
  <conditionalFormatting sqref="U7:U24 U26:U35">
    <cfRule type="containsText" dxfId="41" priority="8" operator="containsText" text="MUY ALTO">
      <formula>NOT(ISERROR(SEARCH("MUY ALTO",U7)))</formula>
    </cfRule>
    <cfRule type="containsText" dxfId="40" priority="9" stopIfTrue="1" operator="containsText" text="ALTO">
      <formula>NOT(ISERROR(SEARCH("ALTO",U7)))</formula>
    </cfRule>
    <cfRule type="containsText" dxfId="39" priority="10" stopIfTrue="1" operator="containsText" text="MEDIO">
      <formula>NOT(ISERROR(SEARCH("MEDIO",U7)))</formula>
    </cfRule>
    <cfRule type="containsText" dxfId="38" priority="11" stopIfTrue="1" operator="containsText" text="BAJO">
      <formula>NOT(ISERROR(SEARCH("BAJO",U7)))</formula>
    </cfRule>
  </conditionalFormatting>
  <conditionalFormatting sqref="Y25">
    <cfRule type="containsText" dxfId="37" priority="5" stopIfTrue="1" operator="containsText" text="NO ACEPTABLE">
      <formula>NOT(ISERROR(SEARCH("NO ACEPTABLE",Y25)))</formula>
    </cfRule>
    <cfRule type="containsText" dxfId="36" priority="6" stopIfTrue="1" operator="containsText" text="CONTROL">
      <formula>NOT(ISERROR(SEARCH("CONTROL",Y25)))</formula>
    </cfRule>
    <cfRule type="notContainsText" dxfId="35" priority="7" operator="notContains" text="CONTROL">
      <formula>ISERROR(SEARCH("CONTROL",Y25))</formula>
    </cfRule>
  </conditionalFormatting>
  <conditionalFormatting sqref="U25">
    <cfRule type="containsText" dxfId="34" priority="1" operator="containsText" text="MUY ALTO">
      <formula>NOT(ISERROR(SEARCH("MUY ALTO",U25)))</formula>
    </cfRule>
    <cfRule type="containsText" dxfId="33" priority="2" stopIfTrue="1" operator="containsText" text="ALTO">
      <formula>NOT(ISERROR(SEARCH("ALTO",U25)))</formula>
    </cfRule>
    <cfRule type="containsText" dxfId="32" priority="3" stopIfTrue="1" operator="containsText" text="MEDIO">
      <formula>NOT(ISERROR(SEARCH("MEDIO",U25)))</formula>
    </cfRule>
    <cfRule type="containsText" dxfId="31" priority="4" stopIfTrue="1" operator="containsText" text="BAJO">
      <formula>NOT(ISERROR(SEARCH("BAJO",U25)))</formula>
    </cfRule>
  </conditionalFormatting>
  <printOptions horizontalCentered="1" verticalCentered="1"/>
  <pageMargins left="0.59055118110236227" right="0.51181102362204722" top="0.35433070866141736" bottom="0.55118110236220474" header="0" footer="0"/>
  <pageSetup scale="15" orientation="landscape" r:id="rId1"/>
  <headerFooter>
    <oddFooter>&amp;C1 de 1&amp;RGT04-F02 Vr0 (2012-09-20)</oddFooter>
  </headerFooter>
  <rowBreaks count="1" manualBreakCount="1">
    <brk id="35" max="16383" man="1"/>
  </rowBreaks>
  <drawing r:id="rId2"/>
  <legacyDrawing r:id="rId3"/>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I45"/>
  <sheetViews>
    <sheetView view="pageBreakPreview" topLeftCell="AC1" zoomScale="60" zoomScaleNormal="40" zoomScalePageLayoutView="40" workbookViewId="0">
      <pane ySplit="6" topLeftCell="A7" activePane="bottomLeft" state="frozen"/>
      <selection activeCell="G5" sqref="G5"/>
      <selection pane="bottomLeft" activeCell="AH3" sqref="AH3"/>
    </sheetView>
  </sheetViews>
  <sheetFormatPr baseColWidth="10" defaultColWidth="11.42578125" defaultRowHeight="15"/>
  <cols>
    <col min="1" max="6" width="12.7109375" style="2" customWidth="1"/>
    <col min="7" max="7" width="23.42578125" style="2" customWidth="1"/>
    <col min="8" max="8" width="23.28515625" style="2" customWidth="1"/>
    <col min="9" max="9" width="39.28515625" style="24" customWidth="1"/>
    <col min="10" max="10" width="43.42578125" style="2" customWidth="1"/>
    <col min="11" max="11" width="48" style="24" customWidth="1"/>
    <col min="12" max="12" width="4.7109375" style="2" bestFit="1" customWidth="1"/>
    <col min="13" max="14" width="7.7109375" style="2" bestFit="1" customWidth="1"/>
    <col min="15" max="17" width="28.28515625" style="2" customWidth="1"/>
    <col min="18" max="19" width="7.28515625" style="2" bestFit="1" customWidth="1"/>
    <col min="20" max="20" width="10.140625" style="2" bestFit="1" customWidth="1"/>
    <col min="21" max="21" width="14.42578125" style="2" customWidth="1"/>
    <col min="22" max="24" width="10.7109375" style="2" customWidth="1"/>
    <col min="25" max="25" width="32.7109375" style="2" customWidth="1"/>
    <col min="26" max="26" width="10.7109375" style="2" customWidth="1"/>
    <col min="27" max="27" width="50.7109375" style="2" customWidth="1"/>
    <col min="28" max="28" width="18.42578125" style="2" customWidth="1"/>
    <col min="29" max="33" width="50.7109375" style="2" customWidth="1"/>
    <col min="34" max="34" width="43.7109375" style="24" customWidth="1"/>
    <col min="35" max="16384" width="11.42578125" style="2"/>
  </cols>
  <sheetData>
    <row r="1" spans="1:34" ht="36" customHeight="1">
      <c r="A1" s="103"/>
      <c r="B1" s="104"/>
      <c r="C1" s="104"/>
      <c r="D1" s="104"/>
      <c r="E1" s="105"/>
      <c r="F1" s="106" t="s">
        <v>231</v>
      </c>
      <c r="G1" s="107"/>
      <c r="H1" s="107"/>
      <c r="I1" s="107"/>
      <c r="J1" s="107"/>
      <c r="K1" s="107"/>
      <c r="L1" s="107"/>
      <c r="M1" s="107"/>
      <c r="N1" s="107"/>
      <c r="O1" s="107"/>
      <c r="P1" s="107"/>
      <c r="Q1" s="107"/>
      <c r="R1" s="107"/>
      <c r="S1" s="107"/>
      <c r="T1" s="107"/>
      <c r="U1" s="107"/>
      <c r="V1" s="107"/>
      <c r="W1" s="107"/>
      <c r="X1" s="107"/>
      <c r="Y1" s="107"/>
      <c r="Z1" s="107"/>
      <c r="AA1" s="107"/>
      <c r="AB1" s="107"/>
      <c r="AC1" s="107"/>
      <c r="AD1" s="107"/>
      <c r="AE1" s="107"/>
      <c r="AF1" s="107"/>
      <c r="AG1" s="108"/>
      <c r="AH1" s="95" t="s">
        <v>0</v>
      </c>
    </row>
    <row r="2" spans="1:34" ht="36" customHeight="1">
      <c r="A2" s="103"/>
      <c r="B2" s="104"/>
      <c r="C2" s="104"/>
      <c r="D2" s="104"/>
      <c r="E2" s="105"/>
      <c r="F2" s="109"/>
      <c r="G2" s="110"/>
      <c r="H2" s="110"/>
      <c r="I2" s="110"/>
      <c r="J2" s="110"/>
      <c r="K2" s="110"/>
      <c r="L2" s="110"/>
      <c r="M2" s="110"/>
      <c r="N2" s="110"/>
      <c r="O2" s="110"/>
      <c r="P2" s="110"/>
      <c r="Q2" s="110"/>
      <c r="R2" s="110"/>
      <c r="S2" s="110"/>
      <c r="T2" s="110"/>
      <c r="U2" s="110"/>
      <c r="V2" s="110"/>
      <c r="W2" s="110"/>
      <c r="X2" s="110"/>
      <c r="Y2" s="110"/>
      <c r="Z2" s="110"/>
      <c r="AA2" s="110"/>
      <c r="AB2" s="110"/>
      <c r="AC2" s="110"/>
      <c r="AD2" s="110"/>
      <c r="AE2" s="110"/>
      <c r="AF2" s="110"/>
      <c r="AG2" s="111"/>
      <c r="AH2" s="96"/>
    </row>
    <row r="3" spans="1:34" ht="57.95" customHeight="1">
      <c r="A3" s="103"/>
      <c r="B3" s="104"/>
      <c r="C3" s="104"/>
      <c r="D3" s="104"/>
      <c r="E3" s="105"/>
      <c r="F3" s="109"/>
      <c r="G3" s="110"/>
      <c r="H3" s="110"/>
      <c r="I3" s="110"/>
      <c r="J3" s="110"/>
      <c r="K3" s="110"/>
      <c r="L3" s="110"/>
      <c r="M3" s="110"/>
      <c r="N3" s="110"/>
      <c r="O3" s="110"/>
      <c r="P3" s="110"/>
      <c r="Q3" s="110"/>
      <c r="R3" s="110"/>
      <c r="S3" s="110"/>
      <c r="T3" s="110"/>
      <c r="U3" s="110"/>
      <c r="V3" s="110"/>
      <c r="W3" s="110"/>
      <c r="X3" s="110"/>
      <c r="Y3" s="110"/>
      <c r="Z3" s="110"/>
      <c r="AA3" s="110"/>
      <c r="AB3" s="110"/>
      <c r="AC3" s="110"/>
      <c r="AD3" s="110"/>
      <c r="AE3" s="110"/>
      <c r="AF3" s="110"/>
      <c r="AG3" s="111"/>
      <c r="AH3" s="1" t="s">
        <v>475</v>
      </c>
    </row>
    <row r="4" spans="1:34">
      <c r="A4" s="112"/>
      <c r="B4" s="112"/>
      <c r="C4" s="112"/>
      <c r="D4" s="112"/>
      <c r="E4" s="112"/>
      <c r="F4" s="112"/>
      <c r="G4" s="112"/>
      <c r="H4" s="112"/>
      <c r="I4" s="112"/>
      <c r="J4" s="112"/>
      <c r="K4" s="112"/>
      <c r="L4" s="112"/>
      <c r="M4" s="112"/>
      <c r="N4" s="112"/>
      <c r="O4" s="112"/>
      <c r="P4" s="112"/>
      <c r="Q4" s="112"/>
      <c r="R4" s="112"/>
      <c r="S4" s="112"/>
      <c r="T4" s="112"/>
      <c r="U4" s="112"/>
      <c r="V4" s="112"/>
      <c r="W4" s="112"/>
      <c r="X4" s="112"/>
      <c r="Y4" s="112"/>
      <c r="Z4" s="112"/>
      <c r="AA4" s="112"/>
      <c r="AB4" s="112"/>
      <c r="AC4" s="112"/>
      <c r="AD4" s="112"/>
      <c r="AE4" s="112"/>
      <c r="AF4" s="112"/>
      <c r="AG4" s="112"/>
      <c r="AH4" s="112"/>
    </row>
    <row r="5" spans="1:34" s="26" customFormat="1" ht="43.5" customHeight="1">
      <c r="A5" s="113" t="s">
        <v>1</v>
      </c>
      <c r="B5" s="113" t="s">
        <v>2</v>
      </c>
      <c r="C5" s="114" t="s">
        <v>3</v>
      </c>
      <c r="D5" s="113" t="s">
        <v>4</v>
      </c>
      <c r="E5" s="113" t="s">
        <v>5</v>
      </c>
      <c r="F5" s="113" t="s">
        <v>6</v>
      </c>
      <c r="G5" s="99" t="s">
        <v>7</v>
      </c>
      <c r="H5" s="99"/>
      <c r="I5" s="33" t="s">
        <v>8</v>
      </c>
      <c r="J5" s="99" t="s">
        <v>9</v>
      </c>
      <c r="K5" s="99" t="s">
        <v>10</v>
      </c>
      <c r="L5" s="99" t="s">
        <v>11</v>
      </c>
      <c r="M5" s="99"/>
      <c r="N5" s="99"/>
      <c r="O5" s="99" t="s">
        <v>12</v>
      </c>
      <c r="P5" s="99"/>
      <c r="Q5" s="99"/>
      <c r="R5" s="99" t="s">
        <v>13</v>
      </c>
      <c r="S5" s="99"/>
      <c r="T5" s="99"/>
      <c r="U5" s="99"/>
      <c r="V5" s="99"/>
      <c r="W5" s="99"/>
      <c r="X5" s="99"/>
      <c r="Y5" s="33" t="s">
        <v>14</v>
      </c>
      <c r="Z5" s="99" t="s">
        <v>15</v>
      </c>
      <c r="AA5" s="99"/>
      <c r="AB5" s="99"/>
      <c r="AC5" s="99" t="s">
        <v>16</v>
      </c>
      <c r="AD5" s="99"/>
      <c r="AE5" s="99"/>
      <c r="AF5" s="99"/>
      <c r="AG5" s="99"/>
      <c r="AH5" s="99"/>
    </row>
    <row r="6" spans="1:34" s="26" customFormat="1" ht="126.75" customHeight="1">
      <c r="A6" s="113"/>
      <c r="B6" s="113"/>
      <c r="C6" s="114"/>
      <c r="D6" s="113"/>
      <c r="E6" s="113"/>
      <c r="F6" s="113"/>
      <c r="G6" s="33" t="s">
        <v>17</v>
      </c>
      <c r="H6" s="33" t="s">
        <v>18</v>
      </c>
      <c r="I6" s="33" t="s">
        <v>19</v>
      </c>
      <c r="J6" s="99"/>
      <c r="K6" s="99"/>
      <c r="L6" s="34" t="s">
        <v>20</v>
      </c>
      <c r="M6" s="34" t="s">
        <v>21</v>
      </c>
      <c r="N6" s="34" t="s">
        <v>22</v>
      </c>
      <c r="O6" s="33" t="s">
        <v>23</v>
      </c>
      <c r="P6" s="33" t="s">
        <v>24</v>
      </c>
      <c r="Q6" s="33" t="s">
        <v>25</v>
      </c>
      <c r="R6" s="34" t="s">
        <v>26</v>
      </c>
      <c r="S6" s="34" t="s">
        <v>27</v>
      </c>
      <c r="T6" s="34" t="s">
        <v>28</v>
      </c>
      <c r="U6" s="34" t="s">
        <v>29</v>
      </c>
      <c r="V6" s="34" t="s">
        <v>30</v>
      </c>
      <c r="W6" s="34" t="s">
        <v>31</v>
      </c>
      <c r="X6" s="34" t="s">
        <v>32</v>
      </c>
      <c r="Y6" s="33" t="s">
        <v>33</v>
      </c>
      <c r="Z6" s="34" t="s">
        <v>34</v>
      </c>
      <c r="AA6" s="33" t="s">
        <v>35</v>
      </c>
      <c r="AB6" s="34" t="s">
        <v>36</v>
      </c>
      <c r="AC6" s="33" t="s">
        <v>37</v>
      </c>
      <c r="AD6" s="33" t="s">
        <v>38</v>
      </c>
      <c r="AE6" s="33" t="s">
        <v>39</v>
      </c>
      <c r="AF6" s="33" t="s">
        <v>40</v>
      </c>
      <c r="AG6" s="33" t="s">
        <v>41</v>
      </c>
      <c r="AH6" s="35" t="s">
        <v>42</v>
      </c>
    </row>
    <row r="7" spans="1:34" s="26" customFormat="1" ht="55.5" customHeight="1">
      <c r="A7" s="100" t="s">
        <v>267</v>
      </c>
      <c r="B7" s="124" t="s">
        <v>323</v>
      </c>
      <c r="C7" s="124" t="s">
        <v>269</v>
      </c>
      <c r="D7" s="125" t="s">
        <v>270</v>
      </c>
      <c r="E7" s="125" t="s">
        <v>324</v>
      </c>
      <c r="F7" s="37" t="s">
        <v>47</v>
      </c>
      <c r="G7" s="119" t="s">
        <v>48</v>
      </c>
      <c r="H7" s="37" t="s">
        <v>49</v>
      </c>
      <c r="I7" s="38" t="s">
        <v>50</v>
      </c>
      <c r="J7" s="38" t="s">
        <v>51</v>
      </c>
      <c r="K7" s="38" t="s">
        <v>52</v>
      </c>
      <c r="L7" s="37">
        <v>1</v>
      </c>
      <c r="M7" s="37">
        <v>3</v>
      </c>
      <c r="N7" s="37"/>
      <c r="O7" s="37" t="s">
        <v>53</v>
      </c>
      <c r="P7" s="37" t="s">
        <v>53</v>
      </c>
      <c r="Q7" s="37" t="s">
        <v>53</v>
      </c>
      <c r="R7" s="37">
        <v>2</v>
      </c>
      <c r="S7" s="37">
        <v>4</v>
      </c>
      <c r="T7" s="39">
        <f t="shared" ref="T7:T11" si="0">+R7*S7</f>
        <v>8</v>
      </c>
      <c r="U7" s="40" t="str">
        <f t="shared" ref="U7:U41" si="1">IF(AND(T7&gt;=2,T7&lt;=4),"BAJO",IF(AND(T7&gt;=6,T7&lt;=8),"MEDIO",IF(AND(T7&gt;=10,T7&lt;=20),"ALTO",IF(AND(T7&gt;=24,T7&lt;=40),"MUY ALTO",""))))</f>
        <v>MEDIO</v>
      </c>
      <c r="V7" s="39">
        <v>25</v>
      </c>
      <c r="W7" s="39">
        <f t="shared" ref="W7:W11" si="2">+T7*V7</f>
        <v>200</v>
      </c>
      <c r="X7" s="39" t="str">
        <f>IF(AND(W7&gt;=10,W7&lt;=20),"IV",IF(AND(W7&gt;=40,W7&lt;=120),"III",IF(AND(W7&gt;=150,W7&lt;=500),"II",IF(AND(W7&gt;=600,W7&lt;=4000),"I",""))))</f>
        <v>II</v>
      </c>
      <c r="Y7" s="41" t="str">
        <f t="shared" ref="Y7:Y41" si="3">IF(AND(X7&gt;="IV",X7&lt;="IV"),"ACEPTABLE",IF(AND(X7&gt;="III",X7&lt;="III"),"MEJORABLE",IF(AND(X7&gt;="II",X7&lt;="II"),"ACEPTABLE CON CONTROL ESPECIFICO",IF(AND(X7&gt;="I",X7&lt;="I"),"NO ACEPTABLE",""))))</f>
        <v>ACEPTABLE CON CONTROL ESPECIFICO</v>
      </c>
      <c r="Z7" s="39">
        <v>1</v>
      </c>
      <c r="AA7" s="39" t="s">
        <v>54</v>
      </c>
      <c r="AB7" s="39" t="s">
        <v>55</v>
      </c>
      <c r="AC7" s="39"/>
      <c r="AD7" s="42" t="s">
        <v>56</v>
      </c>
      <c r="AE7" s="42"/>
      <c r="AF7" s="42" t="s">
        <v>57</v>
      </c>
      <c r="AG7" s="42" t="s">
        <v>58</v>
      </c>
      <c r="AH7" s="45" t="s">
        <v>59</v>
      </c>
    </row>
    <row r="8" spans="1:34" s="26" customFormat="1" ht="87" customHeight="1">
      <c r="A8" s="100"/>
      <c r="B8" s="124"/>
      <c r="C8" s="124"/>
      <c r="D8" s="125"/>
      <c r="E8" s="125"/>
      <c r="F8" s="37" t="s">
        <v>47</v>
      </c>
      <c r="G8" s="120"/>
      <c r="H8" s="3" t="s">
        <v>233</v>
      </c>
      <c r="I8" s="4" t="s">
        <v>50</v>
      </c>
      <c r="J8" s="4" t="s">
        <v>234</v>
      </c>
      <c r="K8" s="4" t="s">
        <v>235</v>
      </c>
      <c r="L8" s="3">
        <v>1</v>
      </c>
      <c r="M8" s="3">
        <v>3</v>
      </c>
      <c r="N8" s="3"/>
      <c r="O8" s="3" t="s">
        <v>236</v>
      </c>
      <c r="P8" s="3" t="s">
        <v>237</v>
      </c>
      <c r="Q8" s="3" t="s">
        <v>238</v>
      </c>
      <c r="R8" s="3">
        <v>6</v>
      </c>
      <c r="S8" s="3">
        <v>4</v>
      </c>
      <c r="T8" s="39">
        <f t="shared" ref="T8" si="4">+R8*S8</f>
        <v>24</v>
      </c>
      <c r="U8" s="40" t="str">
        <f t="shared" ref="U8" si="5">IF(AND(T8&gt;=2,T8&lt;=4),"BAJO",IF(AND(T8&gt;=6,T8&lt;=8),"MEDIO",IF(AND(T8&gt;=10,T8&lt;=20),"ALTO",IF(AND(T8&gt;=24,T8&lt;=40),"MUY ALTO",""))))</f>
        <v>MUY ALTO</v>
      </c>
      <c r="V8" s="39">
        <v>100</v>
      </c>
      <c r="W8" s="39">
        <f t="shared" ref="W8" si="6">+T8*V8</f>
        <v>2400</v>
      </c>
      <c r="X8" s="39" t="str">
        <f>IF(AND(W8&gt;=10,W8&lt;=20),"IV",IF(AND(W8&gt;=40,W8&lt;=120),"III",IF(AND(W8&gt;=150,W8&lt;=500),"II",IF(AND(W8&gt;=600,W8&lt;=4000),"I",""))))</f>
        <v>I</v>
      </c>
      <c r="Y8" s="41" t="str">
        <f t="shared" ref="Y8" si="7">IF(AND(X8&gt;="IV",X8&lt;="IV"),"ACEPTABLE",IF(AND(X8&gt;="III",X8&lt;="III"),"MEJORABLE",IF(AND(X8&gt;="II",X8&lt;="II"),"ACEPTABLE CON CONTROL ESPECIFICO",IF(AND(X8&gt;="I",X8&lt;="I"),"NO ACEPTABLE",""))))</f>
        <v>NO ACEPTABLE</v>
      </c>
      <c r="Z8" s="5">
        <v>1</v>
      </c>
      <c r="AA8" s="5" t="s">
        <v>239</v>
      </c>
      <c r="AB8" s="5" t="s">
        <v>55</v>
      </c>
      <c r="AC8" s="5"/>
      <c r="AD8" s="8"/>
      <c r="AE8" s="8"/>
      <c r="AF8" s="8" t="s">
        <v>240</v>
      </c>
      <c r="AG8" s="8" t="s">
        <v>241</v>
      </c>
      <c r="AH8" s="9"/>
    </row>
    <row r="9" spans="1:34" s="46" customFormat="1" ht="81.75" customHeight="1">
      <c r="A9" s="100"/>
      <c r="B9" s="124"/>
      <c r="C9" s="124"/>
      <c r="D9" s="125"/>
      <c r="E9" s="125"/>
      <c r="F9" s="43" t="s">
        <v>47</v>
      </c>
      <c r="G9" s="126" t="s">
        <v>60</v>
      </c>
      <c r="H9" s="43" t="s">
        <v>61</v>
      </c>
      <c r="I9" s="44" t="s">
        <v>62</v>
      </c>
      <c r="J9" s="44" t="s">
        <v>63</v>
      </c>
      <c r="K9" s="44" t="s">
        <v>64</v>
      </c>
      <c r="L9" s="43">
        <v>1</v>
      </c>
      <c r="M9" s="37">
        <v>3</v>
      </c>
      <c r="N9" s="43"/>
      <c r="O9" s="43" t="s">
        <v>53</v>
      </c>
      <c r="P9" s="43" t="s">
        <v>53</v>
      </c>
      <c r="Q9" s="43" t="s">
        <v>53</v>
      </c>
      <c r="R9" s="43">
        <v>2</v>
      </c>
      <c r="S9" s="43">
        <v>3</v>
      </c>
      <c r="T9" s="40">
        <f t="shared" si="0"/>
        <v>6</v>
      </c>
      <c r="U9" s="40" t="str">
        <f t="shared" si="1"/>
        <v>MEDIO</v>
      </c>
      <c r="V9" s="39">
        <v>25</v>
      </c>
      <c r="W9" s="40">
        <f t="shared" si="2"/>
        <v>150</v>
      </c>
      <c r="X9" s="40" t="str">
        <f t="shared" ref="X9:X12" si="8">IF(AND(W9&gt;=10,W9&lt;=20),"IV",IF(AND(W9&gt;=40,W9&lt;=120),"III",IF(AND(W9&gt;=150,W9&lt;=500),"II",IF(AND(W9&gt;=600,W9&lt;=4000),"I",""))))</f>
        <v>II</v>
      </c>
      <c r="Y9" s="41" t="str">
        <f t="shared" si="3"/>
        <v>ACEPTABLE CON CONTROL ESPECIFICO</v>
      </c>
      <c r="Z9" s="39">
        <v>1</v>
      </c>
      <c r="AA9" s="45" t="s">
        <v>65</v>
      </c>
      <c r="AB9" s="39" t="s">
        <v>55</v>
      </c>
      <c r="AC9" s="40"/>
      <c r="AD9" s="45"/>
      <c r="AE9" s="45"/>
      <c r="AF9" s="45" t="s">
        <v>66</v>
      </c>
      <c r="AG9" s="45" t="s">
        <v>67</v>
      </c>
      <c r="AH9" s="45" t="s">
        <v>59</v>
      </c>
    </row>
    <row r="10" spans="1:34" s="46" customFormat="1" ht="81.75" customHeight="1">
      <c r="A10" s="100"/>
      <c r="B10" s="124"/>
      <c r="C10" s="124"/>
      <c r="D10" s="125"/>
      <c r="E10" s="125"/>
      <c r="F10" s="43" t="s">
        <v>47</v>
      </c>
      <c r="G10" s="126"/>
      <c r="H10" s="43" t="s">
        <v>68</v>
      </c>
      <c r="I10" s="44" t="s">
        <v>272</v>
      </c>
      <c r="J10" s="44" t="s">
        <v>273</v>
      </c>
      <c r="K10" s="44" t="s">
        <v>71</v>
      </c>
      <c r="L10" s="43">
        <v>1</v>
      </c>
      <c r="M10" s="37">
        <v>3</v>
      </c>
      <c r="N10" s="43"/>
      <c r="O10" s="43" t="s">
        <v>53</v>
      </c>
      <c r="P10" s="43" t="s">
        <v>53</v>
      </c>
      <c r="Q10" s="43" t="s">
        <v>72</v>
      </c>
      <c r="R10" s="43">
        <v>2</v>
      </c>
      <c r="S10" s="43">
        <v>1</v>
      </c>
      <c r="T10" s="40">
        <f t="shared" si="0"/>
        <v>2</v>
      </c>
      <c r="U10" s="40" t="str">
        <f t="shared" si="1"/>
        <v>BAJO</v>
      </c>
      <c r="V10" s="39">
        <v>25</v>
      </c>
      <c r="W10" s="40">
        <f t="shared" si="2"/>
        <v>50</v>
      </c>
      <c r="X10" s="40" t="str">
        <f t="shared" si="8"/>
        <v>III</v>
      </c>
      <c r="Y10" s="41" t="str">
        <f t="shared" si="3"/>
        <v>MEJORABLE</v>
      </c>
      <c r="Z10" s="39">
        <v>1</v>
      </c>
      <c r="AA10" s="45" t="s">
        <v>73</v>
      </c>
      <c r="AB10" s="39" t="s">
        <v>55</v>
      </c>
      <c r="AC10" s="40"/>
      <c r="AD10" s="45" t="s">
        <v>74</v>
      </c>
      <c r="AE10" s="45"/>
      <c r="AF10" s="45" t="s">
        <v>75</v>
      </c>
      <c r="AG10" s="45"/>
      <c r="AH10" s="45" t="s">
        <v>59</v>
      </c>
    </row>
    <row r="11" spans="1:34" s="46" customFormat="1" ht="81.75" customHeight="1">
      <c r="A11" s="100"/>
      <c r="B11" s="124"/>
      <c r="C11" s="124"/>
      <c r="D11" s="125"/>
      <c r="E11" s="125"/>
      <c r="F11" s="43" t="s">
        <v>47</v>
      </c>
      <c r="G11" s="126"/>
      <c r="H11" s="43" t="s">
        <v>76</v>
      </c>
      <c r="I11" s="44" t="s">
        <v>274</v>
      </c>
      <c r="J11" s="44" t="s">
        <v>275</v>
      </c>
      <c r="K11" s="44" t="s">
        <v>79</v>
      </c>
      <c r="L11" s="43">
        <v>1</v>
      </c>
      <c r="M11" s="37">
        <v>3</v>
      </c>
      <c r="N11" s="43"/>
      <c r="O11" s="43" t="s">
        <v>53</v>
      </c>
      <c r="P11" s="43" t="s">
        <v>53</v>
      </c>
      <c r="Q11" s="43" t="s">
        <v>53</v>
      </c>
      <c r="R11" s="43">
        <v>2</v>
      </c>
      <c r="S11" s="43">
        <v>1</v>
      </c>
      <c r="T11" s="40">
        <f t="shared" si="0"/>
        <v>2</v>
      </c>
      <c r="U11" s="40" t="str">
        <f t="shared" si="1"/>
        <v>BAJO</v>
      </c>
      <c r="V11" s="39">
        <v>25</v>
      </c>
      <c r="W11" s="40">
        <f t="shared" si="2"/>
        <v>50</v>
      </c>
      <c r="X11" s="40" t="str">
        <f t="shared" si="8"/>
        <v>III</v>
      </c>
      <c r="Y11" s="41" t="str">
        <f t="shared" si="3"/>
        <v>MEJORABLE</v>
      </c>
      <c r="Z11" s="39">
        <v>1</v>
      </c>
      <c r="AA11" s="45" t="s">
        <v>80</v>
      </c>
      <c r="AB11" s="39" t="s">
        <v>55</v>
      </c>
      <c r="AC11" s="40"/>
      <c r="AD11" s="45"/>
      <c r="AE11" s="45"/>
      <c r="AF11" s="45" t="s">
        <v>81</v>
      </c>
      <c r="AG11" s="45"/>
      <c r="AH11" s="45" t="s">
        <v>59</v>
      </c>
    </row>
    <row r="12" spans="1:34" s="26" customFormat="1" ht="88.5" customHeight="1">
      <c r="A12" s="100"/>
      <c r="B12" s="124"/>
      <c r="C12" s="124"/>
      <c r="D12" s="125"/>
      <c r="E12" s="125"/>
      <c r="F12" s="37" t="s">
        <v>47</v>
      </c>
      <c r="G12" s="126"/>
      <c r="H12" s="37" t="s">
        <v>276</v>
      </c>
      <c r="I12" s="38" t="s">
        <v>277</v>
      </c>
      <c r="J12" s="38" t="s">
        <v>278</v>
      </c>
      <c r="K12" s="38" t="s">
        <v>279</v>
      </c>
      <c r="L12" s="37">
        <v>1</v>
      </c>
      <c r="M12" s="37">
        <v>3</v>
      </c>
      <c r="N12" s="37"/>
      <c r="O12" s="37" t="s">
        <v>280</v>
      </c>
      <c r="P12" s="37" t="s">
        <v>53</v>
      </c>
      <c r="Q12" s="37" t="s">
        <v>53</v>
      </c>
      <c r="R12" s="37">
        <v>6</v>
      </c>
      <c r="S12" s="37">
        <v>1</v>
      </c>
      <c r="T12" s="39">
        <f>+R12*S12</f>
        <v>6</v>
      </c>
      <c r="U12" s="40" t="str">
        <f t="shared" si="1"/>
        <v>MEDIO</v>
      </c>
      <c r="V12" s="39">
        <v>25</v>
      </c>
      <c r="W12" s="39">
        <f>+T12*V12</f>
        <v>150</v>
      </c>
      <c r="X12" s="39" t="str">
        <f t="shared" si="8"/>
        <v>II</v>
      </c>
      <c r="Y12" s="41" t="str">
        <f t="shared" si="3"/>
        <v>ACEPTABLE CON CONTROL ESPECIFICO</v>
      </c>
      <c r="Z12" s="39">
        <v>1</v>
      </c>
      <c r="AA12" s="42" t="s">
        <v>281</v>
      </c>
      <c r="AB12" s="39" t="s">
        <v>55</v>
      </c>
      <c r="AC12" s="39"/>
      <c r="AD12" s="42" t="s">
        <v>208</v>
      </c>
      <c r="AE12" s="42"/>
      <c r="AF12" s="47" t="s">
        <v>282</v>
      </c>
      <c r="AG12" s="42"/>
      <c r="AH12" s="45" t="s">
        <v>283</v>
      </c>
    </row>
    <row r="13" spans="1:34" s="26" customFormat="1" ht="72" customHeight="1">
      <c r="A13" s="100"/>
      <c r="B13" s="124"/>
      <c r="C13" s="124"/>
      <c r="D13" s="125"/>
      <c r="E13" s="125"/>
      <c r="F13" s="37" t="s">
        <v>47</v>
      </c>
      <c r="G13" s="118" t="s">
        <v>89</v>
      </c>
      <c r="H13" s="37" t="s">
        <v>90</v>
      </c>
      <c r="I13" s="38" t="s">
        <v>91</v>
      </c>
      <c r="J13" s="38" t="s">
        <v>284</v>
      </c>
      <c r="K13" s="38" t="s">
        <v>93</v>
      </c>
      <c r="L13" s="37">
        <v>1</v>
      </c>
      <c r="M13" s="37">
        <v>3</v>
      </c>
      <c r="N13" s="37"/>
      <c r="O13" s="37" t="s">
        <v>285</v>
      </c>
      <c r="P13" s="37" t="s">
        <v>53</v>
      </c>
      <c r="Q13" s="37" t="s">
        <v>53</v>
      </c>
      <c r="R13" s="37">
        <v>2</v>
      </c>
      <c r="S13" s="37">
        <v>4</v>
      </c>
      <c r="T13" s="39">
        <f t="shared" ref="T13:T41" si="9">+R13*S13</f>
        <v>8</v>
      </c>
      <c r="U13" s="40" t="str">
        <f t="shared" si="1"/>
        <v>MEDIO</v>
      </c>
      <c r="V13" s="39">
        <v>25</v>
      </c>
      <c r="W13" s="39">
        <f t="shared" ref="W13:W41" si="10">+T13*V13</f>
        <v>200</v>
      </c>
      <c r="X13" s="39" t="str">
        <f>IF(AND(W13&gt;=10,W13&lt;=20),"IV",IF(AND(W13&gt;=40,W13&lt;=120),"III",IF(AND(W13&gt;=150,W13&lt;=500),"II",IF(AND(W13&gt;=600,W13&lt;=4000),"I",""))))</f>
        <v>II</v>
      </c>
      <c r="Y13" s="41" t="str">
        <f t="shared" si="3"/>
        <v>ACEPTABLE CON CONTROL ESPECIFICO</v>
      </c>
      <c r="Z13" s="39">
        <v>1</v>
      </c>
      <c r="AA13" s="42" t="s">
        <v>95</v>
      </c>
      <c r="AB13" s="39" t="s">
        <v>55</v>
      </c>
      <c r="AC13" s="39"/>
      <c r="AD13" s="42"/>
      <c r="AE13" s="42"/>
      <c r="AF13" s="42"/>
      <c r="AG13" s="39" t="s">
        <v>286</v>
      </c>
      <c r="AH13" s="42" t="s">
        <v>97</v>
      </c>
    </row>
    <row r="14" spans="1:34" s="26" customFormat="1" ht="71.25" customHeight="1">
      <c r="A14" s="100"/>
      <c r="B14" s="124"/>
      <c r="C14" s="124"/>
      <c r="D14" s="125"/>
      <c r="E14" s="125"/>
      <c r="F14" s="37" t="s">
        <v>47</v>
      </c>
      <c r="G14" s="118"/>
      <c r="H14" s="37" t="s">
        <v>98</v>
      </c>
      <c r="I14" s="48" t="s">
        <v>325</v>
      </c>
      <c r="J14" s="49" t="s">
        <v>326</v>
      </c>
      <c r="K14" s="38" t="s">
        <v>101</v>
      </c>
      <c r="L14" s="37">
        <v>1</v>
      </c>
      <c r="M14" s="37">
        <v>3</v>
      </c>
      <c r="N14" s="37"/>
      <c r="O14" s="37" t="s">
        <v>53</v>
      </c>
      <c r="P14" s="37" t="s">
        <v>102</v>
      </c>
      <c r="Q14" s="37" t="s">
        <v>53</v>
      </c>
      <c r="R14" s="37">
        <v>2</v>
      </c>
      <c r="S14" s="37">
        <v>4</v>
      </c>
      <c r="T14" s="39">
        <f t="shared" si="9"/>
        <v>8</v>
      </c>
      <c r="U14" s="40" t="str">
        <f t="shared" si="1"/>
        <v>MEDIO</v>
      </c>
      <c r="V14" s="39">
        <v>25</v>
      </c>
      <c r="W14" s="39">
        <f t="shared" si="10"/>
        <v>200</v>
      </c>
      <c r="X14" s="39" t="str">
        <f t="shared" ref="X14" si="11">IF(AND(W14&gt;=10,W14&lt;=20),"IV",IF(AND(W14&gt;=40,W14&lt;=120),"III",IF(AND(W14&gt;=150,W14&lt;=500),"II",IF(AND(W14&gt;=600,W14&lt;=4000),"I",""))))</f>
        <v>II</v>
      </c>
      <c r="Y14" s="41" t="str">
        <f t="shared" si="3"/>
        <v>ACEPTABLE CON CONTROL ESPECIFICO</v>
      </c>
      <c r="Z14" s="39">
        <v>1</v>
      </c>
      <c r="AA14" s="42" t="s">
        <v>95</v>
      </c>
      <c r="AB14" s="39" t="s">
        <v>55</v>
      </c>
      <c r="AC14" s="39"/>
      <c r="AD14" s="42" t="s">
        <v>103</v>
      </c>
      <c r="AE14" s="42"/>
      <c r="AF14" s="45" t="s">
        <v>289</v>
      </c>
      <c r="AG14" s="39" t="s">
        <v>286</v>
      </c>
      <c r="AH14" s="45" t="s">
        <v>59</v>
      </c>
    </row>
    <row r="15" spans="1:34" s="26" customFormat="1" ht="72" customHeight="1">
      <c r="A15" s="100"/>
      <c r="B15" s="124"/>
      <c r="C15" s="124"/>
      <c r="D15" s="125"/>
      <c r="E15" s="125"/>
      <c r="F15" s="37" t="s">
        <v>47</v>
      </c>
      <c r="G15" s="118"/>
      <c r="H15" s="37" t="s">
        <v>105</v>
      </c>
      <c r="I15" s="38" t="s">
        <v>106</v>
      </c>
      <c r="J15" s="38" t="s">
        <v>107</v>
      </c>
      <c r="K15" s="38" t="s">
        <v>108</v>
      </c>
      <c r="L15" s="37">
        <v>1</v>
      </c>
      <c r="M15" s="37">
        <v>3</v>
      </c>
      <c r="N15" s="37"/>
      <c r="O15" s="37" t="s">
        <v>53</v>
      </c>
      <c r="P15" s="37" t="s">
        <v>102</v>
      </c>
      <c r="Q15" s="37" t="s">
        <v>53</v>
      </c>
      <c r="R15" s="37">
        <v>2</v>
      </c>
      <c r="S15" s="37">
        <v>1</v>
      </c>
      <c r="T15" s="39">
        <f t="shared" si="9"/>
        <v>2</v>
      </c>
      <c r="U15" s="40" t="str">
        <f t="shared" si="1"/>
        <v>BAJO</v>
      </c>
      <c r="V15" s="39">
        <v>25</v>
      </c>
      <c r="W15" s="39">
        <f t="shared" si="10"/>
        <v>50</v>
      </c>
      <c r="X15" s="39" t="str">
        <f>IF(AND(W15&gt;=10,W15&lt;=20),"IV",IF(AND(W15&gt;=40,W15&lt;=120),"III",IF(AND(W15&gt;=150,W15&lt;=500),"II",IF(AND(W15&gt;=600,W15&lt;=4000),"I",""))))</f>
        <v>III</v>
      </c>
      <c r="Y15" s="41" t="str">
        <f t="shared" si="3"/>
        <v>MEJORABLE</v>
      </c>
      <c r="Z15" s="39">
        <v>1</v>
      </c>
      <c r="AA15" s="42" t="s">
        <v>95</v>
      </c>
      <c r="AB15" s="39" t="s">
        <v>55</v>
      </c>
      <c r="AC15" s="39"/>
      <c r="AD15" s="42"/>
      <c r="AE15" s="42"/>
      <c r="AF15" s="42" t="s">
        <v>109</v>
      </c>
      <c r="AG15" s="39" t="s">
        <v>290</v>
      </c>
      <c r="AH15" s="42" t="s">
        <v>97</v>
      </c>
    </row>
    <row r="16" spans="1:34" s="26" customFormat="1" ht="72" customHeight="1">
      <c r="A16" s="100"/>
      <c r="B16" s="124"/>
      <c r="C16" s="124"/>
      <c r="D16" s="125"/>
      <c r="E16" s="125"/>
      <c r="F16" s="37" t="s">
        <v>47</v>
      </c>
      <c r="G16" s="118" t="s">
        <v>111</v>
      </c>
      <c r="H16" s="37" t="s">
        <v>112</v>
      </c>
      <c r="I16" s="48" t="s">
        <v>113</v>
      </c>
      <c r="J16" s="38" t="s">
        <v>114</v>
      </c>
      <c r="K16" s="38" t="s">
        <v>115</v>
      </c>
      <c r="L16" s="37">
        <v>1</v>
      </c>
      <c r="M16" s="37">
        <v>3</v>
      </c>
      <c r="N16" s="37"/>
      <c r="O16" s="37" t="s">
        <v>53</v>
      </c>
      <c r="P16" s="37" t="s">
        <v>53</v>
      </c>
      <c r="Q16" s="37" t="s">
        <v>53</v>
      </c>
      <c r="R16" s="37">
        <v>2</v>
      </c>
      <c r="S16" s="37">
        <v>2</v>
      </c>
      <c r="T16" s="39">
        <f t="shared" si="9"/>
        <v>4</v>
      </c>
      <c r="U16" s="40" t="str">
        <f t="shared" si="1"/>
        <v>BAJO</v>
      </c>
      <c r="V16" s="39">
        <v>60</v>
      </c>
      <c r="W16" s="39">
        <f t="shared" si="10"/>
        <v>240</v>
      </c>
      <c r="X16" s="39" t="str">
        <f t="shared" ref="X16:X18" si="12">IF(AND(W16&gt;=10,W16&lt;=20),"IV",IF(AND(W16&gt;=40,W16&lt;=120),"III",IF(AND(W16&gt;=150,W16&lt;=500),"II",IF(AND(W16&gt;=600,W16&lt;=4000),"I",""))))</f>
        <v>II</v>
      </c>
      <c r="Y16" s="41" t="str">
        <f t="shared" si="3"/>
        <v>ACEPTABLE CON CONTROL ESPECIFICO</v>
      </c>
      <c r="Z16" s="39">
        <v>1</v>
      </c>
      <c r="AA16" s="42" t="s">
        <v>116</v>
      </c>
      <c r="AB16" s="39" t="s">
        <v>55</v>
      </c>
      <c r="AC16" s="39"/>
      <c r="AD16" s="50"/>
      <c r="AE16" s="42"/>
      <c r="AF16" s="123" t="s">
        <v>117</v>
      </c>
      <c r="AG16" s="42"/>
      <c r="AH16" s="42" t="s">
        <v>118</v>
      </c>
    </row>
    <row r="17" spans="1:34" s="26" customFormat="1" ht="92.25" customHeight="1">
      <c r="A17" s="100"/>
      <c r="B17" s="124"/>
      <c r="C17" s="124"/>
      <c r="D17" s="125"/>
      <c r="E17" s="125"/>
      <c r="F17" s="37" t="s">
        <v>47</v>
      </c>
      <c r="G17" s="118"/>
      <c r="H17" s="37" t="s">
        <v>119</v>
      </c>
      <c r="I17" s="48" t="s">
        <v>291</v>
      </c>
      <c r="J17" s="38" t="s">
        <v>121</v>
      </c>
      <c r="K17" s="38" t="s">
        <v>122</v>
      </c>
      <c r="L17" s="37">
        <v>1</v>
      </c>
      <c r="M17" s="37">
        <v>3</v>
      </c>
      <c r="N17" s="37"/>
      <c r="O17" s="37" t="s">
        <v>53</v>
      </c>
      <c r="P17" s="37" t="s">
        <v>53</v>
      </c>
      <c r="Q17" s="37" t="s">
        <v>53</v>
      </c>
      <c r="R17" s="37">
        <v>2</v>
      </c>
      <c r="S17" s="37">
        <v>2</v>
      </c>
      <c r="T17" s="39">
        <f t="shared" si="9"/>
        <v>4</v>
      </c>
      <c r="U17" s="40" t="str">
        <f t="shared" si="1"/>
        <v>BAJO</v>
      </c>
      <c r="V17" s="39">
        <v>60</v>
      </c>
      <c r="W17" s="39">
        <f t="shared" si="10"/>
        <v>240</v>
      </c>
      <c r="X17" s="39" t="str">
        <f t="shared" si="12"/>
        <v>II</v>
      </c>
      <c r="Y17" s="41" t="str">
        <f t="shared" si="3"/>
        <v>ACEPTABLE CON CONTROL ESPECIFICO</v>
      </c>
      <c r="Z17" s="39">
        <v>1</v>
      </c>
      <c r="AA17" s="42" t="s">
        <v>116</v>
      </c>
      <c r="AB17" s="39" t="s">
        <v>55</v>
      </c>
      <c r="AC17" s="39"/>
      <c r="AD17" s="50"/>
      <c r="AE17" s="42"/>
      <c r="AF17" s="123"/>
      <c r="AG17" s="42"/>
      <c r="AH17" s="42" t="s">
        <v>118</v>
      </c>
    </row>
    <row r="18" spans="1:34" s="26" customFormat="1" ht="92.25" customHeight="1">
      <c r="A18" s="100"/>
      <c r="B18" s="124"/>
      <c r="C18" s="124"/>
      <c r="D18" s="125"/>
      <c r="E18" s="125"/>
      <c r="F18" s="37" t="s">
        <v>47</v>
      </c>
      <c r="G18" s="118"/>
      <c r="H18" s="37" t="s">
        <v>249</v>
      </c>
      <c r="I18" s="48" t="s">
        <v>250</v>
      </c>
      <c r="J18" s="38" t="s">
        <v>121</v>
      </c>
      <c r="K18" s="38" t="s">
        <v>122</v>
      </c>
      <c r="L18" s="37">
        <v>1</v>
      </c>
      <c r="M18" s="37">
        <v>3</v>
      </c>
      <c r="N18" s="37"/>
      <c r="O18" s="37" t="s">
        <v>53</v>
      </c>
      <c r="P18" s="37" t="s">
        <v>53</v>
      </c>
      <c r="Q18" s="37" t="s">
        <v>53</v>
      </c>
      <c r="R18" s="37">
        <v>2</v>
      </c>
      <c r="S18" s="37">
        <v>2</v>
      </c>
      <c r="T18" s="39">
        <f t="shared" si="9"/>
        <v>4</v>
      </c>
      <c r="U18" s="40" t="str">
        <f t="shared" si="1"/>
        <v>BAJO</v>
      </c>
      <c r="V18" s="39">
        <v>60</v>
      </c>
      <c r="W18" s="39">
        <f t="shared" si="10"/>
        <v>240</v>
      </c>
      <c r="X18" s="39" t="str">
        <f t="shared" si="12"/>
        <v>II</v>
      </c>
      <c r="Y18" s="41" t="str">
        <f t="shared" si="3"/>
        <v>ACEPTABLE CON CONTROL ESPECIFICO</v>
      </c>
      <c r="Z18" s="39">
        <v>1</v>
      </c>
      <c r="AA18" s="42" t="s">
        <v>116</v>
      </c>
      <c r="AB18" s="39" t="s">
        <v>55</v>
      </c>
      <c r="AC18" s="39"/>
      <c r="AD18" s="50"/>
      <c r="AE18" s="42"/>
      <c r="AF18" s="123"/>
      <c r="AG18" s="42"/>
      <c r="AH18" s="42" t="s">
        <v>118</v>
      </c>
    </row>
    <row r="19" spans="1:34" s="26" customFormat="1" ht="72" customHeight="1">
      <c r="A19" s="100"/>
      <c r="B19" s="124"/>
      <c r="C19" s="124"/>
      <c r="D19" s="125"/>
      <c r="E19" s="125"/>
      <c r="F19" s="37" t="s">
        <v>47</v>
      </c>
      <c r="G19" s="118" t="s">
        <v>137</v>
      </c>
      <c r="H19" s="37" t="s">
        <v>292</v>
      </c>
      <c r="I19" s="38" t="s">
        <v>293</v>
      </c>
      <c r="J19" s="38" t="s">
        <v>140</v>
      </c>
      <c r="K19" s="38" t="s">
        <v>294</v>
      </c>
      <c r="L19" s="37">
        <v>1</v>
      </c>
      <c r="M19" s="37">
        <v>3</v>
      </c>
      <c r="N19" s="37"/>
      <c r="O19" s="37" t="s">
        <v>53</v>
      </c>
      <c r="P19" s="37" t="s">
        <v>53</v>
      </c>
      <c r="Q19" s="37" t="s">
        <v>53</v>
      </c>
      <c r="R19" s="37">
        <v>2</v>
      </c>
      <c r="S19" s="37">
        <v>3</v>
      </c>
      <c r="T19" s="39">
        <f t="shared" si="9"/>
        <v>6</v>
      </c>
      <c r="U19" s="40" t="str">
        <f t="shared" si="1"/>
        <v>MEDIO</v>
      </c>
      <c r="V19" s="39">
        <v>25</v>
      </c>
      <c r="W19" s="39">
        <f t="shared" si="10"/>
        <v>150</v>
      </c>
      <c r="X19" s="39" t="str">
        <f>IF(AND(W19&gt;=10,W19&lt;=20),"IV",IF(AND(W19&gt;=40,W19&lt;=120),"III",IF(AND(W19&gt;=150,W19&lt;=500),"II",IF(AND(W19&gt;=600,W19&lt;=4000),"I",""))))</f>
        <v>II</v>
      </c>
      <c r="Y19" s="41" t="str">
        <f t="shared" si="3"/>
        <v>ACEPTABLE CON CONTROL ESPECIFICO</v>
      </c>
      <c r="Z19" s="39">
        <v>1</v>
      </c>
      <c r="AA19" s="38" t="s">
        <v>128</v>
      </c>
      <c r="AB19" s="39" t="s">
        <v>55</v>
      </c>
      <c r="AC19" s="39"/>
      <c r="AD19" s="50" t="s">
        <v>295</v>
      </c>
      <c r="AE19" s="50"/>
      <c r="AF19" s="50" t="s">
        <v>296</v>
      </c>
      <c r="AG19" s="50"/>
      <c r="AH19" s="50" t="s">
        <v>297</v>
      </c>
    </row>
    <row r="20" spans="1:34" s="26" customFormat="1" ht="72" customHeight="1">
      <c r="A20" s="100"/>
      <c r="B20" s="124"/>
      <c r="C20" s="124"/>
      <c r="D20" s="125"/>
      <c r="E20" s="125"/>
      <c r="F20" s="37" t="s">
        <v>47</v>
      </c>
      <c r="G20" s="118"/>
      <c r="H20" s="37" t="s">
        <v>298</v>
      </c>
      <c r="I20" s="38" t="s">
        <v>125</v>
      </c>
      <c r="J20" s="38" t="s">
        <v>299</v>
      </c>
      <c r="K20" s="38" t="s">
        <v>294</v>
      </c>
      <c r="L20" s="37">
        <v>1</v>
      </c>
      <c r="M20" s="37">
        <v>3</v>
      </c>
      <c r="N20" s="37"/>
      <c r="O20" s="37" t="s">
        <v>53</v>
      </c>
      <c r="P20" s="37" t="s">
        <v>53</v>
      </c>
      <c r="Q20" s="37" t="s">
        <v>53</v>
      </c>
      <c r="R20" s="37">
        <v>2</v>
      </c>
      <c r="S20" s="37">
        <v>3</v>
      </c>
      <c r="T20" s="39">
        <f t="shared" si="9"/>
        <v>6</v>
      </c>
      <c r="U20" s="40" t="str">
        <f t="shared" si="1"/>
        <v>MEDIO</v>
      </c>
      <c r="V20" s="39">
        <v>25</v>
      </c>
      <c r="W20" s="39">
        <f t="shared" si="10"/>
        <v>150</v>
      </c>
      <c r="X20" s="39" t="str">
        <f>IF(AND(W20&gt;=10,W20&lt;=20),"IV",IF(AND(W20&gt;=40,W20&lt;=120),"III",IF(AND(W20&gt;=150,W20&lt;=500),"II",IF(AND(W20&gt;=600,W20&lt;=4000),"I",""))))</f>
        <v>II</v>
      </c>
      <c r="Y20" s="41" t="str">
        <f t="shared" si="3"/>
        <v>ACEPTABLE CON CONTROL ESPECIFICO</v>
      </c>
      <c r="Z20" s="39">
        <v>1</v>
      </c>
      <c r="AA20" s="38" t="s">
        <v>128</v>
      </c>
      <c r="AB20" s="39" t="s">
        <v>55</v>
      </c>
      <c r="AC20" s="39"/>
      <c r="AD20" s="50"/>
      <c r="AE20" s="50"/>
      <c r="AF20" s="50" t="s">
        <v>296</v>
      </c>
      <c r="AG20" s="50"/>
      <c r="AH20" s="50" t="s">
        <v>297</v>
      </c>
    </row>
    <row r="21" spans="1:34" s="26" customFormat="1" ht="85.5" customHeight="1">
      <c r="A21" s="100"/>
      <c r="B21" s="124"/>
      <c r="C21" s="124"/>
      <c r="D21" s="125"/>
      <c r="E21" s="125"/>
      <c r="F21" s="37" t="s">
        <v>47</v>
      </c>
      <c r="G21" s="118"/>
      <c r="H21" s="37" t="s">
        <v>300</v>
      </c>
      <c r="I21" s="38" t="s">
        <v>301</v>
      </c>
      <c r="J21" s="38" t="s">
        <v>302</v>
      </c>
      <c r="K21" s="38" t="s">
        <v>303</v>
      </c>
      <c r="L21" s="37">
        <v>1</v>
      </c>
      <c r="M21" s="37">
        <v>3</v>
      </c>
      <c r="N21" s="37"/>
      <c r="O21" s="37" t="s">
        <v>53</v>
      </c>
      <c r="P21" s="37" t="s">
        <v>53</v>
      </c>
      <c r="Q21" s="37" t="s">
        <v>53</v>
      </c>
      <c r="R21" s="37">
        <v>3</v>
      </c>
      <c r="S21" s="37">
        <v>4</v>
      </c>
      <c r="T21" s="39">
        <f>+R21*S21</f>
        <v>12</v>
      </c>
      <c r="U21" s="40" t="str">
        <f t="shared" si="1"/>
        <v>ALTO</v>
      </c>
      <c r="V21" s="39">
        <v>25</v>
      </c>
      <c r="W21" s="39">
        <f>+T21*V21</f>
        <v>300</v>
      </c>
      <c r="X21" s="39" t="str">
        <f t="shared" ref="X21:X41" si="13">IF(AND(W21&gt;=10,W21&lt;=20),"IV",IF(AND(W21&gt;=40,W21&lt;=120),"III",IF(AND(W21&gt;=150,W21&lt;=500),"II",IF(AND(W21&gt;=600,W21&lt;=4000),"I",""))))</f>
        <v>II</v>
      </c>
      <c r="Y21" s="41" t="str">
        <f t="shared" si="3"/>
        <v>ACEPTABLE CON CONTROL ESPECIFICO</v>
      </c>
      <c r="Z21" s="39">
        <v>1</v>
      </c>
      <c r="AA21" s="38" t="s">
        <v>304</v>
      </c>
      <c r="AB21" s="39" t="s">
        <v>55</v>
      </c>
      <c r="AC21" s="51"/>
      <c r="AD21" s="50"/>
      <c r="AE21" s="50"/>
      <c r="AF21" s="50" t="s">
        <v>296</v>
      </c>
      <c r="AG21" s="50" t="s">
        <v>305</v>
      </c>
      <c r="AH21" s="50" t="s">
        <v>306</v>
      </c>
    </row>
    <row r="22" spans="1:34" s="26" customFormat="1" ht="72" customHeight="1">
      <c r="A22" s="100"/>
      <c r="B22" s="124"/>
      <c r="C22" s="124"/>
      <c r="D22" s="125"/>
      <c r="E22" s="125"/>
      <c r="F22" s="37" t="s">
        <v>47</v>
      </c>
      <c r="G22" s="118"/>
      <c r="H22" s="37" t="s">
        <v>138</v>
      </c>
      <c r="I22" s="38" t="s">
        <v>301</v>
      </c>
      <c r="J22" s="38" t="s">
        <v>302</v>
      </c>
      <c r="K22" s="38" t="s">
        <v>141</v>
      </c>
      <c r="L22" s="37">
        <v>1</v>
      </c>
      <c r="M22" s="37">
        <v>3</v>
      </c>
      <c r="N22" s="37"/>
      <c r="O22" s="37" t="s">
        <v>53</v>
      </c>
      <c r="P22" s="37" t="s">
        <v>53</v>
      </c>
      <c r="Q22" s="37" t="s">
        <v>53</v>
      </c>
      <c r="R22" s="37">
        <v>2</v>
      </c>
      <c r="S22" s="37">
        <v>4</v>
      </c>
      <c r="T22" s="39">
        <f t="shared" si="9"/>
        <v>8</v>
      </c>
      <c r="U22" s="40" t="str">
        <f t="shared" si="1"/>
        <v>MEDIO</v>
      </c>
      <c r="V22" s="39">
        <v>25</v>
      </c>
      <c r="W22" s="39">
        <f t="shared" si="10"/>
        <v>200</v>
      </c>
      <c r="X22" s="39" t="str">
        <f t="shared" si="13"/>
        <v>II</v>
      </c>
      <c r="Y22" s="41" t="str">
        <f t="shared" si="3"/>
        <v>ACEPTABLE CON CONTROL ESPECIFICO</v>
      </c>
      <c r="Z22" s="39">
        <v>1</v>
      </c>
      <c r="AA22" s="38" t="s">
        <v>136</v>
      </c>
      <c r="AB22" s="39" t="s">
        <v>55</v>
      </c>
      <c r="AC22" s="39" t="s">
        <v>142</v>
      </c>
      <c r="AD22" s="50"/>
      <c r="AE22" s="50"/>
      <c r="AF22" s="50" t="s">
        <v>296</v>
      </c>
      <c r="AG22" s="50" t="s">
        <v>305</v>
      </c>
      <c r="AH22" s="50" t="s">
        <v>306</v>
      </c>
    </row>
    <row r="23" spans="1:34" s="26" customFormat="1" ht="72" customHeight="1">
      <c r="A23" s="100"/>
      <c r="B23" s="124"/>
      <c r="C23" s="124"/>
      <c r="D23" s="125"/>
      <c r="E23" s="125"/>
      <c r="F23" s="37" t="s">
        <v>47</v>
      </c>
      <c r="G23" s="118" t="s">
        <v>159</v>
      </c>
      <c r="H23" s="118" t="s">
        <v>334</v>
      </c>
      <c r="I23" s="48" t="s">
        <v>160</v>
      </c>
      <c r="J23" s="38" t="s">
        <v>161</v>
      </c>
      <c r="K23" s="38" t="s">
        <v>162</v>
      </c>
      <c r="L23" s="37">
        <v>1</v>
      </c>
      <c r="M23" s="37">
        <v>3</v>
      </c>
      <c r="N23" s="37"/>
      <c r="O23" s="37" t="s">
        <v>53</v>
      </c>
      <c r="P23" s="37" t="s">
        <v>53</v>
      </c>
      <c r="Q23" s="37" t="s">
        <v>53</v>
      </c>
      <c r="R23" s="37">
        <v>1</v>
      </c>
      <c r="S23" s="37">
        <v>4</v>
      </c>
      <c r="T23" s="39">
        <f t="shared" si="9"/>
        <v>4</v>
      </c>
      <c r="U23" s="40" t="str">
        <f t="shared" si="1"/>
        <v>BAJO</v>
      </c>
      <c r="V23" s="39">
        <v>60</v>
      </c>
      <c r="W23" s="39">
        <f t="shared" si="10"/>
        <v>240</v>
      </c>
      <c r="X23" s="39" t="str">
        <f t="shared" si="13"/>
        <v>II</v>
      </c>
      <c r="Y23" s="41" t="str">
        <f t="shared" si="3"/>
        <v>ACEPTABLE CON CONTROL ESPECIFICO</v>
      </c>
      <c r="Z23" s="39">
        <v>1</v>
      </c>
      <c r="AA23" s="42" t="s">
        <v>163</v>
      </c>
      <c r="AB23" s="39" t="s">
        <v>55</v>
      </c>
      <c r="AC23" s="39"/>
      <c r="AD23" s="121"/>
      <c r="AE23" s="50"/>
      <c r="AF23" s="122"/>
      <c r="AG23" s="50"/>
      <c r="AH23" s="121"/>
    </row>
    <row r="24" spans="1:34" s="26" customFormat="1" ht="72" customHeight="1">
      <c r="A24" s="100"/>
      <c r="B24" s="124"/>
      <c r="C24" s="124"/>
      <c r="D24" s="125"/>
      <c r="E24" s="125"/>
      <c r="F24" s="37" t="s">
        <v>47</v>
      </c>
      <c r="G24" s="118"/>
      <c r="H24" s="118"/>
      <c r="I24" s="48" t="s">
        <v>164</v>
      </c>
      <c r="J24" s="48" t="s">
        <v>165</v>
      </c>
      <c r="K24" s="38" t="s">
        <v>166</v>
      </c>
      <c r="L24" s="37">
        <v>1</v>
      </c>
      <c r="M24" s="37">
        <v>3</v>
      </c>
      <c r="N24" s="37"/>
      <c r="O24" s="37" t="s">
        <v>167</v>
      </c>
      <c r="P24" s="37" t="s">
        <v>53</v>
      </c>
      <c r="Q24" s="37" t="s">
        <v>53</v>
      </c>
      <c r="R24" s="37">
        <v>2</v>
      </c>
      <c r="S24" s="37">
        <v>4</v>
      </c>
      <c r="T24" s="39">
        <f t="shared" si="9"/>
        <v>8</v>
      </c>
      <c r="U24" s="40" t="str">
        <f t="shared" si="1"/>
        <v>MEDIO</v>
      </c>
      <c r="V24" s="39">
        <v>60</v>
      </c>
      <c r="W24" s="39">
        <f t="shared" si="10"/>
        <v>480</v>
      </c>
      <c r="X24" s="39" t="str">
        <f t="shared" si="13"/>
        <v>II</v>
      </c>
      <c r="Y24" s="41" t="str">
        <f t="shared" si="3"/>
        <v>ACEPTABLE CON CONTROL ESPECIFICO</v>
      </c>
      <c r="Z24" s="39">
        <v>1</v>
      </c>
      <c r="AA24" s="42" t="s">
        <v>168</v>
      </c>
      <c r="AB24" s="39" t="s">
        <v>55</v>
      </c>
      <c r="AC24" s="39"/>
      <c r="AD24" s="121"/>
      <c r="AE24" s="50"/>
      <c r="AF24" s="122"/>
      <c r="AG24" s="50"/>
      <c r="AH24" s="121"/>
    </row>
    <row r="25" spans="1:34" s="26" customFormat="1" ht="72" customHeight="1">
      <c r="A25" s="100"/>
      <c r="B25" s="124"/>
      <c r="C25" s="124"/>
      <c r="D25" s="125"/>
      <c r="E25" s="125"/>
      <c r="F25" s="37" t="s">
        <v>47</v>
      </c>
      <c r="G25" s="118"/>
      <c r="H25" s="118" t="s">
        <v>169</v>
      </c>
      <c r="I25" s="48" t="s">
        <v>170</v>
      </c>
      <c r="J25" s="38" t="s">
        <v>171</v>
      </c>
      <c r="K25" s="38" t="s">
        <v>172</v>
      </c>
      <c r="L25" s="37">
        <v>1</v>
      </c>
      <c r="M25" s="37">
        <v>3</v>
      </c>
      <c r="N25" s="37"/>
      <c r="O25" s="37" t="s">
        <v>173</v>
      </c>
      <c r="P25" s="37" t="s">
        <v>53</v>
      </c>
      <c r="Q25" s="37" t="s">
        <v>53</v>
      </c>
      <c r="R25" s="37">
        <v>2</v>
      </c>
      <c r="S25" s="37">
        <v>4</v>
      </c>
      <c r="T25" s="39">
        <f t="shared" si="9"/>
        <v>8</v>
      </c>
      <c r="U25" s="40" t="str">
        <f t="shared" si="1"/>
        <v>MEDIO</v>
      </c>
      <c r="V25" s="39">
        <v>60</v>
      </c>
      <c r="W25" s="39">
        <f t="shared" si="10"/>
        <v>480</v>
      </c>
      <c r="X25" s="39" t="str">
        <f t="shared" si="13"/>
        <v>II</v>
      </c>
      <c r="Y25" s="41" t="str">
        <f t="shared" si="3"/>
        <v>ACEPTABLE CON CONTROL ESPECIFICO</v>
      </c>
      <c r="Z25" s="39">
        <v>1</v>
      </c>
      <c r="AA25" s="42" t="s">
        <v>174</v>
      </c>
      <c r="AB25" s="39" t="s">
        <v>55</v>
      </c>
      <c r="AC25" s="39"/>
      <c r="AD25" s="42"/>
      <c r="AE25" s="42"/>
      <c r="AF25" s="122" t="s">
        <v>175</v>
      </c>
      <c r="AG25" s="42"/>
      <c r="AH25" s="123" t="s">
        <v>176</v>
      </c>
    </row>
    <row r="26" spans="1:34" s="26" customFormat="1" ht="72" customHeight="1">
      <c r="A26" s="100"/>
      <c r="B26" s="124"/>
      <c r="C26" s="124"/>
      <c r="D26" s="125"/>
      <c r="E26" s="125"/>
      <c r="F26" s="37" t="s">
        <v>47</v>
      </c>
      <c r="G26" s="118"/>
      <c r="H26" s="118"/>
      <c r="I26" s="48" t="s">
        <v>177</v>
      </c>
      <c r="J26" s="38" t="s">
        <v>178</v>
      </c>
      <c r="K26" s="38" t="s">
        <v>172</v>
      </c>
      <c r="L26" s="37">
        <v>1</v>
      </c>
      <c r="M26" s="37">
        <v>3</v>
      </c>
      <c r="N26" s="37"/>
      <c r="O26" s="37" t="s">
        <v>53</v>
      </c>
      <c r="P26" s="37" t="s">
        <v>53</v>
      </c>
      <c r="Q26" s="37" t="s">
        <v>53</v>
      </c>
      <c r="R26" s="37">
        <v>6</v>
      </c>
      <c r="S26" s="37">
        <v>4</v>
      </c>
      <c r="T26" s="39">
        <f t="shared" si="9"/>
        <v>24</v>
      </c>
      <c r="U26" s="40" t="str">
        <f t="shared" si="1"/>
        <v>MUY ALTO</v>
      </c>
      <c r="V26" s="39">
        <v>60</v>
      </c>
      <c r="W26" s="39">
        <f t="shared" si="10"/>
        <v>1440</v>
      </c>
      <c r="X26" s="39" t="str">
        <f t="shared" si="13"/>
        <v>I</v>
      </c>
      <c r="Y26" s="41" t="str">
        <f t="shared" si="3"/>
        <v>NO ACEPTABLE</v>
      </c>
      <c r="Z26" s="39">
        <v>1</v>
      </c>
      <c r="AA26" s="42" t="s">
        <v>174</v>
      </c>
      <c r="AB26" s="39" t="s">
        <v>55</v>
      </c>
      <c r="AC26" s="39"/>
      <c r="AD26" s="42"/>
      <c r="AE26" s="42"/>
      <c r="AF26" s="122"/>
      <c r="AG26" s="42"/>
      <c r="AH26" s="123"/>
    </row>
    <row r="27" spans="1:34" s="26" customFormat="1" ht="72" customHeight="1">
      <c r="A27" s="100"/>
      <c r="B27" s="124"/>
      <c r="C27" s="124"/>
      <c r="D27" s="125"/>
      <c r="E27" s="125"/>
      <c r="F27" s="37" t="s">
        <v>47</v>
      </c>
      <c r="G27" s="118"/>
      <c r="H27" s="118"/>
      <c r="I27" s="48" t="s">
        <v>179</v>
      </c>
      <c r="J27" s="38" t="s">
        <v>180</v>
      </c>
      <c r="K27" s="38" t="s">
        <v>172</v>
      </c>
      <c r="L27" s="37">
        <v>1</v>
      </c>
      <c r="M27" s="37">
        <v>3</v>
      </c>
      <c r="N27" s="37"/>
      <c r="O27" s="37" t="s">
        <v>53</v>
      </c>
      <c r="P27" s="37" t="s">
        <v>53</v>
      </c>
      <c r="Q27" s="37" t="s">
        <v>53</v>
      </c>
      <c r="R27" s="37">
        <v>2</v>
      </c>
      <c r="S27" s="37">
        <v>1</v>
      </c>
      <c r="T27" s="39">
        <f t="shared" si="9"/>
        <v>2</v>
      </c>
      <c r="U27" s="40" t="str">
        <f t="shared" si="1"/>
        <v>BAJO</v>
      </c>
      <c r="V27" s="39">
        <v>25</v>
      </c>
      <c r="W27" s="39">
        <f t="shared" si="10"/>
        <v>50</v>
      </c>
      <c r="X27" s="39" t="str">
        <f t="shared" si="13"/>
        <v>III</v>
      </c>
      <c r="Y27" s="41" t="str">
        <f t="shared" si="3"/>
        <v>MEJORABLE</v>
      </c>
      <c r="Z27" s="39">
        <v>1</v>
      </c>
      <c r="AA27" s="42" t="s">
        <v>181</v>
      </c>
      <c r="AB27" s="39" t="s">
        <v>55</v>
      </c>
      <c r="AC27" s="39"/>
      <c r="AD27" s="42"/>
      <c r="AE27" s="42"/>
      <c r="AF27" s="122"/>
      <c r="AG27" s="42"/>
      <c r="AH27" s="123"/>
    </row>
    <row r="28" spans="1:34" s="26" customFormat="1" ht="72" customHeight="1">
      <c r="A28" s="100"/>
      <c r="B28" s="124"/>
      <c r="C28" s="124"/>
      <c r="D28" s="125"/>
      <c r="E28" s="125"/>
      <c r="F28" s="37" t="s">
        <v>47</v>
      </c>
      <c r="G28" s="118"/>
      <c r="H28" s="118"/>
      <c r="I28" s="48" t="s">
        <v>182</v>
      </c>
      <c r="J28" s="38" t="s">
        <v>183</v>
      </c>
      <c r="K28" s="38" t="s">
        <v>184</v>
      </c>
      <c r="L28" s="37">
        <v>1</v>
      </c>
      <c r="M28" s="37">
        <v>3</v>
      </c>
      <c r="N28" s="37"/>
      <c r="O28" s="37" t="s">
        <v>53</v>
      </c>
      <c r="P28" s="37" t="s">
        <v>53</v>
      </c>
      <c r="Q28" s="37" t="s">
        <v>53</v>
      </c>
      <c r="R28" s="37">
        <v>6</v>
      </c>
      <c r="S28" s="37">
        <v>3</v>
      </c>
      <c r="T28" s="39">
        <f t="shared" si="9"/>
        <v>18</v>
      </c>
      <c r="U28" s="40" t="str">
        <f t="shared" si="1"/>
        <v>ALTO</v>
      </c>
      <c r="V28" s="39">
        <v>25</v>
      </c>
      <c r="W28" s="39">
        <f t="shared" si="10"/>
        <v>450</v>
      </c>
      <c r="X28" s="39" t="str">
        <f t="shared" si="13"/>
        <v>II</v>
      </c>
      <c r="Y28" s="41" t="str">
        <f t="shared" si="3"/>
        <v>ACEPTABLE CON CONTROL ESPECIFICO</v>
      </c>
      <c r="Z28" s="39">
        <v>1</v>
      </c>
      <c r="AA28" s="42" t="s">
        <v>181</v>
      </c>
      <c r="AB28" s="39" t="s">
        <v>55</v>
      </c>
      <c r="AC28" s="39"/>
      <c r="AD28" s="42" t="s">
        <v>185</v>
      </c>
      <c r="AE28" s="42"/>
      <c r="AF28" s="122"/>
      <c r="AG28" s="42"/>
      <c r="AH28" s="123"/>
    </row>
    <row r="29" spans="1:34" s="26" customFormat="1" ht="72" customHeight="1">
      <c r="A29" s="100"/>
      <c r="B29" s="124"/>
      <c r="C29" s="124"/>
      <c r="D29" s="125"/>
      <c r="E29" s="125"/>
      <c r="F29" s="37" t="s">
        <v>47</v>
      </c>
      <c r="G29" s="118"/>
      <c r="H29" s="118"/>
      <c r="I29" s="48" t="s">
        <v>186</v>
      </c>
      <c r="J29" s="38" t="s">
        <v>187</v>
      </c>
      <c r="K29" s="38" t="s">
        <v>188</v>
      </c>
      <c r="L29" s="37">
        <v>1</v>
      </c>
      <c r="M29" s="37">
        <v>3</v>
      </c>
      <c r="N29" s="37"/>
      <c r="O29" s="37" t="s">
        <v>53</v>
      </c>
      <c r="P29" s="37" t="s">
        <v>53</v>
      </c>
      <c r="Q29" s="37" t="s">
        <v>53</v>
      </c>
      <c r="R29" s="37">
        <v>6</v>
      </c>
      <c r="S29" s="37">
        <v>4</v>
      </c>
      <c r="T29" s="39">
        <f t="shared" si="9"/>
        <v>24</v>
      </c>
      <c r="U29" s="40" t="str">
        <f t="shared" si="1"/>
        <v>MUY ALTO</v>
      </c>
      <c r="V29" s="39">
        <v>100</v>
      </c>
      <c r="W29" s="39">
        <f t="shared" si="10"/>
        <v>2400</v>
      </c>
      <c r="X29" s="39" t="str">
        <f t="shared" si="13"/>
        <v>I</v>
      </c>
      <c r="Y29" s="41" t="str">
        <f t="shared" si="3"/>
        <v>NO ACEPTABLE</v>
      </c>
      <c r="Z29" s="39">
        <v>1</v>
      </c>
      <c r="AA29" s="42" t="s">
        <v>174</v>
      </c>
      <c r="AB29" s="39" t="s">
        <v>55</v>
      </c>
      <c r="AC29" s="39"/>
      <c r="AD29" s="42" t="s">
        <v>327</v>
      </c>
      <c r="AE29" s="42"/>
      <c r="AF29" s="42" t="s">
        <v>190</v>
      </c>
      <c r="AG29" s="42"/>
      <c r="AH29" s="42" t="s">
        <v>191</v>
      </c>
    </row>
    <row r="30" spans="1:34" s="26" customFormat="1" ht="72" customHeight="1">
      <c r="A30" s="100"/>
      <c r="B30" s="124"/>
      <c r="C30" s="124"/>
      <c r="D30" s="125"/>
      <c r="E30" s="125"/>
      <c r="F30" s="37" t="s">
        <v>47</v>
      </c>
      <c r="G30" s="118"/>
      <c r="H30" s="118"/>
      <c r="I30" s="48" t="s">
        <v>192</v>
      </c>
      <c r="J30" s="38" t="s">
        <v>193</v>
      </c>
      <c r="K30" s="38" t="s">
        <v>188</v>
      </c>
      <c r="L30" s="37">
        <v>1</v>
      </c>
      <c r="M30" s="37">
        <v>3</v>
      </c>
      <c r="N30" s="37"/>
      <c r="O30" s="37" t="s">
        <v>53</v>
      </c>
      <c r="P30" s="37" t="s">
        <v>53</v>
      </c>
      <c r="Q30" s="37" t="s">
        <v>53</v>
      </c>
      <c r="R30" s="37">
        <v>6</v>
      </c>
      <c r="S30" s="37">
        <v>4</v>
      </c>
      <c r="T30" s="39">
        <f t="shared" si="9"/>
        <v>24</v>
      </c>
      <c r="U30" s="40" t="str">
        <f t="shared" si="1"/>
        <v>MUY ALTO</v>
      </c>
      <c r="V30" s="39">
        <v>100</v>
      </c>
      <c r="W30" s="39">
        <f t="shared" si="10"/>
        <v>2400</v>
      </c>
      <c r="X30" s="39" t="str">
        <f t="shared" si="13"/>
        <v>I</v>
      </c>
      <c r="Y30" s="41" t="str">
        <f t="shared" si="3"/>
        <v>NO ACEPTABLE</v>
      </c>
      <c r="Z30" s="39">
        <v>1</v>
      </c>
      <c r="AA30" s="42" t="s">
        <v>174</v>
      </c>
      <c r="AB30" s="39" t="s">
        <v>55</v>
      </c>
      <c r="AC30" s="39"/>
      <c r="AD30" s="42" t="s">
        <v>327</v>
      </c>
      <c r="AE30" s="42"/>
      <c r="AF30" s="42" t="s">
        <v>190</v>
      </c>
      <c r="AG30" s="42"/>
      <c r="AH30" s="42" t="s">
        <v>191</v>
      </c>
    </row>
    <row r="31" spans="1:34" s="26" customFormat="1" ht="72" customHeight="1">
      <c r="A31" s="100"/>
      <c r="B31" s="124"/>
      <c r="C31" s="124"/>
      <c r="D31" s="125"/>
      <c r="E31" s="125"/>
      <c r="F31" s="37" t="s">
        <v>47</v>
      </c>
      <c r="G31" s="118"/>
      <c r="H31" s="118" t="s">
        <v>194</v>
      </c>
      <c r="I31" s="48" t="s">
        <v>195</v>
      </c>
      <c r="J31" s="38" t="s">
        <v>308</v>
      </c>
      <c r="K31" s="38" t="s">
        <v>197</v>
      </c>
      <c r="L31" s="37">
        <v>1</v>
      </c>
      <c r="M31" s="37">
        <v>3</v>
      </c>
      <c r="N31" s="37"/>
      <c r="O31" s="37" t="s">
        <v>53</v>
      </c>
      <c r="P31" s="37" t="s">
        <v>198</v>
      </c>
      <c r="Q31" s="37" t="s">
        <v>53</v>
      </c>
      <c r="R31" s="37">
        <v>6</v>
      </c>
      <c r="S31" s="37">
        <v>4</v>
      </c>
      <c r="T31" s="39">
        <f t="shared" si="9"/>
        <v>24</v>
      </c>
      <c r="U31" s="40" t="str">
        <f t="shared" si="1"/>
        <v>MUY ALTO</v>
      </c>
      <c r="V31" s="39">
        <v>100</v>
      </c>
      <c r="W31" s="39">
        <f t="shared" si="10"/>
        <v>2400</v>
      </c>
      <c r="X31" s="39" t="str">
        <f t="shared" si="13"/>
        <v>I</v>
      </c>
      <c r="Y31" s="41" t="str">
        <f t="shared" si="3"/>
        <v>NO ACEPTABLE</v>
      </c>
      <c r="Z31" s="39">
        <v>1</v>
      </c>
      <c r="AA31" s="42" t="s">
        <v>168</v>
      </c>
      <c r="AB31" s="39" t="s">
        <v>55</v>
      </c>
      <c r="AC31" s="39"/>
      <c r="AD31" s="42" t="s">
        <v>199</v>
      </c>
      <c r="AE31" s="42"/>
      <c r="AF31" s="53" t="s">
        <v>200</v>
      </c>
      <c r="AG31" s="42"/>
      <c r="AH31" s="42" t="s">
        <v>158</v>
      </c>
    </row>
    <row r="32" spans="1:34" s="26" customFormat="1" ht="72" customHeight="1">
      <c r="A32" s="100"/>
      <c r="B32" s="124"/>
      <c r="C32" s="124"/>
      <c r="D32" s="125"/>
      <c r="E32" s="125"/>
      <c r="F32" s="37" t="s">
        <v>47</v>
      </c>
      <c r="G32" s="118"/>
      <c r="H32" s="118"/>
      <c r="I32" s="48" t="s">
        <v>201</v>
      </c>
      <c r="J32" s="38" t="s">
        <v>196</v>
      </c>
      <c r="K32" s="38" t="s">
        <v>197</v>
      </c>
      <c r="L32" s="37">
        <v>1</v>
      </c>
      <c r="M32" s="37">
        <v>3</v>
      </c>
      <c r="N32" s="37"/>
      <c r="O32" s="37" t="s">
        <v>53</v>
      </c>
      <c r="P32" s="37" t="s">
        <v>198</v>
      </c>
      <c r="Q32" s="37" t="s">
        <v>53</v>
      </c>
      <c r="R32" s="37">
        <v>6</v>
      </c>
      <c r="S32" s="37">
        <v>4</v>
      </c>
      <c r="T32" s="39">
        <f t="shared" si="9"/>
        <v>24</v>
      </c>
      <c r="U32" s="40" t="str">
        <f t="shared" si="1"/>
        <v>MUY ALTO</v>
      </c>
      <c r="V32" s="39">
        <v>100</v>
      </c>
      <c r="W32" s="39">
        <f t="shared" si="10"/>
        <v>2400</v>
      </c>
      <c r="X32" s="39" t="str">
        <f t="shared" si="13"/>
        <v>I</v>
      </c>
      <c r="Y32" s="41" t="str">
        <f t="shared" si="3"/>
        <v>NO ACEPTABLE</v>
      </c>
      <c r="Z32" s="39">
        <v>1</v>
      </c>
      <c r="AA32" s="42" t="s">
        <v>168</v>
      </c>
      <c r="AB32" s="39" t="s">
        <v>55</v>
      </c>
      <c r="AC32" s="39"/>
      <c r="AD32" s="42" t="s">
        <v>202</v>
      </c>
      <c r="AE32" s="42"/>
      <c r="AF32" s="53" t="s">
        <v>200</v>
      </c>
      <c r="AG32" s="42"/>
      <c r="AH32" s="42" t="s">
        <v>158</v>
      </c>
    </row>
    <row r="33" spans="1:35" s="26" customFormat="1" ht="79.5" customHeight="1">
      <c r="A33" s="100"/>
      <c r="B33" s="124"/>
      <c r="C33" s="124"/>
      <c r="D33" s="125"/>
      <c r="E33" s="125"/>
      <c r="F33" s="37" t="s">
        <v>47</v>
      </c>
      <c r="G33" s="118"/>
      <c r="H33" s="118"/>
      <c r="I33" s="48" t="s">
        <v>201</v>
      </c>
      <c r="J33" s="38" t="s">
        <v>309</v>
      </c>
      <c r="K33" s="38" t="s">
        <v>310</v>
      </c>
      <c r="L33" s="37">
        <v>1</v>
      </c>
      <c r="M33" s="37">
        <v>3</v>
      </c>
      <c r="N33" s="37"/>
      <c r="O33" s="37" t="s">
        <v>311</v>
      </c>
      <c r="P33" s="37" t="s">
        <v>53</v>
      </c>
      <c r="Q33" s="37" t="s">
        <v>53</v>
      </c>
      <c r="R33" s="37">
        <v>2</v>
      </c>
      <c r="S33" s="37">
        <v>2</v>
      </c>
      <c r="T33" s="39">
        <f t="shared" si="9"/>
        <v>4</v>
      </c>
      <c r="U33" s="40" t="str">
        <f t="shared" si="1"/>
        <v>BAJO</v>
      </c>
      <c r="V33" s="39">
        <v>100</v>
      </c>
      <c r="W33" s="39">
        <f t="shared" si="10"/>
        <v>400</v>
      </c>
      <c r="X33" s="39" t="str">
        <f t="shared" si="13"/>
        <v>II</v>
      </c>
      <c r="Y33" s="41" t="str">
        <f t="shared" si="3"/>
        <v>ACEPTABLE CON CONTROL ESPECIFICO</v>
      </c>
      <c r="Z33" s="39">
        <v>1</v>
      </c>
      <c r="AA33" s="42" t="s">
        <v>168</v>
      </c>
      <c r="AB33" s="39" t="s">
        <v>55</v>
      </c>
      <c r="AC33" s="39"/>
      <c r="AD33" s="42" t="s">
        <v>312</v>
      </c>
      <c r="AE33" s="42"/>
      <c r="AF33" s="53" t="s">
        <v>313</v>
      </c>
      <c r="AG33" s="42"/>
      <c r="AH33" s="42" t="s">
        <v>158</v>
      </c>
    </row>
    <row r="34" spans="1:35" s="26" customFormat="1" ht="72" customHeight="1">
      <c r="A34" s="100"/>
      <c r="B34" s="124"/>
      <c r="C34" s="124"/>
      <c r="D34" s="125"/>
      <c r="E34" s="125"/>
      <c r="F34" s="37" t="s">
        <v>47</v>
      </c>
      <c r="G34" s="118"/>
      <c r="H34" s="118"/>
      <c r="I34" s="38" t="s">
        <v>328</v>
      </c>
      <c r="J34" s="38" t="s">
        <v>329</v>
      </c>
      <c r="K34" s="38" t="s">
        <v>330</v>
      </c>
      <c r="L34" s="37">
        <v>1</v>
      </c>
      <c r="M34" s="37">
        <v>3</v>
      </c>
      <c r="N34" s="37"/>
      <c r="O34" s="37" t="s">
        <v>53</v>
      </c>
      <c r="P34" s="37" t="s">
        <v>53</v>
      </c>
      <c r="Q34" s="37" t="s">
        <v>53</v>
      </c>
      <c r="R34" s="37">
        <v>6</v>
      </c>
      <c r="S34" s="37">
        <v>2</v>
      </c>
      <c r="T34" s="39">
        <f t="shared" si="9"/>
        <v>12</v>
      </c>
      <c r="U34" s="40" t="str">
        <f t="shared" si="1"/>
        <v>ALTO</v>
      </c>
      <c r="V34" s="39">
        <v>60</v>
      </c>
      <c r="W34" s="39">
        <f t="shared" si="10"/>
        <v>720</v>
      </c>
      <c r="X34" s="39" t="str">
        <f t="shared" si="13"/>
        <v>I</v>
      </c>
      <c r="Y34" s="41" t="str">
        <f t="shared" si="3"/>
        <v>NO ACEPTABLE</v>
      </c>
      <c r="Z34" s="39">
        <v>1</v>
      </c>
      <c r="AA34" s="42" t="s">
        <v>264</v>
      </c>
      <c r="AB34" s="39" t="s">
        <v>55</v>
      </c>
      <c r="AC34" s="39" t="s">
        <v>331</v>
      </c>
      <c r="AD34" s="42" t="s">
        <v>312</v>
      </c>
      <c r="AE34" s="42"/>
      <c r="AF34" s="42" t="s">
        <v>332</v>
      </c>
      <c r="AG34" s="42" t="s">
        <v>307</v>
      </c>
      <c r="AH34" s="42" t="s">
        <v>333</v>
      </c>
    </row>
    <row r="35" spans="1:35" s="26" customFormat="1" ht="72" customHeight="1">
      <c r="A35" s="100"/>
      <c r="B35" s="124"/>
      <c r="C35" s="124"/>
      <c r="D35" s="125"/>
      <c r="E35" s="125"/>
      <c r="F35" s="37" t="s">
        <v>47</v>
      </c>
      <c r="G35" s="118"/>
      <c r="H35" s="118" t="s">
        <v>203</v>
      </c>
      <c r="I35" s="38" t="s">
        <v>204</v>
      </c>
      <c r="J35" s="38" t="s">
        <v>205</v>
      </c>
      <c r="K35" s="38" t="s">
        <v>206</v>
      </c>
      <c r="L35" s="37">
        <v>1</v>
      </c>
      <c r="M35" s="37">
        <v>3</v>
      </c>
      <c r="N35" s="37"/>
      <c r="O35" s="37" t="s">
        <v>53</v>
      </c>
      <c r="P35" s="37" t="s">
        <v>53</v>
      </c>
      <c r="Q35" s="37" t="s">
        <v>207</v>
      </c>
      <c r="R35" s="37">
        <v>2</v>
      </c>
      <c r="S35" s="37">
        <v>2</v>
      </c>
      <c r="T35" s="39">
        <f t="shared" si="9"/>
        <v>4</v>
      </c>
      <c r="U35" s="40" t="str">
        <f t="shared" si="1"/>
        <v>BAJO</v>
      </c>
      <c r="V35" s="39">
        <v>100</v>
      </c>
      <c r="W35" s="39">
        <f t="shared" si="10"/>
        <v>400</v>
      </c>
      <c r="X35" s="39" t="str">
        <f t="shared" si="13"/>
        <v>II</v>
      </c>
      <c r="Y35" s="41" t="str">
        <f t="shared" si="3"/>
        <v>ACEPTABLE CON CONTROL ESPECIFICO</v>
      </c>
      <c r="Z35" s="39">
        <v>1</v>
      </c>
      <c r="AA35" s="42" t="s">
        <v>168</v>
      </c>
      <c r="AB35" s="39" t="s">
        <v>55</v>
      </c>
      <c r="AC35" s="39"/>
      <c r="AD35" s="42" t="s">
        <v>208</v>
      </c>
      <c r="AE35" s="42"/>
      <c r="AF35" s="42" t="s">
        <v>209</v>
      </c>
      <c r="AG35" s="42"/>
      <c r="AH35" s="42" t="s">
        <v>210</v>
      </c>
    </row>
    <row r="36" spans="1:35" s="26" customFormat="1" ht="72" customHeight="1">
      <c r="A36" s="100"/>
      <c r="B36" s="124"/>
      <c r="C36" s="124"/>
      <c r="D36" s="125"/>
      <c r="E36" s="125"/>
      <c r="F36" s="37" t="s">
        <v>47</v>
      </c>
      <c r="G36" s="118"/>
      <c r="H36" s="118"/>
      <c r="I36" s="38" t="s">
        <v>314</v>
      </c>
      <c r="J36" s="38" t="s">
        <v>315</v>
      </c>
      <c r="K36" s="38" t="s">
        <v>206</v>
      </c>
      <c r="L36" s="37">
        <v>1</v>
      </c>
      <c r="M36" s="37">
        <v>3</v>
      </c>
      <c r="N36" s="37"/>
      <c r="O36" s="37" t="s">
        <v>53</v>
      </c>
      <c r="P36" s="37" t="s">
        <v>53</v>
      </c>
      <c r="Q36" s="37" t="s">
        <v>207</v>
      </c>
      <c r="R36" s="37">
        <v>2</v>
      </c>
      <c r="S36" s="37">
        <v>2</v>
      </c>
      <c r="T36" s="39">
        <f t="shared" si="9"/>
        <v>4</v>
      </c>
      <c r="U36" s="40" t="str">
        <f t="shared" si="1"/>
        <v>BAJO</v>
      </c>
      <c r="V36" s="39">
        <v>100</v>
      </c>
      <c r="W36" s="39">
        <f t="shared" si="10"/>
        <v>400</v>
      </c>
      <c r="X36" s="39" t="str">
        <f t="shared" si="13"/>
        <v>II</v>
      </c>
      <c r="Y36" s="41" t="str">
        <f t="shared" si="3"/>
        <v>ACEPTABLE CON CONTROL ESPECIFICO</v>
      </c>
      <c r="Z36" s="39">
        <v>1</v>
      </c>
      <c r="AA36" s="42" t="s">
        <v>168</v>
      </c>
      <c r="AB36" s="39" t="s">
        <v>55</v>
      </c>
      <c r="AC36" s="39"/>
      <c r="AD36" s="42" t="s">
        <v>208</v>
      </c>
      <c r="AE36" s="42"/>
      <c r="AF36" s="42" t="s">
        <v>209</v>
      </c>
      <c r="AG36" s="42"/>
      <c r="AH36" s="42" t="s">
        <v>210</v>
      </c>
    </row>
    <row r="37" spans="1:35" s="26" customFormat="1" ht="72" customHeight="1">
      <c r="A37" s="100"/>
      <c r="B37" s="124"/>
      <c r="C37" s="124"/>
      <c r="D37" s="125"/>
      <c r="E37" s="125"/>
      <c r="F37" s="37" t="s">
        <v>47</v>
      </c>
      <c r="G37" s="118"/>
      <c r="H37" s="118"/>
      <c r="I37" s="38" t="s">
        <v>316</v>
      </c>
      <c r="J37" s="38" t="s">
        <v>317</v>
      </c>
      <c r="K37" s="38" t="s">
        <v>206</v>
      </c>
      <c r="L37" s="37">
        <v>1</v>
      </c>
      <c r="M37" s="37">
        <v>3</v>
      </c>
      <c r="N37" s="37"/>
      <c r="O37" s="37" t="s">
        <v>53</v>
      </c>
      <c r="P37" s="37" t="s">
        <v>53</v>
      </c>
      <c r="Q37" s="37" t="s">
        <v>207</v>
      </c>
      <c r="R37" s="37">
        <v>2</v>
      </c>
      <c r="S37" s="37">
        <v>2</v>
      </c>
      <c r="T37" s="39">
        <f t="shared" si="9"/>
        <v>4</v>
      </c>
      <c r="U37" s="40" t="str">
        <f t="shared" si="1"/>
        <v>BAJO</v>
      </c>
      <c r="V37" s="39">
        <v>100</v>
      </c>
      <c r="W37" s="39">
        <f t="shared" si="10"/>
        <v>400</v>
      </c>
      <c r="X37" s="39" t="str">
        <f t="shared" si="13"/>
        <v>II</v>
      </c>
      <c r="Y37" s="41" t="str">
        <f t="shared" si="3"/>
        <v>ACEPTABLE CON CONTROL ESPECIFICO</v>
      </c>
      <c r="Z37" s="39">
        <v>1</v>
      </c>
      <c r="AA37" s="42" t="s">
        <v>168</v>
      </c>
      <c r="AB37" s="39" t="s">
        <v>55</v>
      </c>
      <c r="AC37" s="39"/>
      <c r="AD37" s="42" t="s">
        <v>208</v>
      </c>
      <c r="AE37" s="42"/>
      <c r="AF37" s="42" t="s">
        <v>209</v>
      </c>
      <c r="AG37" s="42"/>
      <c r="AH37" s="42" t="s">
        <v>210</v>
      </c>
    </row>
    <row r="38" spans="1:35" s="26" customFormat="1" ht="72" customHeight="1">
      <c r="A38" s="100"/>
      <c r="B38" s="124"/>
      <c r="C38" s="124"/>
      <c r="D38" s="125"/>
      <c r="E38" s="125"/>
      <c r="F38" s="37" t="s">
        <v>47</v>
      </c>
      <c r="G38" s="118"/>
      <c r="H38" s="118"/>
      <c r="I38" s="42" t="s">
        <v>318</v>
      </c>
      <c r="J38" s="42" t="s">
        <v>319</v>
      </c>
      <c r="K38" s="38" t="s">
        <v>206</v>
      </c>
      <c r="L38" s="37">
        <v>1</v>
      </c>
      <c r="M38" s="37">
        <v>3</v>
      </c>
      <c r="N38" s="37"/>
      <c r="O38" s="37" t="s">
        <v>53</v>
      </c>
      <c r="P38" s="37" t="s">
        <v>53</v>
      </c>
      <c r="Q38" s="37" t="s">
        <v>207</v>
      </c>
      <c r="R38" s="37">
        <v>2</v>
      </c>
      <c r="S38" s="37">
        <v>3</v>
      </c>
      <c r="T38" s="39">
        <f t="shared" si="9"/>
        <v>6</v>
      </c>
      <c r="U38" s="40" t="str">
        <f t="shared" si="1"/>
        <v>MEDIO</v>
      </c>
      <c r="V38" s="39">
        <v>100</v>
      </c>
      <c r="W38" s="39">
        <f t="shared" si="10"/>
        <v>600</v>
      </c>
      <c r="X38" s="39" t="str">
        <f t="shared" si="13"/>
        <v>I</v>
      </c>
      <c r="Y38" s="41" t="str">
        <f t="shared" si="3"/>
        <v>NO ACEPTABLE</v>
      </c>
      <c r="Z38" s="39">
        <v>1</v>
      </c>
      <c r="AA38" s="42" t="s">
        <v>168</v>
      </c>
      <c r="AB38" s="39" t="s">
        <v>55</v>
      </c>
      <c r="AC38" s="39"/>
      <c r="AD38" s="42"/>
      <c r="AE38" s="42"/>
      <c r="AF38" s="42" t="s">
        <v>320</v>
      </c>
      <c r="AG38" s="42"/>
      <c r="AH38" s="42" t="s">
        <v>210</v>
      </c>
    </row>
    <row r="39" spans="1:35" s="26" customFormat="1" ht="65.25" customHeight="1">
      <c r="A39" s="100"/>
      <c r="B39" s="124"/>
      <c r="C39" s="124"/>
      <c r="D39" s="125"/>
      <c r="E39" s="125"/>
      <c r="F39" s="37" t="s">
        <v>47</v>
      </c>
      <c r="G39" s="118"/>
      <c r="H39" s="118" t="s">
        <v>211</v>
      </c>
      <c r="I39" s="38" t="s">
        <v>212</v>
      </c>
      <c r="J39" s="38" t="s">
        <v>213</v>
      </c>
      <c r="K39" s="38" t="s">
        <v>214</v>
      </c>
      <c r="L39" s="37">
        <v>1</v>
      </c>
      <c r="M39" s="37">
        <v>3</v>
      </c>
      <c r="N39" s="37"/>
      <c r="O39" s="37" t="s">
        <v>53</v>
      </c>
      <c r="P39" s="37" t="s">
        <v>53</v>
      </c>
      <c r="Q39" s="37" t="s">
        <v>53</v>
      </c>
      <c r="R39" s="37">
        <v>2</v>
      </c>
      <c r="S39" s="37">
        <v>4</v>
      </c>
      <c r="T39" s="39">
        <f t="shared" si="9"/>
        <v>8</v>
      </c>
      <c r="U39" s="40" t="str">
        <f t="shared" si="1"/>
        <v>MEDIO</v>
      </c>
      <c r="V39" s="39">
        <v>100</v>
      </c>
      <c r="W39" s="39">
        <f t="shared" si="10"/>
        <v>800</v>
      </c>
      <c r="X39" s="39" t="str">
        <f t="shared" si="13"/>
        <v>I</v>
      </c>
      <c r="Y39" s="41" t="str">
        <f t="shared" si="3"/>
        <v>NO ACEPTABLE</v>
      </c>
      <c r="Z39" s="39">
        <v>1</v>
      </c>
      <c r="AA39" s="42" t="s">
        <v>215</v>
      </c>
      <c r="AB39" s="39" t="s">
        <v>55</v>
      </c>
      <c r="AC39" s="39"/>
      <c r="AD39" s="42"/>
      <c r="AE39" s="42"/>
      <c r="AF39" s="52" t="s">
        <v>216</v>
      </c>
      <c r="AG39" s="42"/>
      <c r="AH39" s="42" t="s">
        <v>217</v>
      </c>
    </row>
    <row r="40" spans="1:35" s="26" customFormat="1" ht="65.25" customHeight="1">
      <c r="A40" s="100"/>
      <c r="B40" s="124"/>
      <c r="C40" s="124"/>
      <c r="D40" s="125"/>
      <c r="E40" s="125"/>
      <c r="F40" s="37" t="s">
        <v>47</v>
      </c>
      <c r="G40" s="118"/>
      <c r="H40" s="118"/>
      <c r="I40" s="38" t="s">
        <v>218</v>
      </c>
      <c r="J40" s="38" t="s">
        <v>219</v>
      </c>
      <c r="K40" s="38" t="s">
        <v>220</v>
      </c>
      <c r="L40" s="37">
        <v>1</v>
      </c>
      <c r="M40" s="37">
        <v>3</v>
      </c>
      <c r="N40" s="37"/>
      <c r="O40" s="37" t="s">
        <v>53</v>
      </c>
      <c r="P40" s="37" t="s">
        <v>53</v>
      </c>
      <c r="Q40" s="37" t="s">
        <v>53</v>
      </c>
      <c r="R40" s="37">
        <v>2</v>
      </c>
      <c r="S40" s="37">
        <v>4</v>
      </c>
      <c r="T40" s="39">
        <f t="shared" si="9"/>
        <v>8</v>
      </c>
      <c r="U40" s="40" t="str">
        <f t="shared" si="1"/>
        <v>MEDIO</v>
      </c>
      <c r="V40" s="39">
        <v>100</v>
      </c>
      <c r="W40" s="39">
        <f t="shared" si="10"/>
        <v>800</v>
      </c>
      <c r="X40" s="39" t="str">
        <f t="shared" si="13"/>
        <v>I</v>
      </c>
      <c r="Y40" s="41" t="str">
        <f t="shared" si="3"/>
        <v>NO ACEPTABLE</v>
      </c>
      <c r="Z40" s="39">
        <v>1</v>
      </c>
      <c r="AA40" s="42" t="s">
        <v>215</v>
      </c>
      <c r="AB40" s="39" t="s">
        <v>55</v>
      </c>
      <c r="AC40" s="39"/>
      <c r="AD40" s="42"/>
      <c r="AE40" s="42"/>
      <c r="AF40" s="52" t="s">
        <v>216</v>
      </c>
      <c r="AG40" s="42"/>
      <c r="AH40" s="42" t="s">
        <v>217</v>
      </c>
    </row>
    <row r="41" spans="1:35" s="26" customFormat="1" ht="69.75" customHeight="1">
      <c r="A41" s="100"/>
      <c r="B41" s="124"/>
      <c r="C41" s="124"/>
      <c r="D41" s="125"/>
      <c r="E41" s="125"/>
      <c r="F41" s="37" t="s">
        <v>47</v>
      </c>
      <c r="G41" s="37" t="s">
        <v>230</v>
      </c>
      <c r="H41" s="37" t="s">
        <v>221</v>
      </c>
      <c r="I41" s="38" t="s">
        <v>223</v>
      </c>
      <c r="J41" s="38" t="s">
        <v>223</v>
      </c>
      <c r="K41" s="38" t="s">
        <v>224</v>
      </c>
      <c r="L41" s="37">
        <v>1</v>
      </c>
      <c r="M41" s="37">
        <v>3</v>
      </c>
      <c r="N41" s="37"/>
      <c r="O41" s="37" t="s">
        <v>53</v>
      </c>
      <c r="P41" s="37" t="s">
        <v>225</v>
      </c>
      <c r="Q41" s="37" t="s">
        <v>226</v>
      </c>
      <c r="R41" s="37">
        <v>6</v>
      </c>
      <c r="S41" s="37">
        <v>4</v>
      </c>
      <c r="T41" s="39">
        <f t="shared" si="9"/>
        <v>24</v>
      </c>
      <c r="U41" s="40" t="str">
        <f t="shared" si="1"/>
        <v>MUY ALTO</v>
      </c>
      <c r="V41" s="39">
        <v>100</v>
      </c>
      <c r="W41" s="39">
        <f t="shared" si="10"/>
        <v>2400</v>
      </c>
      <c r="X41" s="39" t="str">
        <f t="shared" si="13"/>
        <v>I</v>
      </c>
      <c r="Y41" s="41" t="str">
        <f t="shared" si="3"/>
        <v>NO ACEPTABLE</v>
      </c>
      <c r="Z41" s="39">
        <v>1</v>
      </c>
      <c r="AA41" s="42" t="s">
        <v>227</v>
      </c>
      <c r="AB41" s="39" t="s">
        <v>55</v>
      </c>
      <c r="AC41" s="39"/>
      <c r="AD41" s="42"/>
      <c r="AE41" s="42"/>
      <c r="AF41" s="52" t="s">
        <v>228</v>
      </c>
      <c r="AG41" s="42"/>
      <c r="AH41" s="42" t="s">
        <v>229</v>
      </c>
    </row>
    <row r="42" spans="1:35" ht="30" customHeight="1">
      <c r="A42" s="18"/>
      <c r="B42" s="19"/>
      <c r="C42" s="19"/>
      <c r="D42" s="20"/>
      <c r="E42" s="19"/>
      <c r="F42" s="115"/>
      <c r="G42" s="115"/>
      <c r="H42" s="115"/>
      <c r="I42" s="115"/>
      <c r="J42" s="115"/>
      <c r="K42" s="115"/>
      <c r="L42" s="115"/>
      <c r="M42" s="115"/>
      <c r="N42" s="115"/>
      <c r="O42" s="115"/>
      <c r="P42" s="115"/>
      <c r="Q42" s="115"/>
      <c r="R42" s="115"/>
      <c r="S42" s="115"/>
      <c r="T42" s="115"/>
      <c r="U42" s="115"/>
      <c r="V42" s="115"/>
      <c r="W42" s="115"/>
      <c r="X42" s="115"/>
      <c r="Y42" s="115"/>
      <c r="Z42" s="115"/>
      <c r="AA42" s="115"/>
      <c r="AB42" s="115"/>
      <c r="AC42" s="115"/>
      <c r="AD42" s="115"/>
      <c r="AE42" s="115"/>
      <c r="AF42" s="115"/>
      <c r="AG42" s="115"/>
      <c r="AH42" s="115"/>
    </row>
    <row r="43" spans="1:35" ht="33.75" customHeight="1">
      <c r="A43" s="23" t="s">
        <v>335</v>
      </c>
      <c r="B43" s="23"/>
      <c r="C43" s="23"/>
      <c r="D43" s="23"/>
      <c r="E43" s="23"/>
      <c r="F43" s="23"/>
      <c r="G43" s="23"/>
      <c r="H43" s="23"/>
      <c r="I43" s="23"/>
      <c r="J43" s="23"/>
      <c r="K43" s="23"/>
      <c r="L43" s="23"/>
      <c r="M43" s="23"/>
      <c r="N43" s="23"/>
      <c r="O43" s="23"/>
      <c r="P43" s="23"/>
      <c r="Q43" s="23"/>
      <c r="R43" s="23"/>
      <c r="S43" s="23"/>
      <c r="T43" s="23"/>
      <c r="U43" s="23"/>
      <c r="V43" s="23"/>
      <c r="W43" s="23"/>
      <c r="X43" s="23"/>
      <c r="Y43" s="23"/>
      <c r="Z43" s="23"/>
      <c r="AA43" s="23"/>
      <c r="AB43" s="23"/>
      <c r="AC43" s="23"/>
      <c r="AD43" s="23"/>
      <c r="AE43" s="23"/>
      <c r="AF43" s="23"/>
      <c r="AG43" s="23"/>
      <c r="AH43" s="23"/>
    </row>
    <row r="44" spans="1:35" ht="33.75" customHeight="1">
      <c r="A44" s="23" t="s">
        <v>266</v>
      </c>
      <c r="B44" s="23"/>
      <c r="C44" s="23"/>
      <c r="D44" s="23"/>
      <c r="E44" s="23"/>
      <c r="F44" s="23"/>
      <c r="G44" s="23"/>
    </row>
    <row r="45" spans="1:35" s="22" customFormat="1" ht="33.75" customHeight="1">
      <c r="A45" s="22" t="s">
        <v>243</v>
      </c>
      <c r="H45" s="2"/>
      <c r="I45" s="24"/>
      <c r="J45" s="2"/>
      <c r="K45" s="24"/>
      <c r="L45" s="2"/>
      <c r="M45" s="2"/>
      <c r="N45" s="2"/>
      <c r="O45" s="2"/>
      <c r="P45" s="2"/>
      <c r="Q45" s="2"/>
      <c r="R45" s="2"/>
      <c r="S45" s="2"/>
      <c r="T45" s="2"/>
      <c r="U45" s="2"/>
      <c r="V45" s="2"/>
      <c r="W45" s="2"/>
      <c r="X45" s="2"/>
      <c r="Y45" s="2"/>
      <c r="Z45" s="2"/>
      <c r="AA45" s="2"/>
      <c r="AB45" s="2"/>
      <c r="AC45" s="2"/>
      <c r="AD45" s="2"/>
      <c r="AE45" s="2"/>
      <c r="AF45" s="2"/>
      <c r="AG45" s="2"/>
      <c r="AH45" s="24"/>
      <c r="AI45" s="2"/>
    </row>
  </sheetData>
  <mergeCells count="41">
    <mergeCell ref="A1:E3"/>
    <mergeCell ref="F1:AG3"/>
    <mergeCell ref="A4:AH4"/>
    <mergeCell ref="A5:A6"/>
    <mergeCell ref="B5:B6"/>
    <mergeCell ref="C5:C6"/>
    <mergeCell ref="D5:D6"/>
    <mergeCell ref="E5:E6"/>
    <mergeCell ref="F5:F6"/>
    <mergeCell ref="G5:H5"/>
    <mergeCell ref="G9:G12"/>
    <mergeCell ref="G13:G15"/>
    <mergeCell ref="G16:G18"/>
    <mergeCell ref="AF16:AF18"/>
    <mergeCell ref="J5:J6"/>
    <mergeCell ref="K5:K6"/>
    <mergeCell ref="L5:N5"/>
    <mergeCell ref="O5:Q5"/>
    <mergeCell ref="R5:X5"/>
    <mergeCell ref="Z5:AB5"/>
    <mergeCell ref="A7:A41"/>
    <mergeCell ref="B7:B41"/>
    <mergeCell ref="C7:C41"/>
    <mergeCell ref="D7:D41"/>
    <mergeCell ref="E7:E41"/>
    <mergeCell ref="H35:H38"/>
    <mergeCell ref="H39:H40"/>
    <mergeCell ref="F42:AH42"/>
    <mergeCell ref="AH1:AH2"/>
    <mergeCell ref="G7:G8"/>
    <mergeCell ref="G19:G22"/>
    <mergeCell ref="G23:G40"/>
    <mergeCell ref="H23:H24"/>
    <mergeCell ref="AD23:AD24"/>
    <mergeCell ref="AF23:AF24"/>
    <mergeCell ref="AH23:AH24"/>
    <mergeCell ref="H25:H30"/>
    <mergeCell ref="AF25:AF28"/>
    <mergeCell ref="AH25:AH28"/>
    <mergeCell ref="H31:H34"/>
    <mergeCell ref="AC5:AH5"/>
  </mergeCells>
  <conditionalFormatting sqref="Y39:Y41 Y7:Y37">
    <cfRule type="containsText" dxfId="30" priority="8" stopIfTrue="1" operator="containsText" text="NO ACEPTABLE">
      <formula>NOT(ISERROR(SEARCH("NO ACEPTABLE",Y7)))</formula>
    </cfRule>
    <cfRule type="containsText" dxfId="29" priority="9" stopIfTrue="1" operator="containsText" text="CONTROL">
      <formula>NOT(ISERROR(SEARCH("CONTROL",Y7)))</formula>
    </cfRule>
    <cfRule type="notContainsText" dxfId="28" priority="10" operator="notContains" text="CONTROL">
      <formula>ISERROR(SEARCH("CONTROL",Y7))</formula>
    </cfRule>
  </conditionalFormatting>
  <conditionalFormatting sqref="U7:U41">
    <cfRule type="containsText" dxfId="27" priority="4" operator="containsText" text="MUY ALTO">
      <formula>NOT(ISERROR(SEARCH("MUY ALTO",U7)))</formula>
    </cfRule>
    <cfRule type="containsText" dxfId="26" priority="5" stopIfTrue="1" operator="containsText" text="ALTO">
      <formula>NOT(ISERROR(SEARCH("ALTO",U7)))</formula>
    </cfRule>
    <cfRule type="containsText" dxfId="25" priority="6" stopIfTrue="1" operator="containsText" text="MEDIO">
      <formula>NOT(ISERROR(SEARCH("MEDIO",U7)))</formula>
    </cfRule>
    <cfRule type="containsText" dxfId="24" priority="7" stopIfTrue="1" operator="containsText" text="BAJO">
      <formula>NOT(ISERROR(SEARCH("BAJO",U7)))</formula>
    </cfRule>
  </conditionalFormatting>
  <printOptions horizontalCentered="1" verticalCentered="1"/>
  <pageMargins left="0.59055118110236227" right="0.51181102362204722" top="0.35433070866141736" bottom="0.55118110236220474" header="0" footer="0"/>
  <pageSetup scale="15" orientation="landscape" r:id="rId1"/>
  <headerFooter>
    <oddFooter>&amp;C1 de 1&amp;RGT04-F02 Vr0 (2012-09-20)</oddFooter>
  </headerFooter>
  <rowBreaks count="1" manualBreakCount="1">
    <brk id="41" max="16383" man="1"/>
  </rowBreaks>
  <drawing r:id="rId2"/>
  <legacyDrawing r:id="rId3"/>
  <extLst>
    <ext xmlns:x14="http://schemas.microsoft.com/office/spreadsheetml/2009/9/main" uri="{78C0D931-6437-407d-A8EE-F0AAD7539E65}">
      <x14:conditionalFormattings>
        <x14:conditionalFormatting xmlns:xm="http://schemas.microsoft.com/office/excel/2006/main">
          <x14:cfRule type="containsText" priority="1" stopIfTrue="1" operator="containsText" text="NO ACEPTABLE" id="{24419D1C-4728-2845-B7F0-99FC87BDE6FD}">
            <xm:f>NOT(ISERROR(SEARCH("NO ACEPTABLE",'HDDD:Users:lorenawilches:Downloads:[ANEXO 20. MATRIZ DE IDENTIFICACIÓN DE RIESGOS.xlsx]AREA COMERECIAL'!#REF!)))</xm:f>
            <x14:dxf>
              <fill>
                <patternFill>
                  <bgColor rgb="FFFF0000"/>
                </patternFill>
              </fill>
            </x14:dxf>
          </x14:cfRule>
          <x14:cfRule type="containsText" priority="2" stopIfTrue="1" operator="containsText" text="CONTROL" id="{95961323-38F6-844F-BE1C-4B5D93AE5882}">
            <xm:f>NOT(ISERROR(SEARCH("CONTROL",'HDDD:Users:lorenawilches:Downloads:[ANEXO 20. MATRIZ DE IDENTIFICACIÓN DE RIESGOS.xlsx]AREA COMERECIAL'!#REF!)))</xm:f>
            <x14:dxf>
              <fill>
                <patternFill>
                  <bgColor rgb="FFFFFF00"/>
                </patternFill>
              </fill>
            </x14:dxf>
          </x14:cfRule>
          <x14:cfRule type="notContainsText" priority="3" operator="notContains" text="CONTROL" id="{D6184987-AC7A-BD4F-A59C-3012BC2A50BC}">
            <xm:f>ISERROR(SEARCH("CONTROL",'HDDD:Users:lorenawilches:Downloads:[ANEXO 20. MATRIZ DE IDENTIFICACIÓN DE RIESGOS.xlsx]AREA COMERECIAL'!#REF!))</xm:f>
            <x14:dxf>
              <fill>
                <patternFill>
                  <bgColor rgb="FF00B050"/>
                </patternFill>
              </fill>
            </x14:dxf>
          </x14:cfRule>
          <xm:sqref>Y38</xm:sqref>
        </x14:conditionalFormatting>
      </x14:conditionalFormattings>
    </ex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I41"/>
  <sheetViews>
    <sheetView view="pageBreakPreview" topLeftCell="AC1" zoomScale="60" zoomScaleNormal="40" zoomScalePageLayoutView="40" workbookViewId="0">
      <pane ySplit="6" topLeftCell="A7" activePane="bottomLeft" state="frozen"/>
      <selection activeCell="G5" sqref="G5"/>
      <selection pane="bottomLeft" activeCell="AH3" sqref="AH3"/>
    </sheetView>
  </sheetViews>
  <sheetFormatPr baseColWidth="10" defaultColWidth="11.42578125" defaultRowHeight="15"/>
  <cols>
    <col min="1" max="6" width="12.7109375" style="2" customWidth="1"/>
    <col min="7" max="7" width="23.42578125" style="2" customWidth="1"/>
    <col min="8" max="8" width="23.28515625" style="2" customWidth="1"/>
    <col min="9" max="9" width="39.28515625" style="24" customWidth="1"/>
    <col min="10" max="10" width="43.42578125" style="2" customWidth="1"/>
    <col min="11" max="11" width="48" style="24" customWidth="1"/>
    <col min="12" max="12" width="4.7109375" style="2" bestFit="1" customWidth="1"/>
    <col min="13" max="14" width="7.7109375" style="2" bestFit="1" customWidth="1"/>
    <col min="15" max="17" width="28.28515625" style="2" customWidth="1"/>
    <col min="18" max="19" width="7.28515625" style="2" bestFit="1" customWidth="1"/>
    <col min="20" max="20" width="10.140625" style="2" bestFit="1" customWidth="1"/>
    <col min="21" max="21" width="14.42578125" style="2" customWidth="1"/>
    <col min="22" max="24" width="10.7109375" style="2" customWidth="1"/>
    <col min="25" max="25" width="32.7109375" style="2" customWidth="1"/>
    <col min="26" max="26" width="10.7109375" style="2" customWidth="1"/>
    <col min="27" max="27" width="50.7109375" style="2" customWidth="1"/>
    <col min="28" max="28" width="18.42578125" style="2" customWidth="1"/>
    <col min="29" max="33" width="50.7109375" style="2" customWidth="1"/>
    <col min="34" max="34" width="43.7109375" style="24" customWidth="1"/>
    <col min="35" max="16384" width="11.42578125" style="2"/>
  </cols>
  <sheetData>
    <row r="1" spans="1:34" ht="36" customHeight="1">
      <c r="A1" s="103"/>
      <c r="B1" s="104"/>
      <c r="C1" s="104"/>
      <c r="D1" s="104"/>
      <c r="E1" s="105"/>
      <c r="F1" s="106" t="s">
        <v>231</v>
      </c>
      <c r="G1" s="107"/>
      <c r="H1" s="107"/>
      <c r="I1" s="107"/>
      <c r="J1" s="107"/>
      <c r="K1" s="107"/>
      <c r="L1" s="107"/>
      <c r="M1" s="107"/>
      <c r="N1" s="107"/>
      <c r="O1" s="107"/>
      <c r="P1" s="107"/>
      <c r="Q1" s="107"/>
      <c r="R1" s="107"/>
      <c r="S1" s="107"/>
      <c r="T1" s="107"/>
      <c r="U1" s="107"/>
      <c r="V1" s="107"/>
      <c r="W1" s="107"/>
      <c r="X1" s="107"/>
      <c r="Y1" s="107"/>
      <c r="Z1" s="107"/>
      <c r="AA1" s="107"/>
      <c r="AB1" s="107"/>
      <c r="AC1" s="107"/>
      <c r="AD1" s="107"/>
      <c r="AE1" s="107"/>
      <c r="AF1" s="107"/>
      <c r="AG1" s="108"/>
      <c r="AH1" s="95" t="s">
        <v>0</v>
      </c>
    </row>
    <row r="2" spans="1:34" ht="36" customHeight="1">
      <c r="A2" s="103"/>
      <c r="B2" s="104"/>
      <c r="C2" s="104"/>
      <c r="D2" s="104"/>
      <c r="E2" s="105"/>
      <c r="F2" s="109"/>
      <c r="G2" s="110"/>
      <c r="H2" s="110"/>
      <c r="I2" s="110"/>
      <c r="J2" s="110"/>
      <c r="K2" s="110"/>
      <c r="L2" s="110"/>
      <c r="M2" s="110"/>
      <c r="N2" s="110"/>
      <c r="O2" s="110"/>
      <c r="P2" s="110"/>
      <c r="Q2" s="110"/>
      <c r="R2" s="110"/>
      <c r="S2" s="110"/>
      <c r="T2" s="110"/>
      <c r="U2" s="110"/>
      <c r="V2" s="110"/>
      <c r="W2" s="110"/>
      <c r="X2" s="110"/>
      <c r="Y2" s="110"/>
      <c r="Z2" s="110"/>
      <c r="AA2" s="110"/>
      <c r="AB2" s="110"/>
      <c r="AC2" s="110"/>
      <c r="AD2" s="110"/>
      <c r="AE2" s="110"/>
      <c r="AF2" s="110"/>
      <c r="AG2" s="111"/>
      <c r="AH2" s="96"/>
    </row>
    <row r="3" spans="1:34" ht="83.1" customHeight="1">
      <c r="A3" s="103"/>
      <c r="B3" s="104"/>
      <c r="C3" s="104"/>
      <c r="D3" s="104"/>
      <c r="E3" s="105"/>
      <c r="F3" s="109"/>
      <c r="G3" s="110"/>
      <c r="H3" s="110"/>
      <c r="I3" s="110"/>
      <c r="J3" s="110"/>
      <c r="K3" s="110"/>
      <c r="L3" s="110"/>
      <c r="M3" s="110"/>
      <c r="N3" s="110"/>
      <c r="O3" s="110"/>
      <c r="P3" s="110"/>
      <c r="Q3" s="110"/>
      <c r="R3" s="110"/>
      <c r="S3" s="110"/>
      <c r="T3" s="110"/>
      <c r="U3" s="110"/>
      <c r="V3" s="110"/>
      <c r="W3" s="110"/>
      <c r="X3" s="110"/>
      <c r="Y3" s="110"/>
      <c r="Z3" s="110"/>
      <c r="AA3" s="110"/>
      <c r="AB3" s="110"/>
      <c r="AC3" s="110"/>
      <c r="AD3" s="110"/>
      <c r="AE3" s="110"/>
      <c r="AF3" s="110"/>
      <c r="AG3" s="111"/>
      <c r="AH3" s="1" t="s">
        <v>475</v>
      </c>
    </row>
    <row r="4" spans="1:34">
      <c r="A4" s="112"/>
      <c r="B4" s="112"/>
      <c r="C4" s="112"/>
      <c r="D4" s="112"/>
      <c r="E4" s="112"/>
      <c r="F4" s="112"/>
      <c r="G4" s="112"/>
      <c r="H4" s="112"/>
      <c r="I4" s="112"/>
      <c r="J4" s="112"/>
      <c r="K4" s="112"/>
      <c r="L4" s="112"/>
      <c r="M4" s="112"/>
      <c r="N4" s="112"/>
      <c r="O4" s="112"/>
      <c r="P4" s="112"/>
      <c r="Q4" s="112"/>
      <c r="R4" s="112"/>
      <c r="S4" s="112"/>
      <c r="T4" s="112"/>
      <c r="U4" s="112"/>
      <c r="V4" s="112"/>
      <c r="W4" s="112"/>
      <c r="X4" s="112"/>
      <c r="Y4" s="112"/>
      <c r="Z4" s="112"/>
      <c r="AA4" s="112"/>
      <c r="AB4" s="112"/>
      <c r="AC4" s="112"/>
      <c r="AD4" s="112"/>
      <c r="AE4" s="112"/>
      <c r="AF4" s="112"/>
      <c r="AG4" s="112"/>
      <c r="AH4" s="112"/>
    </row>
    <row r="5" spans="1:34" s="26" customFormat="1" ht="43.5" customHeight="1">
      <c r="A5" s="113" t="s">
        <v>1</v>
      </c>
      <c r="B5" s="113" t="s">
        <v>2</v>
      </c>
      <c r="C5" s="114" t="s">
        <v>3</v>
      </c>
      <c r="D5" s="113" t="s">
        <v>4</v>
      </c>
      <c r="E5" s="113" t="s">
        <v>5</v>
      </c>
      <c r="F5" s="113" t="s">
        <v>6</v>
      </c>
      <c r="G5" s="99" t="s">
        <v>7</v>
      </c>
      <c r="H5" s="99"/>
      <c r="I5" s="33" t="s">
        <v>8</v>
      </c>
      <c r="J5" s="99" t="s">
        <v>9</v>
      </c>
      <c r="K5" s="99" t="s">
        <v>10</v>
      </c>
      <c r="L5" s="99" t="s">
        <v>11</v>
      </c>
      <c r="M5" s="99"/>
      <c r="N5" s="99"/>
      <c r="O5" s="99" t="s">
        <v>12</v>
      </c>
      <c r="P5" s="99"/>
      <c r="Q5" s="99"/>
      <c r="R5" s="99" t="s">
        <v>13</v>
      </c>
      <c r="S5" s="99"/>
      <c r="T5" s="99"/>
      <c r="U5" s="99"/>
      <c r="V5" s="99"/>
      <c r="W5" s="99"/>
      <c r="X5" s="99"/>
      <c r="Y5" s="33" t="s">
        <v>14</v>
      </c>
      <c r="Z5" s="99" t="s">
        <v>15</v>
      </c>
      <c r="AA5" s="99"/>
      <c r="AB5" s="99"/>
      <c r="AC5" s="99" t="s">
        <v>16</v>
      </c>
      <c r="AD5" s="99"/>
      <c r="AE5" s="99"/>
      <c r="AF5" s="99"/>
      <c r="AG5" s="99"/>
      <c r="AH5" s="99"/>
    </row>
    <row r="6" spans="1:34" s="26" customFormat="1" ht="126.75" customHeight="1">
      <c r="A6" s="113"/>
      <c r="B6" s="113"/>
      <c r="C6" s="114"/>
      <c r="D6" s="113"/>
      <c r="E6" s="113"/>
      <c r="F6" s="113"/>
      <c r="G6" s="33" t="s">
        <v>17</v>
      </c>
      <c r="H6" s="33" t="s">
        <v>18</v>
      </c>
      <c r="I6" s="33" t="s">
        <v>19</v>
      </c>
      <c r="J6" s="99"/>
      <c r="K6" s="99"/>
      <c r="L6" s="34" t="s">
        <v>20</v>
      </c>
      <c r="M6" s="34" t="s">
        <v>21</v>
      </c>
      <c r="N6" s="34" t="s">
        <v>22</v>
      </c>
      <c r="O6" s="33" t="s">
        <v>23</v>
      </c>
      <c r="P6" s="33" t="s">
        <v>24</v>
      </c>
      <c r="Q6" s="33" t="s">
        <v>25</v>
      </c>
      <c r="R6" s="34" t="s">
        <v>26</v>
      </c>
      <c r="S6" s="34" t="s">
        <v>27</v>
      </c>
      <c r="T6" s="34" t="s">
        <v>28</v>
      </c>
      <c r="U6" s="34" t="s">
        <v>29</v>
      </c>
      <c r="V6" s="34" t="s">
        <v>30</v>
      </c>
      <c r="W6" s="34" t="s">
        <v>31</v>
      </c>
      <c r="X6" s="34" t="s">
        <v>32</v>
      </c>
      <c r="Y6" s="33" t="s">
        <v>33</v>
      </c>
      <c r="Z6" s="34" t="s">
        <v>34</v>
      </c>
      <c r="AA6" s="33" t="s">
        <v>35</v>
      </c>
      <c r="AB6" s="34" t="s">
        <v>36</v>
      </c>
      <c r="AC6" s="33" t="s">
        <v>37</v>
      </c>
      <c r="AD6" s="33" t="s">
        <v>38</v>
      </c>
      <c r="AE6" s="33" t="s">
        <v>39</v>
      </c>
      <c r="AF6" s="33" t="s">
        <v>40</v>
      </c>
      <c r="AG6" s="33" t="s">
        <v>41</v>
      </c>
      <c r="AH6" s="35" t="s">
        <v>42</v>
      </c>
    </row>
    <row r="7" spans="1:34" s="26" customFormat="1" ht="55.5" customHeight="1">
      <c r="A7" s="129" t="s">
        <v>349</v>
      </c>
      <c r="B7" s="130" t="s">
        <v>351</v>
      </c>
      <c r="C7" s="130" t="s">
        <v>269</v>
      </c>
      <c r="D7" s="131" t="s">
        <v>352</v>
      </c>
      <c r="E7" s="132" t="s">
        <v>350</v>
      </c>
      <c r="F7" s="37" t="s">
        <v>47</v>
      </c>
      <c r="G7" s="119" t="s">
        <v>48</v>
      </c>
      <c r="H7" s="37" t="s">
        <v>49</v>
      </c>
      <c r="I7" s="38" t="s">
        <v>50</v>
      </c>
      <c r="J7" s="38" t="s">
        <v>51</v>
      </c>
      <c r="K7" s="38" t="s">
        <v>52</v>
      </c>
      <c r="L7" s="37">
        <v>1</v>
      </c>
      <c r="M7" s="37">
        <v>20</v>
      </c>
      <c r="N7" s="37"/>
      <c r="O7" s="37" t="s">
        <v>53</v>
      </c>
      <c r="P7" s="37" t="s">
        <v>53</v>
      </c>
      <c r="Q7" s="37" t="s">
        <v>53</v>
      </c>
      <c r="R7" s="37">
        <v>2</v>
      </c>
      <c r="S7" s="37">
        <v>4</v>
      </c>
      <c r="T7" s="39">
        <f t="shared" ref="T7:T37" si="0">+R7*S7</f>
        <v>8</v>
      </c>
      <c r="U7" s="40" t="str">
        <f t="shared" ref="U7:U37" si="1">IF(AND(T7&gt;=2,T7&lt;=4),"BAJO",IF(AND(T7&gt;=6,T7&lt;=8),"MEDIO",IF(AND(T7&gt;=10,T7&lt;=20),"ALTO",IF(AND(T7&gt;=24,T7&lt;=40),"MUY ALTO",""))))</f>
        <v>MEDIO</v>
      </c>
      <c r="V7" s="39">
        <v>25</v>
      </c>
      <c r="W7" s="39">
        <f t="shared" ref="W7:W37" si="2">+T7*V7</f>
        <v>200</v>
      </c>
      <c r="X7" s="39" t="str">
        <f>IF(AND(W7&gt;=10,W7&lt;=20),"IV",IF(AND(W7&gt;=40,W7&lt;=120),"III",IF(AND(W7&gt;=150,W7&lt;=500),"II",IF(AND(W7&gt;=600,W7&lt;=4000),"I",""))))</f>
        <v>II</v>
      </c>
      <c r="Y7" s="41" t="str">
        <f t="shared" ref="Y7:Y37" si="3">IF(AND(X7&gt;="IV",X7&lt;="IV"),"ACEPTABLE",IF(AND(X7&gt;="III",X7&lt;="III"),"MEJORABLE",IF(AND(X7&gt;="II",X7&lt;="II"),"ACEPTABLE CON CONTROL ESPECIFICO",IF(AND(X7&gt;="I",X7&lt;="I"),"NO ACEPTABLE",""))))</f>
        <v>ACEPTABLE CON CONTROL ESPECIFICO</v>
      </c>
      <c r="Z7" s="39">
        <v>1</v>
      </c>
      <c r="AA7" s="39" t="s">
        <v>54</v>
      </c>
      <c r="AB7" s="39" t="s">
        <v>55</v>
      </c>
      <c r="AC7" s="39"/>
      <c r="AD7" s="42" t="s">
        <v>56</v>
      </c>
      <c r="AE7" s="42"/>
      <c r="AF7" s="42" t="s">
        <v>337</v>
      </c>
      <c r="AG7" s="42" t="s">
        <v>58</v>
      </c>
      <c r="AH7" s="45" t="s">
        <v>59</v>
      </c>
    </row>
    <row r="8" spans="1:34" s="26" customFormat="1" ht="90" customHeight="1">
      <c r="A8" s="129"/>
      <c r="B8" s="130"/>
      <c r="C8" s="130"/>
      <c r="D8" s="131"/>
      <c r="E8" s="132"/>
      <c r="F8" s="37" t="s">
        <v>47</v>
      </c>
      <c r="G8" s="120"/>
      <c r="H8" s="3" t="s">
        <v>233</v>
      </c>
      <c r="I8" s="4" t="s">
        <v>50</v>
      </c>
      <c r="J8" s="4" t="s">
        <v>234</v>
      </c>
      <c r="K8" s="4" t="s">
        <v>235</v>
      </c>
      <c r="L8" s="3">
        <v>1</v>
      </c>
      <c r="M8" s="3">
        <v>3</v>
      </c>
      <c r="N8" s="3"/>
      <c r="O8" s="3" t="s">
        <v>236</v>
      </c>
      <c r="P8" s="3" t="s">
        <v>237</v>
      </c>
      <c r="Q8" s="3" t="s">
        <v>238</v>
      </c>
      <c r="R8" s="3">
        <v>6</v>
      </c>
      <c r="S8" s="3">
        <v>4</v>
      </c>
      <c r="T8" s="39">
        <f t="shared" ref="T8" si="4">+R8*S8</f>
        <v>24</v>
      </c>
      <c r="U8" s="40" t="str">
        <f t="shared" ref="U8" si="5">IF(AND(T8&gt;=2,T8&lt;=4),"BAJO",IF(AND(T8&gt;=6,T8&lt;=8),"MEDIO",IF(AND(T8&gt;=10,T8&lt;=20),"ALTO",IF(AND(T8&gt;=24,T8&lt;=40),"MUY ALTO",""))))</f>
        <v>MUY ALTO</v>
      </c>
      <c r="V8" s="39">
        <v>100</v>
      </c>
      <c r="W8" s="39">
        <f t="shared" ref="W8" si="6">+T8*V8</f>
        <v>2400</v>
      </c>
      <c r="X8" s="39" t="str">
        <f>IF(AND(W8&gt;=10,W8&lt;=20),"IV",IF(AND(W8&gt;=40,W8&lt;=120),"III",IF(AND(W8&gt;=150,W8&lt;=500),"II",IF(AND(W8&gt;=600,W8&lt;=4000),"I",""))))</f>
        <v>I</v>
      </c>
      <c r="Y8" s="41" t="str">
        <f t="shared" ref="Y8" si="7">IF(AND(X8&gt;="IV",X8&lt;="IV"),"ACEPTABLE",IF(AND(X8&gt;="III",X8&lt;="III"),"MEJORABLE",IF(AND(X8&gt;="II",X8&lt;="II"),"ACEPTABLE CON CONTROL ESPECIFICO",IF(AND(X8&gt;="I",X8&lt;="I"),"NO ACEPTABLE",""))))</f>
        <v>NO ACEPTABLE</v>
      </c>
      <c r="Z8" s="5">
        <v>1</v>
      </c>
      <c r="AA8" s="5" t="s">
        <v>239</v>
      </c>
      <c r="AB8" s="5" t="s">
        <v>55</v>
      </c>
      <c r="AC8" s="5"/>
      <c r="AD8" s="8"/>
      <c r="AE8" s="8"/>
      <c r="AF8" s="8" t="s">
        <v>240</v>
      </c>
      <c r="AG8" s="8" t="s">
        <v>241</v>
      </c>
      <c r="AH8" s="9"/>
    </row>
    <row r="9" spans="1:34" s="46" customFormat="1" ht="81.75" customHeight="1">
      <c r="A9" s="129"/>
      <c r="B9" s="130"/>
      <c r="C9" s="130"/>
      <c r="D9" s="131"/>
      <c r="E9" s="132"/>
      <c r="F9" s="43" t="s">
        <v>47</v>
      </c>
      <c r="G9" s="43" t="s">
        <v>60</v>
      </c>
      <c r="H9" s="43" t="s">
        <v>61</v>
      </c>
      <c r="I9" s="44" t="s">
        <v>62</v>
      </c>
      <c r="J9" s="44" t="s">
        <v>63</v>
      </c>
      <c r="K9" s="44" t="s">
        <v>64</v>
      </c>
      <c r="L9" s="43">
        <v>1</v>
      </c>
      <c r="M9" s="37">
        <v>20</v>
      </c>
      <c r="N9" s="43"/>
      <c r="O9" s="43" t="s">
        <v>53</v>
      </c>
      <c r="P9" s="43" t="s">
        <v>53</v>
      </c>
      <c r="Q9" s="43" t="s">
        <v>53</v>
      </c>
      <c r="R9" s="43">
        <v>2</v>
      </c>
      <c r="S9" s="43">
        <v>3</v>
      </c>
      <c r="T9" s="40">
        <f t="shared" si="0"/>
        <v>6</v>
      </c>
      <c r="U9" s="40" t="str">
        <f t="shared" si="1"/>
        <v>MEDIO</v>
      </c>
      <c r="V9" s="39">
        <v>25</v>
      </c>
      <c r="W9" s="40">
        <f t="shared" si="2"/>
        <v>150</v>
      </c>
      <c r="X9" s="40" t="str">
        <f t="shared" ref="X9" si="8">IF(AND(W9&gt;=10,W9&lt;=20),"IV",IF(AND(W9&gt;=40,W9&lt;=120),"III",IF(AND(W9&gt;=150,W9&lt;=500),"II",IF(AND(W9&gt;=600,W9&lt;=4000),"I",""))))</f>
        <v>II</v>
      </c>
      <c r="Y9" s="41" t="str">
        <f t="shared" si="3"/>
        <v>ACEPTABLE CON CONTROL ESPECIFICO</v>
      </c>
      <c r="Z9" s="39">
        <v>1</v>
      </c>
      <c r="AA9" s="45" t="s">
        <v>65</v>
      </c>
      <c r="AB9" s="39" t="s">
        <v>55</v>
      </c>
      <c r="AC9" s="40"/>
      <c r="AD9" s="45"/>
      <c r="AE9" s="45"/>
      <c r="AF9" s="45" t="s">
        <v>66</v>
      </c>
      <c r="AG9" s="40" t="s">
        <v>67</v>
      </c>
      <c r="AH9" s="45" t="s">
        <v>59</v>
      </c>
    </row>
    <row r="10" spans="1:34" s="26" customFormat="1" ht="72" customHeight="1">
      <c r="A10" s="129"/>
      <c r="B10" s="130"/>
      <c r="C10" s="130"/>
      <c r="D10" s="131"/>
      <c r="E10" s="132"/>
      <c r="F10" s="37" t="s">
        <v>47</v>
      </c>
      <c r="G10" s="118" t="s">
        <v>89</v>
      </c>
      <c r="H10" s="37" t="s">
        <v>90</v>
      </c>
      <c r="I10" s="38" t="s">
        <v>91</v>
      </c>
      <c r="J10" s="38" t="s">
        <v>284</v>
      </c>
      <c r="K10" s="38" t="s">
        <v>93</v>
      </c>
      <c r="L10" s="37">
        <v>1</v>
      </c>
      <c r="M10" s="37">
        <v>20</v>
      </c>
      <c r="N10" s="37"/>
      <c r="O10" s="37" t="s">
        <v>285</v>
      </c>
      <c r="P10" s="37" t="s">
        <v>53</v>
      </c>
      <c r="Q10" s="37" t="s">
        <v>53</v>
      </c>
      <c r="R10" s="37">
        <v>2</v>
      </c>
      <c r="S10" s="37">
        <v>4</v>
      </c>
      <c r="T10" s="39">
        <f t="shared" si="0"/>
        <v>8</v>
      </c>
      <c r="U10" s="40" t="str">
        <f t="shared" si="1"/>
        <v>MEDIO</v>
      </c>
      <c r="V10" s="39">
        <v>25</v>
      </c>
      <c r="W10" s="39">
        <f t="shared" si="2"/>
        <v>200</v>
      </c>
      <c r="X10" s="39" t="str">
        <f>IF(AND(W10&gt;=10,W10&lt;=20),"IV",IF(AND(W10&gt;=40,W10&lt;=120),"III",IF(AND(W10&gt;=150,W10&lt;=500),"II",IF(AND(W10&gt;=600,W10&lt;=4000),"I",""))))</f>
        <v>II</v>
      </c>
      <c r="Y10" s="41" t="str">
        <f t="shared" si="3"/>
        <v>ACEPTABLE CON CONTROL ESPECIFICO</v>
      </c>
      <c r="Z10" s="39">
        <v>1</v>
      </c>
      <c r="AA10" s="42" t="s">
        <v>95</v>
      </c>
      <c r="AB10" s="39" t="s">
        <v>55</v>
      </c>
      <c r="AC10" s="39"/>
      <c r="AD10" s="42"/>
      <c r="AE10" s="42"/>
      <c r="AF10" s="42"/>
      <c r="AG10" s="39" t="s">
        <v>286</v>
      </c>
      <c r="AH10" s="42" t="s">
        <v>97</v>
      </c>
    </row>
    <row r="11" spans="1:34" s="26" customFormat="1" ht="71.25" customHeight="1">
      <c r="A11" s="129"/>
      <c r="B11" s="130"/>
      <c r="C11" s="130"/>
      <c r="D11" s="131"/>
      <c r="E11" s="132"/>
      <c r="F11" s="37" t="s">
        <v>47</v>
      </c>
      <c r="G11" s="118"/>
      <c r="H11" s="37" t="s">
        <v>98</v>
      </c>
      <c r="I11" s="48" t="s">
        <v>338</v>
      </c>
      <c r="J11" s="49" t="s">
        <v>339</v>
      </c>
      <c r="K11" s="38" t="s">
        <v>101</v>
      </c>
      <c r="L11" s="37">
        <v>1</v>
      </c>
      <c r="M11" s="37">
        <v>20</v>
      </c>
      <c r="N11" s="37"/>
      <c r="O11" s="37" t="s">
        <v>53</v>
      </c>
      <c r="P11" s="37" t="s">
        <v>102</v>
      </c>
      <c r="Q11" s="37" t="s">
        <v>53</v>
      </c>
      <c r="R11" s="37">
        <v>2</v>
      </c>
      <c r="S11" s="37">
        <v>4</v>
      </c>
      <c r="T11" s="39">
        <f t="shared" si="0"/>
        <v>8</v>
      </c>
      <c r="U11" s="40" t="str">
        <f t="shared" si="1"/>
        <v>MEDIO</v>
      </c>
      <c r="V11" s="39">
        <v>25</v>
      </c>
      <c r="W11" s="39">
        <f t="shared" si="2"/>
        <v>200</v>
      </c>
      <c r="X11" s="39" t="str">
        <f t="shared" ref="X11" si="9">IF(AND(W11&gt;=10,W11&lt;=20),"IV",IF(AND(W11&gt;=40,W11&lt;=120),"III",IF(AND(W11&gt;=150,W11&lt;=500),"II",IF(AND(W11&gt;=600,W11&lt;=4000),"I",""))))</f>
        <v>II</v>
      </c>
      <c r="Y11" s="41" t="str">
        <f t="shared" si="3"/>
        <v>ACEPTABLE CON CONTROL ESPECIFICO</v>
      </c>
      <c r="Z11" s="39">
        <v>1</v>
      </c>
      <c r="AA11" s="42" t="s">
        <v>95</v>
      </c>
      <c r="AB11" s="39" t="s">
        <v>55</v>
      </c>
      <c r="AC11" s="39"/>
      <c r="AD11" s="42" t="s">
        <v>103</v>
      </c>
      <c r="AE11" s="42"/>
      <c r="AF11" s="45" t="s">
        <v>289</v>
      </c>
      <c r="AG11" s="39" t="s">
        <v>286</v>
      </c>
      <c r="AH11" s="45" t="s">
        <v>59</v>
      </c>
    </row>
    <row r="12" spans="1:34" s="26" customFormat="1" ht="72" customHeight="1">
      <c r="A12" s="129"/>
      <c r="B12" s="130"/>
      <c r="C12" s="130"/>
      <c r="D12" s="131"/>
      <c r="E12" s="132"/>
      <c r="F12" s="37" t="s">
        <v>47</v>
      </c>
      <c r="G12" s="118"/>
      <c r="H12" s="37" t="s">
        <v>105</v>
      </c>
      <c r="I12" s="38" t="s">
        <v>106</v>
      </c>
      <c r="J12" s="38" t="s">
        <v>107</v>
      </c>
      <c r="K12" s="38" t="s">
        <v>108</v>
      </c>
      <c r="L12" s="37">
        <v>1</v>
      </c>
      <c r="M12" s="37">
        <v>20</v>
      </c>
      <c r="N12" s="37"/>
      <c r="O12" s="37" t="s">
        <v>53</v>
      </c>
      <c r="P12" s="37" t="s">
        <v>102</v>
      </c>
      <c r="Q12" s="37" t="s">
        <v>53</v>
      </c>
      <c r="R12" s="37">
        <v>2</v>
      </c>
      <c r="S12" s="37">
        <v>1</v>
      </c>
      <c r="T12" s="39">
        <f t="shared" si="0"/>
        <v>2</v>
      </c>
      <c r="U12" s="40" t="str">
        <f t="shared" si="1"/>
        <v>BAJO</v>
      </c>
      <c r="V12" s="39">
        <v>25</v>
      </c>
      <c r="W12" s="39">
        <f t="shared" si="2"/>
        <v>50</v>
      </c>
      <c r="X12" s="39" t="str">
        <f>IF(AND(W12&gt;=10,W12&lt;=20),"IV",IF(AND(W12&gt;=40,W12&lt;=120),"III",IF(AND(W12&gt;=150,W12&lt;=500),"II",IF(AND(W12&gt;=600,W12&lt;=4000),"I",""))))</f>
        <v>III</v>
      </c>
      <c r="Y12" s="41" t="str">
        <f t="shared" si="3"/>
        <v>MEJORABLE</v>
      </c>
      <c r="Z12" s="39">
        <v>1</v>
      </c>
      <c r="AA12" s="42" t="s">
        <v>95</v>
      </c>
      <c r="AB12" s="39" t="s">
        <v>55</v>
      </c>
      <c r="AC12" s="39"/>
      <c r="AD12" s="42" t="s">
        <v>340</v>
      </c>
      <c r="AE12" s="42"/>
      <c r="AF12" s="42" t="s">
        <v>109</v>
      </c>
      <c r="AG12" s="39" t="s">
        <v>286</v>
      </c>
      <c r="AH12" s="42" t="s">
        <v>110</v>
      </c>
    </row>
    <row r="13" spans="1:34" s="26" customFormat="1" ht="72" customHeight="1">
      <c r="A13" s="129"/>
      <c r="B13" s="130"/>
      <c r="C13" s="130"/>
      <c r="D13" s="131"/>
      <c r="E13" s="132"/>
      <c r="F13" s="37" t="s">
        <v>47</v>
      </c>
      <c r="G13" s="118" t="s">
        <v>111</v>
      </c>
      <c r="H13" s="37" t="s">
        <v>112</v>
      </c>
      <c r="I13" s="48" t="s">
        <v>113</v>
      </c>
      <c r="J13" s="38" t="s">
        <v>114</v>
      </c>
      <c r="K13" s="38" t="s">
        <v>115</v>
      </c>
      <c r="L13" s="37">
        <v>1</v>
      </c>
      <c r="M13" s="37">
        <v>0</v>
      </c>
      <c r="N13" s="37"/>
      <c r="O13" s="37" t="s">
        <v>53</v>
      </c>
      <c r="P13" s="37" t="s">
        <v>53</v>
      </c>
      <c r="Q13" s="37" t="s">
        <v>53</v>
      </c>
      <c r="R13" s="37">
        <v>2</v>
      </c>
      <c r="S13" s="37">
        <v>2</v>
      </c>
      <c r="T13" s="39">
        <f t="shared" si="0"/>
        <v>4</v>
      </c>
      <c r="U13" s="40" t="str">
        <f t="shared" si="1"/>
        <v>BAJO</v>
      </c>
      <c r="V13" s="39">
        <v>60</v>
      </c>
      <c r="W13" s="39">
        <f t="shared" si="2"/>
        <v>240</v>
      </c>
      <c r="X13" s="39" t="str">
        <f t="shared" ref="X13:X15" si="10">IF(AND(W13&gt;=10,W13&lt;=20),"IV",IF(AND(W13&gt;=40,W13&lt;=120),"III",IF(AND(W13&gt;=150,W13&lt;=500),"II",IF(AND(W13&gt;=600,W13&lt;=4000),"I",""))))</f>
        <v>II</v>
      </c>
      <c r="Y13" s="41" t="str">
        <f t="shared" si="3"/>
        <v>ACEPTABLE CON CONTROL ESPECIFICO</v>
      </c>
      <c r="Z13" s="39">
        <v>1</v>
      </c>
      <c r="AA13" s="42" t="s">
        <v>116</v>
      </c>
      <c r="AB13" s="39" t="s">
        <v>55</v>
      </c>
      <c r="AC13" s="39"/>
      <c r="AD13" s="50"/>
      <c r="AE13" s="42"/>
      <c r="AF13" s="123" t="s">
        <v>117</v>
      </c>
      <c r="AG13" s="42"/>
      <c r="AH13" s="42" t="s">
        <v>118</v>
      </c>
    </row>
    <row r="14" spans="1:34" s="26" customFormat="1" ht="92.25" customHeight="1">
      <c r="A14" s="129"/>
      <c r="B14" s="130"/>
      <c r="C14" s="130"/>
      <c r="D14" s="131"/>
      <c r="E14" s="132"/>
      <c r="F14" s="37" t="s">
        <v>47</v>
      </c>
      <c r="G14" s="118"/>
      <c r="H14" s="37" t="s">
        <v>119</v>
      </c>
      <c r="I14" s="48" t="s">
        <v>291</v>
      </c>
      <c r="J14" s="38" t="s">
        <v>121</v>
      </c>
      <c r="K14" s="38" t="s">
        <v>122</v>
      </c>
      <c r="L14" s="37">
        <v>1</v>
      </c>
      <c r="M14" s="37">
        <v>0</v>
      </c>
      <c r="N14" s="37"/>
      <c r="O14" s="37" t="s">
        <v>53</v>
      </c>
      <c r="P14" s="37" t="s">
        <v>53</v>
      </c>
      <c r="Q14" s="37" t="s">
        <v>53</v>
      </c>
      <c r="R14" s="37">
        <v>2</v>
      </c>
      <c r="S14" s="37">
        <v>2</v>
      </c>
      <c r="T14" s="39">
        <f t="shared" si="0"/>
        <v>4</v>
      </c>
      <c r="U14" s="40" t="str">
        <f t="shared" si="1"/>
        <v>BAJO</v>
      </c>
      <c r="V14" s="39">
        <v>60</v>
      </c>
      <c r="W14" s="39">
        <f t="shared" si="2"/>
        <v>240</v>
      </c>
      <c r="X14" s="39" t="str">
        <f t="shared" si="10"/>
        <v>II</v>
      </c>
      <c r="Y14" s="41" t="str">
        <f t="shared" si="3"/>
        <v>ACEPTABLE CON CONTROL ESPECIFICO</v>
      </c>
      <c r="Z14" s="39">
        <v>1</v>
      </c>
      <c r="AA14" s="42" t="s">
        <v>116</v>
      </c>
      <c r="AB14" s="39" t="s">
        <v>55</v>
      </c>
      <c r="AC14" s="39"/>
      <c r="AD14" s="50"/>
      <c r="AE14" s="42"/>
      <c r="AF14" s="123"/>
      <c r="AG14" s="42"/>
      <c r="AH14" s="42" t="s">
        <v>118</v>
      </c>
    </row>
    <row r="15" spans="1:34" s="26" customFormat="1" ht="92.25" customHeight="1">
      <c r="A15" s="129"/>
      <c r="B15" s="130"/>
      <c r="C15" s="130"/>
      <c r="D15" s="131"/>
      <c r="E15" s="132"/>
      <c r="F15" s="37" t="s">
        <v>47</v>
      </c>
      <c r="G15" s="118"/>
      <c r="H15" s="37" t="s">
        <v>249</v>
      </c>
      <c r="I15" s="48" t="s">
        <v>250</v>
      </c>
      <c r="J15" s="38" t="s">
        <v>121</v>
      </c>
      <c r="K15" s="38" t="s">
        <v>122</v>
      </c>
      <c r="L15" s="37">
        <v>1</v>
      </c>
      <c r="M15" s="37">
        <v>0</v>
      </c>
      <c r="N15" s="37"/>
      <c r="O15" s="37" t="s">
        <v>53</v>
      </c>
      <c r="P15" s="37" t="s">
        <v>53</v>
      </c>
      <c r="Q15" s="37" t="s">
        <v>53</v>
      </c>
      <c r="R15" s="37">
        <v>2</v>
      </c>
      <c r="S15" s="37">
        <v>2</v>
      </c>
      <c r="T15" s="39">
        <f t="shared" si="0"/>
        <v>4</v>
      </c>
      <c r="U15" s="40" t="str">
        <f t="shared" si="1"/>
        <v>BAJO</v>
      </c>
      <c r="V15" s="39">
        <v>60</v>
      </c>
      <c r="W15" s="39">
        <f t="shared" si="2"/>
        <v>240</v>
      </c>
      <c r="X15" s="39" t="str">
        <f t="shared" si="10"/>
        <v>II</v>
      </c>
      <c r="Y15" s="41" t="str">
        <f t="shared" si="3"/>
        <v>ACEPTABLE CON CONTROL ESPECIFICO</v>
      </c>
      <c r="Z15" s="39">
        <v>1</v>
      </c>
      <c r="AA15" s="42" t="s">
        <v>116</v>
      </c>
      <c r="AB15" s="39" t="s">
        <v>55</v>
      </c>
      <c r="AC15" s="39"/>
      <c r="AD15" s="50"/>
      <c r="AE15" s="42"/>
      <c r="AF15" s="123"/>
      <c r="AG15" s="42"/>
      <c r="AH15" s="42" t="s">
        <v>118</v>
      </c>
    </row>
    <row r="16" spans="1:34" s="26" customFormat="1" ht="72" customHeight="1">
      <c r="A16" s="129"/>
      <c r="B16" s="130"/>
      <c r="C16" s="130"/>
      <c r="D16" s="131"/>
      <c r="E16" s="132"/>
      <c r="F16" s="37" t="s">
        <v>47</v>
      </c>
      <c r="G16" s="118" t="s">
        <v>137</v>
      </c>
      <c r="H16" s="37" t="s">
        <v>292</v>
      </c>
      <c r="I16" s="38" t="s">
        <v>293</v>
      </c>
      <c r="J16" s="38" t="s">
        <v>140</v>
      </c>
      <c r="K16" s="38" t="s">
        <v>294</v>
      </c>
      <c r="L16" s="37">
        <v>1</v>
      </c>
      <c r="M16" s="37">
        <v>0</v>
      </c>
      <c r="N16" s="37"/>
      <c r="O16" s="37" t="s">
        <v>53</v>
      </c>
      <c r="P16" s="37" t="s">
        <v>53</v>
      </c>
      <c r="Q16" s="37" t="s">
        <v>53</v>
      </c>
      <c r="R16" s="37">
        <v>2</v>
      </c>
      <c r="S16" s="37">
        <v>4</v>
      </c>
      <c r="T16" s="39">
        <f t="shared" si="0"/>
        <v>8</v>
      </c>
      <c r="U16" s="40" t="str">
        <f t="shared" si="1"/>
        <v>MEDIO</v>
      </c>
      <c r="V16" s="39">
        <v>25</v>
      </c>
      <c r="W16" s="39">
        <f t="shared" si="2"/>
        <v>200</v>
      </c>
      <c r="X16" s="39" t="str">
        <f>IF(AND(W16&gt;=10,W16&lt;=20),"IV",IF(AND(W16&gt;=40,W16&lt;=120),"III",IF(AND(W16&gt;=150,W16&lt;=500),"II",IF(AND(W16&gt;=600,W16&lt;=4000),"I",""))))</f>
        <v>II</v>
      </c>
      <c r="Y16" s="41" t="str">
        <f t="shared" si="3"/>
        <v>ACEPTABLE CON CONTROL ESPECIFICO</v>
      </c>
      <c r="Z16" s="39">
        <v>1</v>
      </c>
      <c r="AA16" s="38" t="s">
        <v>128</v>
      </c>
      <c r="AB16" s="39" t="s">
        <v>55</v>
      </c>
      <c r="AC16" s="39"/>
      <c r="AD16" s="50" t="s">
        <v>295</v>
      </c>
      <c r="AE16" s="50"/>
      <c r="AF16" s="50" t="s">
        <v>296</v>
      </c>
      <c r="AG16" s="50"/>
      <c r="AH16" s="50" t="s">
        <v>297</v>
      </c>
    </row>
    <row r="17" spans="1:34" s="26" customFormat="1" ht="85.5" customHeight="1">
      <c r="A17" s="129"/>
      <c r="B17" s="130"/>
      <c r="C17" s="130"/>
      <c r="D17" s="131"/>
      <c r="E17" s="132"/>
      <c r="F17" s="37" t="s">
        <v>47</v>
      </c>
      <c r="G17" s="118"/>
      <c r="H17" s="37" t="s">
        <v>300</v>
      </c>
      <c r="I17" s="38" t="s">
        <v>301</v>
      </c>
      <c r="J17" s="38" t="s">
        <v>302</v>
      </c>
      <c r="K17" s="38" t="s">
        <v>303</v>
      </c>
      <c r="L17" s="37">
        <v>1</v>
      </c>
      <c r="M17" s="37">
        <v>0</v>
      </c>
      <c r="N17" s="37"/>
      <c r="O17" s="37" t="s">
        <v>53</v>
      </c>
      <c r="P17" s="37" t="s">
        <v>53</v>
      </c>
      <c r="Q17" s="37" t="s">
        <v>53</v>
      </c>
      <c r="R17" s="37">
        <v>3</v>
      </c>
      <c r="S17" s="37">
        <v>4</v>
      </c>
      <c r="T17" s="39">
        <f>+R17*S17</f>
        <v>12</v>
      </c>
      <c r="U17" s="40" t="str">
        <f t="shared" si="1"/>
        <v>ALTO</v>
      </c>
      <c r="V17" s="39">
        <v>60</v>
      </c>
      <c r="W17" s="39">
        <f>+T17*V17</f>
        <v>720</v>
      </c>
      <c r="X17" s="39" t="str">
        <f t="shared" ref="X17:X37" si="11">IF(AND(W17&gt;=10,W17&lt;=20),"IV",IF(AND(W17&gt;=40,W17&lt;=120),"III",IF(AND(W17&gt;=150,W17&lt;=500),"II",IF(AND(W17&gt;=600,W17&lt;=4000),"I",""))))</f>
        <v>I</v>
      </c>
      <c r="Y17" s="41" t="str">
        <f t="shared" si="3"/>
        <v>NO ACEPTABLE</v>
      </c>
      <c r="Z17" s="39">
        <v>1</v>
      </c>
      <c r="AA17" s="38" t="s">
        <v>304</v>
      </c>
      <c r="AB17" s="39" t="s">
        <v>55</v>
      </c>
      <c r="AC17" s="51"/>
      <c r="AD17" s="50"/>
      <c r="AE17" s="50"/>
      <c r="AF17" s="50" t="s">
        <v>296</v>
      </c>
      <c r="AG17" s="50" t="s">
        <v>305</v>
      </c>
      <c r="AH17" s="50" t="s">
        <v>306</v>
      </c>
    </row>
    <row r="18" spans="1:34" s="26" customFormat="1" ht="72" customHeight="1">
      <c r="A18" s="129"/>
      <c r="B18" s="130"/>
      <c r="C18" s="130"/>
      <c r="D18" s="131"/>
      <c r="E18" s="132"/>
      <c r="F18" s="37" t="s">
        <v>47</v>
      </c>
      <c r="G18" s="118"/>
      <c r="H18" s="37" t="s">
        <v>138</v>
      </c>
      <c r="I18" s="38" t="s">
        <v>301</v>
      </c>
      <c r="J18" s="38" t="s">
        <v>302</v>
      </c>
      <c r="K18" s="38" t="s">
        <v>141</v>
      </c>
      <c r="L18" s="37">
        <v>1</v>
      </c>
      <c r="M18" s="37">
        <v>0</v>
      </c>
      <c r="N18" s="37"/>
      <c r="O18" s="37" t="s">
        <v>53</v>
      </c>
      <c r="P18" s="37" t="s">
        <v>53</v>
      </c>
      <c r="Q18" s="37" t="s">
        <v>53</v>
      </c>
      <c r="R18" s="37">
        <v>3</v>
      </c>
      <c r="S18" s="37">
        <v>4</v>
      </c>
      <c r="T18" s="39">
        <f t="shared" si="0"/>
        <v>12</v>
      </c>
      <c r="U18" s="40" t="str">
        <f t="shared" si="1"/>
        <v>ALTO</v>
      </c>
      <c r="V18" s="39">
        <v>60</v>
      </c>
      <c r="W18" s="39">
        <f t="shared" si="2"/>
        <v>720</v>
      </c>
      <c r="X18" s="39" t="str">
        <f t="shared" si="11"/>
        <v>I</v>
      </c>
      <c r="Y18" s="41" t="str">
        <f t="shared" si="3"/>
        <v>NO ACEPTABLE</v>
      </c>
      <c r="Z18" s="39">
        <v>1</v>
      </c>
      <c r="AA18" s="38" t="s">
        <v>136</v>
      </c>
      <c r="AB18" s="39" t="s">
        <v>55</v>
      </c>
      <c r="AC18" s="39" t="s">
        <v>142</v>
      </c>
      <c r="AD18" s="50"/>
      <c r="AE18" s="50"/>
      <c r="AF18" s="50" t="s">
        <v>296</v>
      </c>
      <c r="AG18" s="50" t="s">
        <v>305</v>
      </c>
      <c r="AH18" s="50" t="s">
        <v>306</v>
      </c>
    </row>
    <row r="19" spans="1:34" s="26" customFormat="1" ht="72" customHeight="1">
      <c r="A19" s="129"/>
      <c r="B19" s="130"/>
      <c r="C19" s="130"/>
      <c r="D19" s="131"/>
      <c r="E19" s="132"/>
      <c r="F19" s="37" t="s">
        <v>47</v>
      </c>
      <c r="G19" s="118" t="s">
        <v>159</v>
      </c>
      <c r="H19" s="118" t="s">
        <v>150</v>
      </c>
      <c r="I19" s="48" t="s">
        <v>151</v>
      </c>
      <c r="J19" s="38" t="s">
        <v>341</v>
      </c>
      <c r="K19" s="38" t="s">
        <v>153</v>
      </c>
      <c r="L19" s="37">
        <v>1</v>
      </c>
      <c r="M19" s="37">
        <v>20</v>
      </c>
      <c r="N19" s="37"/>
      <c r="O19" s="37" t="s">
        <v>53</v>
      </c>
      <c r="P19" s="37" t="s">
        <v>154</v>
      </c>
      <c r="Q19" s="37" t="s">
        <v>53</v>
      </c>
      <c r="R19" s="37">
        <v>2</v>
      </c>
      <c r="S19" s="37">
        <v>4</v>
      </c>
      <c r="T19" s="39">
        <f t="shared" si="0"/>
        <v>8</v>
      </c>
      <c r="U19" s="40" t="str">
        <f t="shared" si="1"/>
        <v>MEDIO</v>
      </c>
      <c r="V19" s="39">
        <v>25</v>
      </c>
      <c r="W19" s="39">
        <f t="shared" si="2"/>
        <v>200</v>
      </c>
      <c r="X19" s="39" t="str">
        <f t="shared" si="11"/>
        <v>II</v>
      </c>
      <c r="Y19" s="41" t="str">
        <f t="shared" si="3"/>
        <v>ACEPTABLE CON CONTROL ESPECIFICO</v>
      </c>
      <c r="Z19" s="39">
        <v>1</v>
      </c>
      <c r="AA19" s="42" t="s">
        <v>155</v>
      </c>
      <c r="AB19" s="39" t="s">
        <v>55</v>
      </c>
      <c r="AC19" s="39"/>
      <c r="AD19" s="121" t="s">
        <v>156</v>
      </c>
      <c r="AE19" s="121"/>
      <c r="AF19" s="122" t="s">
        <v>157</v>
      </c>
      <c r="AG19" s="121"/>
      <c r="AH19" s="121" t="s">
        <v>158</v>
      </c>
    </row>
    <row r="20" spans="1:34" s="26" customFormat="1" ht="72" customHeight="1">
      <c r="A20" s="129"/>
      <c r="B20" s="130"/>
      <c r="C20" s="130"/>
      <c r="D20" s="131"/>
      <c r="E20" s="132"/>
      <c r="F20" s="37" t="s">
        <v>47</v>
      </c>
      <c r="G20" s="118"/>
      <c r="H20" s="118"/>
      <c r="I20" s="48" t="s">
        <v>160</v>
      </c>
      <c r="J20" s="38" t="s">
        <v>161</v>
      </c>
      <c r="K20" s="38" t="s">
        <v>162</v>
      </c>
      <c r="L20" s="37">
        <v>1</v>
      </c>
      <c r="M20" s="37">
        <v>20</v>
      </c>
      <c r="N20" s="37"/>
      <c r="O20" s="37" t="s">
        <v>53</v>
      </c>
      <c r="P20" s="37" t="s">
        <v>53</v>
      </c>
      <c r="Q20" s="37" t="s">
        <v>53</v>
      </c>
      <c r="R20" s="37">
        <v>2</v>
      </c>
      <c r="S20" s="37">
        <v>1</v>
      </c>
      <c r="T20" s="39">
        <f t="shared" si="0"/>
        <v>2</v>
      </c>
      <c r="U20" s="40" t="str">
        <f t="shared" si="1"/>
        <v>BAJO</v>
      </c>
      <c r="V20" s="39">
        <v>60</v>
      </c>
      <c r="W20" s="39">
        <f t="shared" si="2"/>
        <v>120</v>
      </c>
      <c r="X20" s="39" t="str">
        <f t="shared" si="11"/>
        <v>III</v>
      </c>
      <c r="Y20" s="41" t="str">
        <f t="shared" si="3"/>
        <v>MEJORABLE</v>
      </c>
      <c r="Z20" s="39">
        <v>1</v>
      </c>
      <c r="AA20" s="42" t="s">
        <v>163</v>
      </c>
      <c r="AB20" s="39" t="s">
        <v>55</v>
      </c>
      <c r="AC20" s="39"/>
      <c r="AD20" s="121"/>
      <c r="AE20" s="121"/>
      <c r="AF20" s="122"/>
      <c r="AG20" s="121"/>
      <c r="AH20" s="121"/>
    </row>
    <row r="21" spans="1:34" s="26" customFormat="1" ht="72" customHeight="1">
      <c r="A21" s="129"/>
      <c r="B21" s="130"/>
      <c r="C21" s="130"/>
      <c r="D21" s="131"/>
      <c r="E21" s="132"/>
      <c r="F21" s="37" t="s">
        <v>47</v>
      </c>
      <c r="G21" s="118"/>
      <c r="H21" s="118"/>
      <c r="I21" s="48" t="s">
        <v>164</v>
      </c>
      <c r="J21" s="48" t="s">
        <v>165</v>
      </c>
      <c r="K21" s="38" t="s">
        <v>166</v>
      </c>
      <c r="L21" s="37">
        <v>1</v>
      </c>
      <c r="M21" s="37">
        <v>20</v>
      </c>
      <c r="N21" s="37"/>
      <c r="O21" s="37" t="s">
        <v>167</v>
      </c>
      <c r="P21" s="37" t="s">
        <v>53</v>
      </c>
      <c r="Q21" s="37" t="s">
        <v>53</v>
      </c>
      <c r="R21" s="37">
        <v>2</v>
      </c>
      <c r="S21" s="37">
        <v>1</v>
      </c>
      <c r="T21" s="39">
        <f t="shared" si="0"/>
        <v>2</v>
      </c>
      <c r="U21" s="40" t="str">
        <f t="shared" si="1"/>
        <v>BAJO</v>
      </c>
      <c r="V21" s="39">
        <v>60</v>
      </c>
      <c r="W21" s="39">
        <f t="shared" si="2"/>
        <v>120</v>
      </c>
      <c r="X21" s="39" t="str">
        <f t="shared" si="11"/>
        <v>III</v>
      </c>
      <c r="Y21" s="41" t="str">
        <f t="shared" si="3"/>
        <v>MEJORABLE</v>
      </c>
      <c r="Z21" s="39">
        <v>1</v>
      </c>
      <c r="AA21" s="42" t="s">
        <v>168</v>
      </c>
      <c r="AB21" s="39" t="s">
        <v>55</v>
      </c>
      <c r="AC21" s="39"/>
      <c r="AD21" s="121"/>
      <c r="AE21" s="121"/>
      <c r="AF21" s="122"/>
      <c r="AG21" s="121"/>
      <c r="AH21" s="121"/>
    </row>
    <row r="22" spans="1:34" s="26" customFormat="1" ht="72" customHeight="1">
      <c r="A22" s="129"/>
      <c r="B22" s="130"/>
      <c r="C22" s="130"/>
      <c r="D22" s="131"/>
      <c r="E22" s="132"/>
      <c r="F22" s="37" t="s">
        <v>47</v>
      </c>
      <c r="G22" s="118"/>
      <c r="H22" s="118" t="s">
        <v>169</v>
      </c>
      <c r="I22" s="48" t="s">
        <v>170</v>
      </c>
      <c r="J22" s="38" t="s">
        <v>171</v>
      </c>
      <c r="K22" s="38" t="s">
        <v>172</v>
      </c>
      <c r="L22" s="37">
        <v>1</v>
      </c>
      <c r="M22" s="37">
        <v>0</v>
      </c>
      <c r="N22" s="37"/>
      <c r="O22" s="37" t="s">
        <v>173</v>
      </c>
      <c r="P22" s="37" t="s">
        <v>53</v>
      </c>
      <c r="Q22" s="37" t="s">
        <v>53</v>
      </c>
      <c r="R22" s="37">
        <v>6</v>
      </c>
      <c r="S22" s="37">
        <v>3</v>
      </c>
      <c r="T22" s="39">
        <f t="shared" si="0"/>
        <v>18</v>
      </c>
      <c r="U22" s="40" t="str">
        <f t="shared" si="1"/>
        <v>ALTO</v>
      </c>
      <c r="V22" s="39">
        <v>60</v>
      </c>
      <c r="W22" s="39">
        <f t="shared" si="2"/>
        <v>1080</v>
      </c>
      <c r="X22" s="39" t="str">
        <f t="shared" si="11"/>
        <v>I</v>
      </c>
      <c r="Y22" s="41" t="str">
        <f t="shared" si="3"/>
        <v>NO ACEPTABLE</v>
      </c>
      <c r="Z22" s="39">
        <v>1</v>
      </c>
      <c r="AA22" s="42" t="s">
        <v>174</v>
      </c>
      <c r="AB22" s="39" t="s">
        <v>55</v>
      </c>
      <c r="AC22" s="39"/>
      <c r="AD22" s="42"/>
      <c r="AE22" s="42"/>
      <c r="AF22" s="128" t="s">
        <v>175</v>
      </c>
      <c r="AG22" s="42"/>
      <c r="AH22" s="128" t="s">
        <v>176</v>
      </c>
    </row>
    <row r="23" spans="1:34" s="26" customFormat="1" ht="72" customHeight="1">
      <c r="A23" s="129"/>
      <c r="B23" s="130"/>
      <c r="C23" s="130"/>
      <c r="D23" s="131"/>
      <c r="E23" s="132"/>
      <c r="F23" s="37" t="s">
        <v>47</v>
      </c>
      <c r="G23" s="118"/>
      <c r="H23" s="118"/>
      <c r="I23" s="48" t="s">
        <v>177</v>
      </c>
      <c r="J23" s="38" t="s">
        <v>178</v>
      </c>
      <c r="K23" s="38" t="s">
        <v>172</v>
      </c>
      <c r="L23" s="37">
        <v>1</v>
      </c>
      <c r="M23" s="37">
        <v>0</v>
      </c>
      <c r="N23" s="37"/>
      <c r="O23" s="37" t="s">
        <v>173</v>
      </c>
      <c r="P23" s="37" t="s">
        <v>53</v>
      </c>
      <c r="Q23" s="37" t="s">
        <v>53</v>
      </c>
      <c r="R23" s="37">
        <v>2</v>
      </c>
      <c r="S23" s="37">
        <v>2</v>
      </c>
      <c r="T23" s="39">
        <f t="shared" si="0"/>
        <v>4</v>
      </c>
      <c r="U23" s="40" t="str">
        <f t="shared" si="1"/>
        <v>BAJO</v>
      </c>
      <c r="V23" s="39">
        <v>60</v>
      </c>
      <c r="W23" s="39">
        <f t="shared" si="2"/>
        <v>240</v>
      </c>
      <c r="X23" s="39" t="str">
        <f t="shared" si="11"/>
        <v>II</v>
      </c>
      <c r="Y23" s="41" t="str">
        <f t="shared" si="3"/>
        <v>ACEPTABLE CON CONTROL ESPECIFICO</v>
      </c>
      <c r="Z23" s="39">
        <v>1</v>
      </c>
      <c r="AA23" s="42" t="s">
        <v>174</v>
      </c>
      <c r="AB23" s="39" t="s">
        <v>55</v>
      </c>
      <c r="AC23" s="39"/>
      <c r="AD23" s="42"/>
      <c r="AE23" s="42"/>
      <c r="AF23" s="128"/>
      <c r="AG23" s="42"/>
      <c r="AH23" s="128"/>
    </row>
    <row r="24" spans="1:34" s="26" customFormat="1" ht="72" customHeight="1">
      <c r="A24" s="129"/>
      <c r="B24" s="130"/>
      <c r="C24" s="130"/>
      <c r="D24" s="131"/>
      <c r="E24" s="132"/>
      <c r="F24" s="37" t="s">
        <v>47</v>
      </c>
      <c r="G24" s="118"/>
      <c r="H24" s="118"/>
      <c r="I24" s="48" t="s">
        <v>179</v>
      </c>
      <c r="J24" s="38" t="s">
        <v>180</v>
      </c>
      <c r="K24" s="38" t="s">
        <v>172</v>
      </c>
      <c r="L24" s="37">
        <v>1</v>
      </c>
      <c r="M24" s="37">
        <v>20</v>
      </c>
      <c r="N24" s="37"/>
      <c r="O24" s="37" t="s">
        <v>53</v>
      </c>
      <c r="P24" s="37" t="s">
        <v>53</v>
      </c>
      <c r="Q24" s="37" t="s">
        <v>53</v>
      </c>
      <c r="R24" s="37">
        <v>2</v>
      </c>
      <c r="S24" s="37">
        <v>1</v>
      </c>
      <c r="T24" s="39">
        <f t="shared" si="0"/>
        <v>2</v>
      </c>
      <c r="U24" s="40" t="str">
        <f t="shared" si="1"/>
        <v>BAJO</v>
      </c>
      <c r="V24" s="39">
        <v>25</v>
      </c>
      <c r="W24" s="39">
        <f t="shared" si="2"/>
        <v>50</v>
      </c>
      <c r="X24" s="39" t="str">
        <f t="shared" si="11"/>
        <v>III</v>
      </c>
      <c r="Y24" s="41" t="str">
        <f t="shared" si="3"/>
        <v>MEJORABLE</v>
      </c>
      <c r="Z24" s="39">
        <v>1</v>
      </c>
      <c r="AA24" s="42" t="s">
        <v>181</v>
      </c>
      <c r="AB24" s="39" t="s">
        <v>55</v>
      </c>
      <c r="AC24" s="39"/>
      <c r="AD24" s="42"/>
      <c r="AE24" s="42"/>
      <c r="AF24" s="128"/>
      <c r="AG24" s="42"/>
      <c r="AH24" s="128"/>
    </row>
    <row r="25" spans="1:34" s="26" customFormat="1" ht="72" customHeight="1">
      <c r="A25" s="129"/>
      <c r="B25" s="130"/>
      <c r="C25" s="130"/>
      <c r="D25" s="131"/>
      <c r="E25" s="132"/>
      <c r="F25" s="37" t="s">
        <v>47</v>
      </c>
      <c r="G25" s="118"/>
      <c r="H25" s="118"/>
      <c r="I25" s="48" t="s">
        <v>182</v>
      </c>
      <c r="J25" s="38" t="s">
        <v>183</v>
      </c>
      <c r="K25" s="38" t="s">
        <v>184</v>
      </c>
      <c r="L25" s="37">
        <v>1</v>
      </c>
      <c r="M25" s="37">
        <v>20</v>
      </c>
      <c r="N25" s="37"/>
      <c r="O25" s="37" t="s">
        <v>53</v>
      </c>
      <c r="P25" s="37" t="s">
        <v>53</v>
      </c>
      <c r="Q25" s="37" t="s">
        <v>53</v>
      </c>
      <c r="R25" s="37">
        <v>6</v>
      </c>
      <c r="S25" s="37">
        <v>3</v>
      </c>
      <c r="T25" s="39">
        <f t="shared" si="0"/>
        <v>18</v>
      </c>
      <c r="U25" s="40" t="str">
        <f t="shared" si="1"/>
        <v>ALTO</v>
      </c>
      <c r="V25" s="39">
        <v>25</v>
      </c>
      <c r="W25" s="39">
        <f t="shared" si="2"/>
        <v>450</v>
      </c>
      <c r="X25" s="39" t="str">
        <f t="shared" si="11"/>
        <v>II</v>
      </c>
      <c r="Y25" s="41" t="str">
        <f t="shared" si="3"/>
        <v>ACEPTABLE CON CONTROL ESPECIFICO</v>
      </c>
      <c r="Z25" s="39">
        <v>1</v>
      </c>
      <c r="AA25" s="42" t="s">
        <v>181</v>
      </c>
      <c r="AB25" s="39" t="s">
        <v>55</v>
      </c>
      <c r="AC25" s="39"/>
      <c r="AD25" s="42" t="s">
        <v>185</v>
      </c>
      <c r="AE25" s="42"/>
      <c r="AF25" s="42"/>
      <c r="AG25" s="42"/>
      <c r="AH25" s="42"/>
    </row>
    <row r="26" spans="1:34" s="26" customFormat="1" ht="72" customHeight="1">
      <c r="A26" s="129"/>
      <c r="B26" s="130"/>
      <c r="C26" s="130"/>
      <c r="D26" s="131"/>
      <c r="E26" s="132"/>
      <c r="F26" s="37" t="s">
        <v>47</v>
      </c>
      <c r="G26" s="118"/>
      <c r="H26" s="118"/>
      <c r="I26" s="48" t="s">
        <v>186</v>
      </c>
      <c r="J26" s="38" t="s">
        <v>187</v>
      </c>
      <c r="K26" s="38" t="s">
        <v>188</v>
      </c>
      <c r="L26" s="37">
        <v>1</v>
      </c>
      <c r="M26" s="37">
        <v>20</v>
      </c>
      <c r="N26" s="37"/>
      <c r="O26" s="37" t="s">
        <v>53</v>
      </c>
      <c r="P26" s="37" t="s">
        <v>53</v>
      </c>
      <c r="Q26" s="37" t="s">
        <v>53</v>
      </c>
      <c r="R26" s="37">
        <v>6</v>
      </c>
      <c r="S26" s="37">
        <v>4</v>
      </c>
      <c r="T26" s="39">
        <f t="shared" si="0"/>
        <v>24</v>
      </c>
      <c r="U26" s="40" t="str">
        <f t="shared" si="1"/>
        <v>MUY ALTO</v>
      </c>
      <c r="V26" s="39">
        <v>100</v>
      </c>
      <c r="W26" s="39">
        <f t="shared" si="2"/>
        <v>2400</v>
      </c>
      <c r="X26" s="39" t="str">
        <f t="shared" si="11"/>
        <v>I</v>
      </c>
      <c r="Y26" s="41" t="str">
        <f t="shared" si="3"/>
        <v>NO ACEPTABLE</v>
      </c>
      <c r="Z26" s="39">
        <v>1</v>
      </c>
      <c r="AA26" s="42" t="s">
        <v>174</v>
      </c>
      <c r="AB26" s="39" t="s">
        <v>55</v>
      </c>
      <c r="AC26" s="39"/>
      <c r="AD26" s="42" t="s">
        <v>189</v>
      </c>
      <c r="AE26" s="42"/>
      <c r="AF26" s="42" t="s">
        <v>190</v>
      </c>
      <c r="AG26" s="42"/>
      <c r="AH26" s="42" t="s">
        <v>191</v>
      </c>
    </row>
    <row r="27" spans="1:34" s="26" customFormat="1" ht="72" customHeight="1">
      <c r="A27" s="129"/>
      <c r="B27" s="130"/>
      <c r="C27" s="130"/>
      <c r="D27" s="131"/>
      <c r="E27" s="132"/>
      <c r="F27" s="37" t="s">
        <v>47</v>
      </c>
      <c r="G27" s="118"/>
      <c r="H27" s="118"/>
      <c r="I27" s="48" t="s">
        <v>342</v>
      </c>
      <c r="J27" s="38" t="s">
        <v>193</v>
      </c>
      <c r="K27" s="38" t="s">
        <v>188</v>
      </c>
      <c r="L27" s="37">
        <v>1</v>
      </c>
      <c r="M27" s="37">
        <v>20</v>
      </c>
      <c r="N27" s="37"/>
      <c r="O27" s="37" t="s">
        <v>53</v>
      </c>
      <c r="P27" s="37" t="s">
        <v>53</v>
      </c>
      <c r="Q27" s="37" t="s">
        <v>53</v>
      </c>
      <c r="R27" s="37">
        <v>6</v>
      </c>
      <c r="S27" s="37">
        <v>4</v>
      </c>
      <c r="T27" s="39">
        <f t="shared" si="0"/>
        <v>24</v>
      </c>
      <c r="U27" s="40" t="str">
        <f t="shared" si="1"/>
        <v>MUY ALTO</v>
      </c>
      <c r="V27" s="39">
        <v>100</v>
      </c>
      <c r="W27" s="39">
        <f t="shared" si="2"/>
        <v>2400</v>
      </c>
      <c r="X27" s="39" t="str">
        <f t="shared" si="11"/>
        <v>I</v>
      </c>
      <c r="Y27" s="41" t="str">
        <f t="shared" si="3"/>
        <v>NO ACEPTABLE</v>
      </c>
      <c r="Z27" s="39">
        <v>1</v>
      </c>
      <c r="AA27" s="42" t="s">
        <v>174</v>
      </c>
      <c r="AB27" s="39" t="s">
        <v>55</v>
      </c>
      <c r="AC27" s="39"/>
      <c r="AD27" s="42" t="s">
        <v>189</v>
      </c>
      <c r="AE27" s="42"/>
      <c r="AF27" s="42" t="s">
        <v>190</v>
      </c>
      <c r="AG27" s="42"/>
      <c r="AH27" s="42" t="s">
        <v>191</v>
      </c>
    </row>
    <row r="28" spans="1:34" s="26" customFormat="1" ht="72" customHeight="1">
      <c r="A28" s="129"/>
      <c r="B28" s="130"/>
      <c r="C28" s="130"/>
      <c r="D28" s="131"/>
      <c r="E28" s="132"/>
      <c r="F28" s="37" t="s">
        <v>47</v>
      </c>
      <c r="G28" s="118"/>
      <c r="H28" s="118" t="s">
        <v>194</v>
      </c>
      <c r="I28" s="48" t="s">
        <v>195</v>
      </c>
      <c r="J28" s="38" t="s">
        <v>308</v>
      </c>
      <c r="K28" s="38" t="s">
        <v>197</v>
      </c>
      <c r="L28" s="37">
        <v>1</v>
      </c>
      <c r="M28" s="37">
        <v>20</v>
      </c>
      <c r="N28" s="37"/>
      <c r="O28" s="37" t="s">
        <v>53</v>
      </c>
      <c r="P28" s="37" t="s">
        <v>198</v>
      </c>
      <c r="Q28" s="37" t="s">
        <v>53</v>
      </c>
      <c r="R28" s="37">
        <v>6</v>
      </c>
      <c r="S28" s="37">
        <v>4</v>
      </c>
      <c r="T28" s="39">
        <f t="shared" si="0"/>
        <v>24</v>
      </c>
      <c r="U28" s="40" t="str">
        <f t="shared" si="1"/>
        <v>MUY ALTO</v>
      </c>
      <c r="V28" s="39">
        <v>100</v>
      </c>
      <c r="W28" s="39">
        <f t="shared" si="2"/>
        <v>2400</v>
      </c>
      <c r="X28" s="39" t="str">
        <f t="shared" si="11"/>
        <v>I</v>
      </c>
      <c r="Y28" s="41" t="str">
        <f t="shared" si="3"/>
        <v>NO ACEPTABLE</v>
      </c>
      <c r="Z28" s="39">
        <v>1</v>
      </c>
      <c r="AA28" s="42" t="s">
        <v>168</v>
      </c>
      <c r="AB28" s="39" t="s">
        <v>55</v>
      </c>
      <c r="AC28" s="39"/>
      <c r="AD28" s="42" t="s">
        <v>199</v>
      </c>
      <c r="AE28" s="42"/>
      <c r="AF28" s="53" t="s">
        <v>200</v>
      </c>
      <c r="AG28" s="42"/>
      <c r="AH28" s="42" t="s">
        <v>158</v>
      </c>
    </row>
    <row r="29" spans="1:34" s="26" customFormat="1" ht="72" customHeight="1">
      <c r="A29" s="129"/>
      <c r="B29" s="130"/>
      <c r="C29" s="130"/>
      <c r="D29" s="131"/>
      <c r="E29" s="132"/>
      <c r="F29" s="37" t="s">
        <v>47</v>
      </c>
      <c r="G29" s="118"/>
      <c r="H29" s="118"/>
      <c r="I29" s="48" t="s">
        <v>201</v>
      </c>
      <c r="J29" s="38" t="s">
        <v>196</v>
      </c>
      <c r="K29" s="38" t="s">
        <v>197</v>
      </c>
      <c r="L29" s="37">
        <v>1</v>
      </c>
      <c r="M29" s="37">
        <v>20</v>
      </c>
      <c r="N29" s="37"/>
      <c r="O29" s="37" t="s">
        <v>53</v>
      </c>
      <c r="P29" s="37" t="s">
        <v>198</v>
      </c>
      <c r="Q29" s="37" t="s">
        <v>53</v>
      </c>
      <c r="R29" s="37">
        <v>6</v>
      </c>
      <c r="S29" s="37">
        <v>4</v>
      </c>
      <c r="T29" s="39">
        <f t="shared" si="0"/>
        <v>24</v>
      </c>
      <c r="U29" s="40" t="str">
        <f t="shared" si="1"/>
        <v>MUY ALTO</v>
      </c>
      <c r="V29" s="39">
        <v>100</v>
      </c>
      <c r="W29" s="39">
        <f t="shared" si="2"/>
        <v>2400</v>
      </c>
      <c r="X29" s="39" t="str">
        <f t="shared" si="11"/>
        <v>I</v>
      </c>
      <c r="Y29" s="41" t="str">
        <f t="shared" si="3"/>
        <v>NO ACEPTABLE</v>
      </c>
      <c r="Z29" s="39">
        <v>1</v>
      </c>
      <c r="AA29" s="42" t="s">
        <v>168</v>
      </c>
      <c r="AB29" s="39" t="s">
        <v>55</v>
      </c>
      <c r="AC29" s="39"/>
      <c r="AD29" s="42" t="s">
        <v>202</v>
      </c>
      <c r="AE29" s="42"/>
      <c r="AF29" s="53" t="s">
        <v>200</v>
      </c>
      <c r="AG29" s="42"/>
      <c r="AH29" s="42" t="s">
        <v>158</v>
      </c>
    </row>
    <row r="30" spans="1:34" s="26" customFormat="1" ht="79.5" customHeight="1">
      <c r="A30" s="129"/>
      <c r="B30" s="130"/>
      <c r="C30" s="130"/>
      <c r="D30" s="131"/>
      <c r="E30" s="132"/>
      <c r="F30" s="37" t="s">
        <v>47</v>
      </c>
      <c r="G30" s="118"/>
      <c r="H30" s="118"/>
      <c r="I30" s="48" t="s">
        <v>201</v>
      </c>
      <c r="J30" s="38" t="s">
        <v>343</v>
      </c>
      <c r="K30" s="38" t="s">
        <v>310</v>
      </c>
      <c r="L30" s="37">
        <v>1</v>
      </c>
      <c r="M30" s="37">
        <v>20</v>
      </c>
      <c r="N30" s="37"/>
      <c r="O30" s="37" t="s">
        <v>311</v>
      </c>
      <c r="P30" s="37" t="s">
        <v>53</v>
      </c>
      <c r="Q30" s="37" t="s">
        <v>53</v>
      </c>
      <c r="R30" s="37">
        <v>2</v>
      </c>
      <c r="S30" s="37">
        <v>2</v>
      </c>
      <c r="T30" s="39">
        <f t="shared" si="0"/>
        <v>4</v>
      </c>
      <c r="U30" s="40" t="str">
        <f t="shared" si="1"/>
        <v>BAJO</v>
      </c>
      <c r="V30" s="39">
        <v>100</v>
      </c>
      <c r="W30" s="39">
        <f t="shared" si="2"/>
        <v>400</v>
      </c>
      <c r="X30" s="39" t="str">
        <f t="shared" si="11"/>
        <v>II</v>
      </c>
      <c r="Y30" s="41" t="str">
        <f t="shared" si="3"/>
        <v>ACEPTABLE CON CONTROL ESPECIFICO</v>
      </c>
      <c r="Z30" s="39">
        <v>1</v>
      </c>
      <c r="AA30" s="42" t="s">
        <v>168</v>
      </c>
      <c r="AB30" s="39" t="s">
        <v>55</v>
      </c>
      <c r="AC30" s="39"/>
      <c r="AD30" s="42" t="s">
        <v>312</v>
      </c>
      <c r="AE30" s="42"/>
      <c r="AF30" s="53" t="s">
        <v>313</v>
      </c>
      <c r="AG30" s="42"/>
      <c r="AH30" s="42" t="s">
        <v>158</v>
      </c>
    </row>
    <row r="31" spans="1:34" s="26" customFormat="1" ht="79.5" customHeight="1">
      <c r="A31" s="129"/>
      <c r="B31" s="130"/>
      <c r="C31" s="130"/>
      <c r="D31" s="131"/>
      <c r="E31" s="132"/>
      <c r="F31" s="37" t="s">
        <v>47</v>
      </c>
      <c r="G31" s="118"/>
      <c r="H31" s="118"/>
      <c r="I31" s="54" t="s">
        <v>344</v>
      </c>
      <c r="J31" s="42" t="s">
        <v>345</v>
      </c>
      <c r="K31" s="38" t="s">
        <v>310</v>
      </c>
      <c r="L31" s="37">
        <v>1</v>
      </c>
      <c r="M31" s="37">
        <v>20</v>
      </c>
      <c r="N31" s="37"/>
      <c r="O31" s="37" t="s">
        <v>53</v>
      </c>
      <c r="P31" s="37" t="s">
        <v>53</v>
      </c>
      <c r="Q31" s="37" t="s">
        <v>53</v>
      </c>
      <c r="R31" s="37">
        <v>2</v>
      </c>
      <c r="S31" s="37">
        <v>2</v>
      </c>
      <c r="T31" s="39">
        <f t="shared" si="0"/>
        <v>4</v>
      </c>
      <c r="U31" s="40" t="str">
        <f t="shared" si="1"/>
        <v>BAJO</v>
      </c>
      <c r="V31" s="39">
        <v>100</v>
      </c>
      <c r="W31" s="39">
        <f t="shared" si="2"/>
        <v>400</v>
      </c>
      <c r="X31" s="39" t="str">
        <f t="shared" si="11"/>
        <v>II</v>
      </c>
      <c r="Y31" s="41" t="str">
        <f t="shared" si="3"/>
        <v>ACEPTABLE CON CONTROL ESPECIFICO</v>
      </c>
      <c r="Z31" s="39">
        <v>1</v>
      </c>
      <c r="AA31" s="42" t="s">
        <v>168</v>
      </c>
      <c r="AB31" s="39" t="s">
        <v>55</v>
      </c>
      <c r="AC31" s="39" t="s">
        <v>331</v>
      </c>
      <c r="AD31" s="42" t="s">
        <v>346</v>
      </c>
      <c r="AE31" s="42"/>
      <c r="AF31" s="53" t="s">
        <v>347</v>
      </c>
      <c r="AG31" s="42"/>
      <c r="AH31" s="42" t="s">
        <v>158</v>
      </c>
    </row>
    <row r="32" spans="1:34" s="26" customFormat="1" ht="73.5" customHeight="1">
      <c r="A32" s="129"/>
      <c r="B32" s="130"/>
      <c r="C32" s="130"/>
      <c r="D32" s="131"/>
      <c r="E32" s="132"/>
      <c r="F32" s="37" t="s">
        <v>47</v>
      </c>
      <c r="G32" s="118"/>
      <c r="H32" s="118"/>
      <c r="I32" s="38" t="s">
        <v>328</v>
      </c>
      <c r="J32" s="38" t="s">
        <v>329</v>
      </c>
      <c r="K32" s="38" t="s">
        <v>330</v>
      </c>
      <c r="L32" s="37">
        <v>1</v>
      </c>
      <c r="M32" s="37">
        <v>20</v>
      </c>
      <c r="N32" s="37"/>
      <c r="O32" s="37" t="s">
        <v>53</v>
      </c>
      <c r="P32" s="37" t="s">
        <v>348</v>
      </c>
      <c r="Q32" s="37" t="s">
        <v>53</v>
      </c>
      <c r="R32" s="37">
        <v>6</v>
      </c>
      <c r="S32" s="37">
        <v>4</v>
      </c>
      <c r="T32" s="39">
        <f t="shared" si="0"/>
        <v>24</v>
      </c>
      <c r="U32" s="40" t="str">
        <f t="shared" si="1"/>
        <v>MUY ALTO</v>
      </c>
      <c r="V32" s="39">
        <v>60</v>
      </c>
      <c r="W32" s="39">
        <f t="shared" si="2"/>
        <v>1440</v>
      </c>
      <c r="X32" s="39" t="str">
        <f t="shared" si="11"/>
        <v>I</v>
      </c>
      <c r="Y32" s="41" t="str">
        <f t="shared" si="3"/>
        <v>NO ACEPTABLE</v>
      </c>
      <c r="Z32" s="39">
        <v>1</v>
      </c>
      <c r="AA32" s="42" t="s">
        <v>264</v>
      </c>
      <c r="AB32" s="39" t="s">
        <v>55</v>
      </c>
      <c r="AC32" s="39" t="s">
        <v>331</v>
      </c>
      <c r="AD32" s="42" t="s">
        <v>312</v>
      </c>
      <c r="AE32" s="42"/>
      <c r="AF32" s="53" t="s">
        <v>313</v>
      </c>
      <c r="AG32" s="42" t="s">
        <v>307</v>
      </c>
      <c r="AH32" s="42" t="s">
        <v>333</v>
      </c>
    </row>
    <row r="33" spans="1:35" s="26" customFormat="1" ht="72" customHeight="1">
      <c r="A33" s="129"/>
      <c r="B33" s="130"/>
      <c r="C33" s="130"/>
      <c r="D33" s="131"/>
      <c r="E33" s="132"/>
      <c r="F33" s="37" t="s">
        <v>47</v>
      </c>
      <c r="G33" s="118"/>
      <c r="H33" s="118" t="s">
        <v>203</v>
      </c>
      <c r="I33" s="38" t="s">
        <v>204</v>
      </c>
      <c r="J33" s="38" t="s">
        <v>205</v>
      </c>
      <c r="K33" s="38" t="s">
        <v>206</v>
      </c>
      <c r="L33" s="37">
        <v>1</v>
      </c>
      <c r="M33" s="37">
        <v>0</v>
      </c>
      <c r="N33" s="37"/>
      <c r="O33" s="37" t="s">
        <v>53</v>
      </c>
      <c r="P33" s="37" t="s">
        <v>53</v>
      </c>
      <c r="Q33" s="37" t="s">
        <v>207</v>
      </c>
      <c r="R33" s="37">
        <v>2</v>
      </c>
      <c r="S33" s="37">
        <v>2</v>
      </c>
      <c r="T33" s="39">
        <f t="shared" si="0"/>
        <v>4</v>
      </c>
      <c r="U33" s="40" t="str">
        <f t="shared" si="1"/>
        <v>BAJO</v>
      </c>
      <c r="V33" s="39">
        <v>100</v>
      </c>
      <c r="W33" s="39">
        <f t="shared" si="2"/>
        <v>400</v>
      </c>
      <c r="X33" s="39" t="str">
        <f t="shared" si="11"/>
        <v>II</v>
      </c>
      <c r="Y33" s="41" t="str">
        <f t="shared" si="3"/>
        <v>ACEPTABLE CON CONTROL ESPECIFICO</v>
      </c>
      <c r="Z33" s="39">
        <v>1</v>
      </c>
      <c r="AA33" s="42" t="s">
        <v>168</v>
      </c>
      <c r="AB33" s="39" t="s">
        <v>55</v>
      </c>
      <c r="AC33" s="39"/>
      <c r="AD33" s="42" t="s">
        <v>208</v>
      </c>
      <c r="AE33" s="42"/>
      <c r="AF33" s="42" t="s">
        <v>209</v>
      </c>
      <c r="AG33" s="42"/>
      <c r="AH33" s="42" t="s">
        <v>210</v>
      </c>
    </row>
    <row r="34" spans="1:35" s="26" customFormat="1" ht="72" customHeight="1">
      <c r="A34" s="129"/>
      <c r="B34" s="130"/>
      <c r="C34" s="130"/>
      <c r="D34" s="131"/>
      <c r="E34" s="132"/>
      <c r="F34" s="39" t="s">
        <v>47</v>
      </c>
      <c r="G34" s="118"/>
      <c r="H34" s="118"/>
      <c r="I34" s="42" t="s">
        <v>318</v>
      </c>
      <c r="J34" s="42" t="s">
        <v>319</v>
      </c>
      <c r="K34" s="42" t="s">
        <v>206</v>
      </c>
      <c r="L34" s="39">
        <v>1</v>
      </c>
      <c r="M34" s="39">
        <v>20</v>
      </c>
      <c r="N34" s="39"/>
      <c r="O34" s="39" t="s">
        <v>53</v>
      </c>
      <c r="P34" s="39" t="s">
        <v>53</v>
      </c>
      <c r="Q34" s="39" t="s">
        <v>207</v>
      </c>
      <c r="R34" s="39">
        <v>2</v>
      </c>
      <c r="S34" s="39">
        <v>3</v>
      </c>
      <c r="T34" s="39">
        <f t="shared" si="0"/>
        <v>6</v>
      </c>
      <c r="U34" s="40" t="str">
        <f t="shared" si="1"/>
        <v>MEDIO</v>
      </c>
      <c r="V34" s="39">
        <v>100</v>
      </c>
      <c r="W34" s="39">
        <f t="shared" si="2"/>
        <v>600</v>
      </c>
      <c r="X34" s="39" t="str">
        <f t="shared" si="11"/>
        <v>I</v>
      </c>
      <c r="Y34" s="25" t="str">
        <f t="shared" si="3"/>
        <v>NO ACEPTABLE</v>
      </c>
      <c r="Z34" s="39">
        <v>1</v>
      </c>
      <c r="AA34" s="42" t="s">
        <v>168</v>
      </c>
      <c r="AB34" s="39" t="s">
        <v>55</v>
      </c>
      <c r="AC34" s="39"/>
      <c r="AD34" s="42" t="s">
        <v>208</v>
      </c>
      <c r="AE34" s="42"/>
      <c r="AF34" s="42" t="s">
        <v>209</v>
      </c>
      <c r="AG34" s="42"/>
      <c r="AH34" s="42" t="s">
        <v>210</v>
      </c>
    </row>
    <row r="35" spans="1:35" s="26" customFormat="1" ht="65.25" customHeight="1">
      <c r="A35" s="129"/>
      <c r="B35" s="130"/>
      <c r="C35" s="130"/>
      <c r="D35" s="131"/>
      <c r="E35" s="132"/>
      <c r="F35" s="37" t="s">
        <v>47</v>
      </c>
      <c r="G35" s="118"/>
      <c r="H35" s="118" t="s">
        <v>211</v>
      </c>
      <c r="I35" s="38" t="s">
        <v>212</v>
      </c>
      <c r="J35" s="38" t="s">
        <v>213</v>
      </c>
      <c r="K35" s="38" t="s">
        <v>214</v>
      </c>
      <c r="L35" s="37">
        <v>1</v>
      </c>
      <c r="M35" s="37">
        <v>20</v>
      </c>
      <c r="N35" s="37"/>
      <c r="O35" s="37" t="s">
        <v>53</v>
      </c>
      <c r="P35" s="37" t="s">
        <v>53</v>
      </c>
      <c r="Q35" s="37" t="s">
        <v>53</v>
      </c>
      <c r="R35" s="37">
        <v>2</v>
      </c>
      <c r="S35" s="37">
        <v>4</v>
      </c>
      <c r="T35" s="39">
        <f t="shared" si="0"/>
        <v>8</v>
      </c>
      <c r="U35" s="40" t="str">
        <f t="shared" si="1"/>
        <v>MEDIO</v>
      </c>
      <c r="V35" s="39">
        <v>100</v>
      </c>
      <c r="W35" s="39">
        <f t="shared" si="2"/>
        <v>800</v>
      </c>
      <c r="X35" s="39" t="str">
        <f t="shared" si="11"/>
        <v>I</v>
      </c>
      <c r="Y35" s="41" t="str">
        <f t="shared" si="3"/>
        <v>NO ACEPTABLE</v>
      </c>
      <c r="Z35" s="39">
        <v>1</v>
      </c>
      <c r="AA35" s="42" t="s">
        <v>215</v>
      </c>
      <c r="AB35" s="39" t="s">
        <v>55</v>
      </c>
      <c r="AC35" s="39"/>
      <c r="AD35" s="42"/>
      <c r="AE35" s="42"/>
      <c r="AF35" s="52" t="s">
        <v>216</v>
      </c>
      <c r="AG35" s="42"/>
      <c r="AH35" s="42" t="s">
        <v>217</v>
      </c>
    </row>
    <row r="36" spans="1:35" s="26" customFormat="1" ht="65.25" customHeight="1">
      <c r="A36" s="129"/>
      <c r="B36" s="130"/>
      <c r="C36" s="130"/>
      <c r="D36" s="131"/>
      <c r="E36" s="132"/>
      <c r="F36" s="37" t="s">
        <v>47</v>
      </c>
      <c r="G36" s="118"/>
      <c r="H36" s="118"/>
      <c r="I36" s="38" t="s">
        <v>218</v>
      </c>
      <c r="J36" s="38" t="s">
        <v>219</v>
      </c>
      <c r="K36" s="38" t="s">
        <v>220</v>
      </c>
      <c r="L36" s="37">
        <v>1</v>
      </c>
      <c r="M36" s="37">
        <v>20</v>
      </c>
      <c r="N36" s="37"/>
      <c r="O36" s="37" t="s">
        <v>53</v>
      </c>
      <c r="P36" s="37" t="s">
        <v>53</v>
      </c>
      <c r="Q36" s="37" t="s">
        <v>53</v>
      </c>
      <c r="R36" s="37">
        <v>2</v>
      </c>
      <c r="S36" s="37">
        <v>4</v>
      </c>
      <c r="T36" s="39">
        <f t="shared" si="0"/>
        <v>8</v>
      </c>
      <c r="U36" s="40" t="str">
        <f t="shared" si="1"/>
        <v>MEDIO</v>
      </c>
      <c r="V36" s="39">
        <v>100</v>
      </c>
      <c r="W36" s="39">
        <f t="shared" si="2"/>
        <v>800</v>
      </c>
      <c r="X36" s="39" t="str">
        <f t="shared" si="11"/>
        <v>I</v>
      </c>
      <c r="Y36" s="41" t="str">
        <f t="shared" si="3"/>
        <v>NO ACEPTABLE</v>
      </c>
      <c r="Z36" s="39">
        <v>1</v>
      </c>
      <c r="AA36" s="42" t="s">
        <v>215</v>
      </c>
      <c r="AB36" s="39" t="s">
        <v>55</v>
      </c>
      <c r="AC36" s="39"/>
      <c r="AD36" s="42"/>
      <c r="AE36" s="42"/>
      <c r="AF36" s="52" t="s">
        <v>216</v>
      </c>
      <c r="AG36" s="42"/>
      <c r="AH36" s="42" t="s">
        <v>217</v>
      </c>
    </row>
    <row r="37" spans="1:35" s="26" customFormat="1" ht="69.75" customHeight="1">
      <c r="A37" s="129"/>
      <c r="B37" s="130"/>
      <c r="C37" s="130"/>
      <c r="D37" s="131"/>
      <c r="E37" s="132"/>
      <c r="F37" s="37" t="s">
        <v>47</v>
      </c>
      <c r="G37" s="37" t="s">
        <v>230</v>
      </c>
      <c r="H37" s="37" t="s">
        <v>221</v>
      </c>
      <c r="I37" s="38" t="s">
        <v>223</v>
      </c>
      <c r="J37" s="38" t="s">
        <v>223</v>
      </c>
      <c r="K37" s="38" t="s">
        <v>224</v>
      </c>
      <c r="L37" s="37">
        <v>1</v>
      </c>
      <c r="M37" s="37">
        <v>20</v>
      </c>
      <c r="N37" s="37"/>
      <c r="O37" s="37" t="s">
        <v>53</v>
      </c>
      <c r="P37" s="37" t="s">
        <v>225</v>
      </c>
      <c r="Q37" s="37" t="s">
        <v>226</v>
      </c>
      <c r="R37" s="37">
        <v>6</v>
      </c>
      <c r="S37" s="37">
        <v>4</v>
      </c>
      <c r="T37" s="39">
        <f t="shared" si="0"/>
        <v>24</v>
      </c>
      <c r="U37" s="40" t="str">
        <f t="shared" si="1"/>
        <v>MUY ALTO</v>
      </c>
      <c r="V37" s="39">
        <v>100</v>
      </c>
      <c r="W37" s="39">
        <f t="shared" si="2"/>
        <v>2400</v>
      </c>
      <c r="X37" s="39" t="str">
        <f t="shared" si="11"/>
        <v>I</v>
      </c>
      <c r="Y37" s="41" t="str">
        <f t="shared" si="3"/>
        <v>NO ACEPTABLE</v>
      </c>
      <c r="Z37" s="39">
        <v>1</v>
      </c>
      <c r="AA37" s="42" t="s">
        <v>227</v>
      </c>
      <c r="AB37" s="39" t="s">
        <v>55</v>
      </c>
      <c r="AC37" s="39"/>
      <c r="AD37" s="42"/>
      <c r="AE37" s="42"/>
      <c r="AF37" s="52" t="s">
        <v>228</v>
      </c>
      <c r="AG37" s="42"/>
      <c r="AH37" s="42" t="s">
        <v>229</v>
      </c>
    </row>
    <row r="38" spans="1:35" ht="30" customHeight="1">
      <c r="A38" s="18"/>
      <c r="B38" s="19"/>
      <c r="C38" s="19"/>
      <c r="D38" s="20"/>
      <c r="E38" s="19"/>
      <c r="F38" s="115"/>
      <c r="G38" s="115"/>
      <c r="H38" s="115"/>
      <c r="I38" s="115"/>
      <c r="J38" s="115"/>
      <c r="K38" s="115"/>
      <c r="L38" s="115"/>
      <c r="M38" s="115"/>
      <c r="N38" s="115"/>
      <c r="O38" s="115"/>
      <c r="P38" s="115"/>
      <c r="Q38" s="115"/>
      <c r="R38" s="115"/>
      <c r="S38" s="115"/>
      <c r="T38" s="115"/>
      <c r="U38" s="115"/>
      <c r="V38" s="115"/>
      <c r="W38" s="115"/>
      <c r="X38" s="115"/>
      <c r="Y38" s="115"/>
      <c r="Z38" s="115"/>
      <c r="AA38" s="115"/>
      <c r="AB38" s="115"/>
      <c r="AC38" s="115"/>
      <c r="AD38" s="115"/>
      <c r="AE38" s="115"/>
      <c r="AF38" s="115"/>
      <c r="AG38" s="115"/>
      <c r="AH38" s="115"/>
    </row>
    <row r="39" spans="1:35" ht="33.75" customHeight="1">
      <c r="A39" s="127" t="s">
        <v>353</v>
      </c>
      <c r="B39" s="127"/>
      <c r="C39" s="127"/>
      <c r="D39" s="127"/>
      <c r="E39" s="127"/>
      <c r="F39" s="127"/>
      <c r="G39" s="127"/>
      <c r="H39" s="127"/>
      <c r="I39" s="127"/>
      <c r="J39" s="127"/>
      <c r="K39" s="127"/>
      <c r="L39" s="127"/>
      <c r="M39" s="127"/>
      <c r="N39" s="127"/>
      <c r="O39" s="127"/>
      <c r="P39" s="127"/>
      <c r="Q39" s="127"/>
      <c r="R39" s="127"/>
      <c r="S39" s="127"/>
      <c r="T39" s="127"/>
      <c r="U39" s="127"/>
      <c r="V39" s="127"/>
      <c r="W39" s="127"/>
      <c r="X39" s="127"/>
      <c r="Y39" s="127"/>
      <c r="Z39" s="127"/>
      <c r="AA39" s="127"/>
      <c r="AB39" s="127"/>
      <c r="AC39" s="127"/>
      <c r="AD39" s="127"/>
      <c r="AE39" s="127"/>
      <c r="AF39" s="127"/>
      <c r="AG39" s="127"/>
      <c r="AH39" s="127"/>
    </row>
    <row r="40" spans="1:35" ht="33.75" customHeight="1">
      <c r="A40" s="23" t="s">
        <v>336</v>
      </c>
      <c r="B40" s="23"/>
      <c r="C40" s="23"/>
      <c r="D40" s="23"/>
      <c r="E40" s="23"/>
      <c r="F40" s="23"/>
      <c r="G40" s="23"/>
    </row>
    <row r="41" spans="1:35" s="22" customFormat="1" ht="33.75" customHeight="1">
      <c r="A41" s="22" t="s">
        <v>243</v>
      </c>
      <c r="H41" s="2"/>
      <c r="I41" s="24"/>
      <c r="J41" s="2"/>
      <c r="K41" s="24"/>
      <c r="L41" s="2"/>
      <c r="M41" s="2"/>
      <c r="N41" s="2"/>
      <c r="O41" s="2"/>
      <c r="P41" s="2"/>
      <c r="Q41" s="2"/>
      <c r="R41" s="2"/>
      <c r="S41" s="2"/>
      <c r="T41" s="2"/>
      <c r="U41" s="2"/>
      <c r="V41" s="2"/>
      <c r="W41" s="2"/>
      <c r="X41" s="2"/>
      <c r="Y41" s="2"/>
      <c r="Z41" s="2"/>
      <c r="AA41" s="2"/>
      <c r="AB41" s="2"/>
      <c r="AC41" s="2"/>
      <c r="AD41" s="2"/>
      <c r="AE41" s="2"/>
      <c r="AF41" s="2"/>
      <c r="AG41" s="2"/>
      <c r="AH41" s="24"/>
      <c r="AI41" s="2"/>
    </row>
  </sheetData>
  <mergeCells count="43">
    <mergeCell ref="Z5:AB5"/>
    <mergeCell ref="A1:E3"/>
    <mergeCell ref="F1:AG3"/>
    <mergeCell ref="A4:AH4"/>
    <mergeCell ref="A5:A6"/>
    <mergeCell ref="B5:B6"/>
    <mergeCell ref="C5:C6"/>
    <mergeCell ref="D5:D6"/>
    <mergeCell ref="E5:E6"/>
    <mergeCell ref="F5:F6"/>
    <mergeCell ref="G5:H5"/>
    <mergeCell ref="H35:H36"/>
    <mergeCell ref="AC5:AH5"/>
    <mergeCell ref="A7:A37"/>
    <mergeCell ref="B7:B37"/>
    <mergeCell ref="C7:C37"/>
    <mergeCell ref="D7:D37"/>
    <mergeCell ref="E7:E37"/>
    <mergeCell ref="G10:G12"/>
    <mergeCell ref="G13:G15"/>
    <mergeCell ref="AF13:AF15"/>
    <mergeCell ref="G16:G18"/>
    <mergeCell ref="J5:J6"/>
    <mergeCell ref="K5:K6"/>
    <mergeCell ref="L5:N5"/>
    <mergeCell ref="O5:Q5"/>
    <mergeCell ref="R5:X5"/>
    <mergeCell ref="F38:AH38"/>
    <mergeCell ref="A39:AH39"/>
    <mergeCell ref="G7:G8"/>
    <mergeCell ref="AH1:AH2"/>
    <mergeCell ref="AH19:AH21"/>
    <mergeCell ref="H22:H27"/>
    <mergeCell ref="AF22:AF24"/>
    <mergeCell ref="AH22:AH24"/>
    <mergeCell ref="H28:H32"/>
    <mergeCell ref="H33:H34"/>
    <mergeCell ref="G19:G36"/>
    <mergeCell ref="H19:H21"/>
    <mergeCell ref="AD19:AD21"/>
    <mergeCell ref="AE19:AE21"/>
    <mergeCell ref="AF19:AF21"/>
    <mergeCell ref="AG19:AG21"/>
  </mergeCells>
  <conditionalFormatting sqref="Y32:Y33 Y35:Y37 Y7:Y30">
    <cfRule type="containsText" dxfId="20" priority="26" stopIfTrue="1" operator="containsText" text="NO ACEPTABLE">
      <formula>NOT(ISERROR(SEARCH("NO ACEPTABLE",Y7)))</formula>
    </cfRule>
    <cfRule type="containsText" dxfId="19" priority="27" stopIfTrue="1" operator="containsText" text="CONTROL">
      <formula>NOT(ISERROR(SEARCH("CONTROL",Y7)))</formula>
    </cfRule>
    <cfRule type="notContainsText" dxfId="18" priority="28" operator="notContains" text="CONTROL">
      <formula>ISERROR(SEARCH("CONTROL",Y7))</formula>
    </cfRule>
  </conditionalFormatting>
  <conditionalFormatting sqref="U32:U33 U35:U37 U7:U30">
    <cfRule type="containsText" dxfId="17" priority="22" operator="containsText" text="MUY ALTO">
      <formula>NOT(ISERROR(SEARCH("MUY ALTO",U7)))</formula>
    </cfRule>
    <cfRule type="containsText" dxfId="16" priority="23" stopIfTrue="1" operator="containsText" text="ALTO">
      <formula>NOT(ISERROR(SEARCH("ALTO",U7)))</formula>
    </cfRule>
    <cfRule type="containsText" dxfId="15" priority="24" stopIfTrue="1" operator="containsText" text="MEDIO">
      <formula>NOT(ISERROR(SEARCH("MEDIO",U7)))</formula>
    </cfRule>
    <cfRule type="containsText" dxfId="14" priority="25" stopIfTrue="1" operator="containsText" text="BAJO">
      <formula>NOT(ISERROR(SEARCH("BAJO",U7)))</formula>
    </cfRule>
  </conditionalFormatting>
  <conditionalFormatting sqref="Y31">
    <cfRule type="containsText" dxfId="13" priority="12" stopIfTrue="1" operator="containsText" text="NO ACEPTABLE">
      <formula>NOT(ISERROR(SEARCH("NO ACEPTABLE",Y31)))</formula>
    </cfRule>
    <cfRule type="containsText" dxfId="12" priority="13" stopIfTrue="1" operator="containsText" text="CONTROL">
      <formula>NOT(ISERROR(SEARCH("CONTROL",Y31)))</formula>
    </cfRule>
    <cfRule type="notContainsText" dxfId="11" priority="14" operator="notContains" text="CONTROL">
      <formula>ISERROR(SEARCH("CONTROL",Y31))</formula>
    </cfRule>
  </conditionalFormatting>
  <conditionalFormatting sqref="U31">
    <cfRule type="containsText" dxfId="10" priority="8" operator="containsText" text="MUY ALTO">
      <formula>NOT(ISERROR(SEARCH("MUY ALTO",U31)))</formula>
    </cfRule>
    <cfRule type="containsText" dxfId="9" priority="9" stopIfTrue="1" operator="containsText" text="ALTO">
      <formula>NOT(ISERROR(SEARCH("ALTO",U31)))</formula>
    </cfRule>
    <cfRule type="containsText" dxfId="8" priority="10" stopIfTrue="1" operator="containsText" text="MEDIO">
      <formula>NOT(ISERROR(SEARCH("MEDIO",U31)))</formula>
    </cfRule>
    <cfRule type="containsText" dxfId="7" priority="11" stopIfTrue="1" operator="containsText" text="BAJO">
      <formula>NOT(ISERROR(SEARCH("BAJO",U31)))</formula>
    </cfRule>
  </conditionalFormatting>
  <conditionalFormatting sqref="Y34">
    <cfRule type="containsText" dxfId="6" priority="5" stopIfTrue="1" operator="containsText" text="NO ACEPTABLE">
      <formula>NOT(ISERROR(SEARCH("NO ACEPTABLE",Y34)))</formula>
    </cfRule>
    <cfRule type="containsText" dxfId="5" priority="6" stopIfTrue="1" operator="containsText" text="CONTROL">
      <formula>NOT(ISERROR(SEARCH("CONTROL",Y34)))</formula>
    </cfRule>
    <cfRule type="notContainsText" dxfId="4" priority="7" operator="notContains" text="CONTROL">
      <formula>ISERROR(SEARCH("CONTROL",Y34))</formula>
    </cfRule>
  </conditionalFormatting>
  <conditionalFormatting sqref="U34">
    <cfRule type="containsText" dxfId="3" priority="1" operator="containsText" text="MUY ALTO">
      <formula>NOT(ISERROR(SEARCH("MUY ALTO",U34)))</formula>
    </cfRule>
    <cfRule type="containsText" dxfId="2" priority="2" stopIfTrue="1" operator="containsText" text="ALTO">
      <formula>NOT(ISERROR(SEARCH("ALTO",U34)))</formula>
    </cfRule>
    <cfRule type="containsText" dxfId="1" priority="3" stopIfTrue="1" operator="containsText" text="MEDIO">
      <formula>NOT(ISERROR(SEARCH("MEDIO",U34)))</formula>
    </cfRule>
    <cfRule type="containsText" dxfId="0" priority="4" stopIfTrue="1" operator="containsText" text="BAJO">
      <formula>NOT(ISERROR(SEARCH("BAJO",U34)))</formula>
    </cfRule>
  </conditionalFormatting>
  <printOptions horizontalCentered="1" verticalCentered="1"/>
  <pageMargins left="0.59055118110236227" right="0.51181102362204722" top="0.35433070866141736" bottom="0.55118110236220474" header="0" footer="0"/>
  <pageSetup scale="15" orientation="landscape" r:id="rId1"/>
  <headerFooter>
    <oddFooter>&amp;C1 de 1&amp;RGT04-F02 Vr0 (2012-09-20)</oddFooter>
  </headerFooter>
  <drawing r:id="rId2"/>
  <legacyDrawing r:id="rId3"/>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
  <sheetViews>
    <sheetView view="pageBreakPreview" zoomScale="60" zoomScaleNormal="87" zoomScalePageLayoutView="87" workbookViewId="0">
      <selection sqref="A1:D4"/>
    </sheetView>
  </sheetViews>
  <sheetFormatPr baseColWidth="10" defaultRowHeight="15"/>
  <cols>
    <col min="1" max="1" width="21" customWidth="1"/>
    <col min="2" max="2" width="35.7109375" customWidth="1"/>
    <col min="3" max="3" width="32.7109375" customWidth="1"/>
    <col min="4" max="4" width="73.42578125" customWidth="1"/>
  </cols>
  <sheetData>
    <row r="1" spans="1:4" ht="33.75" customHeight="1">
      <c r="A1" s="133" t="s">
        <v>354</v>
      </c>
      <c r="B1" s="134"/>
      <c r="C1" s="134"/>
      <c r="D1" s="135"/>
    </row>
    <row r="2" spans="1:4" ht="56.25" customHeight="1">
      <c r="A2" s="55" t="s">
        <v>355</v>
      </c>
      <c r="B2" s="56" t="s">
        <v>356</v>
      </c>
      <c r="C2" s="56" t="s">
        <v>357</v>
      </c>
      <c r="D2" s="56" t="s">
        <v>358</v>
      </c>
    </row>
    <row r="3" spans="1:4" ht="109.5" customHeight="1">
      <c r="A3" s="87" t="s">
        <v>359</v>
      </c>
      <c r="B3" s="58" t="s">
        <v>360</v>
      </c>
      <c r="C3" s="58" t="s">
        <v>361</v>
      </c>
      <c r="D3" s="58" t="s">
        <v>362</v>
      </c>
    </row>
    <row r="4" spans="1:4" ht="120.75" customHeight="1">
      <c r="A4" s="87" t="s">
        <v>363</v>
      </c>
      <c r="B4" s="58" t="s">
        <v>364</v>
      </c>
      <c r="C4" s="58" t="s">
        <v>365</v>
      </c>
      <c r="D4" s="58" t="s">
        <v>366</v>
      </c>
    </row>
    <row r="5" spans="1:4" ht="47.25" customHeight="1"/>
    <row r="6" spans="1:4" ht="47.25" customHeight="1"/>
    <row r="7" spans="1:4" ht="47.25" customHeight="1"/>
    <row r="8" spans="1:4" ht="47.25" customHeight="1"/>
  </sheetData>
  <mergeCells count="1">
    <mergeCell ref="A1:D1"/>
  </mergeCells>
  <pageMargins left="0.7" right="0.7" top="0.75" bottom="0.75" header="0.3" footer="0.3"/>
  <pageSetup paperSize="9" scale="55" orientation="portrait" r:id="rId1"/>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
  <sheetViews>
    <sheetView workbookViewId="0">
      <selection activeCell="C18" sqref="C18"/>
    </sheetView>
  </sheetViews>
  <sheetFormatPr baseColWidth="10" defaultRowHeight="15"/>
  <cols>
    <col min="1" max="1" width="24.7109375" customWidth="1"/>
    <col min="2" max="2" width="13.42578125" customWidth="1"/>
    <col min="3" max="3" width="86.42578125" customWidth="1"/>
    <col min="5" max="7" width="14.28515625" customWidth="1"/>
  </cols>
  <sheetData>
    <row r="1" spans="1:10" ht="31.5" customHeight="1">
      <c r="A1" s="137" t="s">
        <v>379</v>
      </c>
      <c r="B1" s="137"/>
      <c r="C1" s="137"/>
    </row>
    <row r="2" spans="1:10" ht="31.5">
      <c r="A2" s="55" t="s">
        <v>380</v>
      </c>
      <c r="B2" s="55" t="s">
        <v>381</v>
      </c>
      <c r="C2" s="56" t="s">
        <v>370</v>
      </c>
      <c r="E2" s="138"/>
      <c r="F2" s="138"/>
      <c r="G2" s="139"/>
      <c r="H2" s="139"/>
      <c r="I2" s="139"/>
      <c r="J2" s="139"/>
    </row>
    <row r="3" spans="1:10" ht="48.75" customHeight="1">
      <c r="A3" s="57" t="s">
        <v>382</v>
      </c>
      <c r="B3" s="59">
        <v>10</v>
      </c>
      <c r="C3" s="58" t="s">
        <v>383</v>
      </c>
      <c r="E3" s="136"/>
      <c r="F3" s="136"/>
      <c r="G3" s="136"/>
    </row>
    <row r="4" spans="1:10" ht="51" customHeight="1">
      <c r="A4" s="57" t="s">
        <v>384</v>
      </c>
      <c r="B4" s="59">
        <v>6</v>
      </c>
      <c r="C4" s="58" t="s">
        <v>385</v>
      </c>
      <c r="E4" s="136"/>
      <c r="F4" s="136"/>
      <c r="G4" s="136"/>
    </row>
    <row r="5" spans="1:10" ht="51" customHeight="1">
      <c r="A5" s="57" t="s">
        <v>386</v>
      </c>
      <c r="B5" s="59">
        <v>2</v>
      </c>
      <c r="C5" s="58" t="s">
        <v>387</v>
      </c>
      <c r="E5" s="136"/>
      <c r="F5" s="136"/>
      <c r="G5" s="136"/>
    </row>
    <row r="6" spans="1:10" ht="60.75" customHeight="1">
      <c r="A6" s="57" t="s">
        <v>388</v>
      </c>
      <c r="B6" s="60" t="s">
        <v>389</v>
      </c>
      <c r="C6" s="58" t="s">
        <v>390</v>
      </c>
      <c r="E6" s="61"/>
      <c r="F6" s="61"/>
      <c r="G6" s="61"/>
    </row>
  </sheetData>
  <mergeCells count="7">
    <mergeCell ref="E5:G5"/>
    <mergeCell ref="A1:C1"/>
    <mergeCell ref="E2:F2"/>
    <mergeCell ref="G2:H2"/>
    <mergeCell ref="I2:J2"/>
    <mergeCell ref="E3:G3"/>
    <mergeCell ref="E4:G4"/>
  </mergeCells>
  <pageMargins left="0.7" right="0.7" top="0.75" bottom="0.75" header="0.3" footer="0.3"/>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workbookViewId="0">
      <selection sqref="A1:C1"/>
    </sheetView>
  </sheetViews>
  <sheetFormatPr baseColWidth="10" defaultRowHeight="15"/>
  <cols>
    <col min="1" max="1" width="22.85546875" customWidth="1"/>
    <col min="3" max="3" width="61" customWidth="1"/>
    <col min="5" max="7" width="17.42578125" customWidth="1"/>
  </cols>
  <sheetData>
    <row r="1" spans="1:3" ht="29.25" customHeight="1">
      <c r="A1" s="137" t="s">
        <v>367</v>
      </c>
      <c r="B1" s="137"/>
      <c r="C1" s="137"/>
    </row>
    <row r="2" spans="1:3" ht="31.5">
      <c r="A2" s="56" t="s">
        <v>368</v>
      </c>
      <c r="B2" s="55" t="s">
        <v>369</v>
      </c>
      <c r="C2" s="56" t="s">
        <v>370</v>
      </c>
    </row>
    <row r="3" spans="1:3" ht="37.5" customHeight="1">
      <c r="A3" s="57" t="s">
        <v>371</v>
      </c>
      <c r="B3" s="59">
        <v>4</v>
      </c>
      <c r="C3" s="58" t="s">
        <v>372</v>
      </c>
    </row>
    <row r="4" spans="1:3" ht="31.5">
      <c r="A4" s="57" t="s">
        <v>373</v>
      </c>
      <c r="B4" s="59">
        <v>3</v>
      </c>
      <c r="C4" s="58" t="s">
        <v>374</v>
      </c>
    </row>
    <row r="5" spans="1:3" ht="31.5">
      <c r="A5" s="57" t="s">
        <v>375</v>
      </c>
      <c r="B5" s="59">
        <v>2</v>
      </c>
      <c r="C5" s="58" t="s">
        <v>376</v>
      </c>
    </row>
    <row r="6" spans="1:3" ht="15.75">
      <c r="A6" s="57" t="s">
        <v>377</v>
      </c>
      <c r="B6" s="59">
        <v>1</v>
      </c>
      <c r="C6" s="58" t="s">
        <v>378</v>
      </c>
    </row>
  </sheetData>
  <mergeCells count="1">
    <mergeCell ref="A1:C1"/>
  </mergeCells>
  <pageMargins left="0.7" right="0.7" top="0.75" bottom="0.75" header="0.3" footer="0.3"/>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0"/>
  <sheetViews>
    <sheetView workbookViewId="0">
      <selection activeCell="I1" sqref="I1:K1"/>
    </sheetView>
  </sheetViews>
  <sheetFormatPr baseColWidth="10" defaultRowHeight="15"/>
  <cols>
    <col min="1" max="1" width="20.140625" customWidth="1"/>
    <col min="3" max="6" width="11.28515625" customWidth="1"/>
    <col min="7" max="7" width="5" customWidth="1"/>
    <col min="8" max="8" width="0.7109375" customWidth="1"/>
    <col min="9" max="9" width="16.42578125" customWidth="1"/>
    <col min="10" max="10" width="25.42578125" customWidth="1"/>
    <col min="11" max="11" width="78.42578125" customWidth="1"/>
  </cols>
  <sheetData>
    <row r="1" spans="1:11" ht="25.5" customHeight="1">
      <c r="A1" s="137" t="s">
        <v>391</v>
      </c>
      <c r="B1" s="137"/>
      <c r="C1" s="137"/>
      <c r="D1" s="137"/>
      <c r="E1" s="137"/>
      <c r="F1" s="137"/>
      <c r="G1" s="139"/>
      <c r="H1" s="139"/>
      <c r="I1" s="137" t="s">
        <v>392</v>
      </c>
      <c r="J1" s="137"/>
      <c r="K1" s="137"/>
    </row>
    <row r="2" spans="1:11" ht="31.5">
      <c r="A2" s="140" t="s">
        <v>393</v>
      </c>
      <c r="B2" s="140"/>
      <c r="C2" s="141" t="s">
        <v>394</v>
      </c>
      <c r="D2" s="141"/>
      <c r="E2" s="141"/>
      <c r="F2" s="141"/>
      <c r="G2" s="139"/>
      <c r="H2" s="139"/>
      <c r="I2" s="55" t="s">
        <v>395</v>
      </c>
      <c r="J2" s="56" t="s">
        <v>396</v>
      </c>
      <c r="K2" s="56" t="s">
        <v>370</v>
      </c>
    </row>
    <row r="3" spans="1:11" ht="39" customHeight="1">
      <c r="A3" s="140"/>
      <c r="B3" s="140"/>
      <c r="C3" s="62">
        <v>4</v>
      </c>
      <c r="D3" s="62">
        <v>3</v>
      </c>
      <c r="E3" s="62">
        <v>2</v>
      </c>
      <c r="F3" s="62">
        <v>1</v>
      </c>
      <c r="G3" s="139"/>
      <c r="H3" s="139"/>
      <c r="I3" s="63" t="s">
        <v>382</v>
      </c>
      <c r="J3" s="59" t="s">
        <v>397</v>
      </c>
      <c r="K3" s="58" t="s">
        <v>398</v>
      </c>
    </row>
    <row r="4" spans="1:11" ht="45" customHeight="1">
      <c r="A4" s="142" t="s">
        <v>399</v>
      </c>
      <c r="B4" s="62">
        <v>10</v>
      </c>
      <c r="C4" s="64" t="s">
        <v>400</v>
      </c>
      <c r="D4" s="64" t="s">
        <v>401</v>
      </c>
      <c r="E4" s="65" t="s">
        <v>402</v>
      </c>
      <c r="F4" s="65" t="s">
        <v>403</v>
      </c>
      <c r="G4" s="139"/>
      <c r="H4" s="139"/>
      <c r="I4" s="66" t="s">
        <v>384</v>
      </c>
      <c r="J4" s="59" t="s">
        <v>404</v>
      </c>
      <c r="K4" s="58" t="s">
        <v>405</v>
      </c>
    </row>
    <row r="5" spans="1:11" ht="45" customHeight="1">
      <c r="A5" s="142"/>
      <c r="B5" s="62">
        <v>6</v>
      </c>
      <c r="C5" s="64" t="s">
        <v>406</v>
      </c>
      <c r="D5" s="65" t="s">
        <v>407</v>
      </c>
      <c r="E5" s="65" t="s">
        <v>408</v>
      </c>
      <c r="F5" s="67" t="s">
        <v>409</v>
      </c>
      <c r="G5" s="139"/>
      <c r="H5" s="139"/>
      <c r="I5" s="68" t="s">
        <v>386</v>
      </c>
      <c r="J5" s="59" t="s">
        <v>410</v>
      </c>
      <c r="K5" s="58" t="s">
        <v>411</v>
      </c>
    </row>
    <row r="6" spans="1:11" ht="45" customHeight="1">
      <c r="A6" s="142"/>
      <c r="B6" s="62">
        <v>2</v>
      </c>
      <c r="C6" s="67" t="s">
        <v>412</v>
      </c>
      <c r="D6" s="67" t="s">
        <v>413</v>
      </c>
      <c r="E6" s="69" t="s">
        <v>414</v>
      </c>
      <c r="F6" s="69" t="s">
        <v>415</v>
      </c>
      <c r="G6" s="139"/>
      <c r="H6" s="139"/>
      <c r="I6" s="70" t="s">
        <v>388</v>
      </c>
      <c r="J6" s="59" t="s">
        <v>416</v>
      </c>
      <c r="K6" s="58" t="s">
        <v>417</v>
      </c>
    </row>
    <row r="7" spans="1:11">
      <c r="B7" s="143"/>
      <c r="C7" s="143"/>
      <c r="D7" s="143"/>
      <c r="E7" s="143"/>
      <c r="F7" s="143"/>
      <c r="G7" s="139"/>
      <c r="H7" s="139"/>
    </row>
    <row r="8" spans="1:11" ht="26.25" customHeight="1">
      <c r="A8" s="144" t="s">
        <v>418</v>
      </c>
      <c r="B8" s="144"/>
      <c r="C8" s="144"/>
      <c r="D8" s="144"/>
      <c r="E8" s="144"/>
      <c r="F8" s="144"/>
      <c r="G8" s="139"/>
      <c r="H8" s="139"/>
    </row>
    <row r="9" spans="1:11" ht="26.25" customHeight="1">
      <c r="A9" s="144"/>
      <c r="B9" s="144"/>
      <c r="C9" s="144"/>
      <c r="D9" s="144"/>
      <c r="E9" s="144"/>
      <c r="F9" s="144"/>
    </row>
    <row r="10" spans="1:11" ht="26.25" customHeight="1"/>
  </sheetData>
  <mergeCells count="8">
    <mergeCell ref="A1:F1"/>
    <mergeCell ref="G1:H8"/>
    <mergeCell ref="I1:K1"/>
    <mergeCell ref="A2:B3"/>
    <mergeCell ref="C2:F2"/>
    <mergeCell ref="A4:A6"/>
    <mergeCell ref="B7:F7"/>
    <mergeCell ref="A8:F9"/>
  </mergeCells>
  <pageMargins left="0.7" right="0.7" top="0.75" bottom="0.75" header="0.3" footer="0.3"/>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
  <sheetViews>
    <sheetView workbookViewId="0">
      <selection activeCell="E7" sqref="E7"/>
    </sheetView>
  </sheetViews>
  <sheetFormatPr baseColWidth="10" defaultRowHeight="15"/>
  <cols>
    <col min="1" max="1" width="25.7109375" customWidth="1"/>
    <col min="2" max="2" width="11.42578125" customWidth="1"/>
    <col min="3" max="3" width="60" customWidth="1"/>
    <col min="4" max="4" width="11.85546875" bestFit="1" customWidth="1"/>
    <col min="5" max="7" width="16.85546875" customWidth="1"/>
  </cols>
  <sheetData>
    <row r="1" spans="1:7" ht="26.25" customHeight="1">
      <c r="A1" s="137" t="s">
        <v>419</v>
      </c>
      <c r="B1" s="137"/>
      <c r="C1" s="137"/>
      <c r="E1" s="146"/>
      <c r="F1" s="146"/>
      <c r="G1" s="146"/>
    </row>
    <row r="2" spans="1:7" ht="26.25" customHeight="1">
      <c r="A2" s="147" t="s">
        <v>420</v>
      </c>
      <c r="B2" s="141" t="s">
        <v>421</v>
      </c>
      <c r="C2" s="56" t="s">
        <v>370</v>
      </c>
      <c r="E2" s="146"/>
      <c r="F2" s="146"/>
      <c r="G2" s="146"/>
    </row>
    <row r="3" spans="1:7" ht="26.25" customHeight="1">
      <c r="A3" s="147"/>
      <c r="B3" s="141"/>
      <c r="C3" s="56" t="s">
        <v>422</v>
      </c>
      <c r="E3" s="146"/>
      <c r="F3" s="146"/>
      <c r="G3" s="146"/>
    </row>
    <row r="4" spans="1:7" ht="30.75" customHeight="1">
      <c r="A4" s="71" t="s">
        <v>423</v>
      </c>
      <c r="B4" s="59">
        <v>100</v>
      </c>
      <c r="C4" s="72" t="s">
        <v>424</v>
      </c>
    </row>
    <row r="5" spans="1:7" ht="30.75" customHeight="1">
      <c r="A5" s="71" t="s">
        <v>425</v>
      </c>
      <c r="B5" s="59">
        <v>60</v>
      </c>
      <c r="C5" s="58" t="s">
        <v>426</v>
      </c>
    </row>
    <row r="6" spans="1:7" ht="30.75" customHeight="1">
      <c r="A6" s="71" t="s">
        <v>427</v>
      </c>
      <c r="B6" s="59">
        <v>25</v>
      </c>
      <c r="C6" s="72" t="s">
        <v>428</v>
      </c>
    </row>
    <row r="7" spans="1:7" ht="30.75" customHeight="1">
      <c r="A7" s="71" t="s">
        <v>429</v>
      </c>
      <c r="B7" s="59">
        <v>10</v>
      </c>
      <c r="C7" s="72" t="s">
        <v>430</v>
      </c>
    </row>
    <row r="8" spans="1:7" ht="15.75">
      <c r="A8" s="73"/>
      <c r="B8" s="73"/>
      <c r="C8" s="73"/>
    </row>
    <row r="9" spans="1:7" ht="43.5" customHeight="1">
      <c r="A9" s="145" t="s">
        <v>431</v>
      </c>
      <c r="B9" s="145"/>
      <c r="C9" s="145"/>
    </row>
  </sheetData>
  <mergeCells count="7">
    <mergeCell ref="A9:C9"/>
    <mergeCell ref="A1:C1"/>
    <mergeCell ref="E1:G1"/>
    <mergeCell ref="A2:A3"/>
    <mergeCell ref="B2:B3"/>
    <mergeCell ref="E2:G2"/>
    <mergeCell ref="E3:G3"/>
  </mergeCells>
  <pageMargins left="0.7" right="0.7" top="0.75" bottom="0.75" header="0.3" footer="0.3"/>
  <pageSetup paperSize="9" orientation="portrait"/>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1"/>
  <sheetViews>
    <sheetView topLeftCell="B1" zoomScale="91" zoomScaleNormal="91" zoomScalePageLayoutView="91" workbookViewId="0">
      <selection activeCell="I1" sqref="I1:L1"/>
    </sheetView>
  </sheetViews>
  <sheetFormatPr baseColWidth="10" defaultRowHeight="15"/>
  <cols>
    <col min="1" max="1" width="20.140625" customWidth="1"/>
    <col min="3" max="6" width="19.42578125" customWidth="1"/>
    <col min="7" max="7" width="5" customWidth="1"/>
    <col min="8" max="8" width="0.7109375" customWidth="1"/>
    <col min="9" max="10" width="22.42578125" customWidth="1"/>
    <col min="11" max="11" width="17.42578125" customWidth="1"/>
    <col min="12" max="12" width="78" customWidth="1"/>
  </cols>
  <sheetData>
    <row r="1" spans="1:12" ht="25.5" customHeight="1">
      <c r="A1" s="137" t="s">
        <v>432</v>
      </c>
      <c r="B1" s="137"/>
      <c r="C1" s="137"/>
      <c r="D1" s="137"/>
      <c r="E1" s="137"/>
      <c r="F1" s="137"/>
      <c r="G1" s="139"/>
      <c r="H1" s="139"/>
      <c r="I1" s="137" t="s">
        <v>433</v>
      </c>
      <c r="J1" s="137"/>
      <c r="K1" s="137"/>
      <c r="L1" s="137"/>
    </row>
    <row r="2" spans="1:12" ht="15.75">
      <c r="A2" s="147" t="s">
        <v>434</v>
      </c>
      <c r="B2" s="141"/>
      <c r="C2" s="141" t="s">
        <v>435</v>
      </c>
      <c r="D2" s="141"/>
      <c r="E2" s="141"/>
      <c r="F2" s="141"/>
      <c r="G2" s="139"/>
      <c r="H2" s="139"/>
      <c r="I2" s="148"/>
      <c r="J2" s="149"/>
      <c r="K2" s="149"/>
      <c r="L2" s="150"/>
    </row>
    <row r="3" spans="1:12" ht="39" customHeight="1">
      <c r="A3" s="141"/>
      <c r="B3" s="141"/>
      <c r="C3" s="74" t="s">
        <v>436</v>
      </c>
      <c r="D3" s="75" t="s">
        <v>437</v>
      </c>
      <c r="E3" s="75" t="s">
        <v>438</v>
      </c>
      <c r="F3" s="75" t="s">
        <v>439</v>
      </c>
      <c r="G3" s="139"/>
      <c r="H3" s="139"/>
      <c r="I3" s="76" t="s">
        <v>440</v>
      </c>
      <c r="J3" s="76"/>
      <c r="K3" s="74" t="s">
        <v>441</v>
      </c>
      <c r="L3" s="74" t="s">
        <v>370</v>
      </c>
    </row>
    <row r="4" spans="1:12" ht="45" customHeight="1">
      <c r="A4" s="147" t="s">
        <v>442</v>
      </c>
      <c r="B4" s="56">
        <v>100</v>
      </c>
      <c r="C4" s="77" t="s">
        <v>443</v>
      </c>
      <c r="D4" s="78" t="s">
        <v>444</v>
      </c>
      <c r="E4" s="78" t="s">
        <v>445</v>
      </c>
      <c r="F4" s="79" t="s">
        <v>446</v>
      </c>
      <c r="G4" s="139"/>
      <c r="H4" s="139"/>
      <c r="I4" s="80" t="s">
        <v>447</v>
      </c>
      <c r="J4" s="80" t="s">
        <v>448</v>
      </c>
      <c r="K4" s="59" t="s">
        <v>449</v>
      </c>
      <c r="L4" s="58" t="s">
        <v>450</v>
      </c>
    </row>
    <row r="5" spans="1:12" ht="45" customHeight="1">
      <c r="A5" s="147"/>
      <c r="B5" s="56">
        <v>60</v>
      </c>
      <c r="C5" s="78" t="s">
        <v>451</v>
      </c>
      <c r="D5" s="78" t="s">
        <v>452</v>
      </c>
      <c r="E5" s="79" t="s">
        <v>453</v>
      </c>
      <c r="F5" s="81" t="s">
        <v>454</v>
      </c>
      <c r="G5" s="139"/>
      <c r="H5" s="139"/>
      <c r="I5" s="82" t="s">
        <v>455</v>
      </c>
      <c r="J5" s="83" t="s">
        <v>456</v>
      </c>
      <c r="K5" s="59" t="s">
        <v>457</v>
      </c>
      <c r="L5" s="58" t="s">
        <v>458</v>
      </c>
    </row>
    <row r="6" spans="1:12" ht="45" customHeight="1">
      <c r="A6" s="147"/>
      <c r="B6" s="56">
        <v>25</v>
      </c>
      <c r="C6" s="78" t="s">
        <v>459</v>
      </c>
      <c r="D6" s="79" t="s">
        <v>460</v>
      </c>
      <c r="E6" s="79" t="s">
        <v>461</v>
      </c>
      <c r="F6" s="84" t="s">
        <v>462</v>
      </c>
      <c r="G6" s="139"/>
      <c r="H6" s="139"/>
      <c r="I6" s="85" t="s">
        <v>463</v>
      </c>
      <c r="J6" s="85" t="s">
        <v>464</v>
      </c>
      <c r="K6" s="59" t="s">
        <v>465</v>
      </c>
      <c r="L6" s="58" t="s">
        <v>466</v>
      </c>
    </row>
    <row r="7" spans="1:12" ht="45" customHeight="1">
      <c r="A7" s="147"/>
      <c r="B7" s="56">
        <v>10</v>
      </c>
      <c r="C7" s="79" t="s">
        <v>467</v>
      </c>
      <c r="D7" s="81" t="s">
        <v>468</v>
      </c>
      <c r="E7" s="84" t="s">
        <v>469</v>
      </c>
      <c r="F7" s="86" t="s">
        <v>470</v>
      </c>
      <c r="G7" s="139"/>
      <c r="H7" s="139"/>
      <c r="I7" s="85" t="s">
        <v>471</v>
      </c>
      <c r="J7" s="85" t="s">
        <v>472</v>
      </c>
      <c r="K7" s="59">
        <v>20</v>
      </c>
      <c r="L7" s="58" t="s">
        <v>473</v>
      </c>
    </row>
    <row r="8" spans="1:12">
      <c r="B8" s="143"/>
      <c r="C8" s="143"/>
      <c r="D8" s="143"/>
      <c r="E8" s="143"/>
      <c r="F8" s="143"/>
      <c r="G8" s="139"/>
      <c r="H8" s="139"/>
    </row>
    <row r="9" spans="1:12" ht="30" customHeight="1">
      <c r="A9" s="144" t="s">
        <v>474</v>
      </c>
      <c r="B9" s="144"/>
      <c r="C9" s="144"/>
      <c r="D9" s="144"/>
      <c r="E9" s="144"/>
      <c r="F9" s="144"/>
      <c r="G9" s="139"/>
      <c r="H9" s="139"/>
    </row>
    <row r="10" spans="1:12" ht="30" customHeight="1">
      <c r="A10" s="144"/>
      <c r="B10" s="144"/>
      <c r="C10" s="144"/>
      <c r="D10" s="144"/>
      <c r="E10" s="144"/>
      <c r="F10" s="144"/>
    </row>
    <row r="11" spans="1:12" ht="30" customHeight="1"/>
  </sheetData>
  <mergeCells count="9">
    <mergeCell ref="A1:F1"/>
    <mergeCell ref="G1:H9"/>
    <mergeCell ref="I1:L1"/>
    <mergeCell ref="A2:B3"/>
    <mergeCell ref="C2:F2"/>
    <mergeCell ref="I2:L2"/>
    <mergeCell ref="A4:A7"/>
    <mergeCell ref="B8:F8"/>
    <mergeCell ref="A9:F10"/>
  </mergeCells>
  <pageMargins left="0.7" right="0.7" top="0.75" bottom="0.75" header="0.3" footer="0.3"/>
  <pageSetup paperSize="9" orientation="portrait"/>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5</vt:i4>
      </vt:variant>
    </vt:vector>
  </HeadingPairs>
  <TitlesOfParts>
    <vt:vector size="16" baseType="lpstr">
      <vt:lpstr>GERENTE GENERAL</vt:lpstr>
      <vt:lpstr> ASISTENTE ADM Y SGSST</vt:lpstr>
      <vt:lpstr>AREA COMERECIAL</vt:lpstr>
      <vt:lpstr>LOGISTICA</vt:lpstr>
      <vt:lpstr>MENSAJERO </vt:lpstr>
      <vt:lpstr> T1. NIVEL DE DAÑO</vt:lpstr>
      <vt:lpstr>T2. NIVEL DEFICIENCIA</vt:lpstr>
      <vt:lpstr>T3. NIVEL DE EXPOSICIÓN</vt:lpstr>
      <vt:lpstr>T4, T5. NIVEL DE PROBABILIDAD</vt:lpstr>
      <vt:lpstr>T6. NIVEL DE CONSECUENCIA</vt:lpstr>
      <vt:lpstr>T7, T8. NIVEL DE RIESGO</vt:lpstr>
      <vt:lpstr>' ASISTENTE ADM Y SGSST'!Área_de_impresión</vt:lpstr>
      <vt:lpstr>'AREA COMERECIAL'!Área_de_impresión</vt:lpstr>
      <vt:lpstr>'GERENTE GENERAL'!Área_de_impresión</vt:lpstr>
      <vt:lpstr>LOGISTICA!Área_de_impresión</vt:lpstr>
      <vt:lpstr>'MENSAJERO '!Área_de_impresión</vt:lpstr>
    </vt:vector>
  </TitlesOfParts>
  <Company>CL 22 B BIS SUR 12 47</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Lorena Wilches</dc:creator>
  <cp:lastModifiedBy>USER</cp:lastModifiedBy>
  <dcterms:created xsi:type="dcterms:W3CDTF">2020-10-19T16:23:44Z</dcterms:created>
  <dcterms:modified xsi:type="dcterms:W3CDTF">2021-11-18T21:54:25Z</dcterms:modified>
</cp:coreProperties>
</file>