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erv\Documents\FONDO ADAPTACION\PROCESOS 2021\FA-SASI-I-S-004-2021 MAGUI PAYAN-LA VEGA-PUERTO TEJADA\PLIEGO DEFINITIVO REV SANDRA ROYA\"/>
    </mc:Choice>
  </mc:AlternateContent>
  <xr:revisionPtr revIDLastSave="0" documentId="8_{6339DE7D-6A54-4483-9362-ECC3A15C60B7}" xr6:coauthVersionLast="47" xr6:coauthVersionMax="47" xr10:uidLastSave="{00000000-0000-0000-0000-000000000000}"/>
  <bookViews>
    <workbookView xWindow="-120" yWindow="-120" windowWidth="20730" windowHeight="11160" tabRatio="749" xr2:uid="{D40970AF-9891-4151-8A5E-ECE009BCCF81}"/>
  </bookViews>
  <sheets>
    <sheet name="Oferta Económica" sheetId="3" r:id="rId1"/>
  </sheets>
  <definedNames>
    <definedName name="_xlnm.Print_Area" localSheetId="0">'Oferta Económica'!$A$1:$M$156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3" l="1"/>
  <c r="K4" i="3"/>
  <c r="K45" i="3"/>
  <c r="K54" i="3"/>
  <c r="K69" i="3"/>
  <c r="K90" i="3"/>
  <c r="K138" i="3"/>
  <c r="H54" i="3"/>
  <c r="E143" i="3"/>
  <c r="K81" i="3"/>
  <c r="K99" i="3"/>
  <c r="H99" i="3"/>
  <c r="E99" i="3"/>
  <c r="H138" i="3"/>
  <c r="H90" i="3"/>
  <c r="H69" i="3"/>
  <c r="E69" i="3"/>
  <c r="H81" i="3"/>
  <c r="M36" i="3"/>
  <c r="M32" i="3"/>
  <c r="J91" i="3"/>
  <c r="J83" i="3"/>
  <c r="J84" i="3"/>
  <c r="J85" i="3"/>
  <c r="J86" i="3"/>
  <c r="J82" i="3"/>
  <c r="J75" i="3"/>
  <c r="J77" i="3"/>
  <c r="J70" i="3"/>
  <c r="J57" i="3"/>
  <c r="J56" i="3"/>
  <c r="J50" i="3"/>
  <c r="J49" i="3"/>
  <c r="J48" i="3"/>
  <c r="J47" i="3"/>
  <c r="J46" i="3"/>
  <c r="J17" i="3"/>
  <c r="J18" i="3"/>
  <c r="J19" i="3"/>
  <c r="J20" i="3"/>
  <c r="J21" i="3"/>
  <c r="J23" i="3"/>
  <c r="J24" i="3"/>
  <c r="J25" i="3"/>
  <c r="J26" i="3"/>
  <c r="J28" i="3"/>
  <c r="J29" i="3"/>
  <c r="J30" i="3"/>
  <c r="J31" i="3"/>
  <c r="J32" i="3"/>
  <c r="J33" i="3"/>
  <c r="J34" i="3"/>
  <c r="J36" i="3"/>
  <c r="J37" i="3"/>
  <c r="J38" i="3"/>
  <c r="J39" i="3"/>
  <c r="J40" i="3"/>
  <c r="J41" i="3"/>
  <c r="J16" i="3"/>
  <c r="J5" i="3"/>
  <c r="G139" i="3"/>
  <c r="G140" i="3" s="1"/>
  <c r="G141" i="3" s="1"/>
  <c r="G142" i="3" s="1"/>
  <c r="C155" i="3" s="1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5" i="3"/>
  <c r="G94" i="3"/>
  <c r="G93" i="3"/>
  <c r="G92" i="3"/>
  <c r="G91" i="3"/>
  <c r="G86" i="3"/>
  <c r="G85" i="3"/>
  <c r="G84" i="3"/>
  <c r="G83" i="3"/>
  <c r="G82" i="3"/>
  <c r="G87" i="3" s="1"/>
  <c r="G88" i="3" s="1"/>
  <c r="G89" i="3" s="1"/>
  <c r="C152" i="3" s="1"/>
  <c r="G77" i="3"/>
  <c r="G76" i="3"/>
  <c r="G75" i="3"/>
  <c r="G74" i="3"/>
  <c r="G73" i="3"/>
  <c r="G72" i="3"/>
  <c r="G70" i="3"/>
  <c r="G65" i="3"/>
  <c r="G61" i="3"/>
  <c r="G60" i="3"/>
  <c r="G59" i="3"/>
  <c r="G57" i="3"/>
  <c r="G56" i="3"/>
  <c r="G66" i="3" s="1"/>
  <c r="G67" i="3" s="1"/>
  <c r="G68" i="3" s="1"/>
  <c r="C150" i="3" s="1"/>
  <c r="G50" i="3"/>
  <c r="G49" i="3"/>
  <c r="G47" i="3"/>
  <c r="G46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1" i="3"/>
  <c r="G10" i="3"/>
  <c r="G9" i="3"/>
  <c r="G8" i="3"/>
  <c r="G7" i="3"/>
  <c r="G6" i="3"/>
  <c r="G5" i="3"/>
  <c r="D5" i="3"/>
  <c r="J139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2" i="3"/>
  <c r="J101" i="3"/>
  <c r="J100" i="3"/>
  <c r="J95" i="3"/>
  <c r="J94" i="3"/>
  <c r="J93" i="3"/>
  <c r="J92" i="3"/>
  <c r="J65" i="3"/>
  <c r="J61" i="3"/>
  <c r="J60" i="3"/>
  <c r="J59" i="3"/>
  <c r="J55" i="3"/>
  <c r="H45" i="3"/>
  <c r="E45" i="3"/>
  <c r="H15" i="3"/>
  <c r="E15" i="3"/>
  <c r="J11" i="3"/>
  <c r="J10" i="3"/>
  <c r="J9" i="3"/>
  <c r="J8" i="3"/>
  <c r="J7" i="3"/>
  <c r="J6" i="3"/>
  <c r="H4" i="3"/>
  <c r="E138" i="3"/>
  <c r="E90" i="3"/>
  <c r="E81" i="3"/>
  <c r="E54" i="3"/>
  <c r="B54" i="3"/>
  <c r="E4" i="3"/>
  <c r="J78" i="3" l="1"/>
  <c r="J79" i="3" s="1"/>
  <c r="J80" i="3" s="1"/>
  <c r="D151" i="3" s="1"/>
  <c r="G78" i="3"/>
  <c r="G79" i="3" s="1"/>
  <c r="G80" i="3" s="1"/>
  <c r="C151" i="3" s="1"/>
  <c r="J51" i="3"/>
  <c r="J52" i="3" s="1"/>
  <c r="J53" i="3" s="1"/>
  <c r="D149" i="3" s="1"/>
  <c r="J96" i="3"/>
  <c r="J97" i="3" s="1"/>
  <c r="J98" i="3" s="1"/>
  <c r="D153" i="3" s="1"/>
  <c r="J12" i="3"/>
  <c r="J13" i="3" s="1"/>
  <c r="J14" i="3" s="1"/>
  <c r="D147" i="3" s="1"/>
  <c r="G135" i="3"/>
  <c r="G136" i="3" s="1"/>
  <c r="G137" i="3" s="1"/>
  <c r="C154" i="3" s="1"/>
  <c r="G96" i="3"/>
  <c r="G97" i="3" s="1"/>
  <c r="G98" i="3" s="1"/>
  <c r="C153" i="3" s="1"/>
  <c r="H143" i="3"/>
  <c r="J87" i="3"/>
  <c r="J88" i="3" s="1"/>
  <c r="J89" i="3" s="1"/>
  <c r="D152" i="3" s="1"/>
  <c r="K143" i="3"/>
  <c r="M42" i="3"/>
  <c r="M43" i="3" s="1"/>
  <c r="M44" i="3" s="1"/>
  <c r="E148" i="3" s="1"/>
  <c r="E156" i="3" s="1"/>
  <c r="J140" i="3"/>
  <c r="J141" i="3" s="1"/>
  <c r="J142" i="3" s="1"/>
  <c r="D155" i="3" s="1"/>
  <c r="G42" i="3"/>
  <c r="G43" i="3" s="1"/>
  <c r="G44" i="3" s="1"/>
  <c r="C148" i="3" s="1"/>
  <c r="G51" i="3"/>
  <c r="G52" i="3" s="1"/>
  <c r="G53" i="3" s="1"/>
  <c r="C149" i="3" s="1"/>
  <c r="J135" i="3"/>
  <c r="J136" i="3" s="1"/>
  <c r="J137" i="3" s="1"/>
  <c r="D154" i="3" s="1"/>
  <c r="J66" i="3"/>
  <c r="J67" i="3" s="1"/>
  <c r="J68" i="3" s="1"/>
  <c r="D150" i="3" s="1"/>
  <c r="J42" i="3"/>
  <c r="G12" i="3"/>
  <c r="G13" i="3" s="1"/>
  <c r="G14" i="3" s="1"/>
  <c r="C147" i="3" s="1"/>
  <c r="D82" i="3"/>
  <c r="D70" i="3"/>
  <c r="D64" i="3"/>
  <c r="D57" i="3"/>
  <c r="D55" i="3"/>
  <c r="C156" i="3" l="1"/>
  <c r="J43" i="3"/>
  <c r="J44" i="3" s="1"/>
  <c r="D148" i="3" s="1"/>
  <c r="D156" i="3" s="1"/>
  <c r="D139" i="3"/>
  <c r="D140" i="3" s="1"/>
  <c r="D141" i="3" s="1"/>
  <c r="D142" i="3" s="1"/>
  <c r="B155" i="3" s="1"/>
  <c r="F155" i="3" s="1"/>
  <c r="B138" i="3"/>
  <c r="D134" i="3"/>
  <c r="D133" i="3"/>
  <c r="D132" i="3"/>
  <c r="D131" i="3"/>
  <c r="D130" i="3"/>
  <c r="D129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B99" i="3"/>
  <c r="D95" i="3"/>
  <c r="D94" i="3"/>
  <c r="D93" i="3"/>
  <c r="D92" i="3"/>
  <c r="D91" i="3"/>
  <c r="B90" i="3"/>
  <c r="D86" i="3"/>
  <c r="D85" i="3"/>
  <c r="D84" i="3"/>
  <c r="B81" i="3"/>
  <c r="D77" i="3"/>
  <c r="D76" i="3"/>
  <c r="D75" i="3"/>
  <c r="D74" i="3"/>
  <c r="D73" i="3"/>
  <c r="D72" i="3"/>
  <c r="D71" i="3"/>
  <c r="B69" i="3"/>
  <c r="D63" i="3"/>
  <c r="D62" i="3"/>
  <c r="D61" i="3"/>
  <c r="D60" i="3"/>
  <c r="D59" i="3"/>
  <c r="D58" i="3"/>
  <c r="D50" i="3"/>
  <c r="D49" i="3"/>
  <c r="D48" i="3"/>
  <c r="D47" i="3"/>
  <c r="D46" i="3"/>
  <c r="B45" i="3"/>
  <c r="D41" i="3"/>
  <c r="D40" i="3"/>
  <c r="D39" i="3"/>
  <c r="D38" i="3"/>
  <c r="D37" i="3"/>
  <c r="D36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B15" i="3"/>
  <c r="D11" i="3"/>
  <c r="D10" i="3"/>
  <c r="D9" i="3"/>
  <c r="D8" i="3"/>
  <c r="D7" i="3"/>
  <c r="D6" i="3"/>
  <c r="B4" i="3"/>
  <c r="D12" i="3" l="1"/>
  <c r="D13" i="3" s="1"/>
  <c r="D14" i="3" s="1"/>
  <c r="B147" i="3" s="1"/>
  <c r="F147" i="3" s="1"/>
  <c r="D66" i="3"/>
  <c r="D67" i="3" s="1"/>
  <c r="D68" i="3" s="1"/>
  <c r="B150" i="3" s="1"/>
  <c r="F150" i="3" s="1"/>
  <c r="D78" i="3"/>
  <c r="D79" i="3" s="1"/>
  <c r="D80" i="3" s="1"/>
  <c r="B151" i="3" s="1"/>
  <c r="F151" i="3" s="1"/>
  <c r="B143" i="3"/>
  <c r="D51" i="3"/>
  <c r="D52" i="3" s="1"/>
  <c r="D53" i="3" s="1"/>
  <c r="B149" i="3" s="1"/>
  <c r="F149" i="3" s="1"/>
  <c r="D96" i="3"/>
  <c r="D97" i="3" s="1"/>
  <c r="D98" i="3" s="1"/>
  <c r="B153" i="3" s="1"/>
  <c r="F153" i="3" s="1"/>
  <c r="D42" i="3"/>
  <c r="D43" i="3" s="1"/>
  <c r="D44" i="3" s="1"/>
  <c r="B148" i="3" s="1"/>
  <c r="F148" i="3" s="1"/>
  <c r="D135" i="3"/>
  <c r="D136" i="3" s="1"/>
  <c r="D137" i="3" s="1"/>
  <c r="B154" i="3" s="1"/>
  <c r="D87" i="3"/>
  <c r="D88" i="3" s="1"/>
  <c r="D89" i="3" s="1"/>
  <c r="B152" i="3" s="1"/>
  <c r="F152" i="3" s="1"/>
  <c r="F154" i="3" l="1"/>
  <c r="F156" i="3" s="1"/>
  <c r="B156" i="3"/>
</calcChain>
</file>

<file path=xl/sharedStrings.xml><?xml version="1.0" encoding="utf-8"?>
<sst xmlns="http://schemas.openxmlformats.org/spreadsheetml/2006/main" count="174" uniqueCount="143">
  <si>
    <t>TIPOS / LOTES</t>
  </si>
  <si>
    <t>HOSPITAL NIVEL I DE LA VEGA - DEPARTAMENTO DE CAUCA</t>
  </si>
  <si>
    <t xml:space="preserve">EMPRESA SOCIAL DEL ESTADO NORTE 3 – ESE DEL MUNICIPIO DE PUERTO TEJADA - DEPARTAMENTO DE CAUCA </t>
  </si>
  <si>
    <t>CANTIDAD (A)</t>
  </si>
  <si>
    <t>Lote 1. Equipo e instrumental Odontológico</t>
  </si>
  <si>
    <t>Compresor de Aire 1 Hp</t>
  </si>
  <si>
    <t>Instrumental básico de odontología</t>
  </si>
  <si>
    <t>Micromotor y Contra ángulo</t>
  </si>
  <si>
    <t>Lampara de fotocurado</t>
  </si>
  <si>
    <t>Unidad Odontologica</t>
  </si>
  <si>
    <t>Amalgamador</t>
  </si>
  <si>
    <t>SubTotal antes de IVA</t>
  </si>
  <si>
    <t>Valor IVA 19%</t>
  </si>
  <si>
    <t>Valor Total IVA incluido</t>
  </si>
  <si>
    <t>Lote 2. Equipo Medico de Diagnostico o Prevencion</t>
  </si>
  <si>
    <t>Balanza digital adulto de Piso grado médico</t>
  </si>
  <si>
    <t>Balanza Pesa Bebes Digital con protector térmico (colchoneta)</t>
  </si>
  <si>
    <t>Tallimetro</t>
  </si>
  <si>
    <t>Infantometro</t>
  </si>
  <si>
    <t>Cinta métrica</t>
  </si>
  <si>
    <t>Desfibrilador bifásico con paletas adulto y pediátricas, con monitoreo básico y sistema de visualizacion</t>
  </si>
  <si>
    <t>Equipo de órganos de los sentidos de pared</t>
  </si>
  <si>
    <t>Equipo de órganos de los sentidos portatil</t>
  </si>
  <si>
    <t>Fonendoscopio Adulto Pediátrico</t>
  </si>
  <si>
    <t>Fonendoscopio Neonatal</t>
  </si>
  <si>
    <t>Glucómetro con tirillas</t>
  </si>
  <si>
    <t>Lampara Pielitica</t>
  </si>
  <si>
    <t>Lámpara para pequeños procedimientos</t>
  </si>
  <si>
    <t>Laringoscopio adulto, pediatrico y nenonatal</t>
  </si>
  <si>
    <t>Martillo de Reflejos</t>
  </si>
  <si>
    <t>Monitor de signos vitales multiparametro preconfigurado adulto, pediátrico y neonatal con ECG, PANI, RESPIRACIÓN SPO2, TEMPERATURAS</t>
  </si>
  <si>
    <t>Monitor fetal</t>
  </si>
  <si>
    <t>Nebulizador portátil 1200 cc</t>
  </si>
  <si>
    <t>Oxímetro de pulso A/P/N</t>
  </si>
  <si>
    <t>Succionador/Aspirador portátil de 1200 CC</t>
  </si>
  <si>
    <t>Tensiómetro Adulto pediátrico aneroide de pared</t>
  </si>
  <si>
    <t>Tensiometro portatil A/P</t>
  </si>
  <si>
    <t>Termohigrómetro digital</t>
  </si>
  <si>
    <t>Termometro digital</t>
  </si>
  <si>
    <t>Termómetro digital para paciente</t>
  </si>
  <si>
    <t>Lote 3.  Equipo Medico de Tratamiento y Mantenimiento de la vida</t>
  </si>
  <si>
    <t xml:space="preserve">Bomba de Infusión </t>
  </si>
  <si>
    <t>Resucitador pulmonar manual Adulto pediatrico</t>
  </si>
  <si>
    <t>Cuna con lámpara de calor radiante</t>
  </si>
  <si>
    <t>Flujómetro sencillo</t>
  </si>
  <si>
    <t>Incubadora de transporte neonatal</t>
  </si>
  <si>
    <t>Lote 4. Equipo para Analisis de Laboratorio</t>
  </si>
  <si>
    <t>Baño serologico</t>
  </si>
  <si>
    <t>Contador de células electrónico</t>
  </si>
  <si>
    <t>Bateria de coloración</t>
  </si>
  <si>
    <t>Centrifuga 24 Tubos</t>
  </si>
  <si>
    <t>Equipo semi automatico para Quimica</t>
  </si>
  <si>
    <t>Equipo semi automatico para Hematologia</t>
  </si>
  <si>
    <t>Equipo semi automatico para Urologia</t>
  </si>
  <si>
    <t>Pipeta Automática de 1 a 5 ml</t>
  </si>
  <si>
    <t>Pipeta Automática de 10 a 100 UL</t>
  </si>
  <si>
    <t>Pipeta Automática de 100 a 1000 UL</t>
  </si>
  <si>
    <t>Horno para secado de material</t>
  </si>
  <si>
    <t>Lote 5 Equipos de Imágenes Diagnosticas y complementos</t>
  </si>
  <si>
    <t>Delantal plomado adulto y pediátrico (1 adulto y 1 pediatrico)</t>
  </si>
  <si>
    <t>Gafas plomadas</t>
  </si>
  <si>
    <t>Pantalla o monitor grado medico</t>
  </si>
  <si>
    <t>Ecografo</t>
  </si>
  <si>
    <t>Equipo de Rayos X periapical análogo</t>
  </si>
  <si>
    <t>Protector gonadal adulto y pediátrico  (1 adulto y 1 pediatrico)</t>
  </si>
  <si>
    <t>Protector de tiroides adulto y pediátrico  (1 adulto y 1 pediatrico)</t>
  </si>
  <si>
    <t>Lote 6. Equipos para Esterilización</t>
  </si>
  <si>
    <t>Autoclave autogenerador de alto volumen (100 litros)</t>
  </si>
  <si>
    <t>Autoclave de bajo volumen</t>
  </si>
  <si>
    <t>Incubadora de control biológicos</t>
  </si>
  <si>
    <t>Selladora</t>
  </si>
  <si>
    <t>Cubetas plasticas profundas</t>
  </si>
  <si>
    <t>Lote 7. Instrumental</t>
  </si>
  <si>
    <t>Equipo de atención de partos</t>
  </si>
  <si>
    <t>Equipo Instrumental de pequeña cirugía</t>
  </si>
  <si>
    <t>Instrumental para equipo de episiorrafia y episiotomia</t>
  </si>
  <si>
    <t>Equipo de toracotomia</t>
  </si>
  <si>
    <t>Instrumental gineco-obstetrico</t>
  </si>
  <si>
    <t>Lote 8. Mobiliario Hospitalario</t>
  </si>
  <si>
    <t>Caja Termica con Pilas para conservacion de vacunas</t>
  </si>
  <si>
    <t>Bascula pesa residuos</t>
  </si>
  <si>
    <t>Cama cuna con colchón, barandas y atril porta suero</t>
  </si>
  <si>
    <t>Camas hospitalarias electricas de 3 planos con colchon, barandas y atril</t>
  </si>
  <si>
    <t>Camilla de examen fija tipo diván</t>
  </si>
  <si>
    <t>Cama hospitalaria para atención del parto</t>
  </si>
  <si>
    <t>Camilla de transporte acero inoxidable, con levante en espaldar, freno,  barandas, atril y colchoneta</t>
  </si>
  <si>
    <t>Caneca con balde y pedal negra de 15 litros</t>
  </si>
  <si>
    <t>Caneca con balde y pedal roja de 15 litros</t>
  </si>
  <si>
    <t>Caneca con balde y pedal verde de 15 litros</t>
  </si>
  <si>
    <t>Caneca Punto Ecológico</t>
  </si>
  <si>
    <t>Canecas de 55 galones negra, verde y roja</t>
  </si>
  <si>
    <t>Carro de paro</t>
  </si>
  <si>
    <t>Congelador de Pilas</t>
  </si>
  <si>
    <t>Compresero</t>
  </si>
  <si>
    <t>Cuna para recuperacion de parto</t>
  </si>
  <si>
    <t>Escalerilla de dos pasos en aluminio</t>
  </si>
  <si>
    <t>Estibas plásticas</t>
  </si>
  <si>
    <t>Material para inmovilizacion Adulto y pediátrico</t>
  </si>
  <si>
    <t>Mesa auxiliar de consultorio</t>
  </si>
  <si>
    <t>Mesa de atención al recién nacido</t>
  </si>
  <si>
    <t>Mesa de atención de partos</t>
  </si>
  <si>
    <t>Mesa de noche</t>
  </si>
  <si>
    <t>Mesa para autopsias</t>
  </si>
  <si>
    <t>Mesa puente</t>
  </si>
  <si>
    <t>Negatoscopio de 1 cuerpo</t>
  </si>
  <si>
    <t>Nevera para almacenamiento de medicamentos</t>
  </si>
  <si>
    <t>Refrigerador horizontal para vacunas, precalificado OMS</t>
  </si>
  <si>
    <t>Silla con espaldar</t>
  </si>
  <si>
    <t>Silla de ruedas pediatrica</t>
  </si>
  <si>
    <t>Silla para baño de pacientes</t>
  </si>
  <si>
    <t>Silla tándem x 4 puestos</t>
  </si>
  <si>
    <t>Mueble tipo Apoteca para almacenamiento de medicamentos</t>
  </si>
  <si>
    <t>Lote 9. Mobiliario Oficina</t>
  </si>
  <si>
    <t>Puesto de trabajo</t>
  </si>
  <si>
    <t>Total Equipos Por IPS</t>
  </si>
  <si>
    <t>LOTES</t>
  </si>
  <si>
    <t>Lote 2. Equipo Medico de Diagnóstico o Prevención</t>
  </si>
  <si>
    <t>Lote 5 Equipos de Imágenes Diagnósticas y complementos</t>
  </si>
  <si>
    <t>OFERTA ECONÓMICA</t>
  </si>
  <si>
    <t>TOTAL</t>
  </si>
  <si>
    <t>Electrocardiografo 3 canales 12 derivaciones</t>
  </si>
  <si>
    <t>Equipo de RX análogo digitalizado</t>
  </si>
  <si>
    <t>VALOR 
UNITARIO (B)</t>
  </si>
  <si>
    <t>VALOR 
TOTAL (A  * B)</t>
  </si>
  <si>
    <t>TOTAL POR LOTE</t>
  </si>
  <si>
    <t>CANTIDAD (C)</t>
  </si>
  <si>
    <t>CANTIDAD (E)</t>
  </si>
  <si>
    <t>VALOR UNITARIO (F)</t>
  </si>
  <si>
    <t>CANTIDAD (G)</t>
  </si>
  <si>
    <t>Pieza de mano de alta</t>
  </si>
  <si>
    <t>Camilla con estribos</t>
  </si>
  <si>
    <t>Silla de Ruedas</t>
  </si>
  <si>
    <t>VALOR 
UNITARIO (H)</t>
  </si>
  <si>
    <t>VALOR 
TOTAL (C  * D)</t>
  </si>
  <si>
    <t>VALOR 
UNITARIO (D)</t>
  </si>
  <si>
    <t>VALOR 
TOTAL (E  * F)</t>
  </si>
  <si>
    <t>VALOR 
TOTAL (G *H)</t>
  </si>
  <si>
    <t>ESE Suroriente Municipio de La vega - Cauca</t>
  </si>
  <si>
    <t>ESE Norte 3- Municipio de Puerto Tejada - Cauca</t>
  </si>
  <si>
    <t>ESE Municipio de Magui Payan - Nariño</t>
  </si>
  <si>
    <t>Hospital San Vicente de Paul, Municipio de Gramalote - Norte de Santander</t>
  </si>
  <si>
    <t>ESE MUNICIPIO DE MAGUI PAYAN EN EL DEPARTAMENTO DE NARIÑO</t>
  </si>
  <si>
    <t>HOSPITAL SAN VICENTE DE PAUL, MUNICIPIO DE GRAMALOTE EN EL DEPARTAMENTO DE NORTE DE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</si>
</sst>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* #,##0_-;\-* #,##0_-;_-* &quot;-&quot;??_-;_-@_-"/>
    <numFmt numFmtId="166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theme="1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vertical="center"/>
    </xf>
    <xf numFmtId="0" fontId="5" fillId="0" borderId="1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42" fontId="5" fillId="7" borderId="1" xfId="2" applyFont="1" applyFill="1" applyBorder="1" applyAlignment="1">
      <alignment vertical="center"/>
    </xf>
    <xf numFmtId="42" fontId="5" fillId="0" borderId="1" xfId="2" applyFont="1" applyFill="1" applyBorder="1" applyAlignment="1">
      <alignment vertical="center"/>
    </xf>
    <xf numFmtId="0" fontId="3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164" fontId="5" fillId="4" borderId="1" xfId="0" applyNumberFormat="1" applyFont="1" applyFill="1" applyBorder="1" applyAlignment="1">
      <alignment vertical="center"/>
    </xf>
    <xf numFmtId="42" fontId="5" fillId="4" borderId="1" xfId="2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horizontal="left" vertical="center" wrapText="1"/>
    </xf>
    <xf numFmtId="42" fontId="3" fillId="4" borderId="1" xfId="2" applyFont="1" applyFill="1" applyBorder="1" applyAlignment="1">
      <alignment vertical="center"/>
    </xf>
    <xf numFmtId="164" fontId="5" fillId="7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0" xfId="0" applyFont="1"/>
    <xf numFmtId="165" fontId="6" fillId="8" borderId="1" xfId="1" applyNumberFormat="1" applyFont="1" applyFill="1" applyBorder="1" applyAlignment="1" applyProtection="1">
      <alignment horizontal="center" vertical="center" wrapText="1"/>
    </xf>
    <xf numFmtId="165" fontId="6" fillId="8" borderId="3" xfId="1" applyNumberFormat="1" applyFont="1" applyFill="1" applyBorder="1" applyAlignment="1" applyProtection="1">
      <alignment horizontal="center" vertical="center" wrapText="1"/>
    </xf>
    <xf numFmtId="166" fontId="7" fillId="5" borderId="1" xfId="1" applyNumberFormat="1" applyFont="1" applyFill="1" applyBorder="1" applyAlignment="1" applyProtection="1">
      <alignment horizontal="left" vertical="center" wrapText="1"/>
    </xf>
    <xf numFmtId="165" fontId="7" fillId="5" borderId="1" xfId="1" applyNumberFormat="1" applyFont="1" applyFill="1" applyBorder="1" applyAlignment="1" applyProtection="1">
      <alignment vertical="center"/>
    </xf>
    <xf numFmtId="165" fontId="8" fillId="5" borderId="1" xfId="1" applyNumberFormat="1" applyFont="1" applyFill="1" applyBorder="1" applyAlignment="1" applyProtection="1">
      <alignment vertical="center"/>
    </xf>
    <xf numFmtId="165" fontId="8" fillId="6" borderId="1" xfId="1" applyNumberFormat="1" applyFont="1" applyFill="1" applyBorder="1" applyAlignment="1" applyProtection="1">
      <alignment horizontal="left" vertical="center"/>
    </xf>
    <xf numFmtId="165" fontId="8" fillId="6" borderId="1" xfId="1" applyNumberFormat="1" applyFont="1" applyFill="1" applyBorder="1" applyAlignment="1" applyProtection="1">
      <alignment vertical="center"/>
    </xf>
    <xf numFmtId="42" fontId="5" fillId="7" borderId="1" xfId="2" applyFont="1" applyFill="1" applyBorder="1" applyAlignment="1" applyProtection="1">
      <alignment vertical="center"/>
      <protection locked="0"/>
    </xf>
    <xf numFmtId="164" fontId="5" fillId="7" borderId="1" xfId="0" applyNumberFormat="1" applyFont="1" applyFill="1" applyBorder="1" applyAlignment="1" applyProtection="1">
      <alignment vertical="center"/>
      <protection locked="0"/>
    </xf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 [0]" xfId="2" builtinId="7"/>
    <cellStyle name="Normal" xfId="0" builtinId="0"/>
    <cellStyle name="Normal 2" xfId="3" xr:uid="{E9A25A50-6271-431E-B0EB-82BB5C5D48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3434-45F1-41C8-B1DC-666709AA596D}">
  <sheetPr>
    <pageSetUpPr fitToPage="1"/>
  </sheetPr>
  <dimension ref="A1:M156"/>
  <sheetViews>
    <sheetView tabSelected="1" topLeftCell="F30" workbookViewId="0">
      <selection activeCell="L32" sqref="L32"/>
    </sheetView>
  </sheetViews>
  <sheetFormatPr baseColWidth="10" defaultRowHeight="15" x14ac:dyDescent="0.25"/>
  <cols>
    <col min="1" max="1" width="44.85546875" customWidth="1"/>
    <col min="2" max="2" width="17.85546875" customWidth="1"/>
    <col min="3" max="3" width="20.7109375" customWidth="1"/>
    <col min="4" max="4" width="20.85546875" customWidth="1"/>
    <col min="5" max="5" width="19.5703125" customWidth="1"/>
    <col min="6" max="6" width="20.5703125" customWidth="1"/>
    <col min="7" max="7" width="21.140625" customWidth="1"/>
    <col min="8" max="8" width="17.5703125" customWidth="1"/>
    <col min="9" max="9" width="19" customWidth="1"/>
    <col min="10" max="10" width="19.5703125" customWidth="1"/>
    <col min="11" max="11" width="15.85546875" customWidth="1"/>
    <col min="12" max="12" width="16.85546875" customWidth="1"/>
    <col min="13" max="13" width="19.5703125" customWidth="1"/>
    <col min="14" max="14" width="11.85546875" bestFit="1" customWidth="1"/>
  </cols>
  <sheetData>
    <row r="1" spans="1:13" ht="24" customHeight="1" x14ac:dyDescent="0.25">
      <c r="A1" s="33" t="s">
        <v>118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/>
    </row>
    <row r="2" spans="1:13" ht="45.75" customHeight="1" x14ac:dyDescent="0.25">
      <c r="A2" s="1"/>
      <c r="B2" s="33" t="s">
        <v>1</v>
      </c>
      <c r="C2" s="34"/>
      <c r="D2" s="35"/>
      <c r="E2" s="33" t="s">
        <v>2</v>
      </c>
      <c r="F2" s="34"/>
      <c r="G2" s="35"/>
      <c r="H2" s="33" t="s">
        <v>141</v>
      </c>
      <c r="I2" s="34"/>
      <c r="J2" s="35"/>
      <c r="K2" s="33" t="s">
        <v>142</v>
      </c>
      <c r="L2" s="34"/>
      <c r="M2" s="35"/>
    </row>
    <row r="3" spans="1:13" ht="39.75" customHeight="1" x14ac:dyDescent="0.25">
      <c r="A3" s="1" t="s">
        <v>0</v>
      </c>
      <c r="B3" s="2" t="s">
        <v>3</v>
      </c>
      <c r="C3" s="2" t="s">
        <v>122</v>
      </c>
      <c r="D3" s="2" t="s">
        <v>123</v>
      </c>
      <c r="E3" s="2" t="s">
        <v>125</v>
      </c>
      <c r="F3" s="2" t="s">
        <v>134</v>
      </c>
      <c r="G3" s="2" t="s">
        <v>133</v>
      </c>
      <c r="H3" s="2" t="s">
        <v>126</v>
      </c>
      <c r="I3" s="2" t="s">
        <v>127</v>
      </c>
      <c r="J3" s="2" t="s">
        <v>135</v>
      </c>
      <c r="K3" s="2" t="s">
        <v>128</v>
      </c>
      <c r="L3" s="2" t="s">
        <v>132</v>
      </c>
      <c r="M3" s="2" t="s">
        <v>136</v>
      </c>
    </row>
    <row r="4" spans="1:13" x14ac:dyDescent="0.25">
      <c r="A4" s="3" t="s">
        <v>4</v>
      </c>
      <c r="B4" s="4">
        <f>SUM(B5:B11)</f>
        <v>36</v>
      </c>
      <c r="C4" s="5"/>
      <c r="D4" s="5"/>
      <c r="E4" s="4">
        <f>SUM(E5:E11)</f>
        <v>61</v>
      </c>
      <c r="F4" s="6"/>
      <c r="G4" s="6"/>
      <c r="H4" s="4">
        <f>SUM(H5:H11)</f>
        <v>41</v>
      </c>
      <c r="I4" s="5"/>
      <c r="J4" s="5"/>
      <c r="K4" s="4">
        <f>SUM(K5:K11)</f>
        <v>0</v>
      </c>
      <c r="L4" s="6"/>
      <c r="M4" s="6"/>
    </row>
    <row r="5" spans="1:13" x14ac:dyDescent="0.25">
      <c r="A5" s="7" t="s">
        <v>5</v>
      </c>
      <c r="B5" s="8">
        <v>3</v>
      </c>
      <c r="C5" s="31"/>
      <c r="D5" s="10">
        <f>+ROUND(C5*B5,0)</f>
        <v>0</v>
      </c>
      <c r="E5" s="8">
        <v>4</v>
      </c>
      <c r="F5" s="31"/>
      <c r="G5" s="10">
        <f>+ROUND(F5*E5,0)</f>
        <v>0</v>
      </c>
      <c r="H5" s="8">
        <v>3</v>
      </c>
      <c r="I5" s="31"/>
      <c r="J5" s="10">
        <f>+ROUND(I5*H5,0)</f>
        <v>0</v>
      </c>
      <c r="K5" s="8">
        <v>0</v>
      </c>
      <c r="L5" s="9"/>
      <c r="M5" s="10"/>
    </row>
    <row r="6" spans="1:13" x14ac:dyDescent="0.25">
      <c r="A6" s="7" t="s">
        <v>6</v>
      </c>
      <c r="B6" s="8">
        <v>20</v>
      </c>
      <c r="C6" s="31"/>
      <c r="D6" s="10">
        <f t="shared" ref="D6:D11" si="0">+ROUND(C6*B6,0)</f>
        <v>0</v>
      </c>
      <c r="E6" s="8">
        <v>40</v>
      </c>
      <c r="F6" s="31"/>
      <c r="G6" s="10">
        <f t="shared" ref="G6:G11" si="1">+ROUND(F6*E6,0)</f>
        <v>0</v>
      </c>
      <c r="H6" s="8">
        <v>24</v>
      </c>
      <c r="I6" s="31"/>
      <c r="J6" s="10">
        <f t="shared" ref="J6:J11" si="2">+ROUND(I6*H6,0)</f>
        <v>0</v>
      </c>
      <c r="K6" s="8">
        <v>0</v>
      </c>
      <c r="L6" s="9"/>
      <c r="M6" s="10"/>
    </row>
    <row r="7" spans="1:13" x14ac:dyDescent="0.25">
      <c r="A7" s="7" t="s">
        <v>7</v>
      </c>
      <c r="B7" s="8">
        <v>3</v>
      </c>
      <c r="C7" s="31"/>
      <c r="D7" s="10">
        <f t="shared" si="0"/>
        <v>0</v>
      </c>
      <c r="E7" s="8">
        <v>4</v>
      </c>
      <c r="F7" s="31"/>
      <c r="G7" s="10">
        <f t="shared" si="1"/>
        <v>0</v>
      </c>
      <c r="H7" s="8">
        <v>3</v>
      </c>
      <c r="I7" s="31"/>
      <c r="J7" s="10">
        <f t="shared" si="2"/>
        <v>0</v>
      </c>
      <c r="K7" s="8">
        <v>0</v>
      </c>
      <c r="L7" s="9"/>
      <c r="M7" s="10"/>
    </row>
    <row r="8" spans="1:13" x14ac:dyDescent="0.25">
      <c r="A8" s="7" t="s">
        <v>8</v>
      </c>
      <c r="B8" s="8">
        <v>2</v>
      </c>
      <c r="C8" s="31"/>
      <c r="D8" s="10">
        <f t="shared" si="0"/>
        <v>0</v>
      </c>
      <c r="E8" s="8">
        <v>2</v>
      </c>
      <c r="F8" s="31"/>
      <c r="G8" s="10">
        <f t="shared" si="1"/>
        <v>0</v>
      </c>
      <c r="H8" s="8">
        <v>3</v>
      </c>
      <c r="I8" s="31"/>
      <c r="J8" s="10">
        <f t="shared" si="2"/>
        <v>0</v>
      </c>
      <c r="K8" s="8">
        <v>0</v>
      </c>
      <c r="L8" s="9"/>
      <c r="M8" s="10"/>
    </row>
    <row r="9" spans="1:13" x14ac:dyDescent="0.25">
      <c r="A9" s="7" t="s">
        <v>9</v>
      </c>
      <c r="B9" s="8">
        <v>3</v>
      </c>
      <c r="C9" s="31"/>
      <c r="D9" s="10">
        <f t="shared" si="0"/>
        <v>0</v>
      </c>
      <c r="E9" s="8">
        <v>3</v>
      </c>
      <c r="F9" s="31"/>
      <c r="G9" s="10">
        <f t="shared" si="1"/>
        <v>0</v>
      </c>
      <c r="H9" s="8">
        <v>2</v>
      </c>
      <c r="I9" s="31"/>
      <c r="J9" s="10">
        <f t="shared" si="2"/>
        <v>0</v>
      </c>
      <c r="K9" s="8">
        <v>0</v>
      </c>
      <c r="L9" s="9"/>
      <c r="M9" s="10"/>
    </row>
    <row r="10" spans="1:13" x14ac:dyDescent="0.25">
      <c r="A10" s="7" t="s">
        <v>10</v>
      </c>
      <c r="B10" s="8">
        <v>2</v>
      </c>
      <c r="C10" s="31"/>
      <c r="D10" s="10">
        <f t="shared" si="0"/>
        <v>0</v>
      </c>
      <c r="E10" s="8">
        <v>4</v>
      </c>
      <c r="F10" s="31"/>
      <c r="G10" s="10">
        <f t="shared" si="1"/>
        <v>0</v>
      </c>
      <c r="H10" s="8">
        <v>3</v>
      </c>
      <c r="I10" s="31"/>
      <c r="J10" s="10">
        <f t="shared" si="2"/>
        <v>0</v>
      </c>
      <c r="K10" s="8">
        <v>0</v>
      </c>
      <c r="L10" s="9"/>
      <c r="M10" s="10"/>
    </row>
    <row r="11" spans="1:13" x14ac:dyDescent="0.25">
      <c r="A11" s="7" t="s">
        <v>129</v>
      </c>
      <c r="B11" s="8">
        <v>3</v>
      </c>
      <c r="C11" s="31"/>
      <c r="D11" s="10">
        <f t="shared" si="0"/>
        <v>0</v>
      </c>
      <c r="E11" s="8">
        <v>4</v>
      </c>
      <c r="F11" s="31"/>
      <c r="G11" s="10">
        <f t="shared" si="1"/>
        <v>0</v>
      </c>
      <c r="H11" s="8">
        <v>3</v>
      </c>
      <c r="I11" s="31"/>
      <c r="J11" s="10">
        <f t="shared" si="2"/>
        <v>0</v>
      </c>
      <c r="K11" s="8">
        <v>0</v>
      </c>
      <c r="L11" s="9"/>
      <c r="M11" s="10"/>
    </row>
    <row r="12" spans="1:13" x14ac:dyDescent="0.25">
      <c r="A12" s="11" t="s">
        <v>11</v>
      </c>
      <c r="B12" s="12"/>
      <c r="C12" s="13"/>
      <c r="D12" s="14">
        <f>SUM(D5:D11)</f>
        <v>0</v>
      </c>
      <c r="E12" s="12"/>
      <c r="F12" s="13"/>
      <c r="G12" s="14">
        <f>SUM(G5:G11)</f>
        <v>0</v>
      </c>
      <c r="H12" s="12"/>
      <c r="I12" s="13"/>
      <c r="J12" s="14">
        <f>SUM(J5:J11)</f>
        <v>0</v>
      </c>
      <c r="K12" s="12"/>
      <c r="L12" s="13"/>
      <c r="M12" s="14"/>
    </row>
    <row r="13" spans="1:13" x14ac:dyDescent="0.25">
      <c r="A13" s="11" t="s">
        <v>12</v>
      </c>
      <c r="B13" s="12"/>
      <c r="C13" s="13"/>
      <c r="D13" s="15">
        <f>+ROUND(D12*0.19,0)</f>
        <v>0</v>
      </c>
      <c r="E13" s="12"/>
      <c r="F13" s="13"/>
      <c r="G13" s="15">
        <f>+ROUND(G12*0.19,0)</f>
        <v>0</v>
      </c>
      <c r="H13" s="12"/>
      <c r="I13" s="13"/>
      <c r="J13" s="15">
        <f>+ROUND(J12*0.19,0)</f>
        <v>0</v>
      </c>
      <c r="K13" s="12"/>
      <c r="L13" s="13"/>
      <c r="M13" s="15"/>
    </row>
    <row r="14" spans="1:13" x14ac:dyDescent="0.25">
      <c r="A14" s="11" t="s">
        <v>13</v>
      </c>
      <c r="B14" s="12"/>
      <c r="C14" s="13"/>
      <c r="D14" s="16">
        <f>+D13+D12</f>
        <v>0</v>
      </c>
      <c r="E14" s="12"/>
      <c r="F14" s="13"/>
      <c r="G14" s="16">
        <f>+G13+G12</f>
        <v>0</v>
      </c>
      <c r="H14" s="12"/>
      <c r="I14" s="13"/>
      <c r="J14" s="16">
        <f>+J13+J12</f>
        <v>0</v>
      </c>
      <c r="K14" s="12"/>
      <c r="L14" s="13"/>
      <c r="M14" s="16"/>
    </row>
    <row r="15" spans="1:13" x14ac:dyDescent="0.25">
      <c r="A15" s="3" t="s">
        <v>14</v>
      </c>
      <c r="B15" s="4">
        <f>SUM(B16:B41)</f>
        <v>190</v>
      </c>
      <c r="C15" s="5"/>
      <c r="D15" s="5"/>
      <c r="E15" s="4">
        <f>SUM(E16:E41)</f>
        <v>245</v>
      </c>
      <c r="F15" s="6"/>
      <c r="G15" s="6"/>
      <c r="H15" s="4">
        <f>SUM(H16:H41)</f>
        <v>107</v>
      </c>
      <c r="I15" s="6"/>
      <c r="J15" s="6"/>
      <c r="K15" s="4">
        <f>SUM(K16:K41)</f>
        <v>6</v>
      </c>
      <c r="L15" s="5"/>
      <c r="M15" s="5"/>
    </row>
    <row r="16" spans="1:13" x14ac:dyDescent="0.25">
      <c r="A16" s="7" t="s">
        <v>15</v>
      </c>
      <c r="B16" s="8">
        <v>15</v>
      </c>
      <c r="C16" s="31"/>
      <c r="D16" s="10">
        <f t="shared" ref="D16:D41" si="3">+ROUND(C16*B16,0)</f>
        <v>0</v>
      </c>
      <c r="E16" s="8">
        <v>16</v>
      </c>
      <c r="F16" s="31"/>
      <c r="G16" s="10">
        <f t="shared" ref="G16:G40" si="4">+ROUND(F16*E16,0)</f>
        <v>0</v>
      </c>
      <c r="H16" s="8">
        <v>7</v>
      </c>
      <c r="I16" s="31"/>
      <c r="J16" s="10">
        <f>+ROUND(I16*H16,0)</f>
        <v>0</v>
      </c>
      <c r="K16" s="8">
        <v>0</v>
      </c>
      <c r="L16" s="9"/>
      <c r="M16" s="10"/>
    </row>
    <row r="17" spans="1:13" x14ac:dyDescent="0.25">
      <c r="A17" s="7" t="s">
        <v>16</v>
      </c>
      <c r="B17" s="8">
        <v>15</v>
      </c>
      <c r="C17" s="31"/>
      <c r="D17" s="10">
        <f t="shared" si="3"/>
        <v>0</v>
      </c>
      <c r="E17" s="8">
        <v>20</v>
      </c>
      <c r="F17" s="31"/>
      <c r="G17" s="10">
        <f t="shared" si="4"/>
        <v>0</v>
      </c>
      <c r="H17" s="8">
        <v>10</v>
      </c>
      <c r="I17" s="31"/>
      <c r="J17" s="10">
        <f t="shared" ref="J17:J41" si="5">+ROUND(I17*H17,0)</f>
        <v>0</v>
      </c>
      <c r="K17" s="8">
        <v>0</v>
      </c>
      <c r="L17" s="9"/>
      <c r="M17" s="10"/>
    </row>
    <row r="18" spans="1:13" x14ac:dyDescent="0.25">
      <c r="A18" s="7" t="s">
        <v>17</v>
      </c>
      <c r="B18" s="8">
        <v>12</v>
      </c>
      <c r="C18" s="31"/>
      <c r="D18" s="10">
        <f t="shared" si="3"/>
        <v>0</v>
      </c>
      <c r="E18" s="8">
        <v>19</v>
      </c>
      <c r="F18" s="31"/>
      <c r="G18" s="10">
        <f t="shared" si="4"/>
        <v>0</v>
      </c>
      <c r="H18" s="8">
        <v>7</v>
      </c>
      <c r="I18" s="31"/>
      <c r="J18" s="10">
        <f t="shared" si="5"/>
        <v>0</v>
      </c>
      <c r="K18" s="8">
        <v>0</v>
      </c>
      <c r="L18" s="9"/>
      <c r="M18" s="10"/>
    </row>
    <row r="19" spans="1:13" x14ac:dyDescent="0.25">
      <c r="A19" s="7" t="s">
        <v>18</v>
      </c>
      <c r="B19" s="8">
        <v>14</v>
      </c>
      <c r="C19" s="31"/>
      <c r="D19" s="10">
        <f t="shared" si="3"/>
        <v>0</v>
      </c>
      <c r="E19" s="8">
        <v>20</v>
      </c>
      <c r="F19" s="31"/>
      <c r="G19" s="10">
        <f t="shared" si="4"/>
        <v>0</v>
      </c>
      <c r="H19" s="8">
        <v>7</v>
      </c>
      <c r="I19" s="31"/>
      <c r="J19" s="10">
        <f t="shared" si="5"/>
        <v>0</v>
      </c>
      <c r="K19" s="8">
        <v>0</v>
      </c>
      <c r="L19" s="9"/>
      <c r="M19" s="10"/>
    </row>
    <row r="20" spans="1:13" x14ac:dyDescent="0.25">
      <c r="A20" s="7" t="s">
        <v>19</v>
      </c>
      <c r="B20" s="8">
        <v>17</v>
      </c>
      <c r="C20" s="31"/>
      <c r="D20" s="10">
        <f t="shared" si="3"/>
        <v>0</v>
      </c>
      <c r="E20" s="8">
        <v>23</v>
      </c>
      <c r="F20" s="31"/>
      <c r="G20" s="10">
        <f t="shared" si="4"/>
        <v>0</v>
      </c>
      <c r="H20" s="8">
        <v>11</v>
      </c>
      <c r="I20" s="31"/>
      <c r="J20" s="10">
        <f t="shared" si="5"/>
        <v>0</v>
      </c>
      <c r="K20" s="8">
        <v>0</v>
      </c>
      <c r="L20" s="9"/>
      <c r="M20" s="10"/>
    </row>
    <row r="21" spans="1:13" ht="22.5" x14ac:dyDescent="0.25">
      <c r="A21" s="7" t="s">
        <v>20</v>
      </c>
      <c r="B21" s="8">
        <v>3</v>
      </c>
      <c r="C21" s="31"/>
      <c r="D21" s="10">
        <f t="shared" si="3"/>
        <v>0</v>
      </c>
      <c r="E21" s="8">
        <v>3</v>
      </c>
      <c r="F21" s="31"/>
      <c r="G21" s="10">
        <f t="shared" si="4"/>
        <v>0</v>
      </c>
      <c r="H21" s="8">
        <v>1</v>
      </c>
      <c r="I21" s="31"/>
      <c r="J21" s="10">
        <f t="shared" si="5"/>
        <v>0</v>
      </c>
      <c r="K21" s="8">
        <v>0</v>
      </c>
      <c r="L21" s="9"/>
      <c r="M21" s="10"/>
    </row>
    <row r="22" spans="1:13" x14ac:dyDescent="0.25">
      <c r="A22" s="17" t="s">
        <v>120</v>
      </c>
      <c r="B22" s="8">
        <v>1</v>
      </c>
      <c r="C22" s="31"/>
      <c r="D22" s="10">
        <f t="shared" si="3"/>
        <v>0</v>
      </c>
      <c r="E22" s="8">
        <v>2</v>
      </c>
      <c r="F22" s="31"/>
      <c r="G22" s="10">
        <f t="shared" si="4"/>
        <v>0</v>
      </c>
      <c r="H22" s="8">
        <v>0</v>
      </c>
      <c r="I22" s="31"/>
      <c r="J22" s="10"/>
      <c r="K22" s="8">
        <v>0</v>
      </c>
      <c r="L22" s="9"/>
      <c r="M22" s="10"/>
    </row>
    <row r="23" spans="1:13" x14ac:dyDescent="0.25">
      <c r="A23" s="7" t="s">
        <v>21</v>
      </c>
      <c r="B23" s="8">
        <v>15</v>
      </c>
      <c r="C23" s="31"/>
      <c r="D23" s="10">
        <f t="shared" si="3"/>
        <v>0</v>
      </c>
      <c r="E23" s="8">
        <v>21</v>
      </c>
      <c r="F23" s="31"/>
      <c r="G23" s="10">
        <f t="shared" si="4"/>
        <v>0</v>
      </c>
      <c r="H23" s="8">
        <v>9</v>
      </c>
      <c r="I23" s="31"/>
      <c r="J23" s="10">
        <f t="shared" si="5"/>
        <v>0</v>
      </c>
      <c r="K23" s="8">
        <v>0</v>
      </c>
      <c r="L23" s="9"/>
      <c r="M23" s="10"/>
    </row>
    <row r="24" spans="1:13" x14ac:dyDescent="0.25">
      <c r="A24" s="7" t="s">
        <v>22</v>
      </c>
      <c r="B24" s="8">
        <v>1</v>
      </c>
      <c r="C24" s="31"/>
      <c r="D24" s="10">
        <f t="shared" si="3"/>
        <v>0</v>
      </c>
      <c r="E24" s="8">
        <v>1</v>
      </c>
      <c r="F24" s="31"/>
      <c r="G24" s="10">
        <f t="shared" si="4"/>
        <v>0</v>
      </c>
      <c r="H24" s="8">
        <v>1</v>
      </c>
      <c r="I24" s="31"/>
      <c r="J24" s="10">
        <f t="shared" si="5"/>
        <v>0</v>
      </c>
      <c r="K24" s="8">
        <v>0</v>
      </c>
      <c r="L24" s="9"/>
      <c r="M24" s="10"/>
    </row>
    <row r="25" spans="1:13" x14ac:dyDescent="0.25">
      <c r="A25" s="7" t="s">
        <v>23</v>
      </c>
      <c r="B25" s="8">
        <v>15</v>
      </c>
      <c r="C25" s="31"/>
      <c r="D25" s="10">
        <f t="shared" si="3"/>
        <v>0</v>
      </c>
      <c r="E25" s="8">
        <v>22</v>
      </c>
      <c r="F25" s="31"/>
      <c r="G25" s="10">
        <f t="shared" si="4"/>
        <v>0</v>
      </c>
      <c r="H25" s="8">
        <v>9</v>
      </c>
      <c r="I25" s="31"/>
      <c r="J25" s="10">
        <f t="shared" si="5"/>
        <v>0</v>
      </c>
      <c r="K25" s="8">
        <v>0</v>
      </c>
      <c r="L25" s="9"/>
      <c r="M25" s="10"/>
    </row>
    <row r="26" spans="1:13" x14ac:dyDescent="0.25">
      <c r="A26" s="7" t="s">
        <v>24</v>
      </c>
      <c r="B26" s="8">
        <v>1</v>
      </c>
      <c r="C26" s="31"/>
      <c r="D26" s="10">
        <f t="shared" si="3"/>
        <v>0</v>
      </c>
      <c r="E26" s="8">
        <v>1</v>
      </c>
      <c r="F26" s="31"/>
      <c r="G26" s="10">
        <f t="shared" si="4"/>
        <v>0</v>
      </c>
      <c r="H26" s="8">
        <v>1</v>
      </c>
      <c r="I26" s="31"/>
      <c r="J26" s="10">
        <f t="shared" si="5"/>
        <v>0</v>
      </c>
      <c r="K26" s="8">
        <v>0</v>
      </c>
      <c r="L26" s="9"/>
      <c r="M26" s="10"/>
    </row>
    <row r="27" spans="1:13" x14ac:dyDescent="0.25">
      <c r="A27" s="7" t="s">
        <v>25</v>
      </c>
      <c r="B27" s="8">
        <v>2</v>
      </c>
      <c r="C27" s="31"/>
      <c r="D27" s="10">
        <f t="shared" si="3"/>
        <v>0</v>
      </c>
      <c r="E27" s="8">
        <v>3</v>
      </c>
      <c r="F27" s="31"/>
      <c r="G27" s="10">
        <f t="shared" si="4"/>
        <v>0</v>
      </c>
      <c r="H27" s="8">
        <v>0</v>
      </c>
      <c r="I27" s="31"/>
      <c r="J27" s="10"/>
      <c r="K27" s="8">
        <v>0</v>
      </c>
      <c r="L27" s="9"/>
      <c r="M27" s="10"/>
    </row>
    <row r="28" spans="1:13" x14ac:dyDescent="0.25">
      <c r="A28" s="7" t="s">
        <v>26</v>
      </c>
      <c r="B28" s="8">
        <v>2</v>
      </c>
      <c r="C28" s="31"/>
      <c r="D28" s="10">
        <f t="shared" si="3"/>
        <v>0</v>
      </c>
      <c r="E28" s="8">
        <v>1</v>
      </c>
      <c r="F28" s="31"/>
      <c r="G28" s="10">
        <f t="shared" si="4"/>
        <v>0</v>
      </c>
      <c r="H28" s="8">
        <v>2</v>
      </c>
      <c r="I28" s="31"/>
      <c r="J28" s="10">
        <f t="shared" si="5"/>
        <v>0</v>
      </c>
      <c r="K28" s="8">
        <v>0</v>
      </c>
      <c r="L28" s="9"/>
      <c r="M28" s="10"/>
    </row>
    <row r="29" spans="1:13" x14ac:dyDescent="0.25">
      <c r="A29" s="7" t="s">
        <v>27</v>
      </c>
      <c r="B29" s="8">
        <v>2</v>
      </c>
      <c r="C29" s="31"/>
      <c r="D29" s="10">
        <f t="shared" si="3"/>
        <v>0</v>
      </c>
      <c r="E29" s="8">
        <v>4</v>
      </c>
      <c r="F29" s="31"/>
      <c r="G29" s="10">
        <f t="shared" si="4"/>
        <v>0</v>
      </c>
      <c r="H29" s="8">
        <v>3</v>
      </c>
      <c r="I29" s="31"/>
      <c r="J29" s="10">
        <f t="shared" si="5"/>
        <v>0</v>
      </c>
      <c r="K29" s="8">
        <v>0</v>
      </c>
      <c r="L29" s="9"/>
      <c r="M29" s="10"/>
    </row>
    <row r="30" spans="1:13" x14ac:dyDescent="0.25">
      <c r="A30" s="7" t="s">
        <v>28</v>
      </c>
      <c r="B30" s="8">
        <v>5</v>
      </c>
      <c r="C30" s="31"/>
      <c r="D30" s="10">
        <f t="shared" si="3"/>
        <v>0</v>
      </c>
      <c r="E30" s="8">
        <v>4</v>
      </c>
      <c r="F30" s="31"/>
      <c r="G30" s="10">
        <f t="shared" si="4"/>
        <v>0</v>
      </c>
      <c r="H30" s="8">
        <v>3</v>
      </c>
      <c r="I30" s="31"/>
      <c r="J30" s="10">
        <f t="shared" si="5"/>
        <v>0</v>
      </c>
      <c r="K30" s="8">
        <v>0</v>
      </c>
      <c r="L30" s="9"/>
      <c r="M30" s="10"/>
    </row>
    <row r="31" spans="1:13" x14ac:dyDescent="0.25">
      <c r="A31" s="7" t="s">
        <v>29</v>
      </c>
      <c r="B31" s="8">
        <v>15</v>
      </c>
      <c r="C31" s="31"/>
      <c r="D31" s="10">
        <f t="shared" si="3"/>
        <v>0</v>
      </c>
      <c r="E31" s="8">
        <v>21</v>
      </c>
      <c r="F31" s="31"/>
      <c r="G31" s="10">
        <f t="shared" si="4"/>
        <v>0</v>
      </c>
      <c r="H31" s="8">
        <v>9</v>
      </c>
      <c r="I31" s="31"/>
      <c r="J31" s="10">
        <f t="shared" si="5"/>
        <v>0</v>
      </c>
      <c r="K31" s="8">
        <v>0</v>
      </c>
      <c r="L31" s="9"/>
      <c r="M31" s="10"/>
    </row>
    <row r="32" spans="1:13" ht="60" customHeight="1" x14ac:dyDescent="0.25">
      <c r="A32" s="7" t="s">
        <v>30</v>
      </c>
      <c r="B32" s="8">
        <v>4</v>
      </c>
      <c r="C32" s="31"/>
      <c r="D32" s="10">
        <f t="shared" si="3"/>
        <v>0</v>
      </c>
      <c r="E32" s="8">
        <v>5</v>
      </c>
      <c r="F32" s="31"/>
      <c r="G32" s="10">
        <f t="shared" si="4"/>
        <v>0</v>
      </c>
      <c r="H32" s="8">
        <v>2</v>
      </c>
      <c r="I32" s="31"/>
      <c r="J32" s="10">
        <f t="shared" si="5"/>
        <v>0</v>
      </c>
      <c r="K32" s="8">
        <v>2</v>
      </c>
      <c r="L32" s="31"/>
      <c r="M32" s="10">
        <f>+ROUND(L32*K32,0)</f>
        <v>0</v>
      </c>
    </row>
    <row r="33" spans="1:13" x14ac:dyDescent="0.25">
      <c r="A33" s="7" t="s">
        <v>31</v>
      </c>
      <c r="B33" s="8">
        <v>1</v>
      </c>
      <c r="C33" s="31"/>
      <c r="D33" s="10">
        <f t="shared" si="3"/>
        <v>0</v>
      </c>
      <c r="E33" s="8">
        <v>1</v>
      </c>
      <c r="F33" s="31"/>
      <c r="G33" s="10">
        <f t="shared" si="4"/>
        <v>0</v>
      </c>
      <c r="H33" s="8">
        <v>1</v>
      </c>
      <c r="I33" s="31"/>
      <c r="J33" s="10">
        <f t="shared" si="5"/>
        <v>0</v>
      </c>
      <c r="K33" s="8">
        <v>0</v>
      </c>
      <c r="L33" s="9"/>
      <c r="M33" s="10"/>
    </row>
    <row r="34" spans="1:13" x14ac:dyDescent="0.25">
      <c r="A34" s="7" t="s">
        <v>32</v>
      </c>
      <c r="B34" s="8">
        <v>6</v>
      </c>
      <c r="C34" s="31"/>
      <c r="D34" s="10">
        <f t="shared" si="3"/>
        <v>0</v>
      </c>
      <c r="E34" s="8">
        <v>3</v>
      </c>
      <c r="F34" s="31"/>
      <c r="G34" s="10">
        <f t="shared" si="4"/>
        <v>0</v>
      </c>
      <c r="H34" s="8">
        <v>3</v>
      </c>
      <c r="I34" s="31"/>
      <c r="J34" s="10">
        <f t="shared" si="5"/>
        <v>0</v>
      </c>
      <c r="K34" s="8">
        <v>0</v>
      </c>
      <c r="L34" s="9"/>
      <c r="M34" s="10"/>
    </row>
    <row r="35" spans="1:13" x14ac:dyDescent="0.25">
      <c r="A35" s="7" t="s">
        <v>33</v>
      </c>
      <c r="B35" s="8">
        <v>0</v>
      </c>
      <c r="C35" s="31"/>
      <c r="D35" s="10"/>
      <c r="E35" s="8">
        <v>1</v>
      </c>
      <c r="F35" s="31"/>
      <c r="G35" s="10">
        <f t="shared" si="4"/>
        <v>0</v>
      </c>
      <c r="H35" s="8">
        <v>0</v>
      </c>
      <c r="I35" s="31"/>
      <c r="J35" s="10"/>
      <c r="K35" s="8">
        <v>0</v>
      </c>
      <c r="L35" s="9"/>
      <c r="M35" s="10"/>
    </row>
    <row r="36" spans="1:13" x14ac:dyDescent="0.25">
      <c r="A36" s="7" t="s">
        <v>34</v>
      </c>
      <c r="B36" s="8">
        <v>9</v>
      </c>
      <c r="C36" s="31"/>
      <c r="D36" s="10">
        <f t="shared" si="3"/>
        <v>0</v>
      </c>
      <c r="E36" s="8">
        <v>10</v>
      </c>
      <c r="F36" s="31"/>
      <c r="G36" s="10">
        <f t="shared" si="4"/>
        <v>0</v>
      </c>
      <c r="H36" s="8">
        <v>5</v>
      </c>
      <c r="I36" s="31"/>
      <c r="J36" s="10">
        <f t="shared" si="5"/>
        <v>0</v>
      </c>
      <c r="K36" s="8">
        <v>4</v>
      </c>
      <c r="L36" s="31"/>
      <c r="M36" s="10">
        <f>+ROUND(L36*K36,0)</f>
        <v>0</v>
      </c>
    </row>
    <row r="37" spans="1:13" ht="31.5" customHeight="1" x14ac:dyDescent="0.25">
      <c r="A37" s="7" t="s">
        <v>35</v>
      </c>
      <c r="B37" s="8">
        <v>13</v>
      </c>
      <c r="C37" s="31"/>
      <c r="D37" s="10">
        <f t="shared" si="3"/>
        <v>0</v>
      </c>
      <c r="E37" s="8">
        <v>17</v>
      </c>
      <c r="F37" s="31"/>
      <c r="G37" s="10">
        <f t="shared" si="4"/>
        <v>0</v>
      </c>
      <c r="H37" s="8">
        <v>1</v>
      </c>
      <c r="I37" s="31"/>
      <c r="J37" s="10">
        <f t="shared" si="5"/>
        <v>0</v>
      </c>
      <c r="K37" s="8">
        <v>0</v>
      </c>
      <c r="L37" s="9"/>
      <c r="M37" s="10"/>
    </row>
    <row r="38" spans="1:13" x14ac:dyDescent="0.25">
      <c r="A38" s="7" t="s">
        <v>36</v>
      </c>
      <c r="B38" s="8">
        <v>1</v>
      </c>
      <c r="C38" s="31"/>
      <c r="D38" s="10">
        <f t="shared" si="3"/>
        <v>0</v>
      </c>
      <c r="E38" s="8">
        <v>1</v>
      </c>
      <c r="F38" s="31"/>
      <c r="G38" s="10">
        <f t="shared" si="4"/>
        <v>0</v>
      </c>
      <c r="H38" s="8">
        <v>1</v>
      </c>
      <c r="I38" s="31"/>
      <c r="J38" s="10">
        <f t="shared" si="5"/>
        <v>0</v>
      </c>
      <c r="K38" s="8">
        <v>0</v>
      </c>
      <c r="L38" s="9"/>
      <c r="M38" s="10"/>
    </row>
    <row r="39" spans="1:13" x14ac:dyDescent="0.25">
      <c r="A39" s="7" t="s">
        <v>37</v>
      </c>
      <c r="B39" s="8">
        <v>3</v>
      </c>
      <c r="C39" s="31"/>
      <c r="D39" s="10">
        <f t="shared" si="3"/>
        <v>0</v>
      </c>
      <c r="E39" s="8">
        <v>2</v>
      </c>
      <c r="F39" s="31"/>
      <c r="G39" s="10">
        <f t="shared" si="4"/>
        <v>0</v>
      </c>
      <c r="H39" s="8">
        <v>2</v>
      </c>
      <c r="I39" s="31"/>
      <c r="J39" s="10">
        <f t="shared" si="5"/>
        <v>0</v>
      </c>
      <c r="K39" s="8">
        <v>0</v>
      </c>
      <c r="L39" s="9"/>
      <c r="M39" s="10"/>
    </row>
    <row r="40" spans="1:13" x14ac:dyDescent="0.25">
      <c r="A40" s="7" t="s">
        <v>38</v>
      </c>
      <c r="B40" s="8">
        <v>3</v>
      </c>
      <c r="C40" s="31"/>
      <c r="D40" s="10">
        <f t="shared" si="3"/>
        <v>0</v>
      </c>
      <c r="E40" s="8">
        <v>2</v>
      </c>
      <c r="F40" s="31"/>
      <c r="G40" s="10">
        <f t="shared" si="4"/>
        <v>0</v>
      </c>
      <c r="H40" s="8">
        <v>2</v>
      </c>
      <c r="I40" s="31"/>
      <c r="J40" s="10">
        <f t="shared" si="5"/>
        <v>0</v>
      </c>
      <c r="K40" s="8">
        <v>0</v>
      </c>
      <c r="L40" s="9"/>
      <c r="M40" s="10"/>
    </row>
    <row r="41" spans="1:13" x14ac:dyDescent="0.25">
      <c r="A41" s="7" t="s">
        <v>39</v>
      </c>
      <c r="B41" s="8">
        <v>15</v>
      </c>
      <c r="C41" s="31"/>
      <c r="D41" s="10">
        <f t="shared" si="3"/>
        <v>0</v>
      </c>
      <c r="E41" s="8">
        <v>22</v>
      </c>
      <c r="F41" s="31"/>
      <c r="G41" s="10">
        <f>+ROUND(F41*E41,0)</f>
        <v>0</v>
      </c>
      <c r="H41" s="8">
        <v>10</v>
      </c>
      <c r="I41" s="31"/>
      <c r="J41" s="10">
        <f t="shared" si="5"/>
        <v>0</v>
      </c>
      <c r="K41" s="8">
        <v>0</v>
      </c>
      <c r="L41" s="9"/>
      <c r="M41" s="10"/>
    </row>
    <row r="42" spans="1:13" x14ac:dyDescent="0.25">
      <c r="A42" s="11" t="s">
        <v>11</v>
      </c>
      <c r="B42" s="12"/>
      <c r="C42" s="13"/>
      <c r="D42" s="15">
        <f>SUM(D16:D41)</f>
        <v>0</v>
      </c>
      <c r="E42" s="12"/>
      <c r="F42" s="13"/>
      <c r="G42" s="15">
        <f>SUM(G16:G41)</f>
        <v>0</v>
      </c>
      <c r="H42" s="12"/>
      <c r="I42" s="13"/>
      <c r="J42" s="15">
        <f>SUM(J16:J41)</f>
        <v>0</v>
      </c>
      <c r="K42" s="12"/>
      <c r="L42" s="13"/>
      <c r="M42" s="15">
        <f>SUM(M16:M41)</f>
        <v>0</v>
      </c>
    </row>
    <row r="43" spans="1:13" x14ac:dyDescent="0.25">
      <c r="A43" s="11" t="s">
        <v>12</v>
      </c>
      <c r="B43" s="12"/>
      <c r="C43" s="13"/>
      <c r="D43" s="15">
        <f>+ROUND(D42*0.19,0)</f>
        <v>0</v>
      </c>
      <c r="E43" s="12"/>
      <c r="F43" s="13"/>
      <c r="G43" s="15">
        <f>+ROUND(G42*0.19,0)</f>
        <v>0</v>
      </c>
      <c r="H43" s="12"/>
      <c r="I43" s="13"/>
      <c r="J43" s="15">
        <f>+ROUND(J42*0.19,0)</f>
        <v>0</v>
      </c>
      <c r="K43" s="12"/>
      <c r="L43" s="13"/>
      <c r="M43" s="15">
        <f>+ROUND(M42*0.19,0)</f>
        <v>0</v>
      </c>
    </row>
    <row r="44" spans="1:13" x14ac:dyDescent="0.25">
      <c r="A44" s="11" t="s">
        <v>13</v>
      </c>
      <c r="B44" s="12"/>
      <c r="C44" s="13"/>
      <c r="D44" s="18">
        <f>+D43+D42</f>
        <v>0</v>
      </c>
      <c r="E44" s="12"/>
      <c r="F44" s="13"/>
      <c r="G44" s="18">
        <f>+G43+G42</f>
        <v>0</v>
      </c>
      <c r="H44" s="12"/>
      <c r="I44" s="13"/>
      <c r="J44" s="18">
        <f>+J43+J42</f>
        <v>0</v>
      </c>
      <c r="K44" s="12"/>
      <c r="L44" s="13"/>
      <c r="M44" s="18">
        <f>+M43+M42</f>
        <v>0</v>
      </c>
    </row>
    <row r="45" spans="1:13" ht="22.5" x14ac:dyDescent="0.25">
      <c r="A45" s="3" t="s">
        <v>40</v>
      </c>
      <c r="B45" s="4">
        <f>SUM(B46:B50)</f>
        <v>37</v>
      </c>
      <c r="C45" s="5"/>
      <c r="D45" s="5"/>
      <c r="E45" s="4">
        <f>SUM(E46:E50)</f>
        <v>39</v>
      </c>
      <c r="F45" s="6"/>
      <c r="G45" s="6"/>
      <c r="H45" s="4">
        <f>SUM(H46:H50)</f>
        <v>25</v>
      </c>
      <c r="I45" s="6"/>
      <c r="J45" s="6"/>
      <c r="K45" s="4">
        <f>SUM(K46:K50)</f>
        <v>0</v>
      </c>
      <c r="L45" s="5"/>
      <c r="M45" s="5"/>
    </row>
    <row r="46" spans="1:13" x14ac:dyDescent="0.25">
      <c r="A46" s="7" t="s">
        <v>41</v>
      </c>
      <c r="B46" s="8">
        <v>10</v>
      </c>
      <c r="C46" s="32"/>
      <c r="D46" s="10">
        <f t="shared" ref="D46:D50" si="6">+ROUND(C46*B46,0)</f>
        <v>0</v>
      </c>
      <c r="E46" s="8">
        <v>9</v>
      </c>
      <c r="F46" s="31"/>
      <c r="G46" s="10">
        <f t="shared" ref="G46:G49" si="7">+ROUND(F46*E46,0)</f>
        <v>0</v>
      </c>
      <c r="H46" s="8">
        <v>3</v>
      </c>
      <c r="I46" s="31"/>
      <c r="J46" s="10">
        <f>+ROUND(I46*H46,0)</f>
        <v>0</v>
      </c>
      <c r="K46" s="8">
        <v>0</v>
      </c>
      <c r="L46" s="19"/>
      <c r="M46" s="10"/>
    </row>
    <row r="47" spans="1:13" x14ac:dyDescent="0.25">
      <c r="A47" s="7" t="s">
        <v>42</v>
      </c>
      <c r="B47" s="8">
        <v>4</v>
      </c>
      <c r="C47" s="32"/>
      <c r="D47" s="10">
        <f t="shared" si="6"/>
        <v>0</v>
      </c>
      <c r="E47" s="8">
        <v>4</v>
      </c>
      <c r="F47" s="31"/>
      <c r="G47" s="10">
        <f t="shared" si="7"/>
        <v>0</v>
      </c>
      <c r="H47" s="8">
        <v>3</v>
      </c>
      <c r="I47" s="31"/>
      <c r="J47" s="10">
        <f t="shared" ref="J47:J50" si="8">+ROUND(I47*H47,0)</f>
        <v>0</v>
      </c>
      <c r="K47" s="8">
        <v>0</v>
      </c>
      <c r="L47" s="19"/>
      <c r="M47" s="10"/>
    </row>
    <row r="48" spans="1:13" x14ac:dyDescent="0.25">
      <c r="A48" s="7" t="s">
        <v>43</v>
      </c>
      <c r="B48" s="8">
        <v>1</v>
      </c>
      <c r="C48" s="32"/>
      <c r="D48" s="10">
        <f t="shared" si="6"/>
        <v>0</v>
      </c>
      <c r="E48" s="8">
        <v>0</v>
      </c>
      <c r="F48" s="31"/>
      <c r="G48" s="10"/>
      <c r="H48" s="8">
        <v>1</v>
      </c>
      <c r="I48" s="31"/>
      <c r="J48" s="10">
        <f t="shared" si="8"/>
        <v>0</v>
      </c>
      <c r="K48" s="8">
        <v>0</v>
      </c>
      <c r="L48" s="19"/>
      <c r="M48" s="10"/>
    </row>
    <row r="49" spans="1:13" x14ac:dyDescent="0.25">
      <c r="A49" s="7" t="s">
        <v>44</v>
      </c>
      <c r="B49" s="8">
        <v>21</v>
      </c>
      <c r="C49" s="32"/>
      <c r="D49" s="10">
        <f t="shared" si="6"/>
        <v>0</v>
      </c>
      <c r="E49" s="8">
        <v>25</v>
      </c>
      <c r="F49" s="31"/>
      <c r="G49" s="10">
        <f t="shared" si="7"/>
        <v>0</v>
      </c>
      <c r="H49" s="8">
        <v>17</v>
      </c>
      <c r="I49" s="31"/>
      <c r="J49" s="10">
        <f t="shared" si="8"/>
        <v>0</v>
      </c>
      <c r="K49" s="8">
        <v>0</v>
      </c>
      <c r="L49" s="19"/>
      <c r="M49" s="10"/>
    </row>
    <row r="50" spans="1:13" x14ac:dyDescent="0.25">
      <c r="A50" s="7" t="s">
        <v>45</v>
      </c>
      <c r="B50" s="8">
        <v>1</v>
      </c>
      <c r="C50" s="32"/>
      <c r="D50" s="10">
        <f t="shared" si="6"/>
        <v>0</v>
      </c>
      <c r="E50" s="8">
        <v>1</v>
      </c>
      <c r="F50" s="31"/>
      <c r="G50" s="10">
        <f>+ROUND(F50*E50,0)</f>
        <v>0</v>
      </c>
      <c r="H50" s="8">
        <v>1</v>
      </c>
      <c r="I50" s="31"/>
      <c r="J50" s="10">
        <f t="shared" si="8"/>
        <v>0</v>
      </c>
      <c r="K50" s="8">
        <v>0</v>
      </c>
      <c r="L50" s="19"/>
      <c r="M50" s="10"/>
    </row>
    <row r="51" spans="1:13" x14ac:dyDescent="0.25">
      <c r="A51" s="11" t="s">
        <v>11</v>
      </c>
      <c r="B51" s="12"/>
      <c r="C51" s="13"/>
      <c r="D51" s="14">
        <f>SUM(D46:D50)</f>
        <v>0</v>
      </c>
      <c r="E51" s="12"/>
      <c r="F51" s="13"/>
      <c r="G51" s="14">
        <f>SUM(G46:G50)</f>
        <v>0</v>
      </c>
      <c r="H51" s="12"/>
      <c r="I51" s="13"/>
      <c r="J51" s="14">
        <f>SUM(J46:J50)</f>
        <v>0</v>
      </c>
      <c r="K51" s="12"/>
      <c r="L51" s="13"/>
      <c r="M51" s="14"/>
    </row>
    <row r="52" spans="1:13" x14ac:dyDescent="0.25">
      <c r="A52" s="11" t="s">
        <v>12</v>
      </c>
      <c r="B52" s="12"/>
      <c r="C52" s="13"/>
      <c r="D52" s="15">
        <f>+ROUND(D51*0.19,0)</f>
        <v>0</v>
      </c>
      <c r="E52" s="12"/>
      <c r="F52" s="13"/>
      <c r="G52" s="15">
        <f>+ROUND(G51*0.19,0)</f>
        <v>0</v>
      </c>
      <c r="H52" s="12"/>
      <c r="I52" s="13"/>
      <c r="J52" s="15">
        <f>+ROUND(J51*0.19,0)</f>
        <v>0</v>
      </c>
      <c r="K52" s="12"/>
      <c r="L52" s="13"/>
      <c r="M52" s="15"/>
    </row>
    <row r="53" spans="1:13" x14ac:dyDescent="0.25">
      <c r="A53" s="11" t="s">
        <v>13</v>
      </c>
      <c r="B53" s="12"/>
      <c r="C53" s="13"/>
      <c r="D53" s="16">
        <f>+D52+D51</f>
        <v>0</v>
      </c>
      <c r="E53" s="12"/>
      <c r="F53" s="13"/>
      <c r="G53" s="16">
        <f>+G52+G51</f>
        <v>0</v>
      </c>
      <c r="H53" s="12"/>
      <c r="I53" s="13"/>
      <c r="J53" s="16">
        <f>+J52+J51</f>
        <v>0</v>
      </c>
      <c r="K53" s="12"/>
      <c r="L53" s="13"/>
      <c r="M53" s="16"/>
    </row>
    <row r="54" spans="1:13" x14ac:dyDescent="0.25">
      <c r="A54" s="3" t="s">
        <v>46</v>
      </c>
      <c r="B54" s="4">
        <f>SUM(B55:B65)</f>
        <v>9</v>
      </c>
      <c r="C54" s="5"/>
      <c r="D54" s="5"/>
      <c r="E54" s="4">
        <f>SUM(E55:E65)</f>
        <v>6</v>
      </c>
      <c r="F54" s="6"/>
      <c r="G54" s="6"/>
      <c r="H54" s="4">
        <f>SUM(H55:H65)</f>
        <v>7</v>
      </c>
      <c r="I54" s="6"/>
      <c r="J54" s="6"/>
      <c r="K54" s="4">
        <f>SUM(K55:K65)</f>
        <v>0</v>
      </c>
      <c r="L54" s="5"/>
      <c r="M54" s="5"/>
    </row>
    <row r="55" spans="1:13" x14ac:dyDescent="0.25">
      <c r="A55" s="7" t="s">
        <v>47</v>
      </c>
      <c r="B55" s="8">
        <v>1</v>
      </c>
      <c r="C55" s="31"/>
      <c r="D55" s="10">
        <f>+ROUND(C55*B55,0)</f>
        <v>0</v>
      </c>
      <c r="E55" s="20">
        <v>0</v>
      </c>
      <c r="F55" s="31"/>
      <c r="G55" s="10"/>
      <c r="H55" s="8">
        <v>1</v>
      </c>
      <c r="I55" s="31"/>
      <c r="J55" s="10">
        <f t="shared" ref="J55:J57" si="9">+ROUND(I55*H55,0)</f>
        <v>0</v>
      </c>
      <c r="K55" s="8">
        <v>0</v>
      </c>
      <c r="L55" s="9"/>
      <c r="M55" s="10"/>
    </row>
    <row r="56" spans="1:13" x14ac:dyDescent="0.25">
      <c r="A56" s="7" t="s">
        <v>48</v>
      </c>
      <c r="B56" s="8">
        <v>0</v>
      </c>
      <c r="C56" s="31"/>
      <c r="D56" s="10"/>
      <c r="E56" s="8">
        <v>1</v>
      </c>
      <c r="F56" s="31"/>
      <c r="G56" s="10">
        <f t="shared" ref="G56:G61" si="10">+ROUND(F56*E56,0)</f>
        <v>0</v>
      </c>
      <c r="H56" s="8">
        <v>1</v>
      </c>
      <c r="I56" s="31"/>
      <c r="J56" s="10">
        <f t="shared" si="9"/>
        <v>0</v>
      </c>
      <c r="K56" s="8">
        <v>0</v>
      </c>
      <c r="L56" s="9"/>
      <c r="M56" s="10"/>
    </row>
    <row r="57" spans="1:13" x14ac:dyDescent="0.25">
      <c r="A57" s="7" t="s">
        <v>49</v>
      </c>
      <c r="B57" s="8">
        <v>1</v>
      </c>
      <c r="C57" s="31"/>
      <c r="D57" s="10">
        <f>+ROUND(C57*B57,0)</f>
        <v>0</v>
      </c>
      <c r="E57" s="8">
        <v>1</v>
      </c>
      <c r="F57" s="31"/>
      <c r="G57" s="10">
        <f t="shared" si="10"/>
        <v>0</v>
      </c>
      <c r="H57" s="8">
        <v>1</v>
      </c>
      <c r="I57" s="31"/>
      <c r="J57" s="10">
        <f t="shared" si="9"/>
        <v>0</v>
      </c>
      <c r="K57" s="8">
        <v>0</v>
      </c>
      <c r="L57" s="9"/>
      <c r="M57" s="10"/>
    </row>
    <row r="58" spans="1:13" x14ac:dyDescent="0.25">
      <c r="A58" s="7" t="s">
        <v>50</v>
      </c>
      <c r="B58" s="8">
        <v>1</v>
      </c>
      <c r="C58" s="31"/>
      <c r="D58" s="10">
        <f t="shared" ref="D58:D63" si="11">+ROUND(C58*B58,0)</f>
        <v>0</v>
      </c>
      <c r="E58" s="8">
        <v>0</v>
      </c>
      <c r="F58" s="31"/>
      <c r="G58" s="10"/>
      <c r="H58" s="8">
        <v>0</v>
      </c>
      <c r="I58" s="31"/>
      <c r="J58" s="10"/>
      <c r="K58" s="8">
        <v>0</v>
      </c>
      <c r="L58" s="9"/>
      <c r="M58" s="10"/>
    </row>
    <row r="59" spans="1:13" x14ac:dyDescent="0.25">
      <c r="A59" s="21" t="s">
        <v>51</v>
      </c>
      <c r="B59" s="8">
        <v>1</v>
      </c>
      <c r="C59" s="31"/>
      <c r="D59" s="10">
        <f t="shared" si="11"/>
        <v>0</v>
      </c>
      <c r="E59" s="8">
        <v>1</v>
      </c>
      <c r="F59" s="31"/>
      <c r="G59" s="10">
        <f t="shared" si="10"/>
        <v>0</v>
      </c>
      <c r="H59" s="8">
        <v>1</v>
      </c>
      <c r="I59" s="31"/>
      <c r="J59" s="10">
        <f>+ROUND(I59*H59,0)</f>
        <v>0</v>
      </c>
      <c r="K59" s="8">
        <v>0</v>
      </c>
      <c r="L59" s="9"/>
      <c r="M59" s="10"/>
    </row>
    <row r="60" spans="1:13" x14ac:dyDescent="0.25">
      <c r="A60" s="21" t="s">
        <v>52</v>
      </c>
      <c r="B60" s="8">
        <v>1</v>
      </c>
      <c r="C60" s="31"/>
      <c r="D60" s="10">
        <f t="shared" si="11"/>
        <v>0</v>
      </c>
      <c r="E60" s="8">
        <v>1</v>
      </c>
      <c r="F60" s="31"/>
      <c r="G60" s="10">
        <f t="shared" si="10"/>
        <v>0</v>
      </c>
      <c r="H60" s="8">
        <v>1</v>
      </c>
      <c r="I60" s="31"/>
      <c r="J60" s="10">
        <f>+ROUND(I60*H60,0)</f>
        <v>0</v>
      </c>
      <c r="K60" s="8">
        <v>0</v>
      </c>
      <c r="L60" s="9"/>
      <c r="M60" s="10"/>
    </row>
    <row r="61" spans="1:13" x14ac:dyDescent="0.25">
      <c r="A61" s="21" t="s">
        <v>53</v>
      </c>
      <c r="B61" s="8">
        <v>1</v>
      </c>
      <c r="C61" s="31"/>
      <c r="D61" s="10">
        <f t="shared" si="11"/>
        <v>0</v>
      </c>
      <c r="E61" s="8">
        <v>1</v>
      </c>
      <c r="F61" s="31"/>
      <c r="G61" s="10">
        <f t="shared" si="10"/>
        <v>0</v>
      </c>
      <c r="H61" s="8">
        <v>1</v>
      </c>
      <c r="I61" s="31"/>
      <c r="J61" s="10">
        <f>+ROUND(I61*H61,0)</f>
        <v>0</v>
      </c>
      <c r="K61" s="8">
        <v>0</v>
      </c>
      <c r="L61" s="9"/>
      <c r="M61" s="10"/>
    </row>
    <row r="62" spans="1:13" x14ac:dyDescent="0.25">
      <c r="A62" s="21" t="s">
        <v>54</v>
      </c>
      <c r="B62" s="8">
        <v>1</v>
      </c>
      <c r="C62" s="31"/>
      <c r="D62" s="10">
        <f t="shared" si="11"/>
        <v>0</v>
      </c>
      <c r="E62" s="8">
        <v>0</v>
      </c>
      <c r="F62" s="31"/>
      <c r="G62" s="10"/>
      <c r="H62" s="8">
        <v>0</v>
      </c>
      <c r="I62" s="31"/>
      <c r="J62" s="10"/>
      <c r="K62" s="8">
        <v>0</v>
      </c>
      <c r="L62" s="9"/>
      <c r="M62" s="10"/>
    </row>
    <row r="63" spans="1:13" x14ac:dyDescent="0.25">
      <c r="A63" s="21" t="s">
        <v>55</v>
      </c>
      <c r="B63" s="8">
        <v>1</v>
      </c>
      <c r="C63" s="31"/>
      <c r="D63" s="10">
        <f t="shared" si="11"/>
        <v>0</v>
      </c>
      <c r="E63" s="8">
        <v>0</v>
      </c>
      <c r="F63" s="31"/>
      <c r="G63" s="10"/>
      <c r="H63" s="8">
        <v>0</v>
      </c>
      <c r="I63" s="31"/>
      <c r="J63" s="10"/>
      <c r="K63" s="8">
        <v>0</v>
      </c>
      <c r="L63" s="9"/>
      <c r="M63" s="10"/>
    </row>
    <row r="64" spans="1:13" x14ac:dyDescent="0.25">
      <c r="A64" s="21" t="s">
        <v>56</v>
      </c>
      <c r="B64" s="8">
        <v>1</v>
      </c>
      <c r="C64" s="31"/>
      <c r="D64" s="10">
        <f>+ROUND(C64*B64,0)</f>
        <v>0</v>
      </c>
      <c r="E64" s="8">
        <v>0</v>
      </c>
      <c r="F64" s="31"/>
      <c r="G64" s="10"/>
      <c r="H64" s="8">
        <v>0</v>
      </c>
      <c r="I64" s="31"/>
      <c r="J64" s="10"/>
      <c r="K64" s="8">
        <v>0</v>
      </c>
      <c r="L64" s="9"/>
      <c r="M64" s="10"/>
    </row>
    <row r="65" spans="1:13" x14ac:dyDescent="0.25">
      <c r="A65" s="21" t="s">
        <v>57</v>
      </c>
      <c r="B65" s="8">
        <v>0</v>
      </c>
      <c r="C65" s="31"/>
      <c r="D65" s="10"/>
      <c r="E65" s="8">
        <v>1</v>
      </c>
      <c r="F65" s="31"/>
      <c r="G65" s="10">
        <f>+ROUND(F65*E65,0)</f>
        <v>0</v>
      </c>
      <c r="H65" s="8">
        <v>1</v>
      </c>
      <c r="I65" s="31"/>
      <c r="J65" s="10">
        <f>+ROUND(I65*H65,0)</f>
        <v>0</v>
      </c>
      <c r="K65" s="8">
        <v>0</v>
      </c>
      <c r="L65" s="9"/>
      <c r="M65" s="10"/>
    </row>
    <row r="66" spans="1:13" x14ac:dyDescent="0.25">
      <c r="A66" s="11" t="s">
        <v>11</v>
      </c>
      <c r="B66" s="12"/>
      <c r="C66" s="13"/>
      <c r="D66" s="15">
        <f>SUM(D55:D65)</f>
        <v>0</v>
      </c>
      <c r="E66" s="12"/>
      <c r="F66" s="13"/>
      <c r="G66" s="15">
        <f>SUM(G55:G65)</f>
        <v>0</v>
      </c>
      <c r="H66" s="12"/>
      <c r="I66" s="13"/>
      <c r="J66" s="15">
        <f>SUM(J55:J65)</f>
        <v>0</v>
      </c>
      <c r="K66" s="12"/>
      <c r="L66" s="13"/>
      <c r="M66" s="15"/>
    </row>
    <row r="67" spans="1:13" x14ac:dyDescent="0.25">
      <c r="A67" s="11" t="s">
        <v>12</v>
      </c>
      <c r="B67" s="12"/>
      <c r="C67" s="13"/>
      <c r="D67" s="15">
        <f>+ROUND(D66*0.19,0)</f>
        <v>0</v>
      </c>
      <c r="E67" s="12"/>
      <c r="F67" s="13"/>
      <c r="G67" s="15">
        <f>+ROUND(G66*0.19,0)</f>
        <v>0</v>
      </c>
      <c r="H67" s="12"/>
      <c r="I67" s="13"/>
      <c r="J67" s="15">
        <f>+ROUND(J66*0.19,0)</f>
        <v>0</v>
      </c>
      <c r="K67" s="12"/>
      <c r="L67" s="13"/>
      <c r="M67" s="15"/>
    </row>
    <row r="68" spans="1:13" x14ac:dyDescent="0.25">
      <c r="A68" s="11" t="s">
        <v>13</v>
      </c>
      <c r="B68" s="12"/>
      <c r="C68" s="13"/>
      <c r="D68" s="18">
        <f>+D67+D66</f>
        <v>0</v>
      </c>
      <c r="E68" s="12"/>
      <c r="F68" s="13"/>
      <c r="G68" s="18">
        <f>+G67+G66</f>
        <v>0</v>
      </c>
      <c r="H68" s="12"/>
      <c r="I68" s="13"/>
      <c r="J68" s="18">
        <f>+J67+J66</f>
        <v>0</v>
      </c>
      <c r="K68" s="12"/>
      <c r="L68" s="13"/>
      <c r="M68" s="18"/>
    </row>
    <row r="69" spans="1:13" ht="22.5" x14ac:dyDescent="0.25">
      <c r="A69" s="3" t="s">
        <v>58</v>
      </c>
      <c r="B69" s="4">
        <f>SUM(B70:B77)</f>
        <v>11</v>
      </c>
      <c r="C69" s="5"/>
      <c r="D69" s="5"/>
      <c r="E69" s="4">
        <f>SUM(E70:E77)</f>
        <v>9</v>
      </c>
      <c r="F69" s="6"/>
      <c r="G69" s="6"/>
      <c r="H69" s="4">
        <f>SUM(H70:H77)</f>
        <v>3</v>
      </c>
      <c r="I69" s="6"/>
      <c r="J69" s="6"/>
      <c r="K69" s="4">
        <f>SUM(K70:K77)</f>
        <v>0</v>
      </c>
      <c r="L69" s="5"/>
      <c r="M69" s="5"/>
    </row>
    <row r="70" spans="1:13" ht="30" customHeight="1" x14ac:dyDescent="0.25">
      <c r="A70" s="7" t="s">
        <v>59</v>
      </c>
      <c r="B70" s="8">
        <v>2</v>
      </c>
      <c r="C70" s="31"/>
      <c r="D70" s="10">
        <f>+ROUND(C70*B70,0)</f>
        <v>0</v>
      </c>
      <c r="E70" s="8">
        <v>1</v>
      </c>
      <c r="F70" s="31"/>
      <c r="G70" s="10">
        <f>+ROUND(F70*E70,0)</f>
        <v>0</v>
      </c>
      <c r="H70" s="8">
        <v>1</v>
      </c>
      <c r="I70" s="31"/>
      <c r="J70" s="10">
        <f>+ROUND(I70*H70,0)</f>
        <v>0</v>
      </c>
      <c r="K70" s="8">
        <v>0</v>
      </c>
      <c r="L70" s="9"/>
      <c r="M70" s="10"/>
    </row>
    <row r="71" spans="1:13" x14ac:dyDescent="0.25">
      <c r="A71" s="7" t="s">
        <v>121</v>
      </c>
      <c r="B71" s="8">
        <v>1</v>
      </c>
      <c r="C71" s="31"/>
      <c r="D71" s="10">
        <f t="shared" ref="D71:D77" si="12">+ROUND(C71*B71,0)</f>
        <v>0</v>
      </c>
      <c r="E71" s="8">
        <v>0</v>
      </c>
      <c r="F71" s="31"/>
      <c r="G71" s="10"/>
      <c r="H71" s="8">
        <v>0</v>
      </c>
      <c r="I71" s="31"/>
      <c r="J71" s="10"/>
      <c r="K71" s="8">
        <v>0</v>
      </c>
      <c r="L71" s="9"/>
      <c r="M71" s="10"/>
    </row>
    <row r="72" spans="1:13" x14ac:dyDescent="0.25">
      <c r="A72" s="7" t="s">
        <v>60</v>
      </c>
      <c r="B72" s="8">
        <v>1</v>
      </c>
      <c r="C72" s="31"/>
      <c r="D72" s="10">
        <f t="shared" si="12"/>
        <v>0</v>
      </c>
      <c r="E72" s="8">
        <v>1</v>
      </c>
      <c r="F72" s="31"/>
      <c r="G72" s="10">
        <f t="shared" ref="G72:G77" si="13">+ROUND(F72*E72,0)</f>
        <v>0</v>
      </c>
      <c r="H72" s="8">
        <v>0</v>
      </c>
      <c r="I72" s="31"/>
      <c r="J72" s="10"/>
      <c r="K72" s="8">
        <v>0</v>
      </c>
      <c r="L72" s="9"/>
      <c r="M72" s="10"/>
    </row>
    <row r="73" spans="1:13" x14ac:dyDescent="0.25">
      <c r="A73" s="7" t="s">
        <v>61</v>
      </c>
      <c r="B73" s="8">
        <v>2</v>
      </c>
      <c r="C73" s="31"/>
      <c r="D73" s="10">
        <f t="shared" si="12"/>
        <v>0</v>
      </c>
      <c r="E73" s="8">
        <v>2</v>
      </c>
      <c r="F73" s="31"/>
      <c r="G73" s="10">
        <f t="shared" si="13"/>
        <v>0</v>
      </c>
      <c r="H73" s="8">
        <v>0</v>
      </c>
      <c r="I73" s="31"/>
      <c r="J73" s="10"/>
      <c r="K73" s="8">
        <v>0</v>
      </c>
      <c r="L73" s="9"/>
      <c r="M73" s="10"/>
    </row>
    <row r="74" spans="1:13" x14ac:dyDescent="0.25">
      <c r="A74" s="7" t="s">
        <v>62</v>
      </c>
      <c r="B74" s="8">
        <v>1</v>
      </c>
      <c r="C74" s="31"/>
      <c r="D74" s="10">
        <f t="shared" si="12"/>
        <v>0</v>
      </c>
      <c r="E74" s="8">
        <v>1</v>
      </c>
      <c r="F74" s="31"/>
      <c r="G74" s="10">
        <f t="shared" si="13"/>
        <v>0</v>
      </c>
      <c r="H74" s="8">
        <v>0</v>
      </c>
      <c r="I74" s="31"/>
      <c r="J74" s="10"/>
      <c r="K74" s="8">
        <v>0</v>
      </c>
      <c r="L74" s="9"/>
      <c r="M74" s="10"/>
    </row>
    <row r="75" spans="1:13" x14ac:dyDescent="0.25">
      <c r="A75" s="7" t="s">
        <v>63</v>
      </c>
      <c r="B75" s="8">
        <v>1</v>
      </c>
      <c r="C75" s="31"/>
      <c r="D75" s="10">
        <f t="shared" si="12"/>
        <v>0</v>
      </c>
      <c r="E75" s="8">
        <v>1</v>
      </c>
      <c r="F75" s="31"/>
      <c r="G75" s="10">
        <f t="shared" si="13"/>
        <v>0</v>
      </c>
      <c r="H75" s="8">
        <v>1</v>
      </c>
      <c r="I75" s="31"/>
      <c r="J75" s="10">
        <f t="shared" ref="J75:J77" si="14">+ROUND(I75*H75,0)</f>
        <v>0</v>
      </c>
      <c r="K75" s="8">
        <v>0</v>
      </c>
      <c r="L75" s="9"/>
      <c r="M75" s="10"/>
    </row>
    <row r="76" spans="1:13" x14ac:dyDescent="0.25">
      <c r="A76" s="7" t="s">
        <v>64</v>
      </c>
      <c r="B76" s="8">
        <v>1</v>
      </c>
      <c r="C76" s="31"/>
      <c r="D76" s="10">
        <f t="shared" si="12"/>
        <v>0</v>
      </c>
      <c r="E76" s="8">
        <v>1</v>
      </c>
      <c r="F76" s="31"/>
      <c r="G76" s="10">
        <f t="shared" si="13"/>
        <v>0</v>
      </c>
      <c r="H76" s="8">
        <v>0</v>
      </c>
      <c r="I76" s="31"/>
      <c r="J76" s="10"/>
      <c r="K76" s="8">
        <v>0</v>
      </c>
      <c r="L76" s="9"/>
      <c r="M76" s="10"/>
    </row>
    <row r="77" spans="1:13" ht="22.5" x14ac:dyDescent="0.25">
      <c r="A77" s="7" t="s">
        <v>65</v>
      </c>
      <c r="B77" s="8">
        <v>2</v>
      </c>
      <c r="C77" s="31"/>
      <c r="D77" s="10">
        <f t="shared" si="12"/>
        <v>0</v>
      </c>
      <c r="E77" s="8">
        <v>2</v>
      </c>
      <c r="F77" s="31"/>
      <c r="G77" s="10">
        <f t="shared" si="13"/>
        <v>0</v>
      </c>
      <c r="H77" s="8">
        <v>1</v>
      </c>
      <c r="I77" s="31"/>
      <c r="J77" s="10">
        <f t="shared" si="14"/>
        <v>0</v>
      </c>
      <c r="K77" s="8">
        <v>0</v>
      </c>
      <c r="L77" s="9"/>
      <c r="M77" s="10"/>
    </row>
    <row r="78" spans="1:13" x14ac:dyDescent="0.25">
      <c r="A78" s="11" t="s">
        <v>11</v>
      </c>
      <c r="B78" s="12"/>
      <c r="C78" s="13"/>
      <c r="D78" s="15">
        <f>SUM(D70:D77)</f>
        <v>0</v>
      </c>
      <c r="E78" s="12"/>
      <c r="F78" s="13"/>
      <c r="G78" s="15">
        <f>SUM(G70:G77)</f>
        <v>0</v>
      </c>
      <c r="H78" s="12"/>
      <c r="I78" s="13"/>
      <c r="J78" s="15">
        <f>SUM(J70:J77)</f>
        <v>0</v>
      </c>
      <c r="K78" s="12"/>
      <c r="L78" s="13"/>
      <c r="M78" s="15"/>
    </row>
    <row r="79" spans="1:13" x14ac:dyDescent="0.25">
      <c r="A79" s="11" t="s">
        <v>12</v>
      </c>
      <c r="B79" s="12"/>
      <c r="C79" s="13"/>
      <c r="D79" s="15">
        <f>+ROUND(D78*0.19,0)</f>
        <v>0</v>
      </c>
      <c r="E79" s="12"/>
      <c r="F79" s="13"/>
      <c r="G79" s="15">
        <f>+ROUND(G78*0.19,0)</f>
        <v>0</v>
      </c>
      <c r="H79" s="12"/>
      <c r="I79" s="13"/>
      <c r="J79" s="15">
        <f>+ROUND(J78*0.19,0)</f>
        <v>0</v>
      </c>
      <c r="K79" s="12"/>
      <c r="L79" s="13"/>
      <c r="M79" s="15"/>
    </row>
    <row r="80" spans="1:13" x14ac:dyDescent="0.25">
      <c r="A80" s="11" t="s">
        <v>13</v>
      </c>
      <c r="B80" s="12"/>
      <c r="C80" s="13"/>
      <c r="D80" s="18">
        <f>+D79+D78</f>
        <v>0</v>
      </c>
      <c r="E80" s="12"/>
      <c r="F80" s="13"/>
      <c r="G80" s="18">
        <f>+G79+G78</f>
        <v>0</v>
      </c>
      <c r="H80" s="12"/>
      <c r="I80" s="13"/>
      <c r="J80" s="18">
        <f>+J79+J78</f>
        <v>0</v>
      </c>
      <c r="K80" s="12"/>
      <c r="L80" s="13"/>
      <c r="M80" s="18"/>
    </row>
    <row r="81" spans="1:13" x14ac:dyDescent="0.25">
      <c r="A81" s="3" t="s">
        <v>66</v>
      </c>
      <c r="B81" s="4">
        <f>SUM(B82:B86)</f>
        <v>6</v>
      </c>
      <c r="C81" s="5"/>
      <c r="D81" s="5"/>
      <c r="E81" s="4">
        <f>SUM(E82:E86)</f>
        <v>7</v>
      </c>
      <c r="F81" s="6"/>
      <c r="G81" s="6"/>
      <c r="H81" s="4">
        <f>SUM(H82:H86)</f>
        <v>7</v>
      </c>
      <c r="I81" s="6"/>
      <c r="J81" s="6"/>
      <c r="K81" s="4">
        <f>SUM(K82:K86)</f>
        <v>0</v>
      </c>
      <c r="L81" s="5"/>
      <c r="M81" s="5"/>
    </row>
    <row r="82" spans="1:13" ht="34.5" customHeight="1" x14ac:dyDescent="0.25">
      <c r="A82" s="7" t="s">
        <v>67</v>
      </c>
      <c r="B82" s="8">
        <v>1</v>
      </c>
      <c r="C82" s="31"/>
      <c r="D82" s="10">
        <f>+ROUND(C82*B82,0)</f>
        <v>0</v>
      </c>
      <c r="E82" s="8">
        <v>1</v>
      </c>
      <c r="F82" s="31"/>
      <c r="G82" s="10">
        <f>+ROUND(F82*E82,0)</f>
        <v>0</v>
      </c>
      <c r="H82" s="8">
        <v>1</v>
      </c>
      <c r="I82" s="31"/>
      <c r="J82" s="10">
        <f>+ROUND(I82*H82,0)</f>
        <v>0</v>
      </c>
      <c r="K82" s="8">
        <v>0</v>
      </c>
      <c r="L82" s="9"/>
      <c r="M82" s="10"/>
    </row>
    <row r="83" spans="1:13" x14ac:dyDescent="0.25">
      <c r="A83" s="7" t="s">
        <v>68</v>
      </c>
      <c r="B83" s="8">
        <v>0</v>
      </c>
      <c r="C83" s="31"/>
      <c r="D83" s="10"/>
      <c r="E83" s="8">
        <v>1</v>
      </c>
      <c r="F83" s="31"/>
      <c r="G83" s="10">
        <f t="shared" ref="G83:G86" si="15">+ROUND(F83*E83,0)</f>
        <v>0</v>
      </c>
      <c r="H83" s="8">
        <v>1</v>
      </c>
      <c r="I83" s="31"/>
      <c r="J83" s="10">
        <f t="shared" ref="J83:J86" si="16">+ROUND(I83*H83,0)</f>
        <v>0</v>
      </c>
      <c r="K83" s="8">
        <v>0</v>
      </c>
      <c r="L83" s="9"/>
      <c r="M83" s="10"/>
    </row>
    <row r="84" spans="1:13" x14ac:dyDescent="0.25">
      <c r="A84" s="7" t="s">
        <v>69</v>
      </c>
      <c r="B84" s="8">
        <v>1</v>
      </c>
      <c r="C84" s="31"/>
      <c r="D84" s="10">
        <f t="shared" ref="D84:D86" si="17">+ROUND(C84*B84,0)</f>
        <v>0</v>
      </c>
      <c r="E84" s="8">
        <v>1</v>
      </c>
      <c r="F84" s="31"/>
      <c r="G84" s="10">
        <f t="shared" si="15"/>
        <v>0</v>
      </c>
      <c r="H84" s="8">
        <v>1</v>
      </c>
      <c r="I84" s="31"/>
      <c r="J84" s="10">
        <f t="shared" si="16"/>
        <v>0</v>
      </c>
      <c r="K84" s="8">
        <v>0</v>
      </c>
      <c r="L84" s="9"/>
      <c r="M84" s="10"/>
    </row>
    <row r="85" spans="1:13" x14ac:dyDescent="0.25">
      <c r="A85" s="7" t="s">
        <v>70</v>
      </c>
      <c r="B85" s="8">
        <v>1</v>
      </c>
      <c r="C85" s="31"/>
      <c r="D85" s="10">
        <f t="shared" si="17"/>
        <v>0</v>
      </c>
      <c r="E85" s="8">
        <v>1</v>
      </c>
      <c r="F85" s="31"/>
      <c r="G85" s="10">
        <f t="shared" si="15"/>
        <v>0</v>
      </c>
      <c r="H85" s="8">
        <v>1</v>
      </c>
      <c r="I85" s="31"/>
      <c r="J85" s="10">
        <f t="shared" si="16"/>
        <v>0</v>
      </c>
      <c r="K85" s="8">
        <v>0</v>
      </c>
      <c r="L85" s="9"/>
      <c r="M85" s="10"/>
    </row>
    <row r="86" spans="1:13" x14ac:dyDescent="0.25">
      <c r="A86" s="7" t="s">
        <v>71</v>
      </c>
      <c r="B86" s="8">
        <v>3</v>
      </c>
      <c r="C86" s="31"/>
      <c r="D86" s="10">
        <f t="shared" si="17"/>
        <v>0</v>
      </c>
      <c r="E86" s="8">
        <v>3</v>
      </c>
      <c r="F86" s="31"/>
      <c r="G86" s="10">
        <f t="shared" si="15"/>
        <v>0</v>
      </c>
      <c r="H86" s="8">
        <v>3</v>
      </c>
      <c r="I86" s="31"/>
      <c r="J86" s="10">
        <f t="shared" si="16"/>
        <v>0</v>
      </c>
      <c r="K86" s="8">
        <v>0</v>
      </c>
      <c r="L86" s="9"/>
      <c r="M86" s="10"/>
    </row>
    <row r="87" spans="1:13" x14ac:dyDescent="0.25">
      <c r="A87" s="11" t="s">
        <v>11</v>
      </c>
      <c r="B87" s="12"/>
      <c r="C87" s="13"/>
      <c r="D87" s="15">
        <f>SUM(D82:D86)</f>
        <v>0</v>
      </c>
      <c r="E87" s="12"/>
      <c r="F87" s="13"/>
      <c r="G87" s="15">
        <f>SUM(G82:G86)</f>
        <v>0</v>
      </c>
      <c r="H87" s="12"/>
      <c r="I87" s="13"/>
      <c r="J87" s="15">
        <f>SUM(J82:J86)</f>
        <v>0</v>
      </c>
      <c r="K87" s="12"/>
      <c r="L87" s="13"/>
      <c r="M87" s="15"/>
    </row>
    <row r="88" spans="1:13" x14ac:dyDescent="0.25">
      <c r="A88" s="11" t="s">
        <v>12</v>
      </c>
      <c r="B88" s="12"/>
      <c r="C88" s="13"/>
      <c r="D88" s="15">
        <f>+ROUND(D87*0.19,0)</f>
        <v>0</v>
      </c>
      <c r="E88" s="12"/>
      <c r="F88" s="13"/>
      <c r="G88" s="15">
        <f>+ROUND(G87*0.19,0)</f>
        <v>0</v>
      </c>
      <c r="H88" s="12"/>
      <c r="I88" s="13"/>
      <c r="J88" s="15">
        <f>+ROUND(J87*0.19,0)</f>
        <v>0</v>
      </c>
      <c r="K88" s="12"/>
      <c r="L88" s="13"/>
      <c r="M88" s="15"/>
    </row>
    <row r="89" spans="1:13" x14ac:dyDescent="0.25">
      <c r="A89" s="11" t="s">
        <v>13</v>
      </c>
      <c r="B89" s="12"/>
      <c r="C89" s="13"/>
      <c r="D89" s="18">
        <f>+D88+D87</f>
        <v>0</v>
      </c>
      <c r="E89" s="12"/>
      <c r="F89" s="13"/>
      <c r="G89" s="18">
        <f>+G88+G87</f>
        <v>0</v>
      </c>
      <c r="H89" s="12"/>
      <c r="I89" s="13"/>
      <c r="J89" s="18">
        <f>+J88+J87</f>
        <v>0</v>
      </c>
      <c r="K89" s="12"/>
      <c r="L89" s="13"/>
      <c r="M89" s="18"/>
    </row>
    <row r="90" spans="1:13" x14ac:dyDescent="0.25">
      <c r="A90" s="3" t="s">
        <v>72</v>
      </c>
      <c r="B90" s="4">
        <f>SUM(B91:B95)</f>
        <v>16</v>
      </c>
      <c r="C90" s="5"/>
      <c r="D90" s="5"/>
      <c r="E90" s="4">
        <f>SUM(E91:E95)</f>
        <v>15</v>
      </c>
      <c r="F90" s="6"/>
      <c r="G90" s="6"/>
      <c r="H90" s="4">
        <f>SUM(H91:H95)</f>
        <v>12</v>
      </c>
      <c r="I90" s="6"/>
      <c r="J90" s="6"/>
      <c r="K90" s="4">
        <f>SUM(K91:K95)</f>
        <v>0</v>
      </c>
      <c r="L90" s="5"/>
      <c r="M90" s="5"/>
    </row>
    <row r="91" spans="1:13" x14ac:dyDescent="0.25">
      <c r="A91" s="7" t="s">
        <v>73</v>
      </c>
      <c r="B91" s="8">
        <v>5</v>
      </c>
      <c r="C91" s="31"/>
      <c r="D91" s="10">
        <f t="shared" ref="D91:D95" si="18">+ROUND(C91*B91,0)</f>
        <v>0</v>
      </c>
      <c r="E91" s="8">
        <v>5</v>
      </c>
      <c r="F91" s="31"/>
      <c r="G91" s="10">
        <f>+ROUND(F91*E91,0)</f>
        <v>0</v>
      </c>
      <c r="H91" s="8">
        <v>4</v>
      </c>
      <c r="I91" s="31"/>
      <c r="J91" s="10">
        <f>+ROUND(I91*H91,0)</f>
        <v>0</v>
      </c>
      <c r="K91" s="8">
        <v>0</v>
      </c>
      <c r="L91" s="9"/>
      <c r="M91" s="10"/>
    </row>
    <row r="92" spans="1:13" x14ac:dyDescent="0.25">
      <c r="A92" s="7" t="s">
        <v>74</v>
      </c>
      <c r="B92" s="8">
        <v>3</v>
      </c>
      <c r="C92" s="31"/>
      <c r="D92" s="10">
        <f t="shared" si="18"/>
        <v>0</v>
      </c>
      <c r="E92" s="8">
        <v>2</v>
      </c>
      <c r="F92" s="31"/>
      <c r="G92" s="10">
        <f t="shared" ref="G92:G95" si="19">+ROUND(F92*E92,0)</f>
        <v>0</v>
      </c>
      <c r="H92" s="8">
        <v>2</v>
      </c>
      <c r="I92" s="31"/>
      <c r="J92" s="10">
        <f t="shared" ref="J92:J95" si="20">+ROUND(I92*H92,0)</f>
        <v>0</v>
      </c>
      <c r="K92" s="8">
        <v>0</v>
      </c>
      <c r="L92" s="9"/>
      <c r="M92" s="10"/>
    </row>
    <row r="93" spans="1:13" x14ac:dyDescent="0.25">
      <c r="A93" s="7" t="s">
        <v>75</v>
      </c>
      <c r="B93" s="8">
        <v>2</v>
      </c>
      <c r="C93" s="31"/>
      <c r="D93" s="10">
        <f t="shared" si="18"/>
        <v>0</v>
      </c>
      <c r="E93" s="8">
        <v>2</v>
      </c>
      <c r="F93" s="31"/>
      <c r="G93" s="10">
        <f t="shared" si="19"/>
        <v>0</v>
      </c>
      <c r="H93" s="8">
        <v>2</v>
      </c>
      <c r="I93" s="31"/>
      <c r="J93" s="10">
        <f t="shared" si="20"/>
        <v>0</v>
      </c>
      <c r="K93" s="8">
        <v>0</v>
      </c>
      <c r="L93" s="9"/>
      <c r="M93" s="10"/>
    </row>
    <row r="94" spans="1:13" x14ac:dyDescent="0.25">
      <c r="A94" s="7" t="s">
        <v>76</v>
      </c>
      <c r="B94" s="8">
        <v>3</v>
      </c>
      <c r="C94" s="31"/>
      <c r="D94" s="10">
        <f t="shared" si="18"/>
        <v>0</v>
      </c>
      <c r="E94" s="8">
        <v>3</v>
      </c>
      <c r="F94" s="31"/>
      <c r="G94" s="10">
        <f t="shared" si="19"/>
        <v>0</v>
      </c>
      <c r="H94" s="8">
        <v>2</v>
      </c>
      <c r="I94" s="31"/>
      <c r="J94" s="10">
        <f t="shared" si="20"/>
        <v>0</v>
      </c>
      <c r="K94" s="8">
        <v>0</v>
      </c>
      <c r="L94" s="9"/>
      <c r="M94" s="10"/>
    </row>
    <row r="95" spans="1:13" x14ac:dyDescent="0.25">
      <c r="A95" s="7" t="s">
        <v>77</v>
      </c>
      <c r="B95" s="8">
        <v>3</v>
      </c>
      <c r="C95" s="31"/>
      <c r="D95" s="10">
        <f t="shared" si="18"/>
        <v>0</v>
      </c>
      <c r="E95" s="8">
        <v>3</v>
      </c>
      <c r="F95" s="31"/>
      <c r="G95" s="10">
        <f t="shared" si="19"/>
        <v>0</v>
      </c>
      <c r="H95" s="8">
        <v>2</v>
      </c>
      <c r="I95" s="31"/>
      <c r="J95" s="10">
        <f t="shared" si="20"/>
        <v>0</v>
      </c>
      <c r="K95" s="8">
        <v>0</v>
      </c>
      <c r="L95" s="9"/>
      <c r="M95" s="10"/>
    </row>
    <row r="96" spans="1:13" x14ac:dyDescent="0.25">
      <c r="A96" s="11" t="s">
        <v>11</v>
      </c>
      <c r="B96" s="12"/>
      <c r="C96" s="13"/>
      <c r="D96" s="14">
        <f>SUM(D91:D95)</f>
        <v>0</v>
      </c>
      <c r="E96" s="12"/>
      <c r="F96" s="13"/>
      <c r="G96" s="14">
        <f>SUM(G91:G95)</f>
        <v>0</v>
      </c>
      <c r="H96" s="12"/>
      <c r="I96" s="13"/>
      <c r="J96" s="14">
        <f>SUM(J91:J95)</f>
        <v>0</v>
      </c>
      <c r="K96" s="12"/>
      <c r="L96" s="13"/>
      <c r="M96" s="14"/>
    </row>
    <row r="97" spans="1:13" x14ac:dyDescent="0.25">
      <c r="A97" s="11" t="s">
        <v>12</v>
      </c>
      <c r="B97" s="12"/>
      <c r="C97" s="13"/>
      <c r="D97" s="15">
        <f>+ROUND(D96*0.19,0)</f>
        <v>0</v>
      </c>
      <c r="E97" s="12"/>
      <c r="F97" s="13"/>
      <c r="G97" s="15">
        <f>+ROUND(G96*0.19,0)</f>
        <v>0</v>
      </c>
      <c r="H97" s="12"/>
      <c r="I97" s="13"/>
      <c r="J97" s="15">
        <f>+ROUND(J96*0.19,0)</f>
        <v>0</v>
      </c>
      <c r="K97" s="12"/>
      <c r="L97" s="13"/>
      <c r="M97" s="15"/>
    </row>
    <row r="98" spans="1:13" x14ac:dyDescent="0.25">
      <c r="A98" s="11" t="s">
        <v>13</v>
      </c>
      <c r="B98" s="12"/>
      <c r="C98" s="13"/>
      <c r="D98" s="16">
        <f>+D97+D96</f>
        <v>0</v>
      </c>
      <c r="E98" s="12"/>
      <c r="F98" s="13"/>
      <c r="G98" s="16">
        <f>+G97+G96</f>
        <v>0</v>
      </c>
      <c r="H98" s="12"/>
      <c r="I98" s="13"/>
      <c r="J98" s="16">
        <f>+J97+J96</f>
        <v>0</v>
      </c>
      <c r="K98" s="12"/>
      <c r="L98" s="13"/>
      <c r="M98" s="16"/>
    </row>
    <row r="99" spans="1:13" x14ac:dyDescent="0.25">
      <c r="A99" s="3" t="s">
        <v>78</v>
      </c>
      <c r="B99" s="4">
        <f>SUM(B100:B134)</f>
        <v>314</v>
      </c>
      <c r="C99" s="5"/>
      <c r="D99" s="5"/>
      <c r="E99" s="4">
        <f>SUM(E100:E134)</f>
        <v>362</v>
      </c>
      <c r="F99" s="6"/>
      <c r="G99" s="6"/>
      <c r="H99" s="4">
        <f>SUM(H100:H134)</f>
        <v>226</v>
      </c>
      <c r="I99" s="6"/>
      <c r="J99" s="6"/>
      <c r="K99" s="4">
        <f>SUM(K100:K134)</f>
        <v>0</v>
      </c>
      <c r="L99" s="5"/>
      <c r="M99" s="5"/>
    </row>
    <row r="100" spans="1:13" ht="28.5" customHeight="1" x14ac:dyDescent="0.25">
      <c r="A100" s="7" t="s">
        <v>79</v>
      </c>
      <c r="B100" s="8">
        <v>1</v>
      </c>
      <c r="C100" s="31"/>
      <c r="D100" s="10">
        <f t="shared" ref="D100:D134" si="21">+ROUND(C100*B100,0)</f>
        <v>0</v>
      </c>
      <c r="E100" s="8">
        <v>1</v>
      </c>
      <c r="F100" s="31"/>
      <c r="G100" s="10">
        <f>+ROUND(F100*E100,0)</f>
        <v>0</v>
      </c>
      <c r="H100" s="8">
        <v>1</v>
      </c>
      <c r="I100" s="31"/>
      <c r="J100" s="10">
        <f t="shared" ref="J100:J102" si="22">+ROUND(I100*H100,0)</f>
        <v>0</v>
      </c>
      <c r="K100" s="8">
        <v>0</v>
      </c>
      <c r="L100" s="9"/>
      <c r="M100" s="10"/>
    </row>
    <row r="101" spans="1:13" x14ac:dyDescent="0.25">
      <c r="A101" s="7" t="s">
        <v>80</v>
      </c>
      <c r="B101" s="8">
        <v>1</v>
      </c>
      <c r="C101" s="31"/>
      <c r="D101" s="10">
        <f t="shared" si="21"/>
        <v>0</v>
      </c>
      <c r="E101" s="8">
        <v>1</v>
      </c>
      <c r="F101" s="31"/>
      <c r="G101" s="10">
        <f t="shared" ref="G101:G134" si="23">+ROUND(F101*E101,0)</f>
        <v>0</v>
      </c>
      <c r="H101" s="8">
        <v>1</v>
      </c>
      <c r="I101" s="31"/>
      <c r="J101" s="10">
        <f t="shared" si="22"/>
        <v>0</v>
      </c>
      <c r="K101" s="8">
        <v>0</v>
      </c>
      <c r="L101" s="9"/>
      <c r="M101" s="10"/>
    </row>
    <row r="102" spans="1:13" ht="28.5" customHeight="1" x14ac:dyDescent="0.25">
      <c r="A102" s="7" t="s">
        <v>81</v>
      </c>
      <c r="B102" s="22">
        <v>4</v>
      </c>
      <c r="C102" s="31"/>
      <c r="D102" s="10">
        <f t="shared" si="21"/>
        <v>0</v>
      </c>
      <c r="E102" s="22">
        <v>6</v>
      </c>
      <c r="F102" s="31"/>
      <c r="G102" s="10">
        <f t="shared" si="23"/>
        <v>0</v>
      </c>
      <c r="H102" s="8">
        <v>5</v>
      </c>
      <c r="I102" s="31"/>
      <c r="J102" s="10">
        <f t="shared" si="22"/>
        <v>0</v>
      </c>
      <c r="K102" s="22">
        <v>0</v>
      </c>
      <c r="L102" s="9"/>
      <c r="M102" s="10"/>
    </row>
    <row r="103" spans="1:13" ht="22.5" x14ac:dyDescent="0.25">
      <c r="A103" s="7" t="s">
        <v>82</v>
      </c>
      <c r="B103" s="22">
        <v>8</v>
      </c>
      <c r="C103" s="31"/>
      <c r="D103" s="10">
        <f t="shared" si="21"/>
        <v>0</v>
      </c>
      <c r="E103" s="22">
        <v>9</v>
      </c>
      <c r="F103" s="31"/>
      <c r="G103" s="10">
        <f t="shared" si="23"/>
        <v>0</v>
      </c>
      <c r="H103" s="8">
        <v>0</v>
      </c>
      <c r="I103" s="31"/>
      <c r="J103" s="10"/>
      <c r="K103" s="22">
        <v>0</v>
      </c>
      <c r="L103" s="9"/>
      <c r="M103" s="10"/>
    </row>
    <row r="104" spans="1:13" x14ac:dyDescent="0.25">
      <c r="A104" s="7" t="s">
        <v>130</v>
      </c>
      <c r="B104" s="22">
        <v>5</v>
      </c>
      <c r="C104" s="31"/>
      <c r="D104" s="10">
        <f t="shared" si="21"/>
        <v>0</v>
      </c>
      <c r="E104" s="22">
        <v>5</v>
      </c>
      <c r="F104" s="31"/>
      <c r="G104" s="10">
        <f t="shared" si="23"/>
        <v>0</v>
      </c>
      <c r="H104" s="8">
        <v>5</v>
      </c>
      <c r="I104" s="31"/>
      <c r="J104" s="10">
        <f t="shared" ref="J104:J134" si="24">+ROUND(I104*H104,0)</f>
        <v>0</v>
      </c>
      <c r="K104" s="22">
        <v>0</v>
      </c>
      <c r="L104" s="9"/>
      <c r="M104" s="10"/>
    </row>
    <row r="105" spans="1:13" x14ac:dyDescent="0.25">
      <c r="A105" s="7" t="s">
        <v>83</v>
      </c>
      <c r="B105" s="22">
        <v>13</v>
      </c>
      <c r="C105" s="31"/>
      <c r="D105" s="10">
        <f t="shared" si="21"/>
        <v>0</v>
      </c>
      <c r="E105" s="22">
        <v>19</v>
      </c>
      <c r="F105" s="31"/>
      <c r="G105" s="10">
        <f t="shared" si="23"/>
        <v>0</v>
      </c>
      <c r="H105" s="8">
        <v>7</v>
      </c>
      <c r="I105" s="31"/>
      <c r="J105" s="10">
        <f t="shared" si="24"/>
        <v>0</v>
      </c>
      <c r="K105" s="22">
        <v>0</v>
      </c>
      <c r="L105" s="9"/>
      <c r="M105" s="10"/>
    </row>
    <row r="106" spans="1:13" x14ac:dyDescent="0.25">
      <c r="A106" s="7" t="s">
        <v>84</v>
      </c>
      <c r="B106" s="22">
        <v>2</v>
      </c>
      <c r="C106" s="31"/>
      <c r="D106" s="10">
        <f t="shared" si="21"/>
        <v>0</v>
      </c>
      <c r="E106" s="22">
        <v>2</v>
      </c>
      <c r="F106" s="31"/>
      <c r="G106" s="10">
        <f t="shared" si="23"/>
        <v>0</v>
      </c>
      <c r="H106" s="8">
        <v>3</v>
      </c>
      <c r="I106" s="31"/>
      <c r="J106" s="10">
        <f t="shared" si="24"/>
        <v>0</v>
      </c>
      <c r="K106" s="22">
        <v>0</v>
      </c>
      <c r="L106" s="9"/>
      <c r="M106" s="10"/>
    </row>
    <row r="107" spans="1:13" ht="49.5" customHeight="1" x14ac:dyDescent="0.25">
      <c r="A107" s="7" t="s">
        <v>85</v>
      </c>
      <c r="B107" s="22">
        <v>17</v>
      </c>
      <c r="C107" s="31"/>
      <c r="D107" s="10">
        <f t="shared" si="21"/>
        <v>0</v>
      </c>
      <c r="E107" s="22">
        <v>15</v>
      </c>
      <c r="F107" s="31"/>
      <c r="G107" s="10">
        <f t="shared" si="23"/>
        <v>0</v>
      </c>
      <c r="H107" s="8">
        <v>17</v>
      </c>
      <c r="I107" s="31"/>
      <c r="J107" s="10">
        <f t="shared" si="24"/>
        <v>0</v>
      </c>
      <c r="K107" s="22">
        <v>0</v>
      </c>
      <c r="L107" s="9"/>
      <c r="M107" s="10"/>
    </row>
    <row r="108" spans="1:13" x14ac:dyDescent="0.25">
      <c r="A108" s="7" t="s">
        <v>86</v>
      </c>
      <c r="B108" s="22">
        <v>27</v>
      </c>
      <c r="C108" s="31"/>
      <c r="D108" s="10">
        <f t="shared" si="21"/>
        <v>0</v>
      </c>
      <c r="E108" s="22">
        <v>35</v>
      </c>
      <c r="F108" s="31"/>
      <c r="G108" s="10">
        <f t="shared" si="23"/>
        <v>0</v>
      </c>
      <c r="H108" s="8">
        <v>15</v>
      </c>
      <c r="I108" s="31"/>
      <c r="J108" s="10">
        <f t="shared" si="24"/>
        <v>0</v>
      </c>
      <c r="K108" s="22">
        <v>0</v>
      </c>
      <c r="L108" s="9"/>
      <c r="M108" s="10"/>
    </row>
    <row r="109" spans="1:13" x14ac:dyDescent="0.25">
      <c r="A109" s="7" t="s">
        <v>87</v>
      </c>
      <c r="B109" s="22">
        <v>30</v>
      </c>
      <c r="C109" s="31"/>
      <c r="D109" s="10">
        <f t="shared" si="21"/>
        <v>0</v>
      </c>
      <c r="E109" s="22">
        <v>38</v>
      </c>
      <c r="F109" s="31"/>
      <c r="G109" s="10">
        <f t="shared" si="23"/>
        <v>0</v>
      </c>
      <c r="H109" s="8">
        <v>17</v>
      </c>
      <c r="I109" s="31"/>
      <c r="J109" s="10">
        <f t="shared" si="24"/>
        <v>0</v>
      </c>
      <c r="K109" s="22">
        <v>0</v>
      </c>
      <c r="L109" s="9"/>
      <c r="M109" s="10"/>
    </row>
    <row r="110" spans="1:13" x14ac:dyDescent="0.25">
      <c r="A110" s="7" t="s">
        <v>88</v>
      </c>
      <c r="B110" s="22">
        <v>28</v>
      </c>
      <c r="C110" s="31"/>
      <c r="D110" s="10">
        <f t="shared" si="21"/>
        <v>0</v>
      </c>
      <c r="E110" s="22">
        <v>36</v>
      </c>
      <c r="F110" s="31"/>
      <c r="G110" s="10">
        <f t="shared" si="23"/>
        <v>0</v>
      </c>
      <c r="H110" s="8">
        <v>16</v>
      </c>
      <c r="I110" s="31"/>
      <c r="J110" s="10">
        <f t="shared" si="24"/>
        <v>0</v>
      </c>
      <c r="K110" s="22">
        <v>0</v>
      </c>
      <c r="L110" s="9"/>
      <c r="M110" s="10"/>
    </row>
    <row r="111" spans="1:13" x14ac:dyDescent="0.25">
      <c r="A111" s="7" t="s">
        <v>89</v>
      </c>
      <c r="B111" s="22">
        <v>3</v>
      </c>
      <c r="C111" s="31"/>
      <c r="D111" s="10">
        <f t="shared" si="21"/>
        <v>0</v>
      </c>
      <c r="E111" s="22">
        <v>3</v>
      </c>
      <c r="F111" s="31"/>
      <c r="G111" s="10">
        <f t="shared" si="23"/>
        <v>0</v>
      </c>
      <c r="H111" s="8">
        <v>3</v>
      </c>
      <c r="I111" s="31"/>
      <c r="J111" s="10">
        <f t="shared" si="24"/>
        <v>0</v>
      </c>
      <c r="K111" s="22">
        <v>0</v>
      </c>
      <c r="L111" s="9"/>
      <c r="M111" s="10"/>
    </row>
    <row r="112" spans="1:13" x14ac:dyDescent="0.25">
      <c r="A112" s="7" t="s">
        <v>90</v>
      </c>
      <c r="B112" s="22">
        <v>3</v>
      </c>
      <c r="C112" s="31"/>
      <c r="D112" s="10">
        <f t="shared" si="21"/>
        <v>0</v>
      </c>
      <c r="E112" s="22">
        <v>3</v>
      </c>
      <c r="F112" s="31"/>
      <c r="G112" s="10">
        <f t="shared" si="23"/>
        <v>0</v>
      </c>
      <c r="H112" s="8">
        <v>3</v>
      </c>
      <c r="I112" s="31"/>
      <c r="J112" s="10">
        <f t="shared" si="24"/>
        <v>0</v>
      </c>
      <c r="K112" s="22">
        <v>0</v>
      </c>
      <c r="L112" s="9"/>
      <c r="M112" s="10"/>
    </row>
    <row r="113" spans="1:13" x14ac:dyDescent="0.25">
      <c r="A113" s="7" t="s">
        <v>91</v>
      </c>
      <c r="B113" s="22">
        <v>4</v>
      </c>
      <c r="C113" s="31"/>
      <c r="D113" s="10">
        <f t="shared" si="21"/>
        <v>0</v>
      </c>
      <c r="E113" s="22">
        <v>3</v>
      </c>
      <c r="F113" s="31"/>
      <c r="G113" s="10">
        <f t="shared" si="23"/>
        <v>0</v>
      </c>
      <c r="H113" s="8">
        <v>2</v>
      </c>
      <c r="I113" s="31"/>
      <c r="J113" s="10">
        <f t="shared" si="24"/>
        <v>0</v>
      </c>
      <c r="K113" s="22">
        <v>0</v>
      </c>
      <c r="L113" s="9"/>
      <c r="M113" s="10"/>
    </row>
    <row r="114" spans="1:13" x14ac:dyDescent="0.25">
      <c r="A114" s="7" t="s">
        <v>92</v>
      </c>
      <c r="B114" s="22">
        <v>1</v>
      </c>
      <c r="C114" s="31"/>
      <c r="D114" s="10">
        <f t="shared" si="21"/>
        <v>0</v>
      </c>
      <c r="E114" s="22">
        <v>1</v>
      </c>
      <c r="F114" s="31"/>
      <c r="G114" s="10">
        <f t="shared" si="23"/>
        <v>0</v>
      </c>
      <c r="H114" s="8">
        <v>1</v>
      </c>
      <c r="I114" s="31"/>
      <c r="J114" s="10">
        <f t="shared" si="24"/>
        <v>0</v>
      </c>
      <c r="K114" s="22">
        <v>0</v>
      </c>
      <c r="L114" s="9"/>
      <c r="M114" s="10"/>
    </row>
    <row r="115" spans="1:13" x14ac:dyDescent="0.25">
      <c r="A115" s="7" t="s">
        <v>93</v>
      </c>
      <c r="B115" s="22">
        <v>6</v>
      </c>
      <c r="C115" s="31"/>
      <c r="D115" s="10">
        <f t="shared" si="21"/>
        <v>0</v>
      </c>
      <c r="E115" s="22">
        <v>6</v>
      </c>
      <c r="F115" s="31"/>
      <c r="G115" s="10">
        <f t="shared" si="23"/>
        <v>0</v>
      </c>
      <c r="H115" s="8">
        <v>6</v>
      </c>
      <c r="I115" s="31"/>
      <c r="J115" s="10">
        <f t="shared" si="24"/>
        <v>0</v>
      </c>
      <c r="K115" s="22">
        <v>0</v>
      </c>
      <c r="L115" s="9"/>
      <c r="M115" s="10"/>
    </row>
    <row r="116" spans="1:13" x14ac:dyDescent="0.25">
      <c r="A116" s="7" t="s">
        <v>94</v>
      </c>
      <c r="B116" s="22">
        <v>2</v>
      </c>
      <c r="C116" s="31"/>
      <c r="D116" s="10">
        <f t="shared" si="21"/>
        <v>0</v>
      </c>
      <c r="E116" s="22">
        <v>2</v>
      </c>
      <c r="F116" s="31"/>
      <c r="G116" s="10">
        <f t="shared" si="23"/>
        <v>0</v>
      </c>
      <c r="H116" s="8">
        <v>3</v>
      </c>
      <c r="I116" s="31"/>
      <c r="J116" s="10">
        <f t="shared" si="24"/>
        <v>0</v>
      </c>
      <c r="K116" s="22">
        <v>0</v>
      </c>
      <c r="L116" s="9"/>
      <c r="M116" s="10"/>
    </row>
    <row r="117" spans="1:13" x14ac:dyDescent="0.25">
      <c r="A117" s="7" t="s">
        <v>95</v>
      </c>
      <c r="B117" s="22">
        <v>49</v>
      </c>
      <c r="C117" s="31"/>
      <c r="D117" s="10">
        <f t="shared" si="21"/>
        <v>0</v>
      </c>
      <c r="E117" s="22">
        <v>52</v>
      </c>
      <c r="F117" s="31"/>
      <c r="G117" s="10">
        <f t="shared" si="23"/>
        <v>0</v>
      </c>
      <c r="H117" s="8">
        <v>34</v>
      </c>
      <c r="I117" s="31"/>
      <c r="J117" s="10">
        <f t="shared" si="24"/>
        <v>0</v>
      </c>
      <c r="K117" s="22">
        <v>0</v>
      </c>
      <c r="L117" s="9"/>
      <c r="M117" s="10"/>
    </row>
    <row r="118" spans="1:13" x14ac:dyDescent="0.25">
      <c r="A118" s="7" t="s">
        <v>96</v>
      </c>
      <c r="B118" s="22">
        <v>3</v>
      </c>
      <c r="C118" s="31"/>
      <c r="D118" s="10">
        <f t="shared" si="21"/>
        <v>0</v>
      </c>
      <c r="E118" s="22">
        <v>3</v>
      </c>
      <c r="F118" s="31"/>
      <c r="G118" s="10">
        <f t="shared" si="23"/>
        <v>0</v>
      </c>
      <c r="H118" s="8">
        <v>3</v>
      </c>
      <c r="I118" s="31"/>
      <c r="J118" s="10">
        <f t="shared" si="24"/>
        <v>0</v>
      </c>
      <c r="K118" s="22">
        <v>0</v>
      </c>
      <c r="L118" s="9"/>
      <c r="M118" s="10"/>
    </row>
    <row r="119" spans="1:13" x14ac:dyDescent="0.25">
      <c r="A119" s="7" t="s">
        <v>97</v>
      </c>
      <c r="B119" s="22">
        <v>1</v>
      </c>
      <c r="C119" s="31"/>
      <c r="D119" s="10">
        <f t="shared" si="21"/>
        <v>0</v>
      </c>
      <c r="E119" s="22">
        <v>1</v>
      </c>
      <c r="F119" s="31"/>
      <c r="G119" s="10">
        <f t="shared" si="23"/>
        <v>0</v>
      </c>
      <c r="H119" s="8">
        <v>2</v>
      </c>
      <c r="I119" s="31"/>
      <c r="J119" s="10">
        <f t="shared" si="24"/>
        <v>0</v>
      </c>
      <c r="K119" s="22">
        <v>0</v>
      </c>
      <c r="L119" s="9"/>
      <c r="M119" s="10"/>
    </row>
    <row r="120" spans="1:13" x14ac:dyDescent="0.25">
      <c r="A120" s="7" t="s">
        <v>98</v>
      </c>
      <c r="B120" s="22">
        <v>3</v>
      </c>
      <c r="C120" s="31"/>
      <c r="D120" s="10">
        <f t="shared" si="21"/>
        <v>0</v>
      </c>
      <c r="E120" s="22">
        <v>3</v>
      </c>
      <c r="F120" s="31"/>
      <c r="G120" s="10">
        <f t="shared" si="23"/>
        <v>0</v>
      </c>
      <c r="H120" s="8">
        <v>3</v>
      </c>
      <c r="I120" s="31"/>
      <c r="J120" s="10">
        <f t="shared" si="24"/>
        <v>0</v>
      </c>
      <c r="K120" s="22">
        <v>0</v>
      </c>
      <c r="L120" s="9"/>
      <c r="M120" s="10"/>
    </row>
    <row r="121" spans="1:13" x14ac:dyDescent="0.25">
      <c r="A121" s="7" t="s">
        <v>99</v>
      </c>
      <c r="B121" s="22">
        <v>1</v>
      </c>
      <c r="C121" s="31"/>
      <c r="D121" s="10">
        <f t="shared" si="21"/>
        <v>0</v>
      </c>
      <c r="E121" s="22">
        <v>1</v>
      </c>
      <c r="F121" s="31"/>
      <c r="G121" s="10">
        <f t="shared" si="23"/>
        <v>0</v>
      </c>
      <c r="H121" s="8">
        <v>1</v>
      </c>
      <c r="I121" s="31"/>
      <c r="J121" s="10">
        <f t="shared" si="24"/>
        <v>0</v>
      </c>
      <c r="K121" s="22">
        <v>0</v>
      </c>
      <c r="L121" s="9"/>
      <c r="M121" s="10"/>
    </row>
    <row r="122" spans="1:13" x14ac:dyDescent="0.25">
      <c r="A122" s="7" t="s">
        <v>100</v>
      </c>
      <c r="B122" s="22">
        <v>1</v>
      </c>
      <c r="C122" s="31"/>
      <c r="D122" s="10">
        <f t="shared" si="21"/>
        <v>0</v>
      </c>
      <c r="E122" s="22">
        <v>1</v>
      </c>
      <c r="F122" s="31"/>
      <c r="G122" s="10">
        <f t="shared" si="23"/>
        <v>0</v>
      </c>
      <c r="H122" s="8">
        <v>1</v>
      </c>
      <c r="I122" s="31"/>
      <c r="J122" s="10">
        <f t="shared" si="24"/>
        <v>0</v>
      </c>
      <c r="K122" s="22">
        <v>0</v>
      </c>
      <c r="L122" s="9"/>
      <c r="M122" s="10"/>
    </row>
    <row r="123" spans="1:13" x14ac:dyDescent="0.25">
      <c r="A123" s="7" t="s">
        <v>101</v>
      </c>
      <c r="B123" s="22">
        <v>18</v>
      </c>
      <c r="C123" s="31"/>
      <c r="D123" s="10">
        <f t="shared" si="21"/>
        <v>0</v>
      </c>
      <c r="E123" s="22">
        <v>23</v>
      </c>
      <c r="F123" s="31"/>
      <c r="G123" s="10">
        <f t="shared" si="23"/>
        <v>0</v>
      </c>
      <c r="H123" s="8">
        <v>15</v>
      </c>
      <c r="I123" s="31"/>
      <c r="J123" s="10">
        <f t="shared" si="24"/>
        <v>0</v>
      </c>
      <c r="K123" s="22">
        <v>0</v>
      </c>
      <c r="L123" s="9"/>
      <c r="M123" s="10"/>
    </row>
    <row r="124" spans="1:13" x14ac:dyDescent="0.25">
      <c r="A124" s="7" t="s">
        <v>102</v>
      </c>
      <c r="B124" s="22">
        <v>1</v>
      </c>
      <c r="C124" s="31"/>
      <c r="D124" s="10">
        <f t="shared" si="21"/>
        <v>0</v>
      </c>
      <c r="E124" s="22">
        <v>1</v>
      </c>
      <c r="F124" s="31"/>
      <c r="G124" s="10">
        <f t="shared" si="23"/>
        <v>0</v>
      </c>
      <c r="H124" s="8">
        <v>2</v>
      </c>
      <c r="I124" s="31"/>
      <c r="J124" s="10">
        <f t="shared" si="24"/>
        <v>0</v>
      </c>
      <c r="K124" s="22">
        <v>0</v>
      </c>
      <c r="L124" s="9"/>
      <c r="M124" s="10"/>
    </row>
    <row r="125" spans="1:13" x14ac:dyDescent="0.25">
      <c r="A125" s="7" t="s">
        <v>103</v>
      </c>
      <c r="B125" s="22">
        <v>18</v>
      </c>
      <c r="C125" s="31"/>
      <c r="D125" s="10">
        <f t="shared" si="21"/>
        <v>0</v>
      </c>
      <c r="E125" s="22">
        <v>23</v>
      </c>
      <c r="F125" s="31"/>
      <c r="G125" s="10">
        <f t="shared" si="23"/>
        <v>0</v>
      </c>
      <c r="H125" s="8">
        <v>15</v>
      </c>
      <c r="I125" s="31"/>
      <c r="J125" s="10">
        <f t="shared" si="24"/>
        <v>0</v>
      </c>
      <c r="K125" s="22">
        <v>0</v>
      </c>
      <c r="L125" s="9"/>
      <c r="M125" s="10"/>
    </row>
    <row r="126" spans="1:13" x14ac:dyDescent="0.25">
      <c r="A126" s="7" t="s">
        <v>104</v>
      </c>
      <c r="B126" s="22">
        <v>12</v>
      </c>
      <c r="C126" s="31"/>
      <c r="D126" s="10">
        <f t="shared" si="21"/>
        <v>0</v>
      </c>
      <c r="E126" s="22">
        <v>18</v>
      </c>
      <c r="F126" s="31"/>
      <c r="G126" s="10">
        <f t="shared" si="23"/>
        <v>0</v>
      </c>
      <c r="H126" s="8">
        <v>6</v>
      </c>
      <c r="I126" s="31"/>
      <c r="J126" s="10">
        <f t="shared" si="24"/>
        <v>0</v>
      </c>
      <c r="K126" s="22">
        <v>0</v>
      </c>
      <c r="L126" s="9"/>
      <c r="M126" s="10"/>
    </row>
    <row r="127" spans="1:13" ht="32.25" customHeight="1" x14ac:dyDescent="0.25">
      <c r="A127" s="7" t="s">
        <v>105</v>
      </c>
      <c r="B127" s="22">
        <v>2</v>
      </c>
      <c r="C127" s="31"/>
      <c r="D127" s="10">
        <f t="shared" si="21"/>
        <v>0</v>
      </c>
      <c r="E127" s="22">
        <v>2</v>
      </c>
      <c r="F127" s="31"/>
      <c r="G127" s="10">
        <f t="shared" si="23"/>
        <v>0</v>
      </c>
      <c r="H127" s="8">
        <v>1</v>
      </c>
      <c r="I127" s="31"/>
      <c r="J127" s="10">
        <f t="shared" si="24"/>
        <v>0</v>
      </c>
      <c r="K127" s="22">
        <v>0</v>
      </c>
      <c r="L127" s="9"/>
      <c r="M127" s="10"/>
    </row>
    <row r="128" spans="1:13" ht="29.25" customHeight="1" x14ac:dyDescent="0.25">
      <c r="A128" s="7" t="s">
        <v>106</v>
      </c>
      <c r="B128" s="22">
        <v>0</v>
      </c>
      <c r="C128" s="31"/>
      <c r="D128" s="10"/>
      <c r="E128" s="22">
        <v>1</v>
      </c>
      <c r="F128" s="31"/>
      <c r="G128" s="10">
        <f t="shared" si="23"/>
        <v>0</v>
      </c>
      <c r="H128" s="8">
        <v>1</v>
      </c>
      <c r="I128" s="31"/>
      <c r="J128" s="10">
        <f t="shared" si="24"/>
        <v>0</v>
      </c>
      <c r="K128" s="22">
        <v>0</v>
      </c>
      <c r="L128" s="9"/>
      <c r="M128" s="10"/>
    </row>
    <row r="129" spans="1:13" x14ac:dyDescent="0.25">
      <c r="A129" s="7" t="s">
        <v>131</v>
      </c>
      <c r="B129" s="22">
        <v>4</v>
      </c>
      <c r="C129" s="31"/>
      <c r="D129" s="10">
        <f t="shared" si="21"/>
        <v>0</v>
      </c>
      <c r="E129" s="22">
        <v>4</v>
      </c>
      <c r="F129" s="31"/>
      <c r="G129" s="10">
        <f t="shared" si="23"/>
        <v>0</v>
      </c>
      <c r="H129" s="8">
        <v>3</v>
      </c>
      <c r="I129" s="31"/>
      <c r="J129" s="10">
        <f t="shared" si="24"/>
        <v>0</v>
      </c>
      <c r="K129" s="22">
        <v>0</v>
      </c>
      <c r="L129" s="9"/>
      <c r="M129" s="10"/>
    </row>
    <row r="130" spans="1:13" x14ac:dyDescent="0.25">
      <c r="A130" s="7" t="s">
        <v>107</v>
      </c>
      <c r="B130" s="22">
        <v>9</v>
      </c>
      <c r="C130" s="31"/>
      <c r="D130" s="10">
        <f t="shared" si="21"/>
        <v>0</v>
      </c>
      <c r="E130" s="22">
        <v>5</v>
      </c>
      <c r="F130" s="31"/>
      <c r="G130" s="10">
        <f t="shared" si="23"/>
        <v>0</v>
      </c>
      <c r="H130" s="8">
        <v>2</v>
      </c>
      <c r="I130" s="31"/>
      <c r="J130" s="10">
        <f t="shared" si="24"/>
        <v>0</v>
      </c>
      <c r="K130" s="22">
        <v>0</v>
      </c>
      <c r="L130" s="9"/>
      <c r="M130" s="10"/>
    </row>
    <row r="131" spans="1:13" x14ac:dyDescent="0.25">
      <c r="A131" s="7" t="s">
        <v>108</v>
      </c>
      <c r="B131" s="22">
        <v>1</v>
      </c>
      <c r="C131" s="31"/>
      <c r="D131" s="10">
        <f t="shared" si="21"/>
        <v>0</v>
      </c>
      <c r="E131" s="22">
        <v>1</v>
      </c>
      <c r="F131" s="31"/>
      <c r="G131" s="10">
        <f t="shared" si="23"/>
        <v>0</v>
      </c>
      <c r="H131" s="8">
        <v>1</v>
      </c>
      <c r="I131" s="31"/>
      <c r="J131" s="10">
        <f t="shared" si="24"/>
        <v>0</v>
      </c>
      <c r="K131" s="22">
        <v>0</v>
      </c>
      <c r="L131" s="9"/>
      <c r="M131" s="10"/>
    </row>
    <row r="132" spans="1:13" x14ac:dyDescent="0.25">
      <c r="A132" s="7" t="s">
        <v>109</v>
      </c>
      <c r="B132" s="22">
        <v>8</v>
      </c>
      <c r="C132" s="31"/>
      <c r="D132" s="10">
        <f t="shared" si="21"/>
        <v>0</v>
      </c>
      <c r="E132" s="22">
        <v>10</v>
      </c>
      <c r="F132" s="31"/>
      <c r="G132" s="10">
        <f t="shared" si="23"/>
        <v>0</v>
      </c>
      <c r="H132" s="8">
        <v>3</v>
      </c>
      <c r="I132" s="31"/>
      <c r="J132" s="10">
        <f t="shared" si="24"/>
        <v>0</v>
      </c>
      <c r="K132" s="22">
        <v>0</v>
      </c>
      <c r="L132" s="9"/>
      <c r="M132" s="10"/>
    </row>
    <row r="133" spans="1:13" x14ac:dyDescent="0.25">
      <c r="A133" s="7" t="s">
        <v>110</v>
      </c>
      <c r="B133" s="22">
        <v>25</v>
      </c>
      <c r="C133" s="31"/>
      <c r="D133" s="10">
        <f t="shared" si="21"/>
        <v>0</v>
      </c>
      <c r="E133" s="22">
        <v>25</v>
      </c>
      <c r="F133" s="31"/>
      <c r="G133" s="10">
        <f t="shared" si="23"/>
        <v>0</v>
      </c>
      <c r="H133" s="8">
        <v>25</v>
      </c>
      <c r="I133" s="31"/>
      <c r="J133" s="10">
        <f t="shared" si="24"/>
        <v>0</v>
      </c>
      <c r="K133" s="22">
        <v>0</v>
      </c>
      <c r="L133" s="9"/>
      <c r="M133" s="10"/>
    </row>
    <row r="134" spans="1:13" ht="30" customHeight="1" x14ac:dyDescent="0.25">
      <c r="A134" s="7" t="s">
        <v>111</v>
      </c>
      <c r="B134" s="22">
        <v>3</v>
      </c>
      <c r="C134" s="31"/>
      <c r="D134" s="10">
        <f t="shared" si="21"/>
        <v>0</v>
      </c>
      <c r="E134" s="22">
        <v>3</v>
      </c>
      <c r="F134" s="31"/>
      <c r="G134" s="10">
        <f t="shared" si="23"/>
        <v>0</v>
      </c>
      <c r="H134" s="8">
        <v>3</v>
      </c>
      <c r="I134" s="31"/>
      <c r="J134" s="10">
        <f t="shared" si="24"/>
        <v>0</v>
      </c>
      <c r="K134" s="22">
        <v>0</v>
      </c>
      <c r="L134" s="9"/>
      <c r="M134" s="10"/>
    </row>
    <row r="135" spans="1:13" x14ac:dyDescent="0.25">
      <c r="A135" s="11" t="s">
        <v>11</v>
      </c>
      <c r="B135" s="12"/>
      <c r="C135" s="13"/>
      <c r="D135" s="15">
        <f>SUM(D100:D134)</f>
        <v>0</v>
      </c>
      <c r="E135" s="12"/>
      <c r="F135" s="13"/>
      <c r="G135" s="15">
        <f>SUM(G100:G134)</f>
        <v>0</v>
      </c>
      <c r="H135" s="12"/>
      <c r="I135" s="13"/>
      <c r="J135" s="15">
        <f>SUM(J100:J134)</f>
        <v>0</v>
      </c>
      <c r="K135" s="12"/>
      <c r="L135" s="13"/>
      <c r="M135" s="15"/>
    </row>
    <row r="136" spans="1:13" x14ac:dyDescent="0.25">
      <c r="A136" s="11" t="s">
        <v>12</v>
      </c>
      <c r="B136" s="12"/>
      <c r="C136" s="13"/>
      <c r="D136" s="15">
        <f>+ROUND(D135*0.19,0)</f>
        <v>0</v>
      </c>
      <c r="E136" s="12"/>
      <c r="F136" s="13"/>
      <c r="G136" s="15">
        <f>+ROUND(G135*0.19,0)</f>
        <v>0</v>
      </c>
      <c r="H136" s="12"/>
      <c r="I136" s="13"/>
      <c r="J136" s="15">
        <f>+ROUND(J135*0.19,0)</f>
        <v>0</v>
      </c>
      <c r="K136" s="12"/>
      <c r="L136" s="13"/>
      <c r="M136" s="15"/>
    </row>
    <row r="137" spans="1:13" x14ac:dyDescent="0.25">
      <c r="A137" s="11" t="s">
        <v>13</v>
      </c>
      <c r="B137" s="12"/>
      <c r="C137" s="13"/>
      <c r="D137" s="18">
        <f>+D136+D135</f>
        <v>0</v>
      </c>
      <c r="E137" s="12"/>
      <c r="F137" s="13"/>
      <c r="G137" s="18">
        <f>+G136+G135</f>
        <v>0</v>
      </c>
      <c r="H137" s="12"/>
      <c r="I137" s="13"/>
      <c r="J137" s="18">
        <f>+J136+J135</f>
        <v>0</v>
      </c>
      <c r="K137" s="12"/>
      <c r="L137" s="13"/>
      <c r="M137" s="18"/>
    </row>
    <row r="138" spans="1:13" x14ac:dyDescent="0.25">
      <c r="A138" s="3" t="s">
        <v>112</v>
      </c>
      <c r="B138" s="4">
        <f>SUM(B139:B139)</f>
        <v>21</v>
      </c>
      <c r="C138" s="5"/>
      <c r="D138" s="5"/>
      <c r="E138" s="4">
        <f>SUM(E139:E139)</f>
        <v>28</v>
      </c>
      <c r="F138" s="5"/>
      <c r="G138" s="5"/>
      <c r="H138" s="4">
        <f>SUM(H139:H139)</f>
        <v>11</v>
      </c>
      <c r="I138" s="6"/>
      <c r="J138" s="6"/>
      <c r="K138" s="4">
        <f>SUM(K139:K139)</f>
        <v>0</v>
      </c>
      <c r="L138" s="5"/>
      <c r="M138" s="5"/>
    </row>
    <row r="139" spans="1:13" x14ac:dyDescent="0.25">
      <c r="A139" s="7" t="s">
        <v>113</v>
      </c>
      <c r="B139" s="22">
        <v>21</v>
      </c>
      <c r="C139" s="31"/>
      <c r="D139" s="10">
        <f t="shared" ref="D139" si="25">+ROUND(C139*B139,0)</f>
        <v>0</v>
      </c>
      <c r="E139" s="22">
        <v>28</v>
      </c>
      <c r="F139" s="31"/>
      <c r="G139" s="10">
        <f>+ROUND(F139*E139,0)</f>
        <v>0</v>
      </c>
      <c r="H139" s="22">
        <v>11</v>
      </c>
      <c r="I139" s="31"/>
      <c r="J139" s="10">
        <f t="shared" ref="J139" si="26">+ROUND(I139*H139,0)</f>
        <v>0</v>
      </c>
      <c r="K139" s="22">
        <v>0</v>
      </c>
      <c r="L139" s="9"/>
      <c r="M139" s="10"/>
    </row>
    <row r="140" spans="1:13" x14ac:dyDescent="0.25">
      <c r="A140" s="11" t="s">
        <v>11</v>
      </c>
      <c r="B140" s="12"/>
      <c r="C140" s="13"/>
      <c r="D140" s="14">
        <f>SUM(D139:D139)</f>
        <v>0</v>
      </c>
      <c r="E140" s="12"/>
      <c r="F140" s="13"/>
      <c r="G140" s="14">
        <f>SUM(G139:G139)</f>
        <v>0</v>
      </c>
      <c r="H140" s="12"/>
      <c r="I140" s="13"/>
      <c r="J140" s="14">
        <f>SUM(J139:J139)</f>
        <v>0</v>
      </c>
      <c r="K140" s="12"/>
      <c r="L140" s="13"/>
      <c r="M140" s="14"/>
    </row>
    <row r="141" spans="1:13" x14ac:dyDescent="0.25">
      <c r="A141" s="11" t="s">
        <v>12</v>
      </c>
      <c r="B141" s="12"/>
      <c r="C141" s="13"/>
      <c r="D141" s="15">
        <f>+ROUND(D140*0.19,0)</f>
        <v>0</v>
      </c>
      <c r="E141" s="12"/>
      <c r="F141" s="13"/>
      <c r="G141" s="15">
        <f>+ROUND(G140*0.19,0)</f>
        <v>0</v>
      </c>
      <c r="H141" s="12"/>
      <c r="I141" s="13"/>
      <c r="J141" s="15">
        <f>+ROUND(J140*0.19,0)</f>
        <v>0</v>
      </c>
      <c r="K141" s="12"/>
      <c r="L141" s="13"/>
      <c r="M141" s="15"/>
    </row>
    <row r="142" spans="1:13" x14ac:dyDescent="0.25">
      <c r="A142" s="11" t="s">
        <v>13</v>
      </c>
      <c r="B142" s="12"/>
      <c r="C142" s="13"/>
      <c r="D142" s="18">
        <f>+D141+D140</f>
        <v>0</v>
      </c>
      <c r="E142" s="12"/>
      <c r="F142" s="13"/>
      <c r="G142" s="18">
        <f>+G141+G140</f>
        <v>0</v>
      </c>
      <c r="H142" s="12"/>
      <c r="I142" s="13"/>
      <c r="J142" s="18">
        <f>+J141+J140</f>
        <v>0</v>
      </c>
      <c r="K142" s="12"/>
      <c r="L142" s="13"/>
      <c r="M142" s="18"/>
    </row>
    <row r="143" spans="1:13" x14ac:dyDescent="0.25">
      <c r="A143" s="3" t="s">
        <v>114</v>
      </c>
      <c r="B143" s="4">
        <f>+B4+B15+B45+B54+B69+B81+B90+B99+B138</f>
        <v>640</v>
      </c>
      <c r="C143" s="5"/>
      <c r="D143" s="5"/>
      <c r="E143" s="4">
        <f>+E4+E15+E45+E54+E69+E81+E90+E99+E138</f>
        <v>772</v>
      </c>
      <c r="F143" s="5"/>
      <c r="G143" s="5"/>
      <c r="H143" s="4">
        <f>+H4+H15+H45+H54+H69+H81+H90+H99+H138</f>
        <v>439</v>
      </c>
      <c r="I143" s="6"/>
      <c r="J143" s="6"/>
      <c r="K143" s="4">
        <f>+K4+K15+K45+K54+K69+K81+K90+K99+K138</f>
        <v>6</v>
      </c>
      <c r="L143" s="5"/>
      <c r="M143" s="5"/>
    </row>
    <row r="144" spans="1:13" x14ac:dyDescent="0.25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</row>
    <row r="145" spans="1:13" x14ac:dyDescent="0.25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</row>
    <row r="146" spans="1:13" ht="84" customHeight="1" x14ac:dyDescent="0.25">
      <c r="A146" s="24" t="s">
        <v>115</v>
      </c>
      <c r="B146" s="24" t="s">
        <v>137</v>
      </c>
      <c r="C146" s="24" t="s">
        <v>138</v>
      </c>
      <c r="D146" s="24" t="s">
        <v>139</v>
      </c>
      <c r="E146" s="24" t="s">
        <v>140</v>
      </c>
      <c r="F146" s="25" t="s">
        <v>124</v>
      </c>
      <c r="G146" s="23"/>
      <c r="H146" s="23"/>
      <c r="I146" s="23"/>
      <c r="J146" s="23"/>
      <c r="K146" s="23"/>
      <c r="L146" s="23"/>
      <c r="M146" s="23"/>
    </row>
    <row r="147" spans="1:13" x14ac:dyDescent="0.25">
      <c r="A147" s="26" t="s">
        <v>4</v>
      </c>
      <c r="B147" s="27">
        <f>+D14</f>
        <v>0</v>
      </c>
      <c r="C147" s="27">
        <f>+G14</f>
        <v>0</v>
      </c>
      <c r="D147" s="27">
        <f>+J14</f>
        <v>0</v>
      </c>
      <c r="E147" s="27"/>
      <c r="F147" s="28">
        <f>+B147+C147+D147+E147</f>
        <v>0</v>
      </c>
      <c r="G147" s="23"/>
      <c r="H147" s="23"/>
      <c r="I147" s="23"/>
      <c r="J147" s="23"/>
      <c r="K147" s="23"/>
      <c r="L147" s="23"/>
      <c r="M147" s="23"/>
    </row>
    <row r="148" spans="1:13" x14ac:dyDescent="0.25">
      <c r="A148" s="26" t="s">
        <v>116</v>
      </c>
      <c r="B148" s="27">
        <f>+D44</f>
        <v>0</v>
      </c>
      <c r="C148" s="27">
        <f>+G44</f>
        <v>0</v>
      </c>
      <c r="D148" s="27">
        <f>+J44</f>
        <v>0</v>
      </c>
      <c r="E148" s="27">
        <f>+M44</f>
        <v>0</v>
      </c>
      <c r="F148" s="28">
        <f t="shared" ref="F148:F154" si="27">+B148+C148+D148+E148</f>
        <v>0</v>
      </c>
      <c r="G148" s="23"/>
      <c r="H148" s="23"/>
      <c r="I148" s="23"/>
      <c r="J148" s="23"/>
      <c r="K148" s="23"/>
      <c r="L148" s="23"/>
      <c r="M148" s="23"/>
    </row>
    <row r="149" spans="1:13" ht="33.75" customHeight="1" x14ac:dyDescent="0.25">
      <c r="A149" s="26" t="s">
        <v>40</v>
      </c>
      <c r="B149" s="27">
        <f>+D53</f>
        <v>0</v>
      </c>
      <c r="C149" s="27">
        <f>+G53</f>
        <v>0</v>
      </c>
      <c r="D149" s="27">
        <f>+J53</f>
        <v>0</v>
      </c>
      <c r="E149" s="27"/>
      <c r="F149" s="28">
        <f t="shared" si="27"/>
        <v>0</v>
      </c>
      <c r="G149" s="23"/>
      <c r="H149" s="23"/>
      <c r="I149" s="23"/>
      <c r="J149" s="23"/>
      <c r="K149" s="23"/>
      <c r="L149" s="23"/>
      <c r="M149" s="23"/>
    </row>
    <row r="150" spans="1:13" ht="15.75" customHeight="1" x14ac:dyDescent="0.25">
      <c r="A150" s="26" t="s">
        <v>46</v>
      </c>
      <c r="B150" s="27">
        <f>+D68</f>
        <v>0</v>
      </c>
      <c r="C150" s="27">
        <f>+G68</f>
        <v>0</v>
      </c>
      <c r="D150" s="27">
        <f>+J68</f>
        <v>0</v>
      </c>
      <c r="E150" s="27"/>
      <c r="F150" s="28">
        <f t="shared" si="27"/>
        <v>0</v>
      </c>
      <c r="G150" s="23"/>
      <c r="H150" s="23"/>
      <c r="I150" s="23"/>
      <c r="J150" s="23"/>
      <c r="K150" s="23"/>
      <c r="L150" s="23"/>
      <c r="M150" s="23"/>
    </row>
    <row r="151" spans="1:13" ht="30.75" customHeight="1" x14ac:dyDescent="0.25">
      <c r="A151" s="26" t="s">
        <v>117</v>
      </c>
      <c r="B151" s="27">
        <f>+D80</f>
        <v>0</v>
      </c>
      <c r="C151" s="27">
        <f>+G80</f>
        <v>0</v>
      </c>
      <c r="D151" s="27">
        <f>+J80</f>
        <v>0</v>
      </c>
      <c r="E151" s="27"/>
      <c r="F151" s="28">
        <f t="shared" si="27"/>
        <v>0</v>
      </c>
      <c r="G151" s="23"/>
      <c r="H151" s="23"/>
      <c r="I151" s="23"/>
      <c r="J151" s="23"/>
      <c r="K151" s="23"/>
      <c r="L151" s="23"/>
      <c r="M151" s="23"/>
    </row>
    <row r="152" spans="1:13" x14ac:dyDescent="0.25">
      <c r="A152" s="26" t="s">
        <v>66</v>
      </c>
      <c r="B152" s="27">
        <f>+D89</f>
        <v>0</v>
      </c>
      <c r="C152" s="27">
        <f>+G89</f>
        <v>0</v>
      </c>
      <c r="D152" s="27">
        <f>+J89</f>
        <v>0</v>
      </c>
      <c r="E152" s="27"/>
      <c r="F152" s="28">
        <f t="shared" si="27"/>
        <v>0</v>
      </c>
      <c r="G152" s="23"/>
      <c r="H152" s="23"/>
      <c r="I152" s="23"/>
      <c r="J152" s="23"/>
      <c r="K152" s="23"/>
      <c r="L152" s="23"/>
      <c r="M152" s="23"/>
    </row>
    <row r="153" spans="1:13" x14ac:dyDescent="0.25">
      <c r="A153" s="26" t="s">
        <v>72</v>
      </c>
      <c r="B153" s="27">
        <f>+D98</f>
        <v>0</v>
      </c>
      <c r="C153" s="27">
        <f>+G98</f>
        <v>0</v>
      </c>
      <c r="D153" s="27">
        <f>+J98</f>
        <v>0</v>
      </c>
      <c r="E153" s="27"/>
      <c r="F153" s="28">
        <f t="shared" si="27"/>
        <v>0</v>
      </c>
      <c r="G153" s="23"/>
      <c r="H153" s="23"/>
      <c r="I153" s="23"/>
      <c r="J153" s="23"/>
      <c r="K153" s="23"/>
      <c r="L153" s="23"/>
      <c r="M153" s="23"/>
    </row>
    <row r="154" spans="1:13" x14ac:dyDescent="0.25">
      <c r="A154" s="26" t="s">
        <v>78</v>
      </c>
      <c r="B154" s="27">
        <f>+D137</f>
        <v>0</v>
      </c>
      <c r="C154" s="27">
        <f>+G137</f>
        <v>0</v>
      </c>
      <c r="D154" s="27">
        <f>+J137</f>
        <v>0</v>
      </c>
      <c r="E154" s="27"/>
      <c r="F154" s="28">
        <f t="shared" si="27"/>
        <v>0</v>
      </c>
      <c r="G154" s="23"/>
      <c r="H154" s="23"/>
      <c r="I154" s="23"/>
      <c r="J154" s="23"/>
      <c r="K154" s="23"/>
      <c r="L154" s="23"/>
      <c r="M154" s="23"/>
    </row>
    <row r="155" spans="1:13" x14ac:dyDescent="0.25">
      <c r="A155" s="26" t="s">
        <v>112</v>
      </c>
      <c r="B155" s="27">
        <f>+D142</f>
        <v>0</v>
      </c>
      <c r="C155" s="27">
        <f>+G142</f>
        <v>0</v>
      </c>
      <c r="D155" s="27">
        <f>+J142</f>
        <v>0</v>
      </c>
      <c r="E155" s="27"/>
      <c r="F155" s="28">
        <f>+B155+C155+D155+E155</f>
        <v>0</v>
      </c>
      <c r="G155" s="23"/>
      <c r="H155" s="23"/>
      <c r="I155" s="23"/>
      <c r="J155" s="23"/>
      <c r="K155" s="23"/>
      <c r="L155" s="23"/>
      <c r="M155" s="23"/>
    </row>
    <row r="156" spans="1:13" x14ac:dyDescent="0.25">
      <c r="A156" s="29" t="s">
        <v>119</v>
      </c>
      <c r="B156" s="30">
        <f>+SUM(B147:B155)</f>
        <v>0</v>
      </c>
      <c r="C156" s="30">
        <f>+SUM(C147:C155)</f>
        <v>0</v>
      </c>
      <c r="D156" s="30">
        <f>+SUM(D147:D155)</f>
        <v>0</v>
      </c>
      <c r="E156" s="30">
        <f>+SUM(E147:E155)</f>
        <v>0</v>
      </c>
      <c r="F156" s="30">
        <f>+SUM(F147:F155)</f>
        <v>0</v>
      </c>
      <c r="G156" s="23"/>
      <c r="H156" s="23"/>
      <c r="I156" s="23"/>
      <c r="J156" s="23"/>
      <c r="K156" s="23"/>
      <c r="L156" s="23"/>
      <c r="M156" s="23"/>
    </row>
  </sheetData>
  <sheetProtection algorithmName="SHA-512" hashValue="gVVP4lwU3F4C4A9kYzFEdVjxzMXUHmEOeGwkhXdzffmAybHrLHckEoU2eL2TTNh1e/oHRxBbWj7maQRpjTsI1Q==" saltValue="vxSCYUqeSZnowhIQpRI43Q==" spinCount="100000" sheet="1" objects="1" scenarios="1"/>
  <mergeCells count="5">
    <mergeCell ref="A1:M1"/>
    <mergeCell ref="B2:D2"/>
    <mergeCell ref="E2:G2"/>
    <mergeCell ref="H2:J2"/>
    <mergeCell ref="K2:M2"/>
  </mergeCells>
  <pageMargins left="0.25" right="0.25" top="0.75" bottom="0.75" header="0.3" footer="0.3"/>
  <pageSetup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Milena Mantilla Villareal</dc:creator>
  <cp:lastModifiedBy>cherv</cp:lastModifiedBy>
  <cp:lastPrinted>2021-11-03T14:12:13Z</cp:lastPrinted>
  <dcterms:created xsi:type="dcterms:W3CDTF">2021-07-29T05:33:20Z</dcterms:created>
  <dcterms:modified xsi:type="dcterms:W3CDTF">2021-11-18T19:12:05Z</dcterms:modified>
</cp:coreProperties>
</file>