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4000" windowHeight="9525"/>
  </bookViews>
  <sheets>
    <sheet name="Estudio de Mercado Mobiliario" sheetId="20" r:id="rId1"/>
  </sheets>
  <definedNames>
    <definedName name="_xlnm._FilterDatabase" localSheetId="0" hidden="1">'Estudio de Mercado Mobiliario'!$A$15:$T$95</definedName>
    <definedName name="_xlnm.Print_Area" localSheetId="0">'Estudio de Mercado Mobiliario'!$A$1:$O$95</definedName>
  </definedName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94" i="20" l="1"/>
  <c r="M94" i="20" s="1"/>
  <c r="I94" i="20"/>
  <c r="J94" i="20" s="1"/>
  <c r="F94" i="20"/>
  <c r="G94" i="20" s="1"/>
  <c r="L93" i="20"/>
  <c r="M93" i="20" s="1"/>
  <c r="I93" i="20"/>
  <c r="J93" i="20" s="1"/>
  <c r="F93" i="20"/>
  <c r="G93" i="20" s="1"/>
  <c r="L92" i="20"/>
  <c r="M92" i="20" s="1"/>
  <c r="I92" i="20"/>
  <c r="J92" i="20" s="1"/>
  <c r="F92" i="20"/>
  <c r="G92" i="20" s="1"/>
  <c r="L91" i="20"/>
  <c r="M91" i="20" s="1"/>
  <c r="I91" i="20"/>
  <c r="J91" i="20" s="1"/>
  <c r="F91" i="20"/>
  <c r="G91" i="20" s="1"/>
  <c r="L90" i="20"/>
  <c r="M90" i="20" s="1"/>
  <c r="I90" i="20"/>
  <c r="J90" i="20" s="1"/>
  <c r="F90" i="20"/>
  <c r="G90" i="20" s="1"/>
  <c r="L89" i="20"/>
  <c r="M89" i="20" s="1"/>
  <c r="I89" i="20"/>
  <c r="J89" i="20" s="1"/>
  <c r="F89" i="20"/>
  <c r="G89" i="20" s="1"/>
  <c r="L88" i="20"/>
  <c r="M88" i="20" s="1"/>
  <c r="I88" i="20"/>
  <c r="J88" i="20" s="1"/>
  <c r="F88" i="20"/>
  <c r="G88" i="20" s="1"/>
  <c r="L87" i="20"/>
  <c r="M87" i="20" s="1"/>
  <c r="I87" i="20"/>
  <c r="J87" i="20" s="1"/>
  <c r="F87" i="20"/>
  <c r="G87" i="20" s="1"/>
  <c r="L86" i="20"/>
  <c r="M86" i="20" s="1"/>
  <c r="I86" i="20"/>
  <c r="J86" i="20" s="1"/>
  <c r="F86" i="20"/>
  <c r="G86" i="20" s="1"/>
  <c r="L85" i="20"/>
  <c r="M85" i="20" s="1"/>
  <c r="I85" i="20"/>
  <c r="J85" i="20" s="1"/>
  <c r="F85" i="20"/>
  <c r="G85" i="20" s="1"/>
  <c r="L84" i="20"/>
  <c r="M84" i="20" s="1"/>
  <c r="I84" i="20"/>
  <c r="J84" i="20" s="1"/>
  <c r="F84" i="20"/>
  <c r="G84" i="20" s="1"/>
  <c r="L83" i="20"/>
  <c r="M83" i="20" s="1"/>
  <c r="I83" i="20"/>
  <c r="J83" i="20" s="1"/>
  <c r="F83" i="20"/>
  <c r="G83" i="20" s="1"/>
  <c r="L82" i="20"/>
  <c r="M82" i="20" s="1"/>
  <c r="I82" i="20"/>
  <c r="J82" i="20" s="1"/>
  <c r="F82" i="20"/>
  <c r="G82" i="20" s="1"/>
  <c r="L81" i="20"/>
  <c r="M81" i="20" s="1"/>
  <c r="I81" i="20"/>
  <c r="J81" i="20" s="1"/>
  <c r="F81" i="20"/>
  <c r="G81" i="20" s="1"/>
  <c r="L80" i="20"/>
  <c r="M80" i="20" s="1"/>
  <c r="I80" i="20"/>
  <c r="J80" i="20" s="1"/>
  <c r="F80" i="20"/>
  <c r="G80" i="20" s="1"/>
  <c r="L79" i="20"/>
  <c r="M79" i="20" s="1"/>
  <c r="I79" i="20"/>
  <c r="J79" i="20" s="1"/>
  <c r="F79" i="20"/>
  <c r="G79" i="20" s="1"/>
  <c r="L78" i="20"/>
  <c r="M78" i="20" s="1"/>
  <c r="I78" i="20"/>
  <c r="J78" i="20" s="1"/>
  <c r="F78" i="20"/>
  <c r="G78" i="20" s="1"/>
  <c r="L77" i="20"/>
  <c r="M77" i="20" s="1"/>
  <c r="I77" i="20"/>
  <c r="J77" i="20" s="1"/>
  <c r="F77" i="20"/>
  <c r="G77" i="20" s="1"/>
  <c r="L76" i="20"/>
  <c r="M76" i="20" s="1"/>
  <c r="I76" i="20"/>
  <c r="J76" i="20" s="1"/>
  <c r="F76" i="20"/>
  <c r="G76" i="20" s="1"/>
  <c r="L75" i="20"/>
  <c r="M75" i="20" s="1"/>
  <c r="F75" i="20"/>
  <c r="G75" i="20" s="1"/>
  <c r="L74" i="20"/>
  <c r="M74" i="20" s="1"/>
  <c r="F74" i="20"/>
  <c r="G74" i="20" s="1"/>
  <c r="L73" i="20"/>
  <c r="M73" i="20" s="1"/>
  <c r="I73" i="20"/>
  <c r="J73" i="20" s="1"/>
  <c r="F73" i="20"/>
  <c r="G73" i="20" s="1"/>
  <c r="L72" i="20"/>
  <c r="M72" i="20" s="1"/>
  <c r="I72" i="20"/>
  <c r="J72" i="20" s="1"/>
  <c r="F72" i="20"/>
  <c r="G72" i="20" s="1"/>
  <c r="L71" i="20"/>
  <c r="M71" i="20" s="1"/>
  <c r="I71" i="20"/>
  <c r="J71" i="20" s="1"/>
  <c r="F71" i="20"/>
  <c r="G71" i="20" s="1"/>
  <c r="L69" i="20"/>
  <c r="M69" i="20" s="1"/>
  <c r="I69" i="20"/>
  <c r="J69" i="20" s="1"/>
  <c r="F69" i="20"/>
  <c r="G69" i="20" s="1"/>
  <c r="L68" i="20"/>
  <c r="M68" i="20" s="1"/>
  <c r="I68" i="20"/>
  <c r="J68" i="20" s="1"/>
  <c r="F68" i="20"/>
  <c r="G68" i="20" s="1"/>
  <c r="L67" i="20"/>
  <c r="M67" i="20" s="1"/>
  <c r="I67" i="20"/>
  <c r="J67" i="20" s="1"/>
  <c r="F67" i="20"/>
  <c r="G67" i="20" s="1"/>
  <c r="L66" i="20"/>
  <c r="M66" i="20" s="1"/>
  <c r="I66" i="20"/>
  <c r="J66" i="20" s="1"/>
  <c r="F66" i="20"/>
  <c r="G66" i="20" s="1"/>
  <c r="L65" i="20"/>
  <c r="M65" i="20" s="1"/>
  <c r="I65" i="20"/>
  <c r="J65" i="20" s="1"/>
  <c r="F65" i="20"/>
  <c r="G65" i="20" s="1"/>
  <c r="L64" i="20"/>
  <c r="M64" i="20" s="1"/>
  <c r="I64" i="20"/>
  <c r="J64" i="20" s="1"/>
  <c r="F64" i="20"/>
  <c r="G64" i="20" s="1"/>
  <c r="L62" i="20"/>
  <c r="M62" i="20" s="1"/>
  <c r="I62" i="20"/>
  <c r="J62" i="20" s="1"/>
  <c r="F62" i="20"/>
  <c r="G62" i="20" s="1"/>
  <c r="L61" i="20"/>
  <c r="M61" i="20" s="1"/>
  <c r="I61" i="20"/>
  <c r="J61" i="20" s="1"/>
  <c r="F61" i="20"/>
  <c r="G61" i="20" s="1"/>
  <c r="L60" i="20"/>
  <c r="M60" i="20" s="1"/>
  <c r="I60" i="20"/>
  <c r="J60" i="20" s="1"/>
  <c r="F60" i="20"/>
  <c r="G60" i="20" s="1"/>
  <c r="L59" i="20"/>
  <c r="M59" i="20" s="1"/>
  <c r="I59" i="20"/>
  <c r="J59" i="20" s="1"/>
  <c r="F59" i="20"/>
  <c r="G59" i="20" s="1"/>
  <c r="L58" i="20"/>
  <c r="M58" i="20" s="1"/>
  <c r="I58" i="20"/>
  <c r="J58" i="20" s="1"/>
  <c r="F58" i="20"/>
  <c r="G58" i="20" s="1"/>
  <c r="I57" i="20"/>
  <c r="J57" i="20" s="1"/>
  <c r="F57" i="20"/>
  <c r="G57" i="20" s="1"/>
  <c r="L56" i="20"/>
  <c r="M56" i="20" s="1"/>
  <c r="I56" i="20"/>
  <c r="J56" i="20" s="1"/>
  <c r="F56" i="20"/>
  <c r="G56" i="20" s="1"/>
  <c r="L55" i="20"/>
  <c r="M55" i="20" s="1"/>
  <c r="I55" i="20"/>
  <c r="J55" i="20" s="1"/>
  <c r="F55" i="20"/>
  <c r="G55" i="20" s="1"/>
  <c r="L54" i="20"/>
  <c r="M54" i="20" s="1"/>
  <c r="I54" i="20"/>
  <c r="J54" i="20" s="1"/>
  <c r="F54" i="20"/>
  <c r="G54" i="20" s="1"/>
  <c r="L53" i="20"/>
  <c r="M53" i="20" s="1"/>
  <c r="I53" i="20"/>
  <c r="J53" i="20" s="1"/>
  <c r="F53" i="20"/>
  <c r="G53" i="20" s="1"/>
  <c r="L52" i="20"/>
  <c r="M52" i="20" s="1"/>
  <c r="I52" i="20"/>
  <c r="J52" i="20" s="1"/>
  <c r="F52" i="20"/>
  <c r="G52" i="20" s="1"/>
  <c r="L51" i="20"/>
  <c r="M51" i="20" s="1"/>
  <c r="I51" i="20"/>
  <c r="J51" i="20" s="1"/>
  <c r="F51" i="20"/>
  <c r="G51" i="20" s="1"/>
  <c r="L50" i="20"/>
  <c r="M50" i="20" s="1"/>
  <c r="I50" i="20"/>
  <c r="J50" i="20" s="1"/>
  <c r="F50" i="20"/>
  <c r="G50" i="20" s="1"/>
  <c r="L49" i="20"/>
  <c r="M49" i="20" s="1"/>
  <c r="I49" i="20"/>
  <c r="J49" i="20" s="1"/>
  <c r="F49" i="20"/>
  <c r="G49" i="20" s="1"/>
  <c r="L48" i="20"/>
  <c r="M48" i="20" s="1"/>
  <c r="I48" i="20"/>
  <c r="J48" i="20" s="1"/>
  <c r="F48" i="20"/>
  <c r="G48" i="20" s="1"/>
  <c r="L47" i="20"/>
  <c r="M47" i="20" s="1"/>
  <c r="I47" i="20"/>
  <c r="J47" i="20" s="1"/>
  <c r="F47" i="20"/>
  <c r="G47" i="20" s="1"/>
  <c r="L46" i="20"/>
  <c r="M46" i="20" s="1"/>
  <c r="I46" i="20"/>
  <c r="J46" i="20" s="1"/>
  <c r="F46" i="20"/>
  <c r="G46" i="20" s="1"/>
  <c r="L45" i="20"/>
  <c r="M45" i="20" s="1"/>
  <c r="I45" i="20"/>
  <c r="J45" i="20" s="1"/>
  <c r="F45" i="20"/>
  <c r="G45" i="20" s="1"/>
  <c r="L44" i="20"/>
  <c r="M44" i="20" s="1"/>
  <c r="I44" i="20"/>
  <c r="J44" i="20" s="1"/>
  <c r="F44" i="20"/>
  <c r="G44" i="20" s="1"/>
  <c r="L43" i="20"/>
  <c r="M43" i="20" s="1"/>
  <c r="I43" i="20"/>
  <c r="J43" i="20" s="1"/>
  <c r="F43" i="20"/>
  <c r="G43" i="20" s="1"/>
  <c r="L42" i="20"/>
  <c r="M42" i="20" s="1"/>
  <c r="I42" i="20"/>
  <c r="J42" i="20" s="1"/>
  <c r="F42" i="20"/>
  <c r="G42" i="20" s="1"/>
  <c r="L41" i="20"/>
  <c r="M41" i="20" s="1"/>
  <c r="I41" i="20"/>
  <c r="J41" i="20" s="1"/>
  <c r="F41" i="20"/>
  <c r="G41" i="20" s="1"/>
  <c r="L40" i="20"/>
  <c r="M40" i="20" s="1"/>
  <c r="I40" i="20"/>
  <c r="J40" i="20" s="1"/>
  <c r="F40" i="20"/>
  <c r="G40" i="20" s="1"/>
  <c r="L39" i="20"/>
  <c r="M39" i="20" s="1"/>
  <c r="I39" i="20"/>
  <c r="J39" i="20" s="1"/>
  <c r="F39" i="20"/>
  <c r="G39" i="20" s="1"/>
  <c r="L38" i="20"/>
  <c r="M38" i="20" s="1"/>
  <c r="I38" i="20"/>
  <c r="J38" i="20" s="1"/>
  <c r="F38" i="20"/>
  <c r="G38" i="20" s="1"/>
  <c r="L37" i="20"/>
  <c r="M37" i="20" s="1"/>
  <c r="I37" i="20"/>
  <c r="J37" i="20" s="1"/>
  <c r="F37" i="20"/>
  <c r="G37" i="20" s="1"/>
  <c r="L36" i="20"/>
  <c r="M36" i="20" s="1"/>
  <c r="I36" i="20"/>
  <c r="J36" i="20" s="1"/>
  <c r="F36" i="20"/>
  <c r="G36" i="20" s="1"/>
  <c r="L35" i="20"/>
  <c r="M35" i="20" s="1"/>
  <c r="I35" i="20"/>
  <c r="J35" i="20" s="1"/>
  <c r="F35" i="20"/>
  <c r="G35" i="20" s="1"/>
  <c r="I34" i="20"/>
  <c r="J34" i="20" s="1"/>
  <c r="F34" i="20"/>
  <c r="G34" i="20" s="1"/>
  <c r="L33" i="20"/>
  <c r="M33" i="20" s="1"/>
  <c r="I33" i="20"/>
  <c r="J33" i="20" s="1"/>
  <c r="F33" i="20"/>
  <c r="G33" i="20" s="1"/>
  <c r="L32" i="20"/>
  <c r="M32" i="20" s="1"/>
  <c r="I32" i="20"/>
  <c r="J32" i="20" s="1"/>
  <c r="F32" i="20"/>
  <c r="G32" i="20" s="1"/>
  <c r="L31" i="20"/>
  <c r="M31" i="20" s="1"/>
  <c r="I31" i="20"/>
  <c r="J31" i="20" s="1"/>
  <c r="L30" i="20"/>
  <c r="M30" i="20" s="1"/>
  <c r="I30" i="20"/>
  <c r="J30" i="20" s="1"/>
  <c r="F30" i="20"/>
  <c r="G30" i="20" s="1"/>
  <c r="L29" i="20"/>
  <c r="M29" i="20" s="1"/>
  <c r="I29" i="20"/>
  <c r="J29" i="20" s="1"/>
  <c r="F29" i="20"/>
  <c r="G29" i="20" s="1"/>
  <c r="L28" i="20"/>
  <c r="M28" i="20" s="1"/>
  <c r="I28" i="20"/>
  <c r="J28" i="20" s="1"/>
  <c r="F28" i="20"/>
  <c r="G28" i="20" s="1"/>
  <c r="L27" i="20"/>
  <c r="M27" i="20" s="1"/>
  <c r="I27" i="20"/>
  <c r="J27" i="20" s="1"/>
  <c r="F27" i="20"/>
  <c r="G27" i="20" s="1"/>
  <c r="L26" i="20"/>
  <c r="M26" i="20" s="1"/>
  <c r="I26" i="20"/>
  <c r="J26" i="20" s="1"/>
  <c r="F26" i="20"/>
  <c r="G26" i="20" s="1"/>
  <c r="L25" i="20"/>
  <c r="M25" i="20" s="1"/>
  <c r="I25" i="20"/>
  <c r="J25" i="20" s="1"/>
  <c r="F25" i="20"/>
  <c r="G25" i="20" s="1"/>
  <c r="L23" i="20"/>
  <c r="M23" i="20" s="1"/>
  <c r="I23" i="20"/>
  <c r="J23" i="20" s="1"/>
  <c r="F23" i="20"/>
  <c r="G23" i="20" s="1"/>
  <c r="L22" i="20"/>
  <c r="M22" i="20" s="1"/>
  <c r="I22" i="20"/>
  <c r="J22" i="20" s="1"/>
  <c r="F22" i="20"/>
  <c r="G22" i="20" s="1"/>
  <c r="L21" i="20"/>
  <c r="M21" i="20" s="1"/>
  <c r="I21" i="20"/>
  <c r="J21" i="20" s="1"/>
  <c r="F21" i="20"/>
  <c r="G21" i="20" s="1"/>
  <c r="L20" i="20"/>
  <c r="M20" i="20" s="1"/>
  <c r="I20" i="20"/>
  <c r="J20" i="20" s="1"/>
  <c r="F20" i="20"/>
  <c r="G20" i="20" s="1"/>
  <c r="L18" i="20"/>
  <c r="M18" i="20" s="1"/>
  <c r="I18" i="20"/>
  <c r="J18" i="20" s="1"/>
  <c r="F18" i="20"/>
  <c r="G18" i="20" s="1"/>
  <c r="L17" i="20"/>
  <c r="M17" i="20" s="1"/>
  <c r="I17" i="20"/>
  <c r="J17" i="20" s="1"/>
  <c r="F17" i="20"/>
  <c r="G17" i="20" s="1"/>
  <c r="L16" i="20"/>
  <c r="M16" i="20" s="1"/>
  <c r="I16" i="20"/>
  <c r="J16" i="20" s="1"/>
  <c r="F16" i="20"/>
  <c r="G16" i="20" s="1"/>
  <c r="N55" i="20" l="1"/>
  <c r="O55" i="20" s="1"/>
  <c r="N64" i="20"/>
  <c r="O64" i="20" s="1"/>
  <c r="N73" i="20"/>
  <c r="O73" i="20" s="1"/>
  <c r="N75" i="20"/>
  <c r="O75" i="20" s="1"/>
  <c r="N89" i="20"/>
  <c r="O89" i="20" s="1"/>
  <c r="N87" i="20"/>
  <c r="O87" i="20" s="1"/>
  <c r="N92" i="20"/>
  <c r="O92" i="20" s="1"/>
  <c r="N66" i="20"/>
  <c r="O66" i="20" s="1"/>
  <c r="N84" i="20"/>
  <c r="O84" i="20" s="1"/>
  <c r="N16" i="20"/>
  <c r="O16" i="20" s="1"/>
  <c r="N33" i="20"/>
  <c r="O33" i="20" s="1"/>
  <c r="N38" i="20"/>
  <c r="O38" i="20" s="1"/>
  <c r="N61" i="20"/>
  <c r="O61" i="20" s="1"/>
  <c r="N68" i="20"/>
  <c r="O68" i="20" s="1"/>
  <c r="N31" i="20"/>
  <c r="O31" i="20" s="1"/>
  <c r="N36" i="20"/>
  <c r="O36" i="20" s="1"/>
  <c r="N59" i="20"/>
  <c r="O59" i="20" s="1"/>
  <c r="N71" i="20"/>
  <c r="O71" i="20" s="1"/>
  <c r="N88" i="20"/>
  <c r="O88" i="20" s="1"/>
  <c r="N26" i="20"/>
  <c r="O26" i="20" s="1"/>
  <c r="N50" i="20"/>
  <c r="O50" i="20" s="1"/>
  <c r="N69" i="20"/>
  <c r="O69" i="20" s="1"/>
  <c r="N77" i="20"/>
  <c r="O77" i="20" s="1"/>
  <c r="N81" i="20"/>
  <c r="O81" i="20" s="1"/>
  <c r="N90" i="20"/>
  <c r="O90" i="20" s="1"/>
  <c r="N94" i="20"/>
  <c r="O94" i="20" s="1"/>
  <c r="N41" i="20"/>
  <c r="O41" i="20" s="1"/>
  <c r="N57" i="20"/>
  <c r="O57" i="20" s="1"/>
  <c r="N17" i="20"/>
  <c r="O17" i="20" s="1"/>
  <c r="N39" i="20"/>
  <c r="O39" i="20" s="1"/>
  <c r="N44" i="20"/>
  <c r="O44" i="20" s="1"/>
  <c r="N62" i="20"/>
  <c r="O62" i="20" s="1"/>
  <c r="N67" i="20"/>
  <c r="O67" i="20" s="1"/>
  <c r="N79" i="20"/>
  <c r="O79" i="20" s="1"/>
  <c r="N85" i="20"/>
  <c r="O85" i="20" s="1"/>
  <c r="N53" i="20"/>
  <c r="O53" i="20" s="1"/>
  <c r="N48" i="20"/>
  <c r="O48" i="20" s="1"/>
  <c r="N22" i="20"/>
  <c r="O22" i="20" s="1"/>
  <c r="N27" i="20"/>
  <c r="O27" i="20" s="1"/>
  <c r="N34" i="20"/>
  <c r="O34" i="20" s="1"/>
  <c r="N20" i="20"/>
  <c r="O20" i="20" s="1"/>
  <c r="N60" i="20"/>
  <c r="O60" i="20" s="1"/>
  <c r="N65" i="20"/>
  <c r="O65" i="20" s="1"/>
  <c r="N40" i="20"/>
  <c r="O40" i="20" s="1"/>
  <c r="N29" i="20"/>
  <c r="O29" i="20" s="1"/>
  <c r="N32" i="20"/>
  <c r="O32" i="20" s="1"/>
  <c r="N42" i="20"/>
  <c r="O42" i="20" s="1"/>
  <c r="N46" i="20"/>
  <c r="O46" i="20" s="1"/>
  <c r="N49" i="20"/>
  <c r="O49" i="20" s="1"/>
  <c r="N18" i="20"/>
  <c r="O18" i="20" s="1"/>
  <c r="N28" i="20"/>
  <c r="O28" i="20" s="1"/>
  <c r="N35" i="20"/>
  <c r="O35" i="20" s="1"/>
  <c r="N47" i="20"/>
  <c r="O47" i="20" s="1"/>
  <c r="N58" i="20"/>
  <c r="O58" i="20" s="1"/>
  <c r="N78" i="20"/>
  <c r="O78" i="20" s="1"/>
  <c r="N82" i="20"/>
  <c r="O82" i="20" s="1"/>
  <c r="N93" i="20"/>
  <c r="O93" i="20" s="1"/>
  <c r="N21" i="20"/>
  <c r="O21" i="20" s="1"/>
  <c r="N45" i="20"/>
  <c r="O45" i="20" s="1"/>
  <c r="N76" i="20"/>
  <c r="O76" i="20" s="1"/>
  <c r="N91" i="20"/>
  <c r="O91" i="20" s="1"/>
  <c r="N43" i="20"/>
  <c r="O43" i="20" s="1"/>
  <c r="N51" i="20"/>
  <c r="O51" i="20" s="1"/>
  <c r="N86" i="20"/>
  <c r="O86" i="20" s="1"/>
  <c r="N52" i="20"/>
  <c r="O52" i="20" s="1"/>
  <c r="N83" i="20"/>
  <c r="O83" i="20" s="1"/>
  <c r="N25" i="20"/>
  <c r="O25" i="20" s="1"/>
  <c r="N23" i="20"/>
  <c r="O23" i="20" s="1"/>
  <c r="N30" i="20"/>
  <c r="O30" i="20" s="1"/>
  <c r="N37" i="20"/>
  <c r="O37" i="20" s="1"/>
  <c r="N54" i="20"/>
  <c r="O54" i="20" s="1"/>
  <c r="N72" i="20"/>
  <c r="O72" i="20" s="1"/>
  <c r="N56" i="20"/>
  <c r="O56" i="20" s="1"/>
  <c r="N74" i="20"/>
  <c r="O74" i="20" s="1"/>
  <c r="N80" i="20"/>
  <c r="O80" i="20" s="1"/>
  <c r="O95" i="20" l="1"/>
</calcChain>
</file>

<file path=xl/sharedStrings.xml><?xml version="1.0" encoding="utf-8"?>
<sst xmlns="http://schemas.openxmlformats.org/spreadsheetml/2006/main" count="131" uniqueCount="118">
  <si>
    <t>PROMEDIO</t>
  </si>
  <si>
    <t>1. DEPENDENCIA</t>
  </si>
  <si>
    <t>DIRECCION DE GESTION CORPORATIVA</t>
  </si>
  <si>
    <t>2. RESPONSABLE DEL PROYECTO O RUBRO</t>
  </si>
  <si>
    <t>MARIA MARGARITA PALACIO RAMOS</t>
  </si>
  <si>
    <t>3. PROPUESTA OBJETO DEL CONTRATO</t>
  </si>
  <si>
    <t>4A.TIPO DE CONTRATO
(Seleccione con una X según corresponda)</t>
  </si>
  <si>
    <t xml:space="preserve">Prestación de Servicios </t>
  </si>
  <si>
    <t>Consultoría</t>
  </si>
  <si>
    <t xml:space="preserve">4B. TIPO DE CONVENIO
(Seleccione con una X según corresponda)
</t>
  </si>
  <si>
    <t>Interadministrativo</t>
  </si>
  <si>
    <t>Compraventa</t>
  </si>
  <si>
    <t>Suministro</t>
  </si>
  <si>
    <t xml:space="preserve">Cooperación </t>
  </si>
  <si>
    <t>Arrendamiento</t>
  </si>
  <si>
    <t>Obra Pública</t>
  </si>
  <si>
    <t>Asociación</t>
  </si>
  <si>
    <t>Otro</t>
  </si>
  <si>
    <t>Cuál?</t>
  </si>
  <si>
    <t>CANTIDAD</t>
  </si>
  <si>
    <t>DESCRIPCIÒN</t>
  </si>
  <si>
    <t xml:space="preserve">VALOR UNITARIO </t>
  </si>
  <si>
    <t>VALOR UNITARIO</t>
  </si>
  <si>
    <t xml:space="preserve">CARACTERISTICAS MANTENIMIENTO </t>
  </si>
  <si>
    <t>SILLAS</t>
  </si>
  <si>
    <t xml:space="preserve"> ESTUDIO DE MERCADO MOBILIARIO</t>
  </si>
  <si>
    <t>FAMOC DEPANEL S.A.</t>
  </si>
  <si>
    <t>MOBILIARIO</t>
  </si>
  <si>
    <t>I.V.A.</t>
  </si>
  <si>
    <t>VALOR TOTAL CON I.V.A.</t>
  </si>
  <si>
    <t>VALOR UNITARIO CON I.V.A.</t>
  </si>
  <si>
    <t>Mesa de juntas 1,20x 3,60 tipo bote fórmica 25mm.               (12 puestos)</t>
  </si>
  <si>
    <t>TOTALES ESTUDIO DE MERCADO</t>
  </si>
  <si>
    <t>"CONTRATAR EL SUMINISTRO E INSTALACIÓN DE MOBILIARIO PARA LAS SEDES ADMINISTRATIVAS DE LA SECRETARIA DISTRITAL DE AMBIENTE."</t>
  </si>
  <si>
    <t>SOTANO</t>
  </si>
  <si>
    <t>Puesto de trabajo con formada por superficies en formica 30mm de 120x70,  bordes en canto  rigido en PVC perimetral, cajoneras metálicas 2x1 frente 30cm acabado pintura electrostática  y correderas full extensión sencillas carga pesada para los cajones superiores y full extensión para cajón de archivo carga pesada, ductos de cableado dobles, laterales bench de remate y pantallas frontal h:47cm e intermedia h:23 cm vidrio laminado 3+3 hielo,  tapa gromet metalica  sobre superficie y porta CPU metalico; Para configurar en isla segun planos.</t>
  </si>
  <si>
    <t>Puestos sencillos de trabajo conformada por superficies en formica 30mm de 1,20x70, bordes en canto  rigido en PVC perimetral, cajoneras metálicas 2x1 frente 30cm acabado pintura electrostática  y correderas full extensión sencillas carga pesada para los cajones superiores y full extensión para cajón de archivo carga pesada, ductos de cableado sencillos, laterales bench de remate y pantallas frontal h:1,23 cm  e intermedia h:23 cm vidrio laminado 3+3 hielo,  tapa gromet metalica  sobre superficie y porta CPU metalico; Para configurar en isla segun planos.</t>
  </si>
  <si>
    <t>Puesto de trabajo con formada por superficies en formica 30mm de 130x70,bordes en canto  rigido en PVC perimetral, cajoneras metálicas 2x1 frente 30cm acabado pintura electrostática  y correderas full extensión sencillas carga pesada para los cajones superiores y full extensión para cajón de archivo carga pesada, ductos de cableado dobles, laterales bench de remate y pantallas frontal h:47cm e intermedia h:23 cm, vidrio laminado 3+3 hielo,  tapa gromet metalica  sobre superficie y porta CPU metalico; Para configurar en isla segun planos.</t>
  </si>
  <si>
    <t>MODERLINE SAS</t>
  </si>
  <si>
    <t>METALICAS SR</t>
  </si>
  <si>
    <t>Puesto de trabajo con formada por superficies en formica 30mm de 130x70, bordes en canto  rigido en PVC perimetral, cajoneras metálicas 2x1 frente 30cm acabado pintura electrostática  y correderas full extensión sencillas carga pesada para los cajones superiores y full extensión para cajón de archivo carga pesada, ductos de cableado dobles, laterales bench de remate y pantallas frontal h:47cm e intermedia h:23 cm, vidrio laminado 3+3 hielo,  tapa gromet metalica  sobre superficie y porta CPU metalico; Para configurar en isla segun planos.</t>
  </si>
  <si>
    <t>Puesto de trabajo con formada por superficies en formica 30mm de 120x70, bordes en canto  rigido en PVC perimetral, cajoneras metálicas 2x1 frente 30cm acabado pintura electrostática  y correderas full extensión sencillas carga pesada para los cajones superiores y full extensión para cajón de archivo carga pesada, ductos de cableado dobles, laterales bench de remate y pantallas frontal h:47cm e intermedia h:23 cm, vidrio laminado 3+3 hielo,  tapa gromet metalica  sobre superficie y porta CPU metalico; Para configurar en isla segun planos.</t>
  </si>
  <si>
    <t>Puesto de trabajo con formada por superficies en formica 30mm de 140x70, bordes en canto  rigido en PVC perimetral, cajoneras metálicas 2x1 frente 30cm acabado pintura electrostática  y correderas full extensión sencillas carga pesada para los cajones superiores y full extensión para cajón de archivo carga pesada, ductos de cableado dobles, laterales bench de remate y pantallas frontal h:47cm e intermedia h:23 cm, vidrio laminado 3+3 hielo,  tapa gromet metalica  sobre superficie y porta CPU metalico; Para configurar en isla segun planos.</t>
  </si>
  <si>
    <t>Puestos sencillos de trabajo conformada por superficies en formica 30mm de 100x70, bordes en canto  rigido en PVC perimetral, cajoneras metálicas 2x1 frente 30cm acabado pintura electrostática  y rcorrederas full extensión sencillas carga pesada para los cajones superiores y full extensión para cajón de archivo carga pesada, ductos de cableado sencillo, laterales bench de remate y pantallas frontal h:47cm e intermedia h:23 cm, vidrio laminado 3+3 hielo,  tapa gromet metalica  sobre superficie y porta CPU metalico; Para configurar en isla segun planos.</t>
  </si>
  <si>
    <t xml:space="preserve">PUESTOS DE TRABAJO           </t>
  </si>
  <si>
    <t>COSTADO NORTE - SEGUNDO PISO</t>
  </si>
  <si>
    <t>COSTADO SUR - SEGUNDO PISO</t>
  </si>
  <si>
    <t>Puestos sencillos de trabajo conformada por superficies en formica 30mm de 1,30x70, bordes en canto  rigido en PVC perimetral, cajoneras metálicas 2x1 frente 30cm acabado pintura electrostática  y correderas full extensión sencillas carga pesada para los cajones superiores y full extensión para cajón de archivo carga pesada, ductos de cableado sencillos, laterales bench de remate y pantallas frontal h:1,23 cm  e intermedia h:23 cm vidrio laminado 3+3 hielo,  tapa gromet metalica  sobre superficie y porta CPU metalico; Para configurar en isla segun planos.</t>
  </si>
  <si>
    <t>Puestos en L de trabajo conformada por superficies en formica 30mm de 1,90x70 y retorno de 60 cms en bordes en canto  rigido en PVC perimetral, cajonera metálicas 2x1 frente 30cm acabado pintura electrostática  y correderas full extensión sencillas carga pesada para los cajones superiores y full extensión para cajón de archivo carga pesada, ductos de cableado sencillos, laterales bench de remate y  frontal en formica,  tapa gromet metalica  sobre superficie y porta CPU metalico.</t>
  </si>
  <si>
    <t>Superficie conformada en formica 30mm de 120 x70, bordes en canto  rigido y cortes según planimetria</t>
  </si>
  <si>
    <t>Superficie conformada en formica 30mm de 130 x70, bordes en canto  rigido y cortes según planimetria</t>
  </si>
  <si>
    <t>MESAS DE JUNTAS</t>
  </si>
  <si>
    <t xml:space="preserve">MANTENIMIENTO </t>
  </si>
  <si>
    <t>Mantenimiento de Escritorio gerencial en madera - pintura general (según planos)</t>
  </si>
  <si>
    <t>CAFETERIAS</t>
  </si>
  <si>
    <t>Mesa de cafeteria en melamina HR de 1.20 x 0.80, color de formica por definir, patas metalicas, perforacion central para parasol  (cafeteria quinto piso)</t>
  </si>
  <si>
    <t>Mesa de cafeteria en melamina HR de 1.20 x 0.80, color de formica por definir, patas metalicas (cafeteria calle 54)</t>
  </si>
  <si>
    <t>Silla fabricada en aluminio recubierto de ratán sintético de color negro. Resistente a la intemperie y a golpes. Medidas: 85 x 61 x 56 cm (alto x ancho x fondo).</t>
  </si>
  <si>
    <t>Parasol cuadrado de dimensión 200x200cm. Estructura(mástil) en aluminio lacado. Tela de parasol importada 220g/m²tratada con efecto repelente, colorcrudo. ballenas condimensiones 14,5x23mm. Diámetrodelmástil:38/35mm.Apertura de parasol con sistema push up. Regulable en altura.</t>
  </si>
  <si>
    <t>Base de parasol redonda, Peso: 40kg.  Sistema de bloqueo del mástil por mandíbulas. Equipado de 6 tacos de plástico para el contacto con el suelo. Zócalo en hormigón recubierto con polipropileno tratamiento antiUV con soporte interior cónico. Tubo para mástiles de parasoles.</t>
  </si>
  <si>
    <t xml:space="preserve">ARCHIVOS RODANTES     </t>
  </si>
  <si>
    <t>Archivo rodante configuración doble mecánico de 16 UDC elaborados en lámina de acero cold rolled acabado en pintura electrostática con puerta y acabados en lamina con visores de identificación. Estantes de 90 x 30 x 2,00 mts de altura. Costado sur</t>
  </si>
  <si>
    <t>Archivo rodante configuración doble mecánico de 12 UDC elaborados en lámina de acero cold rolled acabado en pintura electrostática con puerta y acabados en lamina con visores de identificación. Estantes de 90 x 30 x 2,00 mts de altura. Costado sur</t>
  </si>
  <si>
    <t>Archivo rodante configuración sencillo mecánico de 14 UDC elaborados en lámina de acero cold rolled acabado en pintura electrostática con puerta y acabados en lamina con visores de identificación. Estantes de 90 x 30 x 2,00 mts de altura. Costado sur</t>
  </si>
  <si>
    <t>Archivo rodante configuración sencillo mecánico de 10 UDC elaborados en lámina de acero cold rolled acabado en pintura electrostática con puerta y acabados en lamina con visores de identificación. Estantes de 90 x 30 x 2,00 mts de altura. Y frontal metalico de union con rodante existente Costado norte</t>
  </si>
  <si>
    <t>Archivo rodante configuración triple mecánico de 9 UDC elaborados en lámina de acero cold rolled acabado en pintura electrostática con puerta y acabados en lamina con visores de identificación. Estantes de 90 x 30 x 2,00 mts de altura. Costado sur</t>
  </si>
  <si>
    <t>Archivo rodante configuración triple mecánico de 12 UDC elaborados en lámina de acero cold rolled acabado en pintura electrostática con puerta y acabados en lamina con visores de identificación. Estantes de 90 x 30 x 2,00 mts de altura. Costado norte</t>
  </si>
  <si>
    <t>MUEBLES ESPECIALES</t>
  </si>
  <si>
    <t>DESMONTES</t>
  </si>
  <si>
    <t>Sillas puestos operativos, rodachinas de doble pista Ø50mm para piso duro. Asiento: Tipo operario con interno reforzado y cubierta texturizada. Tapizada con tela tipo 1-2 con espuma inyectada densidad 60. Bases en nylon Ø680mm Espaldar: Marco en nylon con malla (Segundo Piso)</t>
  </si>
  <si>
    <t>Sillas puestos operativos, rodachinas de doble pista Ø50mm para piso duro. Asiento: Tipo operario con interno reforzado y cubierta texturizada. Tapizada con tela tipo 1-2 con espuma inyectada densidad 60. Bases en nylon Ø680mm Espaldar: Marco en nylon con malla (Sotano)</t>
  </si>
  <si>
    <t>Sillas Altas salas de juntas: rodachinas de doble pista Ø50mm para piso duro. Asiento: Tipo ejecutivo con interno reforzado y cubierta texturizada. Tapizada con tela tipo 1-2 con espuma inyectada densidad 60. Bases en nylon Ø680mm Espaldar: Marco en nylon con malla (salas de reuniones segundo piso)</t>
  </si>
  <si>
    <t>Sillas Altas salas de juntas: rodachinas de doble pista Ø50mm para piso duro. Asiento: Tipo ejecutivo con interno reforzado y cubierta texturizada. Tapizada con tela tipo 1-2 con espuma inyectada densidad 60. Bases en nylon Ø680mm Espaldar: Marco en nylon con malla (mesa planoteca archivo central)</t>
  </si>
  <si>
    <t>Silla Auditorio Pata tubo rectangular de 3"x 1" calibre 18 en Cold rolled , con bases troqueladas en lámina calibre 14 cold rolled con anclaje al piso con pernos de expansión, acabado en pintura epóxica por sistema electrostático, brazos en madera mdf 30mm o plástico PT (polipropileno copolimero), pueden ser tapizados o pintados, asiento en espuma inyectada alta densidad, espaldar con espuma densidad 26-40mm, tapizado en paño, pranna o cuerotex, espaldar en modulos curvos de 15mm.</t>
  </si>
  <si>
    <t>Modulo Lockers:  dimensiones  Alto: 1,76 m. Ancho: 0,80 m Fondo: 0,45 m,  dividido en cinco espacios,  dos (2)  de 0,88 x 40 y tres (3) de 0,58 x 0,40  fabricado en Acero calidad ASTM 542, compuesta por puertas en melamina, bordes en canto  rigido en PVC perimetral  y formica en color por definir   en 18 mm, boton de apertura en acero inoxidable,  bisagras de parche y platina para colocar candado, ventilación posterior, pata metálica con patín regulable en altura. (sotano) segun planos</t>
  </si>
  <si>
    <t xml:space="preserve">Mueble tipo estante en Tableros de madera aglomerada con recubrimiento melaminico dos (2) caras  Alto: 2,05 m.Ancho: 1,00 m Fondo: 0,30 m, color por definir </t>
  </si>
  <si>
    <t>Mueble salon de juegos Alto:1,4 m.Ancho: 4,65 m Fondo: 0,40 m, en Tableros de madera aglomerada con recubrimiento melaminico dos (2) caras color por definir y espaldar, bordes en canto  rigido en PVC perimetral compuesto por cuatro cuerpos a diferentes alturas (sotano) según planos</t>
  </si>
  <si>
    <t>Mueble sala conductores Alto:1.6 m.Ancho: 3,45 m Fondo: 0,40 m, en Tableros de madera aglomerada con recubrimiento melaminico dos (2) caras color por definiry espaldar, bordes en canto  rigido en PVC perimetral compuesto por cuatro cuerpos y mesas de reuniones de apoyo  (sotano) según planos</t>
  </si>
  <si>
    <t>Sofa en L elaborado en estructura en madera,  asiento y espaldar  tapizados  en cuerotex color por definir (sala de conductores sotano)  ML</t>
  </si>
  <si>
    <t>Modulo Sofa  1,20 de largo elaborado en estructura en madera,  asiento y espaldar  tapizados  en cuerotex color por definir y rodachinas con freno (salon de juegos - sotano)</t>
  </si>
  <si>
    <t>Mesa de reuniones con formada por superficies en formica 30mm de 2,65 x 1.60 , bordes en canto  rigido en PVC perimetral, sobre dos (2)  planotecas 0,73 x 0,98 conformada por once (11) bandejas de almacenamiento de planos, elaborada en lamina cold rolled y acabado pintura electrostática  y correderas full extensión sencillas carga pesada para los cajones pesada, ductos de cableado central dobles (archivo central)</t>
  </si>
  <si>
    <t>Desmonte  y embalaje de puesto de trabajo existentes incluye division a media altura</t>
  </si>
  <si>
    <t xml:space="preserve">Desmonte y embalaje de archivo rodante configuración sencilla mecánico de 6 UDC elaborados en lámina de acero cold rolled </t>
  </si>
  <si>
    <t xml:space="preserve">Mesa de cafeteria diseño especial en melamina HR , color de formica por definir,  110 x 60/90 x 337 cm (alto x ancho x fondo).(cafeteria terraza 5 piso) </t>
  </si>
  <si>
    <t>Silla fabricada en aluminio recubierto de ratán sintético de color negro. Resistente a la intemperie y a golpes. Medidas: 110 x 35 x 42 cm (alto x ancho x fondo).</t>
  </si>
  <si>
    <t>Parasol cuadrado de dimensión 2,50x12,00 m. Estructura(mástil) en aluminio lacado. Tela de parasol importada 220g/m²tratada con efecto repelente, colorcrudo. ballenas condimensiones 14,5x23mm. Diámetrodelmástil:38/35mm.Apertura de parasol con sistema push up. Regulable en altura.</t>
  </si>
  <si>
    <t>Tandem: asiento en polipropileno inyectado color negro , viga estructural en acero y bases tipo U cromadas con niveladores.</t>
  </si>
  <si>
    <t>Puesto en L de trabajo secretarial conformada por superficies en formica 30mm de 3,00x60 y retorno de  1,05x60  (2) cajoneras metálicas 2x1 frente 30 cms acabado pintura electrostática, ductos de cableado dobles, laterales bench de remate barra en L 3,00x25 al piso altura 1.10 con vidrio templado con dilatadores en acero inoxidable de3,00 x30 / vidrio templado  frontal 2,60x,80,  con vidrio templado con dilatadores en acero inoxidable y escudo de la Entidad en pelicula frosen</t>
  </si>
  <si>
    <t>Mesa de juntas 0,90x 1,60 en  fórmica 30mm. (8 puestos)</t>
  </si>
  <si>
    <t xml:space="preserve">Sillas puestos operativos, rodachinas de doble pista Ø50mm para piso duro. Asiento: Tipo operario con interno reforzado y cubierta texturizada. Tapizada con tela tipo 1-2 con espuma inyectada densidad 60. Bases en nylon Ø680mm Espaldar: Marco en nylon con malla </t>
  </si>
  <si>
    <t>Tandem:asiento en polipropileno inyectado color negro , viga estructural en acero y bases tipo U cromadas con niveladores.</t>
  </si>
  <si>
    <t>SEDE 02</t>
  </si>
  <si>
    <t xml:space="preserve">PUESTOS DE TRABAJO    </t>
  </si>
  <si>
    <t>CENTRO DE RECEPCION DE FLORA Y FAUNA SILVESTRE</t>
  </si>
  <si>
    <r>
      <rPr>
        <sz val="8.5"/>
        <rFont val="Arial"/>
        <family val="2"/>
      </rPr>
      <t>Archivo rodante configuración sencilla  mecánico de 4 UDC elaborados en lámina de acero cold rolled acabado en pintura electrostática con puerta y acabados en lamina con visores de identificación. Estantes de 90 x 30 x 2,00 mts de altura</t>
    </r>
  </si>
  <si>
    <r>
      <rPr>
        <sz val="8.5"/>
        <rFont val="Arial"/>
        <family val="2"/>
      </rPr>
      <t xml:space="preserve">cajonera metálica 2x1 frente 30cm acabado pintura electrostática  y correderas full extensión sencillas carga pesada para
</t>
    </r>
    <r>
      <rPr>
        <sz val="8.5"/>
        <rFont val="Arial"/>
        <family val="2"/>
      </rPr>
      <t>los cajones superiores y full extensión para cajón de archivo carga pesada</t>
    </r>
  </si>
  <si>
    <r>
      <rPr>
        <sz val="8.5"/>
        <rFont val="Arial"/>
        <family val="2"/>
      </rPr>
      <t>Banca en madera plástica de plástico reciclado (35cm x 90cm) Banca con listones de 4cmx2cm de sección, de madera plástica de plástico reciclado y estructura de soporte en perfiles de acero IPE 120 pintados al horno color negro mate</t>
    </r>
  </si>
  <si>
    <r>
      <rPr>
        <sz val="8.5"/>
        <rFont val="Arial"/>
        <family val="2"/>
      </rPr>
      <t>Banca en madera plástica de plástico reciclado (80cm x 30cm) Banca con listones de 4cmx2cm de sección, de madera plástica de plástico reciclado y estructura de soporte en perfiles de acero IPE 120 pintados al horno color negro mate</t>
    </r>
  </si>
  <si>
    <r>
      <rPr>
        <sz val="8.5"/>
        <rFont val="Arial"/>
        <family val="2"/>
      </rPr>
      <t>Banca en madera plástica de plástico reciclado (70cm x 30cm) Banca con listones de 4cmx2cm de sección, de madera plástica de plástico reciclado y estructura de soporte en perfiles de acero IPE 120 pintados al horno color negro mate</t>
    </r>
  </si>
  <si>
    <r>
      <rPr>
        <sz val="8.5"/>
        <rFont val="Arial"/>
        <family val="2"/>
      </rPr>
      <t>Cama sencilla   (1.90 m x 0, 90m)</t>
    </r>
  </si>
  <si>
    <r>
      <rPr>
        <sz val="8.5"/>
        <rFont val="Arial"/>
        <family val="2"/>
      </rPr>
      <t xml:space="preserve">Puesto de trabajo con formada por superficies en formica 30mm de 150x60,  bordes en canto  rigido en PVC perimetral, cajoneras metálicas 2x1 frente 30cm acabado pintura electrostática  y correderas full extensión sencillas carga pesada para los cajones superiores y full extensión para cajón de archivo carga pesada, ductos de cableado dobles, laterales bench de
</t>
    </r>
    <r>
      <rPr>
        <sz val="8.5"/>
        <rFont val="Arial"/>
        <family val="2"/>
      </rPr>
      <t>remate,  tapa gromet metalica  sobre superficie y porta CPU metalico</t>
    </r>
  </si>
  <si>
    <r>
      <rPr>
        <sz val="8.5"/>
        <rFont val="Arial"/>
        <family val="2"/>
      </rPr>
      <t xml:space="preserve">Puesto de trabajo con formada por superficies en formica 30mm de 180x70,  bordes en canto  rigido en PVC perimetral, cajoneras metálicas 2x1 frente 30cm acabado pintura electrostática  y correderas full extensión sencillas carga pesada para los cajones superiores y full extensión para cajón de archivo carga pesada, ductos de cableado dobles, laterales bench de
</t>
    </r>
    <r>
      <rPr>
        <sz val="8.5"/>
        <rFont val="Arial"/>
        <family val="2"/>
      </rPr>
      <t>remate,  tapa gromet metalica  sobre superficie y porta CPU metalico</t>
    </r>
  </si>
  <si>
    <r>
      <rPr>
        <sz val="8.5"/>
        <rFont val="Arial"/>
        <family val="2"/>
      </rPr>
      <t>Puesto en L de trabajo  conformada por superficies en formica 30mm de 1,60x70 , cajoneras metálicas 2x1 frente 30cm acabado pintura electrostática  y correderas full extensión sencillas carga pesada para los cajones superiores y full extensión para cajón de archivo carga pesada, ductos de cableado dobles, laterales bench de remate.</t>
    </r>
  </si>
  <si>
    <r>
      <rPr>
        <sz val="8.5"/>
        <rFont val="Arial"/>
        <family val="2"/>
      </rPr>
      <t xml:space="preserve">Estantería alta 1.8 a 2m (ancho 20cm) Estantería metálica modular, con rodachines
</t>
    </r>
    <r>
      <rPr>
        <sz val="8.5"/>
        <rFont val="Arial"/>
        <family val="2"/>
      </rPr>
      <t>(la longitud de los módulos debe permitir moverlos para su limpieza periódica). Estantería metálica antioxidante y lavable, modular, con bastidores, largueros y estantes en panel metático con sus soportes respectivos. Con riostras metálicas y seguros que garanticen su estabilidad. Con patas con rodachines para poder moverlas para lavarlas periódicamente. Los módulos deben ir de acuerdo con el espacio disponible con el objetivo de que faciliten su traslado y lavado.</t>
    </r>
  </si>
  <si>
    <r>
      <rPr>
        <sz val="8.5"/>
        <rFont val="Arial"/>
        <family val="2"/>
      </rPr>
      <t xml:space="preserve">Estantería alta 1.8 a 2m (ancho 40cm) Estantería metálica modular, con rodachines
</t>
    </r>
    <r>
      <rPr>
        <sz val="8.5"/>
        <rFont val="Arial"/>
        <family val="2"/>
      </rPr>
      <t>(la longitud de los módulos debe permitir moverlos para su limpieza periódica). Estantería metálica antioxidante y lavable, modular, con bastidores, largueros y estantes en panel metático con sus soportes respectivos. Con riostras metálicas y seguros que garanticen su estabilidad. Con patas con rodachines para poder moverlas para lavarlas periódicamente. Los módulos deben ir de acuerdo con el espacio disponible con el objetivo de que faciliten su traslado y lavado.</t>
    </r>
  </si>
  <si>
    <r>
      <rPr>
        <sz val="8.5"/>
        <rFont val="Arial"/>
        <family val="2"/>
      </rPr>
      <t xml:space="preserve">Estantería alta 1.8 a 2m (ancho 50cm) Estantería metálica modular, con rodachines
</t>
    </r>
    <r>
      <rPr>
        <sz val="8.5"/>
        <rFont val="Arial"/>
        <family val="2"/>
      </rPr>
      <t>(la longitud de los módulos debe permitir moverlos para su limpieza periódica). Estantería metálica antioxidante y lavable, modular, con bastidores, largueros y estantes en panel metático con sus soportes respectivos. Con riostras metálicas y seguros que garanticen su estabilidad. Con patas con rodachines para poder moverlas para lavarlas periódicamente. Los módulos deben ir de acuerdo con el espacio disponible con el objetivo de que faciliten su traslado y lavado.</t>
    </r>
  </si>
  <si>
    <r>
      <rPr>
        <sz val="8.5"/>
        <rFont val="Arial"/>
        <family val="2"/>
      </rPr>
      <t xml:space="preserve">Estantería alta 1.8 a 2m (ancho 60cm) Estantería metálica modular, con rodachines
</t>
    </r>
    <r>
      <rPr>
        <sz val="8.5"/>
        <rFont val="Arial"/>
        <family val="2"/>
      </rPr>
      <t>(la longitud de los módulos debe permitir moverlos para su limpieza periódica). Estantería metálica antioxidante y lavable, modular, con bastidores, largueros y estantes en panel metático con sus soportes respectivos. Con riostras metálicas y seguros que garanticen su estabilidad. Con patas con rodachines para poder moverlas para lavarlas periódicamente. Los módulos deben ir de acuerdo con el espacio disponible con el objetivo de que faciliten su traslado y lavado.</t>
    </r>
  </si>
  <si>
    <r>
      <rPr>
        <sz val="8.5"/>
        <rFont val="Arial"/>
        <family val="2"/>
      </rPr>
      <t xml:space="preserve">Estantería alta 1.8 a 2m (ancho 80cm) Estantería metálica modular, con rodachines
</t>
    </r>
    <r>
      <rPr>
        <sz val="8.5"/>
        <rFont val="Arial"/>
        <family val="2"/>
      </rPr>
      <t>(la longitud de los módulos debe permitir moverlos para su limpieza periódica). Estantería metálica antioxidante y lavable, modular, con bastidores, largueros y estantes en panel metático con sus soportes respectivos. Con riostras metálicas y seguros que garanticen su estabilidad. Con patas con rodachines para poder moverlas para lavarlas periódicamente. Los módulos deben ir de acuerdo con el espacio disponible con el objetivo de que faciliten su traslado y lavado.</t>
    </r>
  </si>
  <si>
    <r>
      <rPr>
        <sz val="8.5"/>
        <rFont val="Arial"/>
        <family val="2"/>
      </rPr>
      <t xml:space="preserve">Estantería alta 1.8 a 2m (ancho 100cm) Estantería metálica modular, con rodachines
</t>
    </r>
    <r>
      <rPr>
        <sz val="8.5"/>
        <rFont val="Arial"/>
        <family val="2"/>
      </rPr>
      <t>(la longitud de los módulos debe permitir moverlos para su limpieza periódica). Estantería metálica antioxidante y lavable, modular, con bastidores, largueros y estantes en panel metático con sus soportes respectivos. Con riostras metálicas y seguros que garanticen su estabilidad. Con patas con rodachines para poder moverlas para lavarlas periódicamente. Los módulos deben ir de acuerdo con el espacio disponible con el objetivo de que faciliten su traslado y lavado.</t>
    </r>
  </si>
  <si>
    <r>
      <rPr>
        <sz val="8.5"/>
        <rFont val="Arial"/>
        <family val="2"/>
      </rPr>
      <t>Modulo Lockers:  dimensiones  Alto: 1,76 m. Ancho: 0,80 m Fondo: 0,45 m,  dividido en cinco espacios,  dos (2)  de 0,88 x 40 y tres (3) de 0,58 x 0,40  fabricado en Acero calidad ASTM 542, compuesta por puertas en melamina, bordes en canto rigido en PVC perimetral  y formica en color por definir   en 18 mm, boton de apertura en acero inoxidable,  bisagras de parche y platina para colocar candado, ventilación posterior, pata metálica con patín regulable en altura.</t>
    </r>
  </si>
  <si>
    <r>
      <rPr>
        <sz val="8.5"/>
        <rFont val="Arial"/>
        <family val="2"/>
      </rPr>
      <t>Matera en madera de plástico reciclado (60cm x 60cm)</t>
    </r>
  </si>
  <si>
    <r>
      <rPr>
        <sz val="8.5"/>
        <rFont val="Arial"/>
        <family val="2"/>
      </rPr>
      <t>Matera en madera de plástico reciclado (80cm x 80cm)</t>
    </r>
  </si>
  <si>
    <r>
      <rPr>
        <sz val="8.5"/>
        <rFont val="Arial"/>
        <family val="2"/>
      </rPr>
      <t>Mesa de juntas 0,90x 1,60 en  fórmica 30mm. (8 puestos)</t>
    </r>
  </si>
  <si>
    <r>
      <rPr>
        <sz val="8.5"/>
        <rFont val="Arial"/>
        <family val="2"/>
      </rPr>
      <t>Mesa de terraza redonda en aluminio : Medidas:80 x 72 cm,  patas en aluminio</t>
    </r>
  </si>
  <si>
    <r>
      <rPr>
        <sz val="8.5"/>
        <rFont val="Arial"/>
        <family val="2"/>
      </rPr>
      <t xml:space="preserve">Sillas puestos operativos, rodachinas de doble pista Ø50mm para piso duro. Asiento: Tipo operario con interno reforzado y
</t>
    </r>
    <r>
      <rPr>
        <sz val="8.5"/>
        <rFont val="Arial"/>
        <family val="2"/>
      </rPr>
      <t>cubierta texturizada. Tapizada con tela tipo 1-2 con espuma inyectada densidad 60. Bases en nylon Ø680mm Espaldar: Marco en nylon con malla</t>
    </r>
  </si>
  <si>
    <r>
      <rPr>
        <sz val="8.5"/>
        <rFont val="Arial"/>
        <family val="2"/>
      </rPr>
      <t xml:space="preserve">Silla fabricada en aluminio recubierto de ratán sintético de color negro. Resistente a la intemperie y a golpes. Medidas: 85
</t>
    </r>
    <r>
      <rPr>
        <sz val="8.5"/>
        <rFont val="Arial"/>
        <family val="2"/>
      </rPr>
      <t>x 61 x 56 cm (alto x ancho x fondo).</t>
    </r>
  </si>
  <si>
    <r>
      <rPr>
        <sz val="8.5"/>
        <rFont val="Arial"/>
        <family val="2"/>
      </rPr>
      <t>Silla interlocutora, espaldar en malla, brazos fijos, asiento  Tapizado con tela tipo 1-2 con espuma inyectada densidad 60</t>
    </r>
  </si>
  <si>
    <t>Estantería baja para botas, metálica antioxidante y lavable, modular, con bastidores, largueros y estantes en malla metálica con sus soportes respectivos. Con riostras metálicas y seguros que garanticen su estabilidad. Con patas con rodachines  para poder moverlas para lavarlas periódicamente. Los módulos deben ir de acuerdo con el espacio disponible con el
objetivo de que faciliten su traslado y lavado.</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</si>
</sst>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 #,##0.00_);_(&quot;$&quot;\ * \(#,##0.00\);_(&quot;$&quot;\ * &quot;-&quot;??_);_(@_)"/>
    <numFmt numFmtId="164" formatCode="_-&quot;$&quot;* #,##0_-;\-&quot;$&quot;* #,##0_-;_-&quot;$&quot;* &quot;-&quot;_-;_-@_-"/>
    <numFmt numFmtId="165" formatCode="_-&quot;$&quot;* #,##0.00_-;\-&quot;$&quot;* #,##0.00_-;_-&quot;$&quot;* &quot;-&quot;??_-;_-@_-"/>
    <numFmt numFmtId="166" formatCode="_(&quot;$&quot;\ * #,##0_);_(&quot;$&quot;\ * \(#,##0\);_(&quot;$&quot;\ * &quot;-&quot;??_);_(@_)"/>
    <numFmt numFmtId="167" formatCode="[$$-240A]\ #,##0"/>
  </numFmts>
  <fonts count="21" x14ac:knownFonts="1">
    <font>
      <sz val="11"/>
      <color theme="1"/>
      <name val="Calibri"/>
      <family val="2"/>
      <scheme val="minor"/>
    </font>
    <font>
      <b/>
      <sz val="7"/>
      <color theme="1"/>
      <name val="Arial"/>
      <family val="2"/>
    </font>
    <font>
      <sz val="7"/>
      <color theme="1"/>
      <name val="Arial"/>
      <family val="2"/>
    </font>
    <font>
      <sz val="7"/>
      <color rgb="FF000000"/>
      <name val="Arial"/>
      <family val="2"/>
    </font>
    <font>
      <sz val="11"/>
      <color theme="1"/>
      <name val="Calibri"/>
      <family val="2"/>
      <scheme val="minor"/>
    </font>
    <font>
      <b/>
      <sz val="11"/>
      <color theme="1"/>
      <name val="Calibri"/>
      <family val="2"/>
      <scheme val="minor"/>
    </font>
    <font>
      <sz val="9"/>
      <name val="Arial"/>
      <family val="2"/>
    </font>
    <font>
      <b/>
      <sz val="12"/>
      <name val="Arial"/>
      <family val="2"/>
    </font>
    <font>
      <b/>
      <sz val="10"/>
      <name val="Arial"/>
      <family val="2"/>
    </font>
    <font>
      <sz val="10"/>
      <name val="Arial"/>
      <family val="2"/>
    </font>
    <font>
      <b/>
      <sz val="8"/>
      <color rgb="FF000000"/>
      <name val="Calibri"/>
      <family val="2"/>
      <scheme val="minor"/>
    </font>
    <font>
      <b/>
      <sz val="10"/>
      <color theme="1"/>
      <name val="Calibri"/>
      <family val="2"/>
      <scheme val="minor"/>
    </font>
    <font>
      <b/>
      <sz val="8"/>
      <color theme="1"/>
      <name val="Calibri"/>
      <family val="2"/>
      <scheme val="minor"/>
    </font>
    <font>
      <sz val="8"/>
      <color rgb="FF000000"/>
      <name val="Calibri"/>
      <family val="2"/>
      <scheme val="minor"/>
    </font>
    <font>
      <sz val="10"/>
      <color theme="1"/>
      <name val="Calibri"/>
      <family val="2"/>
      <scheme val="minor"/>
    </font>
    <font>
      <sz val="8"/>
      <color theme="1"/>
      <name val="Calibri"/>
      <family val="2"/>
      <scheme val="minor"/>
    </font>
    <font>
      <b/>
      <sz val="7"/>
      <color theme="1"/>
      <name val="Calibri"/>
      <family val="2"/>
      <scheme val="minor"/>
    </font>
    <font>
      <b/>
      <sz val="18"/>
      <color theme="1"/>
      <name val="Calibri"/>
      <family val="2"/>
      <scheme val="minor"/>
    </font>
    <font>
      <sz val="10"/>
      <color rgb="FF000000"/>
      <name val="Arial"/>
      <family val="2"/>
    </font>
    <font>
      <b/>
      <sz val="7"/>
      <color rgb="FF000000"/>
      <name val="Calibri"/>
      <family val="2"/>
      <scheme val="minor"/>
    </font>
    <font>
      <sz val="8.5"/>
      <name val="Arial"/>
      <family val="2"/>
    </font>
  </fonts>
  <fills count="11">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theme="7" tint="0.39997558519241921"/>
        <bgColor indexed="64"/>
      </patternFill>
    </fill>
    <fill>
      <patternFill patternType="solid">
        <fgColor theme="6" tint="0.39997558519241921"/>
        <bgColor indexed="64"/>
      </patternFill>
    </fill>
    <fill>
      <patternFill patternType="solid">
        <fgColor theme="5" tint="0.59999389629810485"/>
        <bgColor indexed="64"/>
      </patternFill>
    </fill>
    <fill>
      <patternFill patternType="solid">
        <fgColor rgb="FFBFBFBF"/>
        <bgColor indexed="64"/>
      </patternFill>
    </fill>
    <fill>
      <patternFill patternType="solid">
        <fgColor theme="2" tint="-0.249977111117893"/>
        <bgColor indexed="64"/>
      </patternFill>
    </fill>
  </fills>
  <borders count="5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style="thin">
        <color indexed="64"/>
      </left>
      <right/>
      <top/>
      <bottom style="medium">
        <color indexed="64"/>
      </bottom>
      <diagonal/>
    </border>
  </borders>
  <cellStyleXfs count="3">
    <xf numFmtId="0" fontId="0" fillId="0" borderId="0"/>
    <xf numFmtId="164" fontId="4" fillId="0" borderId="0" applyFont="0" applyFill="0" applyBorder="0" applyAlignment="0" applyProtection="0"/>
    <xf numFmtId="165" fontId="4" fillId="0" borderId="0" applyFont="0" applyFill="0" applyBorder="0" applyAlignment="0" applyProtection="0"/>
  </cellStyleXfs>
  <cellXfs count="146">
    <xf numFmtId="0" fontId="0" fillId="0" borderId="0" xfId="0"/>
    <xf numFmtId="0" fontId="3" fillId="0" borderId="13" xfId="0" applyFont="1" applyBorder="1" applyAlignment="1">
      <alignment horizontal="center" vertical="center"/>
    </xf>
    <xf numFmtId="0" fontId="14" fillId="0" borderId="0" xfId="0" applyFont="1" applyAlignment="1"/>
    <xf numFmtId="0" fontId="0" fillId="0" borderId="0" xfId="0" applyAlignment="1">
      <alignment vertical="center"/>
    </xf>
    <xf numFmtId="0" fontId="0" fillId="0" borderId="0" xfId="0" applyAlignment="1">
      <alignment vertical="center" wrapText="1"/>
    </xf>
    <xf numFmtId="166" fontId="5" fillId="0" borderId="0" xfId="2" applyNumberFormat="1" applyFont="1" applyAlignment="1">
      <alignment vertical="center" wrapText="1"/>
    </xf>
    <xf numFmtId="0" fontId="13" fillId="0" borderId="15" xfId="0" applyFont="1" applyBorder="1" applyAlignment="1">
      <alignment horizontal="center" vertical="center"/>
    </xf>
    <xf numFmtId="0" fontId="13" fillId="0" borderId="20" xfId="0" applyFont="1" applyBorder="1" applyAlignment="1">
      <alignment horizontal="center" vertical="center"/>
    </xf>
    <xf numFmtId="166" fontId="0" fillId="0" borderId="0" xfId="0" applyNumberFormat="1"/>
    <xf numFmtId="166" fontId="5" fillId="0" borderId="3" xfId="2" applyNumberFormat="1" applyFont="1" applyBorder="1" applyAlignment="1">
      <alignment vertical="center" wrapText="1"/>
    </xf>
    <xf numFmtId="0" fontId="3" fillId="0" borderId="20" xfId="0" applyFont="1" applyBorder="1" applyAlignment="1">
      <alignment horizontal="center" vertical="center"/>
    </xf>
    <xf numFmtId="0" fontId="3" fillId="0" borderId="15" xfId="0" applyFont="1" applyBorder="1" applyAlignment="1">
      <alignment horizontal="center" vertical="center"/>
    </xf>
    <xf numFmtId="166" fontId="15" fillId="0" borderId="0" xfId="0" applyNumberFormat="1" applyFont="1"/>
    <xf numFmtId="0" fontId="3" fillId="0" borderId="30" xfId="0" applyFont="1" applyBorder="1" applyAlignment="1">
      <alignment horizontal="center" vertical="center"/>
    </xf>
    <xf numFmtId="0" fontId="3" fillId="0" borderId="23" xfId="0" applyFont="1" applyBorder="1" applyAlignment="1">
      <alignment horizontal="center" vertical="center"/>
    </xf>
    <xf numFmtId="0" fontId="2" fillId="2" borderId="13" xfId="0" applyFont="1" applyFill="1" applyBorder="1" applyAlignment="1">
      <alignment horizontal="center" vertical="center"/>
    </xf>
    <xf numFmtId="0" fontId="2" fillId="0" borderId="20" xfId="0" applyFont="1" applyFill="1" applyBorder="1" applyAlignment="1">
      <alignment horizontal="center" vertical="center"/>
    </xf>
    <xf numFmtId="0" fontId="13" fillId="0" borderId="24" xfId="0" applyFont="1" applyBorder="1" applyAlignment="1">
      <alignment horizontal="center" vertical="center"/>
    </xf>
    <xf numFmtId="0" fontId="13" fillId="0" borderId="25" xfId="0" applyFont="1" applyBorder="1" applyAlignment="1">
      <alignment horizontal="center" vertical="center"/>
    </xf>
    <xf numFmtId="166" fontId="12" fillId="6" borderId="44" xfId="2" applyNumberFormat="1" applyFont="1" applyFill="1" applyBorder="1" applyAlignment="1">
      <alignment vertical="center" wrapText="1"/>
    </xf>
    <xf numFmtId="166" fontId="10" fillId="3" borderId="30" xfId="2" applyNumberFormat="1" applyFont="1" applyFill="1" applyBorder="1" applyAlignment="1">
      <alignment horizontal="center" vertical="center" wrapText="1"/>
    </xf>
    <xf numFmtId="166" fontId="10" fillId="8" borderId="30" xfId="2" applyNumberFormat="1" applyFont="1" applyFill="1" applyBorder="1" applyAlignment="1">
      <alignment horizontal="center" vertical="center" wrapText="1"/>
    </xf>
    <xf numFmtId="166" fontId="10" fillId="4" borderId="30" xfId="2" applyNumberFormat="1" applyFont="1" applyFill="1" applyBorder="1" applyAlignment="1">
      <alignment horizontal="center" vertical="center" wrapText="1"/>
    </xf>
    <xf numFmtId="166" fontId="10" fillId="7" borderId="30" xfId="2" applyNumberFormat="1" applyFont="1" applyFill="1" applyBorder="1" applyAlignment="1">
      <alignment horizontal="center" vertical="center" wrapText="1"/>
    </xf>
    <xf numFmtId="166" fontId="10" fillId="8" borderId="29" xfId="2" applyNumberFormat="1" applyFont="1" applyFill="1" applyBorder="1" applyAlignment="1">
      <alignment horizontal="center" vertical="center" wrapText="1"/>
    </xf>
    <xf numFmtId="166" fontId="5" fillId="6" borderId="45" xfId="2" applyNumberFormat="1" applyFont="1" applyFill="1" applyBorder="1" applyAlignment="1">
      <alignment vertical="center" wrapText="1"/>
    </xf>
    <xf numFmtId="44" fontId="5" fillId="0" borderId="0" xfId="2" applyNumberFormat="1" applyFont="1" applyAlignment="1">
      <alignment vertical="center" wrapText="1"/>
    </xf>
    <xf numFmtId="0" fontId="2" fillId="2" borderId="44" xfId="0" applyFont="1" applyFill="1" applyBorder="1" applyAlignment="1">
      <alignment horizontal="center" vertical="center"/>
    </xf>
    <xf numFmtId="0" fontId="13" fillId="0" borderId="23" xfId="0" applyFont="1" applyBorder="1" applyAlignment="1">
      <alignment horizontal="center" vertical="center"/>
    </xf>
    <xf numFmtId="0" fontId="12" fillId="10" borderId="22" xfId="0" applyFont="1" applyFill="1" applyBorder="1" applyAlignment="1">
      <alignment vertical="center" wrapText="1"/>
    </xf>
    <xf numFmtId="0" fontId="13" fillId="0" borderId="30" xfId="0" applyFont="1" applyBorder="1" applyAlignment="1">
      <alignment horizontal="center" vertical="center"/>
    </xf>
    <xf numFmtId="0" fontId="12" fillId="10" borderId="28" xfId="0" applyFont="1" applyFill="1" applyBorder="1" applyAlignment="1">
      <alignment vertical="center" wrapText="1"/>
    </xf>
    <xf numFmtId="0" fontId="13" fillId="0" borderId="31" xfId="0" applyFont="1" applyBorder="1" applyAlignment="1">
      <alignment horizontal="center" vertical="center"/>
    </xf>
    <xf numFmtId="0" fontId="13" fillId="0" borderId="13" xfId="0" applyFont="1" applyBorder="1" applyAlignment="1">
      <alignment horizontal="center" vertical="center"/>
    </xf>
    <xf numFmtId="0" fontId="12" fillId="10" borderId="33" xfId="0" applyFont="1" applyFill="1" applyBorder="1" applyAlignment="1">
      <alignment horizontal="center" vertical="center" wrapText="1"/>
    </xf>
    <xf numFmtId="0" fontId="3" fillId="0" borderId="44" xfId="0" applyFont="1" applyBorder="1" applyAlignment="1">
      <alignment horizontal="center" vertical="center"/>
    </xf>
    <xf numFmtId="0" fontId="0" fillId="0" borderId="0" xfId="0"/>
    <xf numFmtId="0" fontId="12" fillId="10" borderId="14" xfId="0" applyFont="1" applyFill="1" applyBorder="1" applyAlignment="1">
      <alignment vertical="center" wrapText="1"/>
    </xf>
    <xf numFmtId="0" fontId="12" fillId="10" borderId="17" xfId="0" applyFont="1" applyFill="1" applyBorder="1" applyAlignment="1">
      <alignment vertical="center" wrapText="1"/>
    </xf>
    <xf numFmtId="0" fontId="12" fillId="10" borderId="19" xfId="0" applyFont="1" applyFill="1" applyBorder="1" applyAlignment="1">
      <alignment vertical="center" wrapText="1"/>
    </xf>
    <xf numFmtId="0" fontId="18" fillId="0" borderId="38" xfId="0" applyFont="1" applyBorder="1" applyAlignment="1">
      <alignment vertical="center"/>
    </xf>
    <xf numFmtId="0" fontId="18" fillId="0" borderId="26" xfId="0" applyFont="1" applyBorder="1" applyAlignment="1">
      <alignment vertical="center"/>
    </xf>
    <xf numFmtId="0" fontId="18" fillId="0" borderId="39" xfId="0" applyFont="1" applyBorder="1" applyAlignment="1">
      <alignment vertical="center"/>
    </xf>
    <xf numFmtId="0" fontId="18" fillId="0" borderId="13" xfId="0" applyFont="1" applyBorder="1" applyAlignment="1">
      <alignment vertical="center"/>
    </xf>
    <xf numFmtId="0" fontId="6" fillId="0" borderId="0" xfId="0" applyFont="1" applyAlignment="1">
      <alignment vertical="center" wrapText="1"/>
    </xf>
    <xf numFmtId="0" fontId="12" fillId="10" borderId="35" xfId="0" applyFont="1" applyFill="1" applyBorder="1" applyAlignment="1">
      <alignment vertical="center" wrapText="1"/>
    </xf>
    <xf numFmtId="0" fontId="12" fillId="10" borderId="34" xfId="0" applyFont="1" applyFill="1" applyBorder="1" applyAlignment="1">
      <alignment vertical="center" wrapText="1"/>
    </xf>
    <xf numFmtId="0" fontId="12" fillId="10" borderId="33" xfId="0" applyFont="1" applyFill="1" applyBorder="1" applyAlignment="1">
      <alignment vertical="center" wrapText="1"/>
    </xf>
    <xf numFmtId="0" fontId="17" fillId="6" borderId="6" xfId="0" applyFont="1" applyFill="1" applyBorder="1" applyAlignment="1"/>
    <xf numFmtId="0" fontId="17" fillId="6" borderId="3" xfId="0" applyFont="1" applyFill="1" applyBorder="1" applyAlignment="1"/>
    <xf numFmtId="0" fontId="17" fillId="6" borderId="48" xfId="0" applyFont="1" applyFill="1" applyBorder="1" applyAlignment="1"/>
    <xf numFmtId="0" fontId="12" fillId="10" borderId="1" xfId="0" applyFont="1" applyFill="1" applyBorder="1" applyAlignment="1">
      <alignment vertical="center" wrapText="1"/>
    </xf>
    <xf numFmtId="0" fontId="12" fillId="10" borderId="2" xfId="0" applyFont="1" applyFill="1" applyBorder="1" applyAlignment="1">
      <alignment vertical="center" wrapText="1"/>
    </xf>
    <xf numFmtId="0" fontId="12" fillId="10" borderId="9" xfId="0" applyFont="1" applyFill="1" applyBorder="1" applyAlignment="1">
      <alignment vertical="center" wrapText="1"/>
    </xf>
    <xf numFmtId="0" fontId="12" fillId="10" borderId="10" xfId="0" applyFont="1" applyFill="1" applyBorder="1" applyAlignment="1">
      <alignment vertical="center" wrapText="1"/>
    </xf>
    <xf numFmtId="166" fontId="0" fillId="0" borderId="0" xfId="0" applyNumberFormat="1" applyAlignment="1">
      <alignment vertical="center"/>
    </xf>
    <xf numFmtId="0" fontId="3" fillId="0" borderId="46" xfId="0" applyFont="1" applyBorder="1" applyAlignment="1">
      <alignment horizontal="justify" vertical="center" wrapText="1"/>
    </xf>
    <xf numFmtId="0" fontId="18" fillId="0" borderId="46" xfId="0" applyFont="1" applyBorder="1" applyAlignment="1">
      <alignment vertical="center"/>
    </xf>
    <xf numFmtId="0" fontId="2" fillId="0" borderId="46" xfId="0" applyFont="1" applyBorder="1" applyAlignment="1">
      <alignment horizontal="justify" vertical="center" wrapText="1"/>
    </xf>
    <xf numFmtId="0" fontId="2" fillId="0" borderId="50" xfId="0" applyFont="1" applyBorder="1" applyAlignment="1">
      <alignment horizontal="justify" vertical="center" wrapText="1"/>
    </xf>
    <xf numFmtId="0" fontId="3" fillId="0" borderId="36" xfId="0" applyFont="1" applyBorder="1" applyAlignment="1">
      <alignment horizontal="justify" vertical="center" wrapText="1"/>
    </xf>
    <xf numFmtId="0" fontId="3" fillId="0" borderId="49" xfId="0" applyFont="1" applyBorder="1" applyAlignment="1">
      <alignment horizontal="justify" vertical="center" wrapText="1"/>
    </xf>
    <xf numFmtId="0" fontId="3" fillId="0" borderId="38" xfId="0" applyFont="1" applyBorder="1" applyAlignment="1">
      <alignment horizontal="justify" vertical="center" wrapText="1"/>
    </xf>
    <xf numFmtId="0" fontId="3" fillId="2" borderId="46" xfId="0" applyFont="1" applyFill="1" applyBorder="1" applyAlignment="1">
      <alignment horizontal="justify" vertical="center" wrapText="1"/>
    </xf>
    <xf numFmtId="0" fontId="3" fillId="0" borderId="47" xfId="0" applyFont="1" applyFill="1" applyBorder="1" applyAlignment="1">
      <alignment horizontal="justify" vertical="center" wrapText="1"/>
    </xf>
    <xf numFmtId="0" fontId="2" fillId="0" borderId="49" xfId="0" applyFont="1" applyBorder="1" applyAlignment="1">
      <alignment horizontal="justify" vertical="center" wrapText="1"/>
    </xf>
    <xf numFmtId="0" fontId="2" fillId="0" borderId="47" xfId="0" applyFont="1" applyBorder="1" applyAlignment="1">
      <alignment horizontal="justify" vertical="center" wrapText="1"/>
    </xf>
    <xf numFmtId="0" fontId="2" fillId="0" borderId="38" xfId="0" applyFont="1" applyBorder="1" applyAlignment="1">
      <alignment horizontal="justify" vertical="center" wrapText="1"/>
    </xf>
    <xf numFmtId="0" fontId="2" fillId="0" borderId="38" xfId="0" applyFont="1" applyBorder="1" applyAlignment="1">
      <alignment horizontal="justify" vertical="center"/>
    </xf>
    <xf numFmtId="0" fontId="20" fillId="0" borderId="38" xfId="0" applyFont="1" applyFill="1" applyBorder="1" applyAlignment="1">
      <alignment horizontal="left" vertical="top" wrapText="1"/>
    </xf>
    <xf numFmtId="0" fontId="0" fillId="0" borderId="46" xfId="0" applyFill="1" applyBorder="1" applyAlignment="1">
      <alignment horizontal="left" vertical="top" wrapText="1"/>
    </xf>
    <xf numFmtId="0" fontId="20" fillId="0" borderId="46" xfId="0" applyFont="1" applyFill="1" applyBorder="1" applyAlignment="1">
      <alignment horizontal="left" vertical="top" wrapText="1"/>
    </xf>
    <xf numFmtId="0" fontId="20" fillId="0" borderId="47" xfId="0" applyFont="1" applyFill="1" applyBorder="1" applyAlignment="1">
      <alignment horizontal="left" vertical="top" wrapText="1"/>
    </xf>
    <xf numFmtId="167" fontId="19" fillId="4" borderId="13" xfId="0" applyNumberFormat="1" applyFont="1" applyFill="1" applyBorder="1" applyAlignment="1">
      <alignment horizontal="center" vertical="center" shrinkToFit="1"/>
    </xf>
    <xf numFmtId="167" fontId="12" fillId="2" borderId="13" xfId="0" applyNumberFormat="1" applyFont="1" applyFill="1" applyBorder="1" applyAlignment="1">
      <alignment horizontal="center" vertical="center" wrapText="1"/>
    </xf>
    <xf numFmtId="167" fontId="16" fillId="4" borderId="13" xfId="1" applyNumberFormat="1" applyFont="1" applyFill="1" applyBorder="1" applyAlignment="1">
      <alignment horizontal="center" vertical="center" wrapText="1"/>
    </xf>
    <xf numFmtId="167" fontId="12" fillId="4" borderId="13" xfId="2" applyNumberFormat="1" applyFont="1" applyFill="1" applyBorder="1" applyAlignment="1">
      <alignment horizontal="center" vertical="center" wrapText="1"/>
    </xf>
    <xf numFmtId="167" fontId="12" fillId="0" borderId="13" xfId="2" applyNumberFormat="1" applyFont="1" applyBorder="1" applyAlignment="1">
      <alignment horizontal="center" vertical="center" wrapText="1"/>
    </xf>
    <xf numFmtId="167" fontId="16" fillId="3" borderId="13" xfId="1" applyNumberFormat="1" applyFont="1" applyFill="1" applyBorder="1" applyAlignment="1">
      <alignment horizontal="center" vertical="center" wrapText="1"/>
    </xf>
    <xf numFmtId="167" fontId="12" fillId="3" borderId="13" xfId="2" applyNumberFormat="1" applyFont="1" applyFill="1" applyBorder="1" applyAlignment="1">
      <alignment horizontal="center" vertical="center" wrapText="1"/>
    </xf>
    <xf numFmtId="167" fontId="1" fillId="7" borderId="13" xfId="1" applyNumberFormat="1" applyFont="1" applyFill="1" applyBorder="1" applyAlignment="1">
      <alignment horizontal="center" vertical="center"/>
    </xf>
    <xf numFmtId="167" fontId="12" fillId="7" borderId="13" xfId="2" applyNumberFormat="1" applyFont="1" applyFill="1" applyBorder="1" applyAlignment="1">
      <alignment horizontal="center" vertical="center" wrapText="1"/>
    </xf>
    <xf numFmtId="167" fontId="12" fillId="8" borderId="13" xfId="2" applyNumberFormat="1" applyFont="1" applyFill="1" applyBorder="1" applyAlignment="1">
      <alignment horizontal="center" vertical="center" wrapText="1"/>
    </xf>
    <xf numFmtId="167" fontId="18" fillId="0" borderId="13" xfId="0" applyNumberFormat="1" applyFont="1" applyBorder="1" applyAlignment="1">
      <alignment horizontal="center" vertical="center"/>
    </xf>
    <xf numFmtId="167" fontId="1" fillId="7" borderId="13" xfId="1" applyNumberFormat="1" applyFont="1" applyFill="1" applyBorder="1" applyAlignment="1">
      <alignment horizontal="center" vertical="center" wrapText="1"/>
    </xf>
    <xf numFmtId="167" fontId="12" fillId="10" borderId="13" xfId="0" applyNumberFormat="1" applyFont="1" applyFill="1" applyBorder="1" applyAlignment="1">
      <alignment horizontal="center" vertical="center" wrapText="1"/>
    </xf>
    <xf numFmtId="44" fontId="11" fillId="8" borderId="38" xfId="2" applyNumberFormat="1" applyFont="1" applyFill="1" applyBorder="1" applyAlignment="1">
      <alignment horizontal="center" vertical="center" wrapText="1"/>
    </xf>
    <xf numFmtId="44" fontId="11" fillId="8" borderId="39" xfId="2" applyNumberFormat="1" applyFont="1" applyFill="1" applyBorder="1" applyAlignment="1">
      <alignment horizontal="center" vertical="center" wrapText="1"/>
    </xf>
    <xf numFmtId="0" fontId="10" fillId="9" borderId="14" xfId="0" applyFont="1" applyFill="1" applyBorder="1" applyAlignment="1">
      <alignment horizontal="center" vertical="center" wrapText="1"/>
    </xf>
    <xf numFmtId="0" fontId="10" fillId="9" borderId="28" xfId="0" applyFont="1" applyFill="1" applyBorder="1" applyAlignment="1">
      <alignment horizontal="center" vertical="center" wrapText="1"/>
    </xf>
    <xf numFmtId="0" fontId="10" fillId="9" borderId="15" xfId="0" applyFont="1" applyFill="1" applyBorder="1" applyAlignment="1">
      <alignment horizontal="center" vertical="center"/>
    </xf>
    <xf numFmtId="0" fontId="10" fillId="9" borderId="30" xfId="0" applyFont="1" applyFill="1" applyBorder="1" applyAlignment="1">
      <alignment horizontal="center" vertical="center"/>
    </xf>
    <xf numFmtId="0" fontId="10" fillId="9" borderId="15" xfId="0" applyFont="1" applyFill="1" applyBorder="1" applyAlignment="1">
      <alignment horizontal="center" vertical="center" wrapText="1"/>
    </xf>
    <xf numFmtId="0" fontId="10" fillId="9" borderId="30" xfId="0" applyFont="1" applyFill="1" applyBorder="1" applyAlignment="1">
      <alignment horizontal="center" vertical="center" wrapText="1"/>
    </xf>
    <xf numFmtId="166" fontId="11" fillId="4" borderId="15" xfId="2" applyNumberFormat="1" applyFont="1" applyFill="1" applyBorder="1" applyAlignment="1">
      <alignment horizontal="center" vertical="center"/>
    </xf>
    <xf numFmtId="166" fontId="11" fillId="3" borderId="15" xfId="2" applyNumberFormat="1" applyFont="1" applyFill="1" applyBorder="1" applyAlignment="1">
      <alignment horizontal="center" vertical="center" wrapText="1"/>
    </xf>
    <xf numFmtId="166" fontId="11" fillId="7" borderId="15" xfId="2" applyNumberFormat="1" applyFont="1" applyFill="1" applyBorder="1" applyAlignment="1">
      <alignment horizontal="center" vertical="center" wrapText="1"/>
    </xf>
    <xf numFmtId="0" fontId="8" fillId="0" borderId="7" xfId="0" applyFont="1" applyBorder="1" applyAlignment="1">
      <alignment horizontal="center" vertical="top" wrapText="1"/>
    </xf>
    <xf numFmtId="0" fontId="8" fillId="0" borderId="8" xfId="0" applyFont="1" applyBorder="1" applyAlignment="1">
      <alignment horizontal="center" vertical="top" wrapText="1"/>
    </xf>
    <xf numFmtId="0" fontId="8" fillId="0" borderId="27" xfId="0" applyFont="1" applyBorder="1" applyAlignment="1">
      <alignment horizontal="center" vertical="top" wrapText="1"/>
    </xf>
    <xf numFmtId="0" fontId="8" fillId="5" borderId="17" xfId="0" applyFont="1" applyFill="1" applyBorder="1" applyAlignment="1">
      <alignment horizontal="center" vertical="center" wrapText="1"/>
    </xf>
    <xf numFmtId="0" fontId="8" fillId="5" borderId="13" xfId="0" applyFont="1" applyFill="1" applyBorder="1" applyAlignment="1">
      <alignment horizontal="center" vertical="center" wrapText="1"/>
    </xf>
    <xf numFmtId="0" fontId="8" fillId="5" borderId="18" xfId="0" applyFont="1" applyFill="1" applyBorder="1" applyAlignment="1">
      <alignment horizontal="center" vertical="center" wrapText="1"/>
    </xf>
    <xf numFmtId="0" fontId="9" fillId="0" borderId="24"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8" xfId="0" applyFont="1" applyBorder="1" applyAlignment="1">
      <alignment horizontal="center" vertical="center" wrapText="1"/>
    </xf>
    <xf numFmtId="0" fontId="8" fillId="5" borderId="19" xfId="0" applyFont="1" applyFill="1" applyBorder="1" applyAlignment="1">
      <alignment horizontal="center" vertical="center" wrapText="1"/>
    </xf>
    <xf numFmtId="0" fontId="8" fillId="5" borderId="20" xfId="0" applyFont="1" applyFill="1" applyBorder="1" applyAlignment="1">
      <alignment horizontal="center" vertical="center" wrapText="1"/>
    </xf>
    <xf numFmtId="0" fontId="8" fillId="5" borderId="21" xfId="0" applyFont="1" applyFill="1" applyBorder="1" applyAlignment="1">
      <alignment horizontal="center" vertical="center" wrapText="1"/>
    </xf>
    <xf numFmtId="166" fontId="9" fillId="0" borderId="24" xfId="0" applyNumberFormat="1" applyFont="1" applyBorder="1" applyAlignment="1">
      <alignment horizontal="left" vertical="center" wrapText="1"/>
    </xf>
    <xf numFmtId="166" fontId="9" fillId="0" borderId="13" xfId="0" applyNumberFormat="1" applyFont="1" applyBorder="1" applyAlignment="1">
      <alignment horizontal="left" vertical="center" wrapText="1"/>
    </xf>
    <xf numFmtId="166" fontId="8" fillId="5" borderId="13" xfId="0" applyNumberFormat="1" applyFont="1" applyFill="1" applyBorder="1" applyAlignment="1">
      <alignment horizontal="center" vertical="center" wrapText="1"/>
    </xf>
    <xf numFmtId="0" fontId="9" fillId="0" borderId="13" xfId="0" applyFont="1" applyBorder="1" applyAlignment="1">
      <alignment horizontal="left" vertical="center" wrapText="1"/>
    </xf>
    <xf numFmtId="0" fontId="9" fillId="0" borderId="18" xfId="0" applyFont="1" applyBorder="1" applyAlignment="1">
      <alignment horizontal="left" vertical="center" wrapText="1"/>
    </xf>
    <xf numFmtId="166" fontId="9" fillId="0" borderId="25" xfId="0" applyNumberFormat="1" applyFont="1" applyFill="1" applyBorder="1" applyAlignment="1">
      <alignment horizontal="left" vertical="center" wrapText="1"/>
    </xf>
    <xf numFmtId="166" fontId="9" fillId="0" borderId="20" xfId="0" applyNumberFormat="1" applyFont="1" applyFill="1" applyBorder="1" applyAlignment="1">
      <alignment horizontal="left" vertical="center" wrapText="1"/>
    </xf>
    <xf numFmtId="0" fontId="9" fillId="0" borderId="20" xfId="0" applyFont="1" applyBorder="1" applyAlignment="1">
      <alignment horizontal="left" vertical="center" wrapText="1"/>
    </xf>
    <xf numFmtId="0" fontId="9" fillId="0" borderId="21" xfId="0" applyFont="1" applyBorder="1" applyAlignment="1">
      <alignment horizontal="left" vertical="center" wrapText="1"/>
    </xf>
    <xf numFmtId="0" fontId="6" fillId="0" borderId="9" xfId="0" applyFont="1" applyBorder="1" applyAlignment="1">
      <alignment horizontal="center"/>
    </xf>
    <xf numFmtId="0" fontId="6" fillId="0" borderId="10" xfId="0" applyFont="1" applyBorder="1" applyAlignment="1">
      <alignment horizontal="center"/>
    </xf>
    <xf numFmtId="0" fontId="6" fillId="0" borderId="11" xfId="0" applyFont="1" applyBorder="1" applyAlignment="1">
      <alignment horizontal="center"/>
    </xf>
    <xf numFmtId="0" fontId="6" fillId="0" borderId="12" xfId="0" applyFont="1" applyBorder="1" applyAlignment="1">
      <alignment horizontal="center"/>
    </xf>
    <xf numFmtId="0" fontId="6" fillId="0" borderId="0" xfId="0" applyFont="1" applyBorder="1" applyAlignment="1">
      <alignment horizontal="center"/>
    </xf>
    <xf numFmtId="0" fontId="6" fillId="0" borderId="5" xfId="0" applyFont="1" applyBorder="1" applyAlignment="1">
      <alignment horizontal="center"/>
    </xf>
    <xf numFmtId="0" fontId="6" fillId="0" borderId="6" xfId="0" applyFont="1" applyBorder="1" applyAlignment="1">
      <alignment horizontal="center"/>
    </xf>
    <xf numFmtId="0" fontId="6" fillId="0" borderId="3" xfId="0" applyFont="1" applyBorder="1" applyAlignment="1">
      <alignment horizontal="center"/>
    </xf>
    <xf numFmtId="0" fontId="6" fillId="0" borderId="4" xfId="0" applyFont="1" applyBorder="1" applyAlignment="1">
      <alignment horizontal="center"/>
    </xf>
    <xf numFmtId="0" fontId="7" fillId="5" borderId="10" xfId="0" applyFont="1" applyFill="1" applyBorder="1" applyAlignment="1">
      <alignment horizontal="center" vertical="center" wrapText="1"/>
    </xf>
    <xf numFmtId="0" fontId="7" fillId="5" borderId="11" xfId="0" applyFont="1" applyFill="1" applyBorder="1" applyAlignment="1">
      <alignment horizontal="center" vertical="center" wrapText="1"/>
    </xf>
    <xf numFmtId="0" fontId="7" fillId="5" borderId="0"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4" xfId="0" applyFont="1" applyFill="1" applyBorder="1" applyAlignment="1">
      <alignment horizontal="center" vertical="center" wrapText="1"/>
    </xf>
    <xf numFmtId="0" fontId="8" fillId="5" borderId="14" xfId="0" applyFont="1" applyFill="1" applyBorder="1" applyAlignment="1">
      <alignment horizontal="center" vertical="center" wrapText="1"/>
    </xf>
    <xf numFmtId="0" fontId="8" fillId="5" borderId="15" xfId="0" applyFont="1" applyFill="1" applyBorder="1" applyAlignment="1">
      <alignment horizontal="center" vertical="center" wrapText="1"/>
    </xf>
    <xf numFmtId="0" fontId="8" fillId="5" borderId="16" xfId="0" applyFont="1" applyFill="1" applyBorder="1" applyAlignment="1">
      <alignment horizontal="center" vertical="center" wrapText="1"/>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41" xfId="0" applyFont="1" applyBorder="1" applyAlignment="1">
      <alignment horizontal="center" vertical="center" wrapText="1"/>
    </xf>
    <xf numFmtId="0" fontId="9" fillId="0" borderId="42" xfId="0" applyFont="1" applyBorder="1" applyAlignment="1">
      <alignment horizontal="center" vertical="center" wrapText="1"/>
    </xf>
    <xf numFmtId="0" fontId="9" fillId="0" borderId="37" xfId="0" applyFont="1" applyBorder="1" applyAlignment="1">
      <alignment horizontal="center" vertical="center" wrapText="1"/>
    </xf>
    <xf numFmtId="0" fontId="9" fillId="0" borderId="32" xfId="0" applyFont="1" applyBorder="1" applyAlignment="1">
      <alignment horizontal="center" vertical="center" wrapText="1"/>
    </xf>
    <xf numFmtId="0" fontId="9" fillId="0" borderId="40"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36" xfId="0" applyFont="1" applyBorder="1" applyAlignment="1">
      <alignment horizontal="center" vertical="center" wrapText="1"/>
    </xf>
    <xf numFmtId="0" fontId="9" fillId="0" borderId="43" xfId="0" applyFont="1" applyBorder="1" applyAlignment="1">
      <alignment horizontal="center" vertical="center" wrapText="1"/>
    </xf>
  </cellXfs>
  <cellStyles count="3">
    <cellStyle name="Moneda" xfId="2" builtinId="4"/>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952500</xdr:colOff>
      <xdr:row>1</xdr:row>
      <xdr:rowOff>104776</xdr:rowOff>
    </xdr:from>
    <xdr:to>
      <xdr:col>2</xdr:col>
      <xdr:colOff>1638300</xdr:colOff>
      <xdr:row>3</xdr:row>
      <xdr:rowOff>95250</xdr:rowOff>
    </xdr:to>
    <xdr:pic>
      <xdr:nvPicPr>
        <xdr:cNvPr id="2" name="Picture 17" descr="NUEVlogo_solo SDA">
          <a:extLst>
            <a:ext uri="{FF2B5EF4-FFF2-40B4-BE49-F238E27FC236}">
              <a16:creationId xmlns:a16="http://schemas.microsoft.com/office/drawing/2014/main" xmlns="" id="{BEDE6928-B6F0-446B-A476-485F3517AFA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85975" y="304801"/>
          <a:ext cx="0" cy="3524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493395</xdr:colOff>
      <xdr:row>1</xdr:row>
      <xdr:rowOff>26670</xdr:rowOff>
    </xdr:from>
    <xdr:to>
      <xdr:col>3</xdr:col>
      <xdr:colOff>719143</xdr:colOff>
      <xdr:row>3</xdr:row>
      <xdr:rowOff>312420</xdr:rowOff>
    </xdr:to>
    <xdr:pic>
      <xdr:nvPicPr>
        <xdr:cNvPr id="3" name="Picture 17" descr="NUEVlogo_solo SDA">
          <a:extLst>
            <a:ext uri="{FF2B5EF4-FFF2-40B4-BE49-F238E27FC236}">
              <a16:creationId xmlns:a16="http://schemas.microsoft.com/office/drawing/2014/main" xmlns="" id="{D241092D-5651-4474-9EE5-D1A46B5086C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84070" y="226695"/>
          <a:ext cx="721048"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14</xdr:col>
      <xdr:colOff>472440</xdr:colOff>
      <xdr:row>7</xdr:row>
      <xdr:rowOff>38100</xdr:rowOff>
    </xdr:from>
    <xdr:to>
      <xdr:col>14</xdr:col>
      <xdr:colOff>710565</xdr:colOff>
      <xdr:row>7</xdr:row>
      <xdr:rowOff>238125</xdr:rowOff>
    </xdr:to>
    <xdr:sp macro="" textlink="">
      <xdr:nvSpPr>
        <xdr:cNvPr id="4" name="AutoShape 3">
          <a:extLst>
            <a:ext uri="{FF2B5EF4-FFF2-40B4-BE49-F238E27FC236}">
              <a16:creationId xmlns:a16="http://schemas.microsoft.com/office/drawing/2014/main" xmlns="" id="{2E337AB6-6F3E-4862-A81D-AB45BE72DEBD}"/>
            </a:ext>
          </a:extLst>
        </xdr:cNvPr>
        <xdr:cNvSpPr>
          <a:spLocks noChangeArrowheads="1"/>
        </xdr:cNvSpPr>
      </xdr:nvSpPr>
      <xdr:spPr bwMode="auto">
        <a:xfrm>
          <a:off x="10445115" y="2019300"/>
          <a:ext cx="238125" cy="200025"/>
        </a:xfrm>
        <a:prstGeom prst="flowChartProcess">
          <a:avLst/>
        </a:prstGeom>
        <a:solidFill>
          <a:srgbClr val="FFFFFF"/>
        </a:solidFill>
        <a:ln w="9525">
          <a:solidFill>
            <a:srgbClr val="000000"/>
          </a:solidFill>
          <a:miter lim="800000"/>
          <a:headEnd/>
          <a:tailEnd/>
        </a:ln>
      </xdr:spPr>
      <xdr:txBody>
        <a:bodyPr/>
        <a:lstStyle/>
        <a:p>
          <a:endParaRPr lang="es-CO" sz="1000" b="1"/>
        </a:p>
      </xdr:txBody>
    </xdr:sp>
    <xdr:clientData/>
  </xdr:twoCellAnchor>
  <xdr:twoCellAnchor>
    <xdr:from>
      <xdr:col>14</xdr:col>
      <xdr:colOff>480060</xdr:colOff>
      <xdr:row>8</xdr:row>
      <xdr:rowOff>38100</xdr:rowOff>
    </xdr:from>
    <xdr:to>
      <xdr:col>14</xdr:col>
      <xdr:colOff>718185</xdr:colOff>
      <xdr:row>8</xdr:row>
      <xdr:rowOff>238125</xdr:rowOff>
    </xdr:to>
    <xdr:sp macro="" textlink="">
      <xdr:nvSpPr>
        <xdr:cNvPr id="5" name="AutoShape 3">
          <a:extLst>
            <a:ext uri="{FF2B5EF4-FFF2-40B4-BE49-F238E27FC236}">
              <a16:creationId xmlns:a16="http://schemas.microsoft.com/office/drawing/2014/main" xmlns="" id="{951B4491-D718-4E56-B566-2D98D91F03C3}"/>
            </a:ext>
          </a:extLst>
        </xdr:cNvPr>
        <xdr:cNvSpPr>
          <a:spLocks noChangeArrowheads="1"/>
        </xdr:cNvSpPr>
      </xdr:nvSpPr>
      <xdr:spPr bwMode="auto">
        <a:xfrm>
          <a:off x="10452735" y="2286000"/>
          <a:ext cx="238125" cy="200025"/>
        </a:xfrm>
        <a:prstGeom prst="flowChartProcess">
          <a:avLst/>
        </a:prstGeom>
        <a:solidFill>
          <a:srgbClr val="FFFFFF"/>
        </a:solidFill>
        <a:ln w="9525">
          <a:solidFill>
            <a:srgbClr val="000000"/>
          </a:solidFill>
          <a:miter lim="800000"/>
          <a:headEnd/>
          <a:tailEnd/>
        </a:ln>
      </xdr:spPr>
      <xdr:txBody>
        <a:bodyPr/>
        <a:lstStyle/>
        <a:p>
          <a:endParaRPr lang="es-CO" sz="1000" b="1"/>
        </a:p>
      </xdr:txBody>
    </xdr:sp>
    <xdr:clientData/>
  </xdr:twoCellAnchor>
  <xdr:twoCellAnchor>
    <xdr:from>
      <xdr:col>14</xdr:col>
      <xdr:colOff>487680</xdr:colOff>
      <xdr:row>9</xdr:row>
      <xdr:rowOff>53340</xdr:rowOff>
    </xdr:from>
    <xdr:to>
      <xdr:col>14</xdr:col>
      <xdr:colOff>725805</xdr:colOff>
      <xdr:row>9</xdr:row>
      <xdr:rowOff>253365</xdr:rowOff>
    </xdr:to>
    <xdr:sp macro="" textlink="">
      <xdr:nvSpPr>
        <xdr:cNvPr id="6" name="AutoShape 3">
          <a:extLst>
            <a:ext uri="{FF2B5EF4-FFF2-40B4-BE49-F238E27FC236}">
              <a16:creationId xmlns:a16="http://schemas.microsoft.com/office/drawing/2014/main" xmlns="" id="{9D4D36A7-0112-41FC-BB2B-8E2D689F1921}"/>
            </a:ext>
          </a:extLst>
        </xdr:cNvPr>
        <xdr:cNvSpPr>
          <a:spLocks noChangeArrowheads="1"/>
        </xdr:cNvSpPr>
      </xdr:nvSpPr>
      <xdr:spPr bwMode="auto">
        <a:xfrm>
          <a:off x="10460355" y="2567940"/>
          <a:ext cx="238125" cy="200025"/>
        </a:xfrm>
        <a:prstGeom prst="flowChartProcess">
          <a:avLst/>
        </a:prstGeom>
        <a:solidFill>
          <a:srgbClr val="FFFFFF"/>
        </a:solidFill>
        <a:ln w="9525">
          <a:solidFill>
            <a:srgbClr val="000000"/>
          </a:solidFill>
          <a:miter lim="800000"/>
          <a:headEnd/>
          <a:tailEnd/>
        </a:ln>
      </xdr:spPr>
      <xdr:txBody>
        <a:bodyPr/>
        <a:lstStyle/>
        <a:p>
          <a:endParaRPr lang="es-CO" sz="1000" b="1"/>
        </a:p>
      </xdr:txBody>
    </xdr:sp>
    <xdr:clientData/>
  </xdr:twoCellAnchor>
  <xdr:twoCellAnchor>
    <xdr:from>
      <xdr:col>9</xdr:col>
      <xdr:colOff>236220</xdr:colOff>
      <xdr:row>7</xdr:row>
      <xdr:rowOff>45720</xdr:rowOff>
    </xdr:from>
    <xdr:to>
      <xdr:col>9</xdr:col>
      <xdr:colOff>413385</xdr:colOff>
      <xdr:row>7</xdr:row>
      <xdr:rowOff>245745</xdr:rowOff>
    </xdr:to>
    <xdr:sp macro="" textlink="">
      <xdr:nvSpPr>
        <xdr:cNvPr id="7" name="AutoShape 3">
          <a:extLst>
            <a:ext uri="{FF2B5EF4-FFF2-40B4-BE49-F238E27FC236}">
              <a16:creationId xmlns:a16="http://schemas.microsoft.com/office/drawing/2014/main" xmlns="" id="{FA55E015-A383-45EB-AD6F-278B9DAA7B4E}"/>
            </a:ext>
          </a:extLst>
        </xdr:cNvPr>
        <xdr:cNvSpPr>
          <a:spLocks noChangeArrowheads="1"/>
        </xdr:cNvSpPr>
      </xdr:nvSpPr>
      <xdr:spPr bwMode="auto">
        <a:xfrm>
          <a:off x="6236970" y="2026920"/>
          <a:ext cx="177165" cy="200025"/>
        </a:xfrm>
        <a:prstGeom prst="flowChartProcess">
          <a:avLst/>
        </a:prstGeom>
        <a:solidFill>
          <a:srgbClr val="FFFFFF"/>
        </a:solidFill>
        <a:ln w="9525">
          <a:solidFill>
            <a:srgbClr val="000000"/>
          </a:solidFill>
          <a:miter lim="800000"/>
          <a:headEnd/>
          <a:tailEnd/>
        </a:ln>
      </xdr:spPr>
      <xdr:txBody>
        <a:bodyPr/>
        <a:lstStyle/>
        <a:p>
          <a:endParaRPr lang="es-CO" sz="1000" b="1"/>
        </a:p>
      </xdr:txBody>
    </xdr:sp>
    <xdr:clientData/>
  </xdr:twoCellAnchor>
  <xdr:twoCellAnchor>
    <xdr:from>
      <xdr:col>9</xdr:col>
      <xdr:colOff>236220</xdr:colOff>
      <xdr:row>8</xdr:row>
      <xdr:rowOff>38100</xdr:rowOff>
    </xdr:from>
    <xdr:to>
      <xdr:col>9</xdr:col>
      <xdr:colOff>413385</xdr:colOff>
      <xdr:row>8</xdr:row>
      <xdr:rowOff>238125</xdr:rowOff>
    </xdr:to>
    <xdr:sp macro="" textlink="">
      <xdr:nvSpPr>
        <xdr:cNvPr id="8" name="AutoShape 3">
          <a:extLst>
            <a:ext uri="{FF2B5EF4-FFF2-40B4-BE49-F238E27FC236}">
              <a16:creationId xmlns:a16="http://schemas.microsoft.com/office/drawing/2014/main" xmlns="" id="{495AB15C-18C3-4D9A-8E2E-937D2FC8A04A}"/>
            </a:ext>
          </a:extLst>
        </xdr:cNvPr>
        <xdr:cNvSpPr>
          <a:spLocks noChangeArrowheads="1"/>
        </xdr:cNvSpPr>
      </xdr:nvSpPr>
      <xdr:spPr bwMode="auto">
        <a:xfrm>
          <a:off x="6236970" y="2286000"/>
          <a:ext cx="177165" cy="200025"/>
        </a:xfrm>
        <a:prstGeom prst="flowChartProcess">
          <a:avLst/>
        </a:prstGeom>
        <a:solidFill>
          <a:srgbClr val="FFFFFF"/>
        </a:solidFill>
        <a:ln w="9525">
          <a:solidFill>
            <a:srgbClr val="000000"/>
          </a:solidFill>
          <a:miter lim="800000"/>
          <a:headEnd/>
          <a:tailEnd/>
        </a:ln>
      </xdr:spPr>
      <xdr:txBody>
        <a:bodyPr/>
        <a:lstStyle/>
        <a:p>
          <a:endParaRPr lang="es-CO" sz="1000" b="1"/>
        </a:p>
      </xdr:txBody>
    </xdr:sp>
    <xdr:clientData/>
  </xdr:twoCellAnchor>
  <xdr:twoCellAnchor>
    <xdr:from>
      <xdr:col>9</xdr:col>
      <xdr:colOff>243840</xdr:colOff>
      <xdr:row>9</xdr:row>
      <xdr:rowOff>38100</xdr:rowOff>
    </xdr:from>
    <xdr:to>
      <xdr:col>9</xdr:col>
      <xdr:colOff>421005</xdr:colOff>
      <xdr:row>9</xdr:row>
      <xdr:rowOff>238125</xdr:rowOff>
    </xdr:to>
    <xdr:sp macro="" textlink="">
      <xdr:nvSpPr>
        <xdr:cNvPr id="9" name="AutoShape 3">
          <a:extLst>
            <a:ext uri="{FF2B5EF4-FFF2-40B4-BE49-F238E27FC236}">
              <a16:creationId xmlns:a16="http://schemas.microsoft.com/office/drawing/2014/main" xmlns="" id="{888C25D7-020E-4B97-96EA-6B7F35BE04EE}"/>
            </a:ext>
          </a:extLst>
        </xdr:cNvPr>
        <xdr:cNvSpPr>
          <a:spLocks noChangeArrowheads="1"/>
        </xdr:cNvSpPr>
      </xdr:nvSpPr>
      <xdr:spPr bwMode="auto">
        <a:xfrm>
          <a:off x="6244590" y="2552700"/>
          <a:ext cx="177165" cy="200025"/>
        </a:xfrm>
        <a:prstGeom prst="flowChartProcess">
          <a:avLst/>
        </a:prstGeom>
        <a:solidFill>
          <a:srgbClr val="FFFFFF"/>
        </a:solidFill>
        <a:ln w="9525">
          <a:solidFill>
            <a:srgbClr val="000000"/>
          </a:solidFill>
          <a:miter lim="800000"/>
          <a:headEnd/>
          <a:tailEnd/>
        </a:ln>
      </xdr:spPr>
      <xdr:txBody>
        <a:bodyPr/>
        <a:lstStyle/>
        <a:p>
          <a:endParaRPr lang="es-CO" sz="1000" b="1"/>
        </a:p>
      </xdr:txBody>
    </xdr:sp>
    <xdr:clientData/>
  </xdr:twoCellAnchor>
  <xdr:twoCellAnchor>
    <xdr:from>
      <xdr:col>6</xdr:col>
      <xdr:colOff>350520</xdr:colOff>
      <xdr:row>7</xdr:row>
      <xdr:rowOff>45720</xdr:rowOff>
    </xdr:from>
    <xdr:to>
      <xdr:col>6</xdr:col>
      <xdr:colOff>535305</xdr:colOff>
      <xdr:row>7</xdr:row>
      <xdr:rowOff>245745</xdr:rowOff>
    </xdr:to>
    <xdr:sp macro="" textlink="">
      <xdr:nvSpPr>
        <xdr:cNvPr id="10" name="AutoShape 3">
          <a:extLst>
            <a:ext uri="{FF2B5EF4-FFF2-40B4-BE49-F238E27FC236}">
              <a16:creationId xmlns:a16="http://schemas.microsoft.com/office/drawing/2014/main" xmlns="" id="{3A7252F4-1577-4D1E-96D6-B974D08D3EE9}"/>
            </a:ext>
          </a:extLst>
        </xdr:cNvPr>
        <xdr:cNvSpPr>
          <a:spLocks noChangeArrowheads="1"/>
        </xdr:cNvSpPr>
      </xdr:nvSpPr>
      <xdr:spPr bwMode="auto">
        <a:xfrm>
          <a:off x="4438650" y="2026920"/>
          <a:ext cx="0" cy="200025"/>
        </a:xfrm>
        <a:prstGeom prst="flowChartProcess">
          <a:avLst/>
        </a:prstGeom>
        <a:solidFill>
          <a:srgbClr val="FFFFFF"/>
        </a:solidFill>
        <a:ln w="9525">
          <a:solidFill>
            <a:srgbClr val="000000"/>
          </a:solidFill>
          <a:miter lim="800000"/>
          <a:headEnd/>
          <a:tailEnd/>
        </a:ln>
      </xdr:spPr>
      <xdr:txBody>
        <a:bodyPr/>
        <a:lstStyle/>
        <a:p>
          <a:endParaRPr lang="es-CO" sz="1100" b="1"/>
        </a:p>
      </xdr:txBody>
    </xdr:sp>
    <xdr:clientData/>
  </xdr:twoCellAnchor>
  <xdr:twoCellAnchor>
    <xdr:from>
      <xdr:col>6</xdr:col>
      <xdr:colOff>350520</xdr:colOff>
      <xdr:row>8</xdr:row>
      <xdr:rowOff>30480</xdr:rowOff>
    </xdr:from>
    <xdr:to>
      <xdr:col>6</xdr:col>
      <xdr:colOff>535305</xdr:colOff>
      <xdr:row>8</xdr:row>
      <xdr:rowOff>230505</xdr:rowOff>
    </xdr:to>
    <xdr:sp macro="" textlink="">
      <xdr:nvSpPr>
        <xdr:cNvPr id="11" name="AutoShape 3">
          <a:extLst>
            <a:ext uri="{FF2B5EF4-FFF2-40B4-BE49-F238E27FC236}">
              <a16:creationId xmlns:a16="http://schemas.microsoft.com/office/drawing/2014/main" xmlns="" id="{6E4F741A-4D11-46A2-91EA-5135CC9CFFF7}"/>
            </a:ext>
          </a:extLst>
        </xdr:cNvPr>
        <xdr:cNvSpPr>
          <a:spLocks noChangeArrowheads="1"/>
        </xdr:cNvSpPr>
      </xdr:nvSpPr>
      <xdr:spPr bwMode="auto">
        <a:xfrm>
          <a:off x="4438650" y="2278380"/>
          <a:ext cx="0" cy="200025"/>
        </a:xfrm>
        <a:prstGeom prst="flowChartProcess">
          <a:avLst/>
        </a:prstGeom>
        <a:solidFill>
          <a:srgbClr val="FFFFFF"/>
        </a:solidFill>
        <a:ln w="9525">
          <a:solidFill>
            <a:srgbClr val="000000"/>
          </a:solidFill>
          <a:miter lim="800000"/>
          <a:headEnd/>
          <a:tailEnd/>
        </a:ln>
      </xdr:spPr>
      <xdr:txBody>
        <a:bodyPr/>
        <a:lstStyle/>
        <a:p>
          <a:endParaRPr lang="es-CO" sz="1000" b="1"/>
        </a:p>
      </xdr:txBody>
    </xdr:sp>
    <xdr:clientData/>
  </xdr:twoCellAnchor>
  <xdr:twoCellAnchor>
    <xdr:from>
      <xdr:col>6</xdr:col>
      <xdr:colOff>350520</xdr:colOff>
      <xdr:row>9</xdr:row>
      <xdr:rowOff>45720</xdr:rowOff>
    </xdr:from>
    <xdr:to>
      <xdr:col>6</xdr:col>
      <xdr:colOff>535305</xdr:colOff>
      <xdr:row>9</xdr:row>
      <xdr:rowOff>245745</xdr:rowOff>
    </xdr:to>
    <xdr:sp macro="" textlink="">
      <xdr:nvSpPr>
        <xdr:cNvPr id="12" name="AutoShape 3">
          <a:extLst>
            <a:ext uri="{FF2B5EF4-FFF2-40B4-BE49-F238E27FC236}">
              <a16:creationId xmlns:a16="http://schemas.microsoft.com/office/drawing/2014/main" xmlns="" id="{E1E8E6B4-9382-467D-B292-2D46F6F1ECDC}"/>
            </a:ext>
          </a:extLst>
        </xdr:cNvPr>
        <xdr:cNvSpPr>
          <a:spLocks noChangeArrowheads="1"/>
        </xdr:cNvSpPr>
      </xdr:nvSpPr>
      <xdr:spPr bwMode="auto">
        <a:xfrm>
          <a:off x="4438650" y="2560320"/>
          <a:ext cx="0" cy="200025"/>
        </a:xfrm>
        <a:prstGeom prst="flowChartProcess">
          <a:avLst/>
        </a:prstGeom>
        <a:solidFill>
          <a:srgbClr val="FFFFFF"/>
        </a:solidFill>
        <a:ln w="9525">
          <a:solidFill>
            <a:srgbClr val="000000"/>
          </a:solidFill>
          <a:miter lim="800000"/>
          <a:headEnd/>
          <a:tailEnd/>
        </a:ln>
      </xdr:spPr>
      <xdr:txBody>
        <a:bodyPr/>
        <a:lstStyle/>
        <a:p>
          <a:endParaRPr lang="es-CO" sz="1000" b="1"/>
        </a:p>
      </xdr:txBody>
    </xdr:sp>
    <xdr:clientData/>
  </xdr:twoCellAnchor>
  <xdr:twoCellAnchor>
    <xdr:from>
      <xdr:col>6</xdr:col>
      <xdr:colOff>350520</xdr:colOff>
      <xdr:row>10</xdr:row>
      <xdr:rowOff>45720</xdr:rowOff>
    </xdr:from>
    <xdr:to>
      <xdr:col>6</xdr:col>
      <xdr:colOff>535305</xdr:colOff>
      <xdr:row>10</xdr:row>
      <xdr:rowOff>245745</xdr:rowOff>
    </xdr:to>
    <xdr:sp macro="" textlink="">
      <xdr:nvSpPr>
        <xdr:cNvPr id="13" name="AutoShape 3">
          <a:extLst>
            <a:ext uri="{FF2B5EF4-FFF2-40B4-BE49-F238E27FC236}">
              <a16:creationId xmlns:a16="http://schemas.microsoft.com/office/drawing/2014/main" xmlns="" id="{E27DC776-EA97-4307-B20B-F300B9CFEE3D}"/>
            </a:ext>
          </a:extLst>
        </xdr:cNvPr>
        <xdr:cNvSpPr>
          <a:spLocks noChangeArrowheads="1"/>
        </xdr:cNvSpPr>
      </xdr:nvSpPr>
      <xdr:spPr bwMode="auto">
        <a:xfrm>
          <a:off x="4438650" y="2827020"/>
          <a:ext cx="0" cy="200025"/>
        </a:xfrm>
        <a:prstGeom prst="flowChartProcess">
          <a:avLst/>
        </a:prstGeom>
        <a:solidFill>
          <a:srgbClr val="FFFFFF"/>
        </a:solidFill>
        <a:ln w="9525">
          <a:solidFill>
            <a:srgbClr val="000000"/>
          </a:solidFill>
          <a:miter lim="800000"/>
          <a:headEnd/>
          <a:tailEnd/>
        </a:ln>
      </xdr:spPr>
      <xdr:txBody>
        <a:bodyPr/>
        <a:lstStyle/>
        <a:p>
          <a:endParaRPr lang="es-CO" sz="1000" b="1"/>
        </a:p>
      </xdr:txBody>
    </xdr:sp>
    <xdr:clientData/>
  </xdr:twoCellAnchor>
  <xdr:twoCellAnchor>
    <xdr:from>
      <xdr:col>1</xdr:col>
      <xdr:colOff>45720</xdr:colOff>
      <xdr:row>100</xdr:row>
      <xdr:rowOff>152400</xdr:rowOff>
    </xdr:from>
    <xdr:to>
      <xdr:col>3</xdr:col>
      <xdr:colOff>1318260</xdr:colOff>
      <xdr:row>105</xdr:row>
      <xdr:rowOff>166408</xdr:rowOff>
    </xdr:to>
    <xdr:pic>
      <xdr:nvPicPr>
        <xdr:cNvPr id="14" name="Imagen 13" descr="logo">
          <a:extLst>
            <a:ext uri="{FF2B5EF4-FFF2-40B4-BE49-F238E27FC236}">
              <a16:creationId xmlns:a16="http://schemas.microsoft.com/office/drawing/2014/main" xmlns="" id="{FA07822F-BB61-4F91-9306-47A58C99ED4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r="71422"/>
        <a:stretch/>
      </xdr:blipFill>
      <xdr:spPr bwMode="auto">
        <a:xfrm>
          <a:off x="617220" y="67217925"/>
          <a:ext cx="2787015" cy="966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303047</xdr:colOff>
      <xdr:row>98</xdr:row>
      <xdr:rowOff>142196</xdr:rowOff>
    </xdr:from>
    <xdr:to>
      <xdr:col>14</xdr:col>
      <xdr:colOff>339907</xdr:colOff>
      <xdr:row>105</xdr:row>
      <xdr:rowOff>175260</xdr:rowOff>
    </xdr:to>
    <xdr:pic>
      <xdr:nvPicPr>
        <xdr:cNvPr id="15" name="Imagen 14">
          <a:extLst>
            <a:ext uri="{FF2B5EF4-FFF2-40B4-BE49-F238E27FC236}">
              <a16:creationId xmlns:a16="http://schemas.microsoft.com/office/drawing/2014/main" xmlns="" id="{FC0488B4-6FF5-4BCF-A47C-236EF818FD27}"/>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47576" t="7661" r="-304" b="28891"/>
        <a:stretch/>
      </xdr:blipFill>
      <xdr:spPr>
        <a:xfrm>
          <a:off x="8646947" y="66826721"/>
          <a:ext cx="2005814" cy="13665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00"/>
  <sheetViews>
    <sheetView tabSelected="1" view="pageBreakPreview" zoomScale="87" zoomScaleNormal="100" zoomScaleSheetLayoutView="87" workbookViewId="0">
      <selection activeCell="J17" sqref="J17"/>
    </sheetView>
  </sheetViews>
  <sheetFormatPr baseColWidth="10" defaultRowHeight="15" x14ac:dyDescent="0.25"/>
  <cols>
    <col min="1" max="1" width="8.5703125" style="36" customWidth="1"/>
    <col min="2" max="2" width="15.28515625" style="36" customWidth="1"/>
    <col min="3" max="3" width="7.42578125" style="36" customWidth="1"/>
    <col min="4" max="4" width="45.5703125" style="36" customWidth="1"/>
    <col min="5" max="13" width="11.7109375" style="36" customWidth="1"/>
    <col min="14" max="14" width="17.85546875" style="36" bestFit="1" customWidth="1"/>
    <col min="15" max="15" width="17.5703125" style="36" bestFit="1" customWidth="1"/>
    <col min="16" max="16" width="16" style="36" customWidth="1"/>
    <col min="17" max="17" width="12" style="36" bestFit="1" customWidth="1"/>
    <col min="18" max="18" width="11.42578125" style="36"/>
    <col min="19" max="20" width="12" style="36" bestFit="1" customWidth="1"/>
    <col min="21" max="16384" width="11.42578125" style="36"/>
  </cols>
  <sheetData>
    <row r="1" spans="2:20" ht="15.75" thickBot="1" x14ac:dyDescent="0.3">
      <c r="I1" s="8"/>
    </row>
    <row r="2" spans="2:20" ht="14.45" customHeight="1" x14ac:dyDescent="0.25">
      <c r="B2" s="118"/>
      <c r="C2" s="119"/>
      <c r="D2" s="120"/>
      <c r="E2" s="127" t="s">
        <v>25</v>
      </c>
      <c r="F2" s="127"/>
      <c r="G2" s="127"/>
      <c r="H2" s="127"/>
      <c r="I2" s="127"/>
      <c r="J2" s="127"/>
      <c r="K2" s="127"/>
      <c r="L2" s="127"/>
      <c r="M2" s="127"/>
      <c r="N2" s="127"/>
      <c r="O2" s="128"/>
    </row>
    <row r="3" spans="2:20" ht="14.45" customHeight="1" x14ac:dyDescent="0.25">
      <c r="B3" s="121"/>
      <c r="C3" s="122"/>
      <c r="D3" s="123"/>
      <c r="E3" s="129"/>
      <c r="F3" s="129"/>
      <c r="G3" s="129"/>
      <c r="H3" s="129"/>
      <c r="I3" s="129"/>
      <c r="J3" s="129"/>
      <c r="K3" s="129"/>
      <c r="L3" s="129"/>
      <c r="M3" s="129"/>
      <c r="N3" s="129"/>
      <c r="O3" s="130"/>
    </row>
    <row r="4" spans="2:20" ht="31.9" customHeight="1" thickBot="1" x14ac:dyDescent="0.3">
      <c r="B4" s="124"/>
      <c r="C4" s="125"/>
      <c r="D4" s="126"/>
      <c r="E4" s="131"/>
      <c r="F4" s="131"/>
      <c r="G4" s="131"/>
      <c r="H4" s="131"/>
      <c r="I4" s="131"/>
      <c r="J4" s="131"/>
      <c r="K4" s="131"/>
      <c r="L4" s="131"/>
      <c r="M4" s="131"/>
      <c r="N4" s="131"/>
      <c r="O4" s="132"/>
    </row>
    <row r="5" spans="2:20" ht="14.45" customHeight="1" x14ac:dyDescent="0.25">
      <c r="B5" s="133" t="s">
        <v>1</v>
      </c>
      <c r="C5" s="134"/>
      <c r="D5" s="135"/>
      <c r="E5" s="136" t="s">
        <v>2</v>
      </c>
      <c r="F5" s="137"/>
      <c r="G5" s="137"/>
      <c r="H5" s="137"/>
      <c r="I5" s="138"/>
      <c r="J5" s="134" t="s">
        <v>3</v>
      </c>
      <c r="K5" s="134"/>
      <c r="L5" s="142" t="s">
        <v>4</v>
      </c>
      <c r="M5" s="137"/>
      <c r="N5" s="137"/>
      <c r="O5" s="143"/>
    </row>
    <row r="6" spans="2:20" ht="24.6" customHeight="1" x14ac:dyDescent="0.25">
      <c r="B6" s="100"/>
      <c r="C6" s="101"/>
      <c r="D6" s="102"/>
      <c r="E6" s="139"/>
      <c r="F6" s="140"/>
      <c r="G6" s="140"/>
      <c r="H6" s="140"/>
      <c r="I6" s="141"/>
      <c r="J6" s="101"/>
      <c r="K6" s="101"/>
      <c r="L6" s="144"/>
      <c r="M6" s="140"/>
      <c r="N6" s="140"/>
      <c r="O6" s="145"/>
    </row>
    <row r="7" spans="2:20" ht="42.6" customHeight="1" x14ac:dyDescent="0.25">
      <c r="B7" s="100" t="s">
        <v>5</v>
      </c>
      <c r="C7" s="101"/>
      <c r="D7" s="102"/>
      <c r="E7" s="103" t="s">
        <v>33</v>
      </c>
      <c r="F7" s="103"/>
      <c r="G7" s="104"/>
      <c r="H7" s="104"/>
      <c r="I7" s="104"/>
      <c r="J7" s="104"/>
      <c r="K7" s="104"/>
      <c r="L7" s="104"/>
      <c r="M7" s="104"/>
      <c r="N7" s="104"/>
      <c r="O7" s="105"/>
    </row>
    <row r="8" spans="2:20" ht="21.6" customHeight="1" x14ac:dyDescent="0.25">
      <c r="B8" s="100" t="s">
        <v>6</v>
      </c>
      <c r="C8" s="101"/>
      <c r="D8" s="102"/>
      <c r="E8" s="109" t="s">
        <v>7</v>
      </c>
      <c r="F8" s="109"/>
      <c r="G8" s="110"/>
      <c r="H8" s="110" t="s">
        <v>8</v>
      </c>
      <c r="I8" s="110"/>
      <c r="J8" s="110"/>
      <c r="K8" s="111" t="s">
        <v>9</v>
      </c>
      <c r="L8" s="111"/>
      <c r="M8" s="111"/>
      <c r="N8" s="112" t="s">
        <v>10</v>
      </c>
      <c r="O8" s="113"/>
    </row>
    <row r="9" spans="2:20" ht="21.6" customHeight="1" x14ac:dyDescent="0.25">
      <c r="B9" s="100"/>
      <c r="C9" s="101"/>
      <c r="D9" s="102"/>
      <c r="E9" s="109" t="s">
        <v>11</v>
      </c>
      <c r="F9" s="109"/>
      <c r="G9" s="110"/>
      <c r="H9" s="110" t="s">
        <v>12</v>
      </c>
      <c r="I9" s="110"/>
      <c r="J9" s="110"/>
      <c r="K9" s="111"/>
      <c r="L9" s="111"/>
      <c r="M9" s="111"/>
      <c r="N9" s="112" t="s">
        <v>13</v>
      </c>
      <c r="O9" s="113"/>
    </row>
    <row r="10" spans="2:20" ht="21.6" customHeight="1" x14ac:dyDescent="0.25">
      <c r="B10" s="100"/>
      <c r="C10" s="101"/>
      <c r="D10" s="102"/>
      <c r="E10" s="109" t="s">
        <v>14</v>
      </c>
      <c r="F10" s="109"/>
      <c r="G10" s="110"/>
      <c r="H10" s="110" t="s">
        <v>15</v>
      </c>
      <c r="I10" s="110"/>
      <c r="J10" s="110"/>
      <c r="K10" s="111"/>
      <c r="L10" s="111"/>
      <c r="M10" s="111"/>
      <c r="N10" s="112" t="s">
        <v>16</v>
      </c>
      <c r="O10" s="113"/>
    </row>
    <row r="11" spans="2:20" ht="21.6" customHeight="1" thickBot="1" x14ac:dyDescent="0.3">
      <c r="B11" s="106"/>
      <c r="C11" s="107"/>
      <c r="D11" s="108"/>
      <c r="E11" s="114" t="s">
        <v>17</v>
      </c>
      <c r="F11" s="114"/>
      <c r="G11" s="115"/>
      <c r="H11" s="116" t="s">
        <v>18</v>
      </c>
      <c r="I11" s="116"/>
      <c r="J11" s="116"/>
      <c r="K11" s="116"/>
      <c r="L11" s="116"/>
      <c r="M11" s="116"/>
      <c r="N11" s="116"/>
      <c r="O11" s="117"/>
    </row>
    <row r="12" spans="2:20" ht="15" customHeight="1" thickBot="1" x14ac:dyDescent="0.3">
      <c r="B12" s="97" t="s">
        <v>27</v>
      </c>
      <c r="C12" s="98"/>
      <c r="D12" s="98"/>
      <c r="E12" s="98"/>
      <c r="F12" s="98"/>
      <c r="G12" s="98"/>
      <c r="H12" s="98"/>
      <c r="I12" s="98"/>
      <c r="J12" s="98"/>
      <c r="K12" s="98"/>
      <c r="L12" s="98"/>
      <c r="M12" s="98"/>
      <c r="N12" s="98"/>
      <c r="O12" s="99"/>
    </row>
    <row r="13" spans="2:20" ht="14.45" customHeight="1" x14ac:dyDescent="0.25">
      <c r="B13" s="88" t="s">
        <v>23</v>
      </c>
      <c r="C13" s="90" t="s">
        <v>19</v>
      </c>
      <c r="D13" s="92" t="s">
        <v>20</v>
      </c>
      <c r="E13" s="94" t="s">
        <v>26</v>
      </c>
      <c r="F13" s="94"/>
      <c r="G13" s="94"/>
      <c r="H13" s="95" t="s">
        <v>38</v>
      </c>
      <c r="I13" s="95"/>
      <c r="J13" s="95"/>
      <c r="K13" s="96" t="s">
        <v>39</v>
      </c>
      <c r="L13" s="96"/>
      <c r="M13" s="96"/>
      <c r="N13" s="86" t="s">
        <v>0</v>
      </c>
      <c r="O13" s="87"/>
    </row>
    <row r="14" spans="2:20" ht="32.450000000000003" customHeight="1" thickBot="1" x14ac:dyDescent="0.3">
      <c r="B14" s="89"/>
      <c r="C14" s="91"/>
      <c r="D14" s="93"/>
      <c r="E14" s="22" t="s">
        <v>21</v>
      </c>
      <c r="F14" s="22" t="s">
        <v>28</v>
      </c>
      <c r="G14" s="22" t="s">
        <v>29</v>
      </c>
      <c r="H14" s="20" t="s">
        <v>21</v>
      </c>
      <c r="I14" s="20" t="s">
        <v>28</v>
      </c>
      <c r="J14" s="20" t="s">
        <v>29</v>
      </c>
      <c r="K14" s="23" t="s">
        <v>22</v>
      </c>
      <c r="L14" s="23" t="s">
        <v>28</v>
      </c>
      <c r="M14" s="23" t="s">
        <v>29</v>
      </c>
      <c r="N14" s="21" t="s">
        <v>30</v>
      </c>
      <c r="O14" s="24" t="s">
        <v>29</v>
      </c>
    </row>
    <row r="15" spans="2:20" ht="21.75" customHeight="1" x14ac:dyDescent="0.25">
      <c r="B15" s="45" t="s">
        <v>44</v>
      </c>
      <c r="C15" s="40" t="s">
        <v>45</v>
      </c>
      <c r="D15" s="41"/>
      <c r="E15" s="41"/>
      <c r="F15" s="41"/>
      <c r="G15" s="41"/>
      <c r="H15" s="41"/>
      <c r="I15" s="41"/>
      <c r="J15" s="41"/>
      <c r="K15" s="41"/>
      <c r="L15" s="41"/>
      <c r="M15" s="41"/>
      <c r="N15" s="41"/>
      <c r="O15" s="42"/>
    </row>
    <row r="16" spans="2:20" ht="72" x14ac:dyDescent="0.25">
      <c r="B16" s="46"/>
      <c r="C16" s="1">
        <v>98</v>
      </c>
      <c r="D16" s="56" t="s">
        <v>35</v>
      </c>
      <c r="E16" s="75">
        <v>1566618</v>
      </c>
      <c r="F16" s="76">
        <f>ROUND(E16*19%,0)</f>
        <v>297657</v>
      </c>
      <c r="G16" s="77">
        <f t="shared" ref="G16:G62" si="0">E16+F16</f>
        <v>1864275</v>
      </c>
      <c r="H16" s="78">
        <v>1850000</v>
      </c>
      <c r="I16" s="79">
        <f>ROUND(H16*19%,0)</f>
        <v>351500</v>
      </c>
      <c r="J16" s="77">
        <f>H16+I16</f>
        <v>2201500</v>
      </c>
      <c r="K16" s="80">
        <v>900000</v>
      </c>
      <c r="L16" s="81">
        <f>ROUND(K16*19%,0)</f>
        <v>171000</v>
      </c>
      <c r="M16" s="77">
        <f t="shared" ref="M16:M62" si="1">K16+L16</f>
        <v>1071000</v>
      </c>
      <c r="N16" s="82">
        <f>ROUND(AVERAGE(G16,J16,M16),0)</f>
        <v>1712258</v>
      </c>
      <c r="O16" s="77">
        <f>+ROUND(N16*C16,0)</f>
        <v>167801284</v>
      </c>
      <c r="Q16" s="55"/>
      <c r="R16" s="3"/>
      <c r="S16" s="55"/>
      <c r="T16" s="55"/>
    </row>
    <row r="17" spans="2:20" ht="72" x14ac:dyDescent="0.25">
      <c r="B17" s="46"/>
      <c r="C17" s="1">
        <v>7</v>
      </c>
      <c r="D17" s="56" t="s">
        <v>36</v>
      </c>
      <c r="E17" s="75">
        <v>1806061</v>
      </c>
      <c r="F17" s="76">
        <f t="shared" ref="F17:F80" si="2">ROUND(E17*19%,0)</f>
        <v>343152</v>
      </c>
      <c r="G17" s="77">
        <f t="shared" si="0"/>
        <v>2149213</v>
      </c>
      <c r="H17" s="78">
        <v>950000</v>
      </c>
      <c r="I17" s="79">
        <f t="shared" ref="I17:I80" si="3">ROUND(H17*19%,0)</f>
        <v>180500</v>
      </c>
      <c r="J17" s="77">
        <f t="shared" ref="J17:J46" si="4">H17+I17</f>
        <v>1130500</v>
      </c>
      <c r="K17" s="80">
        <v>900000</v>
      </c>
      <c r="L17" s="81">
        <f t="shared" ref="L17:L80" si="5">ROUND(K17*19%,0)</f>
        <v>171000</v>
      </c>
      <c r="M17" s="77">
        <f t="shared" si="1"/>
        <v>1071000</v>
      </c>
      <c r="N17" s="82">
        <f t="shared" ref="N17:N80" si="6">ROUND(AVERAGE(G17,J17,M17),0)</f>
        <v>1450238</v>
      </c>
      <c r="O17" s="77">
        <f t="shared" ref="O17:O80" si="7">+ROUND(N17*C17,0)</f>
        <v>10151666</v>
      </c>
      <c r="Q17" s="55"/>
      <c r="R17" s="3"/>
      <c r="S17" s="55"/>
      <c r="T17" s="55"/>
    </row>
    <row r="18" spans="2:20" ht="72" x14ac:dyDescent="0.25">
      <c r="B18" s="46"/>
      <c r="C18" s="1">
        <v>20</v>
      </c>
      <c r="D18" s="56" t="s">
        <v>37</v>
      </c>
      <c r="E18" s="75">
        <v>2024657</v>
      </c>
      <c r="F18" s="76">
        <f t="shared" si="2"/>
        <v>384685</v>
      </c>
      <c r="G18" s="77">
        <f t="shared" si="0"/>
        <v>2409342</v>
      </c>
      <c r="H18" s="78">
        <v>1985000</v>
      </c>
      <c r="I18" s="79">
        <f t="shared" si="3"/>
        <v>377150</v>
      </c>
      <c r="J18" s="77">
        <f t="shared" si="4"/>
        <v>2362150</v>
      </c>
      <c r="K18" s="80">
        <v>960000</v>
      </c>
      <c r="L18" s="81">
        <f t="shared" si="5"/>
        <v>182400</v>
      </c>
      <c r="M18" s="77">
        <f t="shared" si="1"/>
        <v>1142400</v>
      </c>
      <c r="N18" s="82">
        <f t="shared" si="6"/>
        <v>1971297</v>
      </c>
      <c r="O18" s="77">
        <f t="shared" si="7"/>
        <v>39425940</v>
      </c>
      <c r="P18" s="8"/>
      <c r="Q18" s="55"/>
      <c r="R18" s="3"/>
      <c r="S18" s="55"/>
      <c r="T18" s="55"/>
    </row>
    <row r="19" spans="2:20" x14ac:dyDescent="0.25">
      <c r="B19" s="46"/>
      <c r="C19" s="43" t="s">
        <v>46</v>
      </c>
      <c r="D19" s="57"/>
      <c r="E19" s="83"/>
      <c r="F19" s="76"/>
      <c r="G19" s="83"/>
      <c r="H19" s="83"/>
      <c r="I19" s="79"/>
      <c r="J19" s="83"/>
      <c r="K19" s="83"/>
      <c r="L19" s="81"/>
      <c r="M19" s="83"/>
      <c r="N19" s="83"/>
      <c r="O19" s="83"/>
      <c r="Q19" s="55"/>
      <c r="R19" s="3"/>
      <c r="S19" s="55"/>
      <c r="T19" s="55"/>
    </row>
    <row r="20" spans="2:20" ht="76.5" customHeight="1" x14ac:dyDescent="0.25">
      <c r="B20" s="46"/>
      <c r="C20" s="1">
        <v>154</v>
      </c>
      <c r="D20" s="56" t="s">
        <v>41</v>
      </c>
      <c r="E20" s="75">
        <v>1566618</v>
      </c>
      <c r="F20" s="76">
        <f t="shared" si="2"/>
        <v>297657</v>
      </c>
      <c r="G20" s="77">
        <f t="shared" si="0"/>
        <v>1864275</v>
      </c>
      <c r="H20" s="78">
        <v>1850000</v>
      </c>
      <c r="I20" s="79">
        <f t="shared" si="3"/>
        <v>351500</v>
      </c>
      <c r="J20" s="77">
        <f t="shared" si="4"/>
        <v>2201500</v>
      </c>
      <c r="K20" s="80">
        <v>900000</v>
      </c>
      <c r="L20" s="81">
        <f t="shared" si="5"/>
        <v>171000</v>
      </c>
      <c r="M20" s="77">
        <f t="shared" si="1"/>
        <v>1071000</v>
      </c>
      <c r="N20" s="82">
        <f t="shared" si="6"/>
        <v>1712258</v>
      </c>
      <c r="O20" s="77">
        <f t="shared" si="7"/>
        <v>263687732</v>
      </c>
      <c r="Q20" s="55"/>
      <c r="R20" s="3"/>
      <c r="S20" s="55"/>
      <c r="T20" s="55"/>
    </row>
    <row r="21" spans="2:20" ht="72" x14ac:dyDescent="0.25">
      <c r="B21" s="46"/>
      <c r="C21" s="1">
        <v>12</v>
      </c>
      <c r="D21" s="56" t="s">
        <v>40</v>
      </c>
      <c r="E21" s="75">
        <v>2024657</v>
      </c>
      <c r="F21" s="76">
        <f t="shared" si="2"/>
        <v>384685</v>
      </c>
      <c r="G21" s="77">
        <f t="shared" si="0"/>
        <v>2409342</v>
      </c>
      <c r="H21" s="78">
        <v>1985000</v>
      </c>
      <c r="I21" s="79">
        <f t="shared" si="3"/>
        <v>377150</v>
      </c>
      <c r="J21" s="77">
        <f t="shared" si="4"/>
        <v>2362150</v>
      </c>
      <c r="K21" s="80">
        <v>960000</v>
      </c>
      <c r="L21" s="81">
        <f t="shared" si="5"/>
        <v>182400</v>
      </c>
      <c r="M21" s="77">
        <f t="shared" si="1"/>
        <v>1142400</v>
      </c>
      <c r="N21" s="82">
        <f t="shared" si="6"/>
        <v>1971297</v>
      </c>
      <c r="O21" s="77">
        <f t="shared" si="7"/>
        <v>23655564</v>
      </c>
      <c r="Q21" s="55"/>
      <c r="R21" s="3"/>
      <c r="S21" s="55"/>
      <c r="T21" s="55"/>
    </row>
    <row r="22" spans="2:20" ht="72" x14ac:dyDescent="0.25">
      <c r="B22" s="46"/>
      <c r="C22" s="1">
        <v>3</v>
      </c>
      <c r="D22" s="56" t="s">
        <v>42</v>
      </c>
      <c r="E22" s="75">
        <v>1877442</v>
      </c>
      <c r="F22" s="76">
        <f t="shared" si="2"/>
        <v>356714</v>
      </c>
      <c r="G22" s="77">
        <f t="shared" si="0"/>
        <v>2234156</v>
      </c>
      <c r="H22" s="78">
        <v>2120000</v>
      </c>
      <c r="I22" s="79">
        <f t="shared" si="3"/>
        <v>402800</v>
      </c>
      <c r="J22" s="77">
        <f t="shared" si="4"/>
        <v>2522800</v>
      </c>
      <c r="K22" s="80">
        <v>1000000</v>
      </c>
      <c r="L22" s="81">
        <f t="shared" si="5"/>
        <v>190000</v>
      </c>
      <c r="M22" s="77">
        <f t="shared" si="1"/>
        <v>1190000</v>
      </c>
      <c r="N22" s="82">
        <f t="shared" si="6"/>
        <v>1982319</v>
      </c>
      <c r="O22" s="77">
        <f t="shared" si="7"/>
        <v>5946957</v>
      </c>
      <c r="Q22" s="55"/>
      <c r="R22" s="3"/>
      <c r="S22" s="55"/>
      <c r="T22" s="55"/>
    </row>
    <row r="23" spans="2:20" ht="72" x14ac:dyDescent="0.25">
      <c r="B23" s="46"/>
      <c r="C23" s="1">
        <v>8</v>
      </c>
      <c r="D23" s="56" t="s">
        <v>43</v>
      </c>
      <c r="E23" s="75">
        <v>1891052</v>
      </c>
      <c r="F23" s="76">
        <f t="shared" si="2"/>
        <v>359300</v>
      </c>
      <c r="G23" s="77">
        <f>E23+F23</f>
        <v>2250352</v>
      </c>
      <c r="H23" s="78">
        <v>1450000</v>
      </c>
      <c r="I23" s="79">
        <f t="shared" si="3"/>
        <v>275500</v>
      </c>
      <c r="J23" s="77">
        <f t="shared" si="4"/>
        <v>1725500</v>
      </c>
      <c r="K23" s="80">
        <v>880000</v>
      </c>
      <c r="L23" s="81">
        <f t="shared" si="5"/>
        <v>167200</v>
      </c>
      <c r="M23" s="77">
        <f t="shared" si="1"/>
        <v>1047200</v>
      </c>
      <c r="N23" s="82">
        <f t="shared" si="6"/>
        <v>1674351</v>
      </c>
      <c r="O23" s="77">
        <f t="shared" si="7"/>
        <v>13394808</v>
      </c>
      <c r="P23" s="8"/>
      <c r="Q23" s="55"/>
      <c r="R23" s="3"/>
      <c r="S23" s="55"/>
      <c r="T23" s="55"/>
    </row>
    <row r="24" spans="2:20" x14ac:dyDescent="0.25">
      <c r="B24" s="46"/>
      <c r="C24" s="43" t="s">
        <v>34</v>
      </c>
      <c r="D24" s="57"/>
      <c r="E24" s="83"/>
      <c r="F24" s="76"/>
      <c r="G24" s="83"/>
      <c r="H24" s="83"/>
      <c r="I24" s="79"/>
      <c r="J24" s="83"/>
      <c r="K24" s="83"/>
      <c r="L24" s="81"/>
      <c r="M24" s="83"/>
      <c r="N24" s="83"/>
      <c r="O24" s="83"/>
      <c r="Q24" s="55"/>
      <c r="R24" s="3"/>
      <c r="S24" s="55"/>
      <c r="T24" s="55"/>
    </row>
    <row r="25" spans="2:20" ht="72" x14ac:dyDescent="0.25">
      <c r="B25" s="46"/>
      <c r="C25" s="1">
        <v>30</v>
      </c>
      <c r="D25" s="56" t="s">
        <v>35</v>
      </c>
      <c r="E25" s="75">
        <v>1566618</v>
      </c>
      <c r="F25" s="76">
        <f t="shared" si="2"/>
        <v>297657</v>
      </c>
      <c r="G25" s="77">
        <f>E25+F25</f>
        <v>1864275</v>
      </c>
      <c r="H25" s="78">
        <v>1850000</v>
      </c>
      <c r="I25" s="79">
        <f t="shared" si="3"/>
        <v>351500</v>
      </c>
      <c r="J25" s="77">
        <f t="shared" si="4"/>
        <v>2201500</v>
      </c>
      <c r="K25" s="80">
        <v>900000</v>
      </c>
      <c r="L25" s="81">
        <f t="shared" si="5"/>
        <v>171000</v>
      </c>
      <c r="M25" s="77">
        <f t="shared" ref="M25:M29" si="8">K25+L25</f>
        <v>1071000</v>
      </c>
      <c r="N25" s="82">
        <f t="shared" si="6"/>
        <v>1712258</v>
      </c>
      <c r="O25" s="77">
        <f t="shared" si="7"/>
        <v>51367740</v>
      </c>
      <c r="Q25" s="55"/>
      <c r="R25" s="3"/>
      <c r="S25" s="55"/>
      <c r="T25" s="55"/>
    </row>
    <row r="26" spans="2:20" ht="72" x14ac:dyDescent="0.25">
      <c r="B26" s="46"/>
      <c r="C26" s="1">
        <v>6</v>
      </c>
      <c r="D26" s="56" t="s">
        <v>37</v>
      </c>
      <c r="E26" s="75">
        <v>2024657</v>
      </c>
      <c r="F26" s="76">
        <f t="shared" si="2"/>
        <v>384685</v>
      </c>
      <c r="G26" s="77">
        <f t="shared" ref="G26:G28" si="9">E26+F26</f>
        <v>2409342</v>
      </c>
      <c r="H26" s="78">
        <v>1985000</v>
      </c>
      <c r="I26" s="79">
        <f t="shared" si="3"/>
        <v>377150</v>
      </c>
      <c r="J26" s="77">
        <f t="shared" si="4"/>
        <v>2362150</v>
      </c>
      <c r="K26" s="80">
        <v>960000</v>
      </c>
      <c r="L26" s="81">
        <f t="shared" si="5"/>
        <v>182400</v>
      </c>
      <c r="M26" s="77">
        <f t="shared" si="8"/>
        <v>1142400</v>
      </c>
      <c r="N26" s="82">
        <f t="shared" si="6"/>
        <v>1971297</v>
      </c>
      <c r="O26" s="77">
        <f t="shared" si="7"/>
        <v>11827782</v>
      </c>
      <c r="Q26" s="55"/>
      <c r="R26" s="3"/>
      <c r="S26" s="55"/>
      <c r="T26" s="55"/>
    </row>
    <row r="27" spans="2:20" ht="72" x14ac:dyDescent="0.25">
      <c r="B27" s="46"/>
      <c r="C27" s="1">
        <v>4</v>
      </c>
      <c r="D27" s="56" t="s">
        <v>47</v>
      </c>
      <c r="E27" s="75">
        <v>2089356</v>
      </c>
      <c r="F27" s="76">
        <f t="shared" si="2"/>
        <v>396978</v>
      </c>
      <c r="G27" s="77">
        <f t="shared" si="9"/>
        <v>2486334</v>
      </c>
      <c r="H27" s="78">
        <v>1985000</v>
      </c>
      <c r="I27" s="79">
        <f t="shared" si="3"/>
        <v>377150</v>
      </c>
      <c r="J27" s="77">
        <f t="shared" si="4"/>
        <v>2362150</v>
      </c>
      <c r="K27" s="80">
        <v>960000</v>
      </c>
      <c r="L27" s="81">
        <f t="shared" si="5"/>
        <v>182400</v>
      </c>
      <c r="M27" s="77">
        <f t="shared" si="8"/>
        <v>1142400</v>
      </c>
      <c r="N27" s="82">
        <f t="shared" si="6"/>
        <v>1996961</v>
      </c>
      <c r="O27" s="77">
        <f t="shared" si="7"/>
        <v>7987844</v>
      </c>
      <c r="Q27" s="55"/>
      <c r="R27" s="3"/>
      <c r="S27" s="55"/>
      <c r="T27" s="55"/>
    </row>
    <row r="28" spans="2:20" ht="63" x14ac:dyDescent="0.25">
      <c r="B28" s="46"/>
      <c r="C28" s="1">
        <v>1</v>
      </c>
      <c r="D28" s="56" t="s">
        <v>48</v>
      </c>
      <c r="E28" s="75">
        <v>3098089</v>
      </c>
      <c r="F28" s="76">
        <f t="shared" si="2"/>
        <v>588637</v>
      </c>
      <c r="G28" s="77">
        <f t="shared" si="9"/>
        <v>3686726</v>
      </c>
      <c r="H28" s="78">
        <v>1776000</v>
      </c>
      <c r="I28" s="79">
        <f t="shared" si="3"/>
        <v>337440</v>
      </c>
      <c r="J28" s="77">
        <f t="shared" si="4"/>
        <v>2113440</v>
      </c>
      <c r="K28" s="80">
        <v>1200000</v>
      </c>
      <c r="L28" s="81">
        <f t="shared" si="5"/>
        <v>228000</v>
      </c>
      <c r="M28" s="77">
        <f t="shared" si="8"/>
        <v>1428000</v>
      </c>
      <c r="N28" s="82">
        <f t="shared" si="6"/>
        <v>2409389</v>
      </c>
      <c r="O28" s="77">
        <f t="shared" si="7"/>
        <v>2409389</v>
      </c>
      <c r="Q28" s="55"/>
      <c r="R28" s="3"/>
      <c r="S28" s="55"/>
      <c r="T28" s="55"/>
    </row>
    <row r="29" spans="2:20" ht="18" x14ac:dyDescent="0.25">
      <c r="B29" s="46"/>
      <c r="C29" s="15">
        <v>3</v>
      </c>
      <c r="D29" s="58" t="s">
        <v>49</v>
      </c>
      <c r="E29" s="75">
        <v>335610</v>
      </c>
      <c r="F29" s="76">
        <f t="shared" si="2"/>
        <v>63766</v>
      </c>
      <c r="G29" s="77">
        <f t="shared" si="0"/>
        <v>399376</v>
      </c>
      <c r="H29" s="78">
        <v>167000</v>
      </c>
      <c r="I29" s="79">
        <f t="shared" si="3"/>
        <v>31730</v>
      </c>
      <c r="J29" s="77">
        <f t="shared" si="4"/>
        <v>198730</v>
      </c>
      <c r="K29" s="80">
        <v>180000</v>
      </c>
      <c r="L29" s="81">
        <f t="shared" si="5"/>
        <v>34200</v>
      </c>
      <c r="M29" s="77">
        <f t="shared" si="8"/>
        <v>214200</v>
      </c>
      <c r="N29" s="82">
        <f t="shared" si="6"/>
        <v>270769</v>
      </c>
      <c r="O29" s="77">
        <f t="shared" si="7"/>
        <v>812307</v>
      </c>
      <c r="Q29" s="55"/>
      <c r="R29" s="3"/>
      <c r="S29" s="55"/>
      <c r="T29" s="55"/>
    </row>
    <row r="30" spans="2:20" ht="18.75" thickBot="1" x14ac:dyDescent="0.3">
      <c r="B30" s="47"/>
      <c r="C30" s="27">
        <v>2</v>
      </c>
      <c r="D30" s="59" t="s">
        <v>50</v>
      </c>
      <c r="E30" s="75">
        <v>415709</v>
      </c>
      <c r="F30" s="76">
        <f t="shared" si="2"/>
        <v>78985</v>
      </c>
      <c r="G30" s="77">
        <f>E30+F30</f>
        <v>494694</v>
      </c>
      <c r="H30" s="78">
        <v>181300</v>
      </c>
      <c r="I30" s="79">
        <f t="shared" si="3"/>
        <v>34447</v>
      </c>
      <c r="J30" s="77">
        <f t="shared" si="4"/>
        <v>215747</v>
      </c>
      <c r="K30" s="80">
        <v>190000</v>
      </c>
      <c r="L30" s="81">
        <f t="shared" si="5"/>
        <v>36100</v>
      </c>
      <c r="M30" s="77">
        <f>K30+L30</f>
        <v>226100</v>
      </c>
      <c r="N30" s="82">
        <f t="shared" si="6"/>
        <v>312180</v>
      </c>
      <c r="O30" s="77">
        <f t="shared" si="7"/>
        <v>624360</v>
      </c>
      <c r="P30" s="8"/>
      <c r="Q30" s="55"/>
      <c r="R30" s="3"/>
      <c r="S30" s="55"/>
      <c r="T30" s="55"/>
    </row>
    <row r="31" spans="2:20" ht="24" customHeight="1" x14ac:dyDescent="0.25">
      <c r="B31" s="29" t="s">
        <v>52</v>
      </c>
      <c r="C31" s="28">
        <v>2</v>
      </c>
      <c r="D31" s="60" t="s">
        <v>53</v>
      </c>
      <c r="E31" s="75"/>
      <c r="F31" s="76"/>
      <c r="G31" s="77"/>
      <c r="H31" s="78">
        <v>2450000</v>
      </c>
      <c r="I31" s="79">
        <f t="shared" si="3"/>
        <v>465500</v>
      </c>
      <c r="J31" s="77">
        <f t="shared" si="4"/>
        <v>2915500</v>
      </c>
      <c r="K31" s="80">
        <v>600000</v>
      </c>
      <c r="L31" s="81">
        <f t="shared" si="5"/>
        <v>114000</v>
      </c>
      <c r="M31" s="77">
        <f t="shared" si="1"/>
        <v>714000</v>
      </c>
      <c r="N31" s="82">
        <f t="shared" si="6"/>
        <v>1814750</v>
      </c>
      <c r="O31" s="77">
        <f t="shared" si="7"/>
        <v>3629500</v>
      </c>
      <c r="Q31" s="55"/>
      <c r="R31" s="3"/>
      <c r="S31" s="55"/>
      <c r="T31" s="55"/>
    </row>
    <row r="32" spans="2:20" ht="15.75" thickBot="1" x14ac:dyDescent="0.3">
      <c r="B32" s="31" t="s">
        <v>51</v>
      </c>
      <c r="C32" s="30">
        <v>2</v>
      </c>
      <c r="D32" s="61" t="s">
        <v>31</v>
      </c>
      <c r="E32" s="75">
        <v>1870000</v>
      </c>
      <c r="F32" s="76">
        <f t="shared" si="2"/>
        <v>355300</v>
      </c>
      <c r="G32" s="77">
        <f t="shared" si="0"/>
        <v>2225300</v>
      </c>
      <c r="H32" s="78">
        <v>2900000</v>
      </c>
      <c r="I32" s="79">
        <f t="shared" si="3"/>
        <v>551000</v>
      </c>
      <c r="J32" s="77">
        <f t="shared" si="4"/>
        <v>3451000</v>
      </c>
      <c r="K32" s="80">
        <v>1800000</v>
      </c>
      <c r="L32" s="81">
        <f t="shared" si="5"/>
        <v>342000</v>
      </c>
      <c r="M32" s="77">
        <f t="shared" si="1"/>
        <v>2142000</v>
      </c>
      <c r="N32" s="82">
        <f t="shared" si="6"/>
        <v>2606100</v>
      </c>
      <c r="O32" s="77">
        <f t="shared" si="7"/>
        <v>5212200</v>
      </c>
      <c r="Q32" s="55"/>
      <c r="R32" s="3"/>
      <c r="S32" s="55"/>
      <c r="T32" s="55"/>
    </row>
    <row r="33" spans="2:20" ht="36.75" customHeight="1" x14ac:dyDescent="0.25">
      <c r="B33" s="37" t="s">
        <v>54</v>
      </c>
      <c r="C33" s="11">
        <v>8</v>
      </c>
      <c r="D33" s="62" t="s">
        <v>55</v>
      </c>
      <c r="E33" s="75">
        <v>756000</v>
      </c>
      <c r="F33" s="76">
        <f t="shared" si="2"/>
        <v>143640</v>
      </c>
      <c r="G33" s="77">
        <f t="shared" si="0"/>
        <v>899640</v>
      </c>
      <c r="H33" s="78">
        <v>1450000</v>
      </c>
      <c r="I33" s="79">
        <f t="shared" si="3"/>
        <v>275500</v>
      </c>
      <c r="J33" s="77">
        <f t="shared" si="4"/>
        <v>1725500</v>
      </c>
      <c r="K33" s="80">
        <v>380000</v>
      </c>
      <c r="L33" s="81">
        <f t="shared" si="5"/>
        <v>72200</v>
      </c>
      <c r="M33" s="77">
        <f t="shared" si="1"/>
        <v>452200</v>
      </c>
      <c r="N33" s="82">
        <f t="shared" si="6"/>
        <v>1025780</v>
      </c>
      <c r="O33" s="77">
        <f t="shared" si="7"/>
        <v>8206240</v>
      </c>
      <c r="Q33" s="55"/>
      <c r="R33" s="3"/>
      <c r="S33" s="55"/>
      <c r="T33" s="55"/>
    </row>
    <row r="34" spans="2:20" ht="36.75" customHeight="1" x14ac:dyDescent="0.25">
      <c r="B34" s="38"/>
      <c r="C34" s="1">
        <v>4</v>
      </c>
      <c r="D34" s="56" t="s">
        <v>83</v>
      </c>
      <c r="E34" s="75">
        <v>3250000</v>
      </c>
      <c r="F34" s="76">
        <f t="shared" si="2"/>
        <v>617500</v>
      </c>
      <c r="G34" s="77">
        <f t="shared" si="0"/>
        <v>3867500</v>
      </c>
      <c r="H34" s="78">
        <v>2050000</v>
      </c>
      <c r="I34" s="79">
        <f t="shared" si="3"/>
        <v>389500</v>
      </c>
      <c r="J34" s="77">
        <f t="shared" si="4"/>
        <v>2439500</v>
      </c>
      <c r="K34" s="80"/>
      <c r="L34" s="81"/>
      <c r="M34" s="77"/>
      <c r="N34" s="82">
        <f t="shared" si="6"/>
        <v>3153500</v>
      </c>
      <c r="O34" s="77">
        <f t="shared" si="7"/>
        <v>12614000</v>
      </c>
      <c r="Q34" s="55"/>
      <c r="R34" s="3"/>
      <c r="S34" s="55"/>
      <c r="T34" s="55"/>
    </row>
    <row r="35" spans="2:20" ht="33" customHeight="1" x14ac:dyDescent="0.25">
      <c r="B35" s="38"/>
      <c r="C35" s="1">
        <v>17</v>
      </c>
      <c r="D35" s="56" t="s">
        <v>56</v>
      </c>
      <c r="E35" s="75">
        <v>756000</v>
      </c>
      <c r="F35" s="76">
        <f t="shared" si="2"/>
        <v>143640</v>
      </c>
      <c r="G35" s="77">
        <f t="shared" si="0"/>
        <v>899640</v>
      </c>
      <c r="H35" s="78">
        <v>2334000</v>
      </c>
      <c r="I35" s="79">
        <f t="shared" si="3"/>
        <v>443460</v>
      </c>
      <c r="J35" s="77">
        <f t="shared" si="4"/>
        <v>2777460</v>
      </c>
      <c r="K35" s="80">
        <v>380000</v>
      </c>
      <c r="L35" s="81">
        <f t="shared" si="5"/>
        <v>72200</v>
      </c>
      <c r="M35" s="77">
        <f t="shared" si="1"/>
        <v>452200</v>
      </c>
      <c r="N35" s="82">
        <f t="shared" si="6"/>
        <v>1376433</v>
      </c>
      <c r="O35" s="77">
        <f t="shared" si="7"/>
        <v>23399361</v>
      </c>
      <c r="Q35" s="55"/>
      <c r="R35" s="3"/>
      <c r="S35" s="55"/>
      <c r="T35" s="55"/>
    </row>
    <row r="36" spans="2:20" ht="36.75" customHeight="1" x14ac:dyDescent="0.25">
      <c r="B36" s="38"/>
      <c r="C36" s="1">
        <v>100</v>
      </c>
      <c r="D36" s="56" t="s">
        <v>57</v>
      </c>
      <c r="E36" s="75">
        <v>248000</v>
      </c>
      <c r="F36" s="76">
        <f t="shared" si="2"/>
        <v>47120</v>
      </c>
      <c r="G36" s="77">
        <f t="shared" si="0"/>
        <v>295120</v>
      </c>
      <c r="H36" s="78">
        <v>250000</v>
      </c>
      <c r="I36" s="79">
        <f t="shared" si="3"/>
        <v>47500</v>
      </c>
      <c r="J36" s="77">
        <f t="shared" si="4"/>
        <v>297500</v>
      </c>
      <c r="K36" s="80">
        <v>180000</v>
      </c>
      <c r="L36" s="81">
        <f t="shared" si="5"/>
        <v>34200</v>
      </c>
      <c r="M36" s="77">
        <f t="shared" si="1"/>
        <v>214200</v>
      </c>
      <c r="N36" s="82">
        <f t="shared" si="6"/>
        <v>268940</v>
      </c>
      <c r="O36" s="77">
        <f t="shared" si="7"/>
        <v>26894000</v>
      </c>
      <c r="Q36" s="55"/>
      <c r="R36" s="3"/>
      <c r="S36" s="55"/>
      <c r="T36" s="55"/>
    </row>
    <row r="37" spans="2:20" ht="36.75" customHeight="1" x14ac:dyDescent="0.25">
      <c r="B37" s="38"/>
      <c r="C37" s="1">
        <v>41</v>
      </c>
      <c r="D37" s="56" t="s">
        <v>84</v>
      </c>
      <c r="E37" s="75">
        <v>438900</v>
      </c>
      <c r="F37" s="76">
        <f t="shared" si="2"/>
        <v>83391</v>
      </c>
      <c r="G37" s="77">
        <f t="shared" si="0"/>
        <v>522291</v>
      </c>
      <c r="H37" s="78">
        <v>380000</v>
      </c>
      <c r="I37" s="79">
        <f t="shared" si="3"/>
        <v>72200</v>
      </c>
      <c r="J37" s="77">
        <f t="shared" si="4"/>
        <v>452200</v>
      </c>
      <c r="K37" s="80">
        <v>220000</v>
      </c>
      <c r="L37" s="81">
        <f t="shared" si="5"/>
        <v>41800</v>
      </c>
      <c r="M37" s="77">
        <f t="shared" si="1"/>
        <v>261800</v>
      </c>
      <c r="N37" s="82">
        <f t="shared" si="6"/>
        <v>412097</v>
      </c>
      <c r="O37" s="77">
        <f t="shared" si="7"/>
        <v>16895977</v>
      </c>
      <c r="Q37" s="55"/>
      <c r="R37" s="3"/>
      <c r="S37" s="55"/>
      <c r="T37" s="55"/>
    </row>
    <row r="38" spans="2:20" ht="59.25" customHeight="1" x14ac:dyDescent="0.25">
      <c r="B38" s="38"/>
      <c r="C38" s="1">
        <v>1</v>
      </c>
      <c r="D38" s="56" t="s">
        <v>85</v>
      </c>
      <c r="E38" s="75">
        <v>18900000</v>
      </c>
      <c r="F38" s="76">
        <f t="shared" si="2"/>
        <v>3591000</v>
      </c>
      <c r="G38" s="77">
        <f t="shared" si="0"/>
        <v>22491000</v>
      </c>
      <c r="H38" s="78">
        <v>13800000</v>
      </c>
      <c r="I38" s="79">
        <f t="shared" si="3"/>
        <v>2622000</v>
      </c>
      <c r="J38" s="77">
        <f t="shared" si="4"/>
        <v>16422000</v>
      </c>
      <c r="K38" s="80">
        <v>25000000</v>
      </c>
      <c r="L38" s="81">
        <f t="shared" si="5"/>
        <v>4750000</v>
      </c>
      <c r="M38" s="77">
        <f t="shared" si="1"/>
        <v>29750000</v>
      </c>
      <c r="N38" s="82">
        <f t="shared" si="6"/>
        <v>22887667</v>
      </c>
      <c r="O38" s="77">
        <f t="shared" si="7"/>
        <v>22887667</v>
      </c>
      <c r="Q38" s="55"/>
      <c r="R38" s="3"/>
      <c r="S38" s="55"/>
      <c r="T38" s="55"/>
    </row>
    <row r="39" spans="2:20" ht="57.75" customHeight="1" x14ac:dyDescent="0.25">
      <c r="B39" s="38"/>
      <c r="C39" s="15">
        <v>8</v>
      </c>
      <c r="D39" s="63" t="s">
        <v>58</v>
      </c>
      <c r="E39" s="75">
        <v>2520000</v>
      </c>
      <c r="F39" s="76">
        <f t="shared" si="2"/>
        <v>478800</v>
      </c>
      <c r="G39" s="77">
        <f t="shared" si="0"/>
        <v>2998800</v>
      </c>
      <c r="H39" s="78">
        <v>1500000</v>
      </c>
      <c r="I39" s="79">
        <f t="shared" si="3"/>
        <v>285000</v>
      </c>
      <c r="J39" s="77">
        <f t="shared" si="4"/>
        <v>1785000</v>
      </c>
      <c r="K39" s="80">
        <v>1900000</v>
      </c>
      <c r="L39" s="81">
        <f t="shared" si="5"/>
        <v>361000</v>
      </c>
      <c r="M39" s="77">
        <f t="shared" si="1"/>
        <v>2261000</v>
      </c>
      <c r="N39" s="82">
        <f t="shared" si="6"/>
        <v>2348267</v>
      </c>
      <c r="O39" s="77">
        <f t="shared" si="7"/>
        <v>18786136</v>
      </c>
      <c r="Q39" s="55"/>
      <c r="R39" s="3"/>
      <c r="S39" s="55"/>
      <c r="T39" s="55"/>
    </row>
    <row r="40" spans="2:20" ht="54.75" customHeight="1" thickBot="1" x14ac:dyDescent="0.3">
      <c r="B40" s="39"/>
      <c r="C40" s="16">
        <v>8</v>
      </c>
      <c r="D40" s="64" t="s">
        <v>59</v>
      </c>
      <c r="E40" s="75">
        <v>525000</v>
      </c>
      <c r="F40" s="76">
        <f t="shared" si="2"/>
        <v>99750</v>
      </c>
      <c r="G40" s="77">
        <f t="shared" si="0"/>
        <v>624750</v>
      </c>
      <c r="H40" s="78">
        <v>244000</v>
      </c>
      <c r="I40" s="79">
        <f t="shared" si="3"/>
        <v>46360</v>
      </c>
      <c r="J40" s="77">
        <f t="shared" si="4"/>
        <v>290360</v>
      </c>
      <c r="K40" s="80">
        <v>480000</v>
      </c>
      <c r="L40" s="81">
        <f t="shared" si="5"/>
        <v>91200</v>
      </c>
      <c r="M40" s="77">
        <f t="shared" si="1"/>
        <v>571200</v>
      </c>
      <c r="N40" s="82">
        <f t="shared" si="6"/>
        <v>495437</v>
      </c>
      <c r="O40" s="77">
        <f t="shared" si="7"/>
        <v>3963496</v>
      </c>
      <c r="P40" s="8"/>
      <c r="Q40" s="55"/>
      <c r="R40" s="3"/>
      <c r="S40" s="55"/>
      <c r="T40" s="55"/>
    </row>
    <row r="41" spans="2:20" ht="36" x14ac:dyDescent="0.25">
      <c r="B41" s="29" t="s">
        <v>60</v>
      </c>
      <c r="C41" s="14">
        <v>1</v>
      </c>
      <c r="D41" s="60" t="s">
        <v>61</v>
      </c>
      <c r="E41" s="75">
        <v>18400000</v>
      </c>
      <c r="F41" s="76">
        <f t="shared" si="2"/>
        <v>3496000</v>
      </c>
      <c r="G41" s="77">
        <f t="shared" si="0"/>
        <v>21896000</v>
      </c>
      <c r="H41" s="78">
        <v>14800000</v>
      </c>
      <c r="I41" s="79">
        <f t="shared" si="3"/>
        <v>2812000</v>
      </c>
      <c r="J41" s="77">
        <f t="shared" si="4"/>
        <v>17612000</v>
      </c>
      <c r="K41" s="80">
        <v>12000000</v>
      </c>
      <c r="L41" s="81">
        <f t="shared" si="5"/>
        <v>2280000</v>
      </c>
      <c r="M41" s="77">
        <f t="shared" si="1"/>
        <v>14280000</v>
      </c>
      <c r="N41" s="82">
        <f t="shared" si="6"/>
        <v>17929333</v>
      </c>
      <c r="O41" s="77">
        <f t="shared" si="7"/>
        <v>17929333</v>
      </c>
      <c r="Q41" s="55"/>
      <c r="R41" s="3"/>
      <c r="S41" s="55"/>
      <c r="T41" s="55"/>
    </row>
    <row r="42" spans="2:20" ht="36" x14ac:dyDescent="0.25">
      <c r="B42" s="29"/>
      <c r="C42" s="14">
        <v>1</v>
      </c>
      <c r="D42" s="60" t="s">
        <v>62</v>
      </c>
      <c r="E42" s="75">
        <v>13800000</v>
      </c>
      <c r="F42" s="76">
        <f t="shared" si="2"/>
        <v>2622000</v>
      </c>
      <c r="G42" s="77">
        <f t="shared" si="0"/>
        <v>16422000</v>
      </c>
      <c r="H42" s="78">
        <v>11100000</v>
      </c>
      <c r="I42" s="79">
        <f t="shared" si="3"/>
        <v>2109000</v>
      </c>
      <c r="J42" s="77">
        <f t="shared" si="4"/>
        <v>13209000</v>
      </c>
      <c r="K42" s="80">
        <v>9000000</v>
      </c>
      <c r="L42" s="81">
        <f t="shared" si="5"/>
        <v>1710000</v>
      </c>
      <c r="M42" s="77">
        <f t="shared" si="1"/>
        <v>10710000</v>
      </c>
      <c r="N42" s="82">
        <f t="shared" si="6"/>
        <v>13447000</v>
      </c>
      <c r="O42" s="77">
        <f t="shared" si="7"/>
        <v>13447000</v>
      </c>
      <c r="Q42" s="55"/>
      <c r="R42" s="3"/>
      <c r="S42" s="55"/>
      <c r="T42" s="55"/>
    </row>
    <row r="43" spans="2:20" ht="36" x14ac:dyDescent="0.25">
      <c r="B43" s="29"/>
      <c r="C43" s="14">
        <v>1</v>
      </c>
      <c r="D43" s="60" t="s">
        <v>63</v>
      </c>
      <c r="E43" s="75">
        <v>16100000</v>
      </c>
      <c r="F43" s="76">
        <f t="shared" si="2"/>
        <v>3059000</v>
      </c>
      <c r="G43" s="77">
        <f t="shared" si="0"/>
        <v>19159000</v>
      </c>
      <c r="H43" s="78">
        <v>12950000</v>
      </c>
      <c r="I43" s="79">
        <f t="shared" si="3"/>
        <v>2460500</v>
      </c>
      <c r="J43" s="77">
        <f t="shared" si="4"/>
        <v>15410500</v>
      </c>
      <c r="K43" s="80">
        <v>11000000</v>
      </c>
      <c r="L43" s="81">
        <f t="shared" si="5"/>
        <v>2090000</v>
      </c>
      <c r="M43" s="77">
        <f t="shared" si="1"/>
        <v>13090000</v>
      </c>
      <c r="N43" s="82">
        <f t="shared" si="6"/>
        <v>15886500</v>
      </c>
      <c r="O43" s="77">
        <f t="shared" si="7"/>
        <v>15886500</v>
      </c>
      <c r="Q43" s="55"/>
      <c r="R43" s="3"/>
      <c r="S43" s="55"/>
      <c r="T43" s="55"/>
    </row>
    <row r="44" spans="2:20" ht="45" x14ac:dyDescent="0.25">
      <c r="B44" s="38"/>
      <c r="C44" s="1">
        <v>1</v>
      </c>
      <c r="D44" s="56" t="s">
        <v>64</v>
      </c>
      <c r="E44" s="75">
        <v>11500000</v>
      </c>
      <c r="F44" s="76">
        <f t="shared" si="2"/>
        <v>2185000</v>
      </c>
      <c r="G44" s="77">
        <f t="shared" si="0"/>
        <v>13685000</v>
      </c>
      <c r="H44" s="78">
        <v>9250000</v>
      </c>
      <c r="I44" s="79">
        <f t="shared" si="3"/>
        <v>1757500</v>
      </c>
      <c r="J44" s="77">
        <f t="shared" si="4"/>
        <v>11007500</v>
      </c>
      <c r="K44" s="80">
        <v>8000000</v>
      </c>
      <c r="L44" s="81">
        <f t="shared" si="5"/>
        <v>1520000</v>
      </c>
      <c r="M44" s="77">
        <f t="shared" si="1"/>
        <v>9520000</v>
      </c>
      <c r="N44" s="82">
        <f t="shared" si="6"/>
        <v>11404167</v>
      </c>
      <c r="O44" s="77">
        <f t="shared" si="7"/>
        <v>11404167</v>
      </c>
      <c r="Q44" s="55"/>
      <c r="R44" s="3"/>
      <c r="S44" s="55"/>
      <c r="T44" s="55"/>
    </row>
    <row r="45" spans="2:20" ht="36" x14ac:dyDescent="0.25">
      <c r="B45" s="38"/>
      <c r="C45" s="1">
        <v>2</v>
      </c>
      <c r="D45" s="58" t="s">
        <v>65</v>
      </c>
      <c r="E45" s="75">
        <v>10350000</v>
      </c>
      <c r="F45" s="76">
        <f t="shared" si="2"/>
        <v>1966500</v>
      </c>
      <c r="G45" s="77">
        <f t="shared" si="0"/>
        <v>12316500</v>
      </c>
      <c r="H45" s="78">
        <v>8325000</v>
      </c>
      <c r="I45" s="79">
        <f t="shared" si="3"/>
        <v>1581750</v>
      </c>
      <c r="J45" s="77">
        <f t="shared" si="4"/>
        <v>9906750</v>
      </c>
      <c r="K45" s="80">
        <v>7500000</v>
      </c>
      <c r="L45" s="81">
        <f t="shared" si="5"/>
        <v>1425000</v>
      </c>
      <c r="M45" s="77">
        <f t="shared" si="1"/>
        <v>8925000</v>
      </c>
      <c r="N45" s="82">
        <f t="shared" si="6"/>
        <v>10382750</v>
      </c>
      <c r="O45" s="77">
        <f t="shared" si="7"/>
        <v>20765500</v>
      </c>
      <c r="Q45" s="55"/>
      <c r="R45" s="3"/>
      <c r="S45" s="55"/>
      <c r="T45" s="55"/>
    </row>
    <row r="46" spans="2:20" ht="36.75" thickBot="1" x14ac:dyDescent="0.3">
      <c r="B46" s="31"/>
      <c r="C46" s="13">
        <v>1</v>
      </c>
      <c r="D46" s="65" t="s">
        <v>66</v>
      </c>
      <c r="E46" s="75">
        <v>13800000</v>
      </c>
      <c r="F46" s="76">
        <f t="shared" si="2"/>
        <v>2622000</v>
      </c>
      <c r="G46" s="77">
        <f t="shared" si="0"/>
        <v>16422000</v>
      </c>
      <c r="H46" s="78">
        <v>11100000</v>
      </c>
      <c r="I46" s="79">
        <f t="shared" si="3"/>
        <v>2109000</v>
      </c>
      <c r="J46" s="77">
        <f t="shared" si="4"/>
        <v>13209000</v>
      </c>
      <c r="K46" s="80">
        <v>9000000</v>
      </c>
      <c r="L46" s="81">
        <f t="shared" si="5"/>
        <v>1710000</v>
      </c>
      <c r="M46" s="77">
        <f t="shared" si="1"/>
        <v>10710000</v>
      </c>
      <c r="N46" s="82">
        <f t="shared" si="6"/>
        <v>13447000</v>
      </c>
      <c r="O46" s="77">
        <f t="shared" si="7"/>
        <v>13447000</v>
      </c>
      <c r="P46" s="8"/>
      <c r="Q46" s="55"/>
      <c r="R46" s="3"/>
      <c r="S46" s="55"/>
      <c r="T46" s="55"/>
    </row>
    <row r="47" spans="2:20" ht="36" x14ac:dyDescent="0.25">
      <c r="B47" s="37" t="s">
        <v>24</v>
      </c>
      <c r="C47" s="6">
        <v>283</v>
      </c>
      <c r="D47" s="62" t="s">
        <v>69</v>
      </c>
      <c r="E47" s="75">
        <v>472620</v>
      </c>
      <c r="F47" s="76">
        <f t="shared" si="2"/>
        <v>89798</v>
      </c>
      <c r="G47" s="77">
        <f t="shared" si="0"/>
        <v>562418</v>
      </c>
      <c r="H47" s="78">
        <v>480000</v>
      </c>
      <c r="I47" s="79">
        <f t="shared" si="3"/>
        <v>91200</v>
      </c>
      <c r="J47" s="77">
        <f>H47+I47</f>
        <v>571200</v>
      </c>
      <c r="K47" s="80">
        <v>280000</v>
      </c>
      <c r="L47" s="81">
        <f t="shared" si="5"/>
        <v>53200</v>
      </c>
      <c r="M47" s="77">
        <f t="shared" si="1"/>
        <v>333200</v>
      </c>
      <c r="N47" s="82">
        <f t="shared" si="6"/>
        <v>488939</v>
      </c>
      <c r="O47" s="77">
        <f t="shared" si="7"/>
        <v>138369737</v>
      </c>
      <c r="Q47" s="55"/>
      <c r="R47" s="3"/>
      <c r="S47" s="55"/>
      <c r="T47" s="55"/>
    </row>
    <row r="48" spans="2:20" ht="36" x14ac:dyDescent="0.25">
      <c r="B48" s="38"/>
      <c r="C48" s="33">
        <v>50</v>
      </c>
      <c r="D48" s="58" t="s">
        <v>70</v>
      </c>
      <c r="E48" s="75">
        <v>472620</v>
      </c>
      <c r="F48" s="76">
        <f t="shared" si="2"/>
        <v>89798</v>
      </c>
      <c r="G48" s="77">
        <f t="shared" si="0"/>
        <v>562418</v>
      </c>
      <c r="H48" s="78">
        <v>480000</v>
      </c>
      <c r="I48" s="79">
        <f t="shared" si="3"/>
        <v>91200</v>
      </c>
      <c r="J48" s="77">
        <f t="shared" ref="J48:J49" si="10">H48+I48</f>
        <v>571200</v>
      </c>
      <c r="K48" s="80">
        <v>280000</v>
      </c>
      <c r="L48" s="81">
        <f t="shared" si="5"/>
        <v>53200</v>
      </c>
      <c r="M48" s="77">
        <f t="shared" si="1"/>
        <v>333200</v>
      </c>
      <c r="N48" s="82">
        <f t="shared" si="6"/>
        <v>488939</v>
      </c>
      <c r="O48" s="77">
        <f t="shared" si="7"/>
        <v>24446950</v>
      </c>
      <c r="Q48" s="55"/>
      <c r="R48" s="3"/>
      <c r="S48" s="55"/>
      <c r="T48" s="55"/>
    </row>
    <row r="49" spans="2:20" ht="45" x14ac:dyDescent="0.25">
      <c r="B49" s="38"/>
      <c r="C49" s="33">
        <v>20</v>
      </c>
      <c r="D49" s="58" t="s">
        <v>71</v>
      </c>
      <c r="E49" s="75">
        <v>949620</v>
      </c>
      <c r="F49" s="76">
        <f t="shared" si="2"/>
        <v>180428</v>
      </c>
      <c r="G49" s="77">
        <f t="shared" si="0"/>
        <v>1130048</v>
      </c>
      <c r="H49" s="78">
        <v>560000</v>
      </c>
      <c r="I49" s="79">
        <f t="shared" si="3"/>
        <v>106400</v>
      </c>
      <c r="J49" s="77">
        <f t="shared" si="10"/>
        <v>666400</v>
      </c>
      <c r="K49" s="80">
        <v>650000</v>
      </c>
      <c r="L49" s="81">
        <f t="shared" si="5"/>
        <v>123500</v>
      </c>
      <c r="M49" s="77">
        <f t="shared" si="1"/>
        <v>773500</v>
      </c>
      <c r="N49" s="82">
        <f t="shared" si="6"/>
        <v>856649</v>
      </c>
      <c r="O49" s="77">
        <f t="shared" si="7"/>
        <v>17132980</v>
      </c>
      <c r="Q49" s="55"/>
      <c r="R49" s="3"/>
      <c r="S49" s="55"/>
      <c r="T49" s="55"/>
    </row>
    <row r="50" spans="2:20" ht="45" x14ac:dyDescent="0.25">
      <c r="B50" s="38"/>
      <c r="C50" s="33">
        <v>8</v>
      </c>
      <c r="D50" s="58" t="s">
        <v>72</v>
      </c>
      <c r="E50" s="75">
        <v>949620</v>
      </c>
      <c r="F50" s="76">
        <f t="shared" si="2"/>
        <v>180428</v>
      </c>
      <c r="G50" s="77">
        <f t="shared" si="0"/>
        <v>1130048</v>
      </c>
      <c r="H50" s="78">
        <v>560000</v>
      </c>
      <c r="I50" s="79">
        <f t="shared" si="3"/>
        <v>106400</v>
      </c>
      <c r="J50" s="77">
        <f>H50+I50</f>
        <v>666400</v>
      </c>
      <c r="K50" s="84">
        <v>650000</v>
      </c>
      <c r="L50" s="81">
        <f t="shared" si="5"/>
        <v>123500</v>
      </c>
      <c r="M50" s="77">
        <f t="shared" si="1"/>
        <v>773500</v>
      </c>
      <c r="N50" s="82">
        <f t="shared" si="6"/>
        <v>856649</v>
      </c>
      <c r="O50" s="77">
        <f t="shared" si="7"/>
        <v>6853192</v>
      </c>
      <c r="Q50" s="55"/>
      <c r="R50" s="3"/>
      <c r="S50" s="55"/>
      <c r="T50" s="55"/>
    </row>
    <row r="51" spans="2:20" ht="63" x14ac:dyDescent="0.25">
      <c r="B51" s="38"/>
      <c r="C51" s="33">
        <v>62</v>
      </c>
      <c r="D51" s="58" t="s">
        <v>73</v>
      </c>
      <c r="E51" s="75">
        <v>829600</v>
      </c>
      <c r="F51" s="76">
        <f t="shared" si="2"/>
        <v>157624</v>
      </c>
      <c r="G51" s="77">
        <f t="shared" si="0"/>
        <v>987224</v>
      </c>
      <c r="H51" s="78">
        <v>860000</v>
      </c>
      <c r="I51" s="79">
        <f t="shared" si="3"/>
        <v>163400</v>
      </c>
      <c r="J51" s="77">
        <f>H51+I51</f>
        <v>1023400</v>
      </c>
      <c r="K51" s="84">
        <v>690000</v>
      </c>
      <c r="L51" s="81">
        <f t="shared" si="5"/>
        <v>131100</v>
      </c>
      <c r="M51" s="77">
        <f t="shared" si="1"/>
        <v>821100</v>
      </c>
      <c r="N51" s="82">
        <f t="shared" si="6"/>
        <v>943908</v>
      </c>
      <c r="O51" s="77">
        <f t="shared" si="7"/>
        <v>58522296</v>
      </c>
      <c r="Q51" s="55"/>
      <c r="R51" s="3"/>
      <c r="S51" s="55"/>
      <c r="T51" s="55"/>
    </row>
    <row r="52" spans="2:20" ht="18.75" thickBot="1" x14ac:dyDescent="0.3">
      <c r="B52" s="39"/>
      <c r="C52" s="7">
        <v>3</v>
      </c>
      <c r="D52" s="66" t="s">
        <v>86</v>
      </c>
      <c r="E52" s="75">
        <v>475302</v>
      </c>
      <c r="F52" s="76">
        <f t="shared" si="2"/>
        <v>90307</v>
      </c>
      <c r="G52" s="77">
        <f t="shared" si="0"/>
        <v>565609</v>
      </c>
      <c r="H52" s="78">
        <v>825000</v>
      </c>
      <c r="I52" s="79">
        <f t="shared" si="3"/>
        <v>156750</v>
      </c>
      <c r="J52" s="77">
        <f>H52+I52</f>
        <v>981750</v>
      </c>
      <c r="K52" s="84">
        <v>600000</v>
      </c>
      <c r="L52" s="81">
        <f t="shared" si="5"/>
        <v>114000</v>
      </c>
      <c r="M52" s="77">
        <f t="shared" si="1"/>
        <v>714000</v>
      </c>
      <c r="N52" s="82">
        <f t="shared" si="6"/>
        <v>753786</v>
      </c>
      <c r="O52" s="77">
        <f t="shared" si="7"/>
        <v>2261358</v>
      </c>
      <c r="Q52" s="55"/>
      <c r="R52" s="3"/>
      <c r="S52" s="55"/>
      <c r="T52" s="55"/>
    </row>
    <row r="53" spans="2:20" ht="63" x14ac:dyDescent="0.25">
      <c r="B53" s="45" t="s">
        <v>67</v>
      </c>
      <c r="C53" s="32">
        <v>16</v>
      </c>
      <c r="D53" s="67" t="s">
        <v>74</v>
      </c>
      <c r="E53" s="75">
        <v>598000</v>
      </c>
      <c r="F53" s="76">
        <f t="shared" si="2"/>
        <v>113620</v>
      </c>
      <c r="G53" s="77">
        <f t="shared" si="0"/>
        <v>711620</v>
      </c>
      <c r="H53" s="78">
        <v>1675000</v>
      </c>
      <c r="I53" s="79">
        <f t="shared" si="3"/>
        <v>318250</v>
      </c>
      <c r="J53" s="77">
        <f>H53+I53</f>
        <v>1993250</v>
      </c>
      <c r="K53" s="80">
        <v>750000</v>
      </c>
      <c r="L53" s="81">
        <f t="shared" si="5"/>
        <v>142500</v>
      </c>
      <c r="M53" s="77">
        <f t="shared" si="1"/>
        <v>892500</v>
      </c>
      <c r="N53" s="82">
        <f t="shared" si="6"/>
        <v>1199123</v>
      </c>
      <c r="O53" s="77">
        <f t="shared" si="7"/>
        <v>19185968</v>
      </c>
      <c r="Q53" s="55"/>
      <c r="R53" s="3"/>
      <c r="S53" s="55"/>
      <c r="T53" s="55"/>
    </row>
    <row r="54" spans="2:20" ht="27" x14ac:dyDescent="0.25">
      <c r="B54" s="46"/>
      <c r="C54" s="17">
        <v>3</v>
      </c>
      <c r="D54" s="58" t="s">
        <v>75</v>
      </c>
      <c r="E54" s="75">
        <v>1646000</v>
      </c>
      <c r="F54" s="76">
        <f t="shared" si="2"/>
        <v>312740</v>
      </c>
      <c r="G54" s="77">
        <f t="shared" si="0"/>
        <v>1958740</v>
      </c>
      <c r="H54" s="78">
        <v>1985000</v>
      </c>
      <c r="I54" s="79">
        <f t="shared" si="3"/>
        <v>377150</v>
      </c>
      <c r="J54" s="77">
        <f t="shared" ref="J54:J55" si="11">H54+I54</f>
        <v>2362150</v>
      </c>
      <c r="K54" s="80">
        <v>850000</v>
      </c>
      <c r="L54" s="81">
        <f t="shared" si="5"/>
        <v>161500</v>
      </c>
      <c r="M54" s="77">
        <f t="shared" si="1"/>
        <v>1011500</v>
      </c>
      <c r="N54" s="82">
        <f t="shared" si="6"/>
        <v>1777463</v>
      </c>
      <c r="O54" s="77">
        <f t="shared" si="7"/>
        <v>5332389</v>
      </c>
      <c r="Q54" s="55"/>
      <c r="R54" s="3"/>
      <c r="S54" s="55"/>
      <c r="T54" s="55"/>
    </row>
    <row r="55" spans="2:20" ht="45" x14ac:dyDescent="0.25">
      <c r="B55" s="46"/>
      <c r="C55" s="17">
        <v>1</v>
      </c>
      <c r="D55" s="58" t="s">
        <v>76</v>
      </c>
      <c r="E55" s="75">
        <v>6995000</v>
      </c>
      <c r="F55" s="76">
        <f t="shared" si="2"/>
        <v>1329050</v>
      </c>
      <c r="G55" s="77">
        <f t="shared" si="0"/>
        <v>8324050</v>
      </c>
      <c r="H55" s="78">
        <v>6380000</v>
      </c>
      <c r="I55" s="79">
        <f t="shared" si="3"/>
        <v>1212200</v>
      </c>
      <c r="J55" s="77">
        <f t="shared" si="11"/>
        <v>7592200</v>
      </c>
      <c r="K55" s="80">
        <v>6000000</v>
      </c>
      <c r="L55" s="81">
        <f t="shared" si="5"/>
        <v>1140000</v>
      </c>
      <c r="M55" s="77">
        <f t="shared" si="1"/>
        <v>7140000</v>
      </c>
      <c r="N55" s="82">
        <f t="shared" si="6"/>
        <v>7685417</v>
      </c>
      <c r="O55" s="77">
        <f t="shared" si="7"/>
        <v>7685417</v>
      </c>
      <c r="Q55" s="55"/>
      <c r="R55" s="3"/>
      <c r="S55" s="55"/>
      <c r="T55" s="55"/>
    </row>
    <row r="56" spans="2:20" ht="45" x14ac:dyDescent="0.25">
      <c r="B56" s="46"/>
      <c r="C56" s="17">
        <v>1</v>
      </c>
      <c r="D56" s="58" t="s">
        <v>77</v>
      </c>
      <c r="E56" s="75">
        <v>7455000</v>
      </c>
      <c r="F56" s="76">
        <f t="shared" si="2"/>
        <v>1416450</v>
      </c>
      <c r="G56" s="77">
        <f t="shared" si="0"/>
        <v>8871450</v>
      </c>
      <c r="H56" s="78">
        <v>5410000</v>
      </c>
      <c r="I56" s="79">
        <f t="shared" si="3"/>
        <v>1027900</v>
      </c>
      <c r="J56" s="77">
        <f>H56+I56</f>
        <v>6437900</v>
      </c>
      <c r="K56" s="80">
        <v>5500000</v>
      </c>
      <c r="L56" s="81">
        <f t="shared" si="5"/>
        <v>1045000</v>
      </c>
      <c r="M56" s="77">
        <f t="shared" si="1"/>
        <v>6545000</v>
      </c>
      <c r="N56" s="82">
        <f t="shared" si="6"/>
        <v>7284783</v>
      </c>
      <c r="O56" s="77">
        <f t="shared" si="7"/>
        <v>7284783</v>
      </c>
      <c r="Q56" s="55"/>
      <c r="R56" s="3"/>
      <c r="S56" s="55"/>
      <c r="T56" s="55"/>
    </row>
    <row r="57" spans="2:20" ht="18" x14ac:dyDescent="0.25">
      <c r="B57" s="46"/>
      <c r="C57" s="17">
        <v>5.6</v>
      </c>
      <c r="D57" s="58" t="s">
        <v>78</v>
      </c>
      <c r="E57" s="75">
        <v>2100000</v>
      </c>
      <c r="F57" s="76">
        <f t="shared" si="2"/>
        <v>399000</v>
      </c>
      <c r="G57" s="77">
        <f t="shared" si="0"/>
        <v>2499000</v>
      </c>
      <c r="H57" s="78">
        <v>1020000</v>
      </c>
      <c r="I57" s="79">
        <f t="shared" si="3"/>
        <v>193800</v>
      </c>
      <c r="J57" s="77">
        <f t="shared" ref="J57:J59" si="12">H57+I57</f>
        <v>1213800</v>
      </c>
      <c r="K57" s="80"/>
      <c r="L57" s="81"/>
      <c r="M57" s="77"/>
      <c r="N57" s="82">
        <f t="shared" si="6"/>
        <v>1856400</v>
      </c>
      <c r="O57" s="77">
        <f t="shared" si="7"/>
        <v>10395840</v>
      </c>
      <c r="Q57" s="55"/>
      <c r="R57" s="3"/>
      <c r="S57" s="55"/>
      <c r="T57" s="55"/>
    </row>
    <row r="58" spans="2:20" ht="27" x14ac:dyDescent="0.25">
      <c r="B58" s="46"/>
      <c r="C58" s="17">
        <v>3</v>
      </c>
      <c r="D58" s="58" t="s">
        <v>79</v>
      </c>
      <c r="E58" s="75">
        <v>2550000</v>
      </c>
      <c r="F58" s="76">
        <f t="shared" si="2"/>
        <v>484500</v>
      </c>
      <c r="G58" s="77">
        <f t="shared" si="0"/>
        <v>3034500</v>
      </c>
      <c r="H58" s="78">
        <v>1485000</v>
      </c>
      <c r="I58" s="79">
        <f t="shared" si="3"/>
        <v>282150</v>
      </c>
      <c r="J58" s="77">
        <f t="shared" si="12"/>
        <v>1767150</v>
      </c>
      <c r="K58" s="80">
        <v>1200000</v>
      </c>
      <c r="L58" s="81">
        <f t="shared" si="5"/>
        <v>228000</v>
      </c>
      <c r="M58" s="77">
        <f t="shared" si="1"/>
        <v>1428000</v>
      </c>
      <c r="N58" s="82">
        <f t="shared" si="6"/>
        <v>2076550</v>
      </c>
      <c r="O58" s="77">
        <f t="shared" si="7"/>
        <v>6229650</v>
      </c>
      <c r="Q58" s="55"/>
      <c r="R58" s="3"/>
      <c r="S58" s="55"/>
      <c r="T58" s="55"/>
    </row>
    <row r="59" spans="2:20" ht="63.75" thickBot="1" x14ac:dyDescent="0.3">
      <c r="B59" s="47"/>
      <c r="C59" s="18">
        <v>1</v>
      </c>
      <c r="D59" s="66" t="s">
        <v>80</v>
      </c>
      <c r="E59" s="75">
        <v>8266000</v>
      </c>
      <c r="F59" s="76">
        <f t="shared" si="2"/>
        <v>1570540</v>
      </c>
      <c r="G59" s="77">
        <f t="shared" si="0"/>
        <v>9836540</v>
      </c>
      <c r="H59" s="78">
        <v>4935000</v>
      </c>
      <c r="I59" s="79">
        <f t="shared" si="3"/>
        <v>937650</v>
      </c>
      <c r="J59" s="77">
        <f t="shared" si="12"/>
        <v>5872650</v>
      </c>
      <c r="K59" s="80">
        <v>3500000</v>
      </c>
      <c r="L59" s="81">
        <f t="shared" si="5"/>
        <v>665000</v>
      </c>
      <c r="M59" s="77">
        <f t="shared" si="1"/>
        <v>4165000</v>
      </c>
      <c r="N59" s="82">
        <f t="shared" si="6"/>
        <v>6624730</v>
      </c>
      <c r="O59" s="77">
        <f t="shared" si="7"/>
        <v>6624730</v>
      </c>
      <c r="Q59" s="55"/>
      <c r="R59" s="3"/>
      <c r="S59" s="55"/>
      <c r="T59" s="55"/>
    </row>
    <row r="60" spans="2:20" ht="18" x14ac:dyDescent="0.25">
      <c r="B60" s="45" t="s">
        <v>68</v>
      </c>
      <c r="C60" s="11">
        <v>275</v>
      </c>
      <c r="D60" s="68" t="s">
        <v>81</v>
      </c>
      <c r="E60" s="75">
        <v>63748</v>
      </c>
      <c r="F60" s="76">
        <f t="shared" si="2"/>
        <v>12112</v>
      </c>
      <c r="G60" s="77">
        <f t="shared" si="0"/>
        <v>75860</v>
      </c>
      <c r="H60" s="78">
        <v>56700</v>
      </c>
      <c r="I60" s="79">
        <f t="shared" si="3"/>
        <v>10773</v>
      </c>
      <c r="J60" s="77">
        <f>H60+I60</f>
        <v>67473</v>
      </c>
      <c r="K60" s="80">
        <v>100000</v>
      </c>
      <c r="L60" s="81">
        <f t="shared" si="5"/>
        <v>19000</v>
      </c>
      <c r="M60" s="77">
        <f t="shared" si="1"/>
        <v>119000</v>
      </c>
      <c r="N60" s="82">
        <f t="shared" si="6"/>
        <v>87444</v>
      </c>
      <c r="O60" s="77">
        <f t="shared" si="7"/>
        <v>24047100</v>
      </c>
      <c r="Q60" s="55"/>
      <c r="R60" s="3"/>
      <c r="S60" s="55"/>
      <c r="T60" s="55"/>
    </row>
    <row r="61" spans="2:20" ht="18" x14ac:dyDescent="0.25">
      <c r="B61" s="46"/>
      <c r="C61" s="1">
        <v>1</v>
      </c>
      <c r="D61" s="58" t="s">
        <v>82</v>
      </c>
      <c r="E61" s="75">
        <v>340000</v>
      </c>
      <c r="F61" s="76">
        <f t="shared" si="2"/>
        <v>64600</v>
      </c>
      <c r="G61" s="77">
        <f t="shared" si="0"/>
        <v>404600</v>
      </c>
      <c r="H61" s="78">
        <v>285500</v>
      </c>
      <c r="I61" s="79">
        <f t="shared" si="3"/>
        <v>54245</v>
      </c>
      <c r="J61" s="77">
        <f>H61+I61</f>
        <v>339745</v>
      </c>
      <c r="K61" s="80">
        <v>600000</v>
      </c>
      <c r="L61" s="81">
        <f t="shared" si="5"/>
        <v>114000</v>
      </c>
      <c r="M61" s="77">
        <f t="shared" si="1"/>
        <v>714000</v>
      </c>
      <c r="N61" s="82">
        <f t="shared" si="6"/>
        <v>486115</v>
      </c>
      <c r="O61" s="77">
        <f t="shared" si="7"/>
        <v>486115</v>
      </c>
      <c r="Q61" s="55"/>
      <c r="R61" s="3"/>
      <c r="S61" s="55"/>
      <c r="T61" s="55"/>
    </row>
    <row r="62" spans="2:20" ht="18.75" thickBot="1" x14ac:dyDescent="0.3">
      <c r="B62" s="47"/>
      <c r="C62" s="10">
        <v>1</v>
      </c>
      <c r="D62" s="66" t="s">
        <v>82</v>
      </c>
      <c r="E62" s="75">
        <v>340000</v>
      </c>
      <c r="F62" s="76">
        <f t="shared" si="2"/>
        <v>64600</v>
      </c>
      <c r="G62" s="77">
        <f t="shared" si="0"/>
        <v>404600</v>
      </c>
      <c r="H62" s="78">
        <v>285000</v>
      </c>
      <c r="I62" s="79">
        <f t="shared" si="3"/>
        <v>54150</v>
      </c>
      <c r="J62" s="77">
        <f t="shared" ref="J62" si="13">H62+I62</f>
        <v>339150</v>
      </c>
      <c r="K62" s="80">
        <v>600000</v>
      </c>
      <c r="L62" s="81">
        <f t="shared" si="5"/>
        <v>114000</v>
      </c>
      <c r="M62" s="77">
        <f t="shared" si="1"/>
        <v>714000</v>
      </c>
      <c r="N62" s="82">
        <f t="shared" si="6"/>
        <v>485917</v>
      </c>
      <c r="O62" s="77">
        <f t="shared" si="7"/>
        <v>485917</v>
      </c>
      <c r="Q62" s="55"/>
      <c r="R62" s="3"/>
      <c r="S62" s="55"/>
      <c r="T62" s="55"/>
    </row>
    <row r="63" spans="2:20" ht="15.75" thickBot="1" x14ac:dyDescent="0.3">
      <c r="B63" s="53" t="s">
        <v>91</v>
      </c>
      <c r="C63" s="54"/>
      <c r="D63" s="54"/>
      <c r="E63" s="85"/>
      <c r="F63" s="76"/>
      <c r="G63" s="85"/>
      <c r="H63" s="85"/>
      <c r="I63" s="79"/>
      <c r="J63" s="85"/>
      <c r="K63" s="85"/>
      <c r="L63" s="81"/>
      <c r="M63" s="85"/>
      <c r="N63" s="85"/>
      <c r="O63" s="85"/>
      <c r="Q63" s="55"/>
      <c r="R63" s="3"/>
      <c r="S63" s="55"/>
      <c r="T63" s="55"/>
    </row>
    <row r="64" spans="2:20" ht="106.5" customHeight="1" x14ac:dyDescent="0.25">
      <c r="B64" s="37" t="s">
        <v>92</v>
      </c>
      <c r="C64" s="11">
        <v>150</v>
      </c>
      <c r="D64" s="68" t="s">
        <v>35</v>
      </c>
      <c r="E64" s="75">
        <v>1777500</v>
      </c>
      <c r="F64" s="76">
        <f t="shared" si="2"/>
        <v>337725</v>
      </c>
      <c r="G64" s="77">
        <f>E64+F64</f>
        <v>2115225</v>
      </c>
      <c r="H64" s="78">
        <v>1850000</v>
      </c>
      <c r="I64" s="79">
        <f t="shared" si="3"/>
        <v>351500</v>
      </c>
      <c r="J64" s="77">
        <f>H64+I64</f>
        <v>2201500</v>
      </c>
      <c r="K64" s="80">
        <v>900000</v>
      </c>
      <c r="L64" s="81">
        <f t="shared" si="5"/>
        <v>171000</v>
      </c>
      <c r="M64" s="77">
        <f>K64+L64</f>
        <v>1071000</v>
      </c>
      <c r="N64" s="82">
        <f t="shared" si="6"/>
        <v>1795908</v>
      </c>
      <c r="O64" s="77">
        <f t="shared" si="7"/>
        <v>269386200</v>
      </c>
      <c r="Q64" s="55"/>
      <c r="R64" s="3"/>
      <c r="S64" s="55"/>
      <c r="T64" s="55"/>
    </row>
    <row r="65" spans="2:20" ht="91.5" customHeight="1" thickBot="1" x14ac:dyDescent="0.3">
      <c r="B65" s="39"/>
      <c r="C65" s="10">
        <v>1</v>
      </c>
      <c r="D65" s="66" t="s">
        <v>87</v>
      </c>
      <c r="E65" s="75">
        <v>6833000</v>
      </c>
      <c r="F65" s="76">
        <f t="shared" si="2"/>
        <v>1298270</v>
      </c>
      <c r="G65" s="77">
        <f>E65+F65</f>
        <v>8131270</v>
      </c>
      <c r="H65" s="78">
        <v>4995000</v>
      </c>
      <c r="I65" s="79">
        <f t="shared" si="3"/>
        <v>949050</v>
      </c>
      <c r="J65" s="77">
        <f t="shared" ref="J65:J69" si="14">H65+I65</f>
        <v>5944050</v>
      </c>
      <c r="K65" s="80">
        <v>2400000</v>
      </c>
      <c r="L65" s="81">
        <f t="shared" si="5"/>
        <v>456000</v>
      </c>
      <c r="M65" s="77">
        <f t="shared" ref="M65:M69" si="15">K65+L65</f>
        <v>2856000</v>
      </c>
      <c r="N65" s="82">
        <f t="shared" si="6"/>
        <v>5643773</v>
      </c>
      <c r="O65" s="77">
        <f t="shared" si="7"/>
        <v>5643773</v>
      </c>
      <c r="Q65" s="55"/>
      <c r="R65" s="3"/>
      <c r="S65" s="55"/>
      <c r="T65" s="55"/>
    </row>
    <row r="66" spans="2:20" ht="21.75" customHeight="1" thickBot="1" x14ac:dyDescent="0.3">
      <c r="B66" s="34" t="s">
        <v>51</v>
      </c>
      <c r="C66" s="35">
        <v>1</v>
      </c>
      <c r="D66" s="59" t="s">
        <v>88</v>
      </c>
      <c r="E66" s="75">
        <v>1650000</v>
      </c>
      <c r="F66" s="76">
        <f t="shared" si="2"/>
        <v>313500</v>
      </c>
      <c r="G66" s="77">
        <f>E66+F66</f>
        <v>1963500</v>
      </c>
      <c r="H66" s="78">
        <v>2725000</v>
      </c>
      <c r="I66" s="79">
        <f t="shared" si="3"/>
        <v>517750</v>
      </c>
      <c r="J66" s="77">
        <f t="shared" si="14"/>
        <v>3242750</v>
      </c>
      <c r="K66" s="80">
        <v>1800000</v>
      </c>
      <c r="L66" s="81">
        <f t="shared" si="5"/>
        <v>342000</v>
      </c>
      <c r="M66" s="77">
        <f t="shared" si="15"/>
        <v>2142000</v>
      </c>
      <c r="N66" s="82">
        <f t="shared" si="6"/>
        <v>2449417</v>
      </c>
      <c r="O66" s="77">
        <f t="shared" si="7"/>
        <v>2449417</v>
      </c>
      <c r="Q66" s="55"/>
      <c r="R66" s="3"/>
      <c r="S66" s="55"/>
      <c r="T66" s="55"/>
    </row>
    <row r="67" spans="2:20" ht="36" x14ac:dyDescent="0.25">
      <c r="B67" s="37" t="s">
        <v>24</v>
      </c>
      <c r="C67" s="11">
        <v>155</v>
      </c>
      <c r="D67" s="67" t="s">
        <v>89</v>
      </c>
      <c r="E67" s="73">
        <v>472620</v>
      </c>
      <c r="F67" s="76">
        <f t="shared" si="2"/>
        <v>89798</v>
      </c>
      <c r="G67" s="77">
        <f>E67+F67</f>
        <v>562418</v>
      </c>
      <c r="H67" s="78">
        <v>480000</v>
      </c>
      <c r="I67" s="79">
        <f t="shared" si="3"/>
        <v>91200</v>
      </c>
      <c r="J67" s="77">
        <f t="shared" si="14"/>
        <v>571200</v>
      </c>
      <c r="K67" s="80">
        <v>280000</v>
      </c>
      <c r="L67" s="81">
        <f t="shared" si="5"/>
        <v>53200</v>
      </c>
      <c r="M67" s="77">
        <f t="shared" si="15"/>
        <v>333200</v>
      </c>
      <c r="N67" s="82">
        <f t="shared" si="6"/>
        <v>488939</v>
      </c>
      <c r="O67" s="77">
        <f t="shared" si="7"/>
        <v>75785545</v>
      </c>
      <c r="Q67" s="55"/>
      <c r="R67" s="3"/>
      <c r="S67" s="55"/>
      <c r="T67" s="55"/>
    </row>
    <row r="68" spans="2:20" ht="45" x14ac:dyDescent="0.25">
      <c r="B68" s="38"/>
      <c r="C68" s="1">
        <v>8</v>
      </c>
      <c r="D68" s="58" t="s">
        <v>71</v>
      </c>
      <c r="E68" s="75">
        <v>949620</v>
      </c>
      <c r="F68" s="76">
        <f t="shared" si="2"/>
        <v>180428</v>
      </c>
      <c r="G68" s="77">
        <f t="shared" ref="G68:G69" si="16">E68+F68</f>
        <v>1130048</v>
      </c>
      <c r="H68" s="78">
        <v>560000</v>
      </c>
      <c r="I68" s="79">
        <f t="shared" si="3"/>
        <v>106400</v>
      </c>
      <c r="J68" s="77">
        <f t="shared" si="14"/>
        <v>666400</v>
      </c>
      <c r="K68" s="80">
        <v>650000</v>
      </c>
      <c r="L68" s="81">
        <f t="shared" si="5"/>
        <v>123500</v>
      </c>
      <c r="M68" s="77">
        <f t="shared" si="15"/>
        <v>773500</v>
      </c>
      <c r="N68" s="82">
        <f t="shared" si="6"/>
        <v>856649</v>
      </c>
      <c r="O68" s="77">
        <f t="shared" si="7"/>
        <v>6853192</v>
      </c>
      <c r="Q68" s="55"/>
      <c r="R68" s="3"/>
      <c r="S68" s="55"/>
      <c r="T68" s="55"/>
    </row>
    <row r="69" spans="2:20" ht="18.75" thickBot="1" x14ac:dyDescent="0.3">
      <c r="B69" s="31"/>
      <c r="C69" s="13">
        <v>1</v>
      </c>
      <c r="D69" s="65" t="s">
        <v>90</v>
      </c>
      <c r="E69" s="75">
        <v>475302</v>
      </c>
      <c r="F69" s="76">
        <f t="shared" si="2"/>
        <v>90307</v>
      </c>
      <c r="G69" s="77">
        <f t="shared" si="16"/>
        <v>565609</v>
      </c>
      <c r="H69" s="78">
        <v>825000</v>
      </c>
      <c r="I69" s="79">
        <f t="shared" si="3"/>
        <v>156750</v>
      </c>
      <c r="J69" s="77">
        <f t="shared" si="14"/>
        <v>981750</v>
      </c>
      <c r="K69" s="80">
        <v>600000</v>
      </c>
      <c r="L69" s="81">
        <f t="shared" si="5"/>
        <v>114000</v>
      </c>
      <c r="M69" s="77">
        <f t="shared" si="15"/>
        <v>714000</v>
      </c>
      <c r="N69" s="82">
        <f t="shared" si="6"/>
        <v>753786</v>
      </c>
      <c r="O69" s="77">
        <f t="shared" si="7"/>
        <v>753786</v>
      </c>
      <c r="Q69" s="55"/>
      <c r="R69" s="3"/>
      <c r="S69" s="55"/>
      <c r="T69" s="55"/>
    </row>
    <row r="70" spans="2:20" ht="15.75" customHeight="1" thickBot="1" x14ac:dyDescent="0.3">
      <c r="B70" s="51" t="s">
        <v>93</v>
      </c>
      <c r="C70" s="52"/>
      <c r="D70" s="52"/>
      <c r="E70" s="85"/>
      <c r="F70" s="76"/>
      <c r="G70" s="85"/>
      <c r="H70" s="85"/>
      <c r="I70" s="79"/>
      <c r="J70" s="85"/>
      <c r="K70" s="85"/>
      <c r="L70" s="81"/>
      <c r="M70" s="85"/>
      <c r="N70" s="85"/>
      <c r="O70" s="77"/>
      <c r="Q70" s="55"/>
      <c r="R70" s="3"/>
      <c r="S70" s="55"/>
      <c r="T70" s="55"/>
    </row>
    <row r="71" spans="2:20" ht="45" x14ac:dyDescent="0.25">
      <c r="B71" s="37"/>
      <c r="C71" s="11">
        <v>1</v>
      </c>
      <c r="D71" s="69" t="s">
        <v>94</v>
      </c>
      <c r="E71" s="75">
        <v>4944000</v>
      </c>
      <c r="F71" s="76">
        <f t="shared" si="2"/>
        <v>939360</v>
      </c>
      <c r="G71" s="74">
        <f>E71+F71</f>
        <v>5883360</v>
      </c>
      <c r="H71" s="78">
        <v>5050000</v>
      </c>
      <c r="I71" s="79">
        <f t="shared" si="3"/>
        <v>959500</v>
      </c>
      <c r="J71" s="74">
        <f>H71+I71</f>
        <v>6009500</v>
      </c>
      <c r="K71" s="80">
        <v>3000000</v>
      </c>
      <c r="L71" s="81">
        <f t="shared" si="5"/>
        <v>570000</v>
      </c>
      <c r="M71" s="74">
        <f>K71+L71</f>
        <v>3570000</v>
      </c>
      <c r="N71" s="82">
        <f t="shared" si="6"/>
        <v>5154287</v>
      </c>
      <c r="O71" s="77">
        <f t="shared" si="7"/>
        <v>5154287</v>
      </c>
      <c r="Q71" s="55"/>
      <c r="R71" s="3"/>
      <c r="S71" s="55"/>
      <c r="T71" s="55"/>
    </row>
    <row r="72" spans="2:20" ht="56.25" x14ac:dyDescent="0.25">
      <c r="B72" s="38"/>
      <c r="C72" s="1">
        <v>2</v>
      </c>
      <c r="D72" s="70" t="s">
        <v>95</v>
      </c>
      <c r="E72" s="75">
        <v>484000</v>
      </c>
      <c r="F72" s="76">
        <f t="shared" si="2"/>
        <v>91960</v>
      </c>
      <c r="G72" s="74">
        <f t="shared" ref="G72:G94" si="17">E72+F72</f>
        <v>575960</v>
      </c>
      <c r="H72" s="78">
        <v>421000</v>
      </c>
      <c r="I72" s="79">
        <f t="shared" si="3"/>
        <v>79990</v>
      </c>
      <c r="J72" s="74">
        <f t="shared" ref="J72:J94" si="18">H72+I72</f>
        <v>500990</v>
      </c>
      <c r="K72" s="80">
        <v>250000</v>
      </c>
      <c r="L72" s="81">
        <f t="shared" si="5"/>
        <v>47500</v>
      </c>
      <c r="M72" s="74">
        <f t="shared" ref="M72:M94" si="19">K72+L72</f>
        <v>297500</v>
      </c>
      <c r="N72" s="82">
        <f t="shared" si="6"/>
        <v>458150</v>
      </c>
      <c r="O72" s="77">
        <f t="shared" si="7"/>
        <v>916300</v>
      </c>
      <c r="Q72" s="55"/>
      <c r="R72" s="3"/>
      <c r="S72" s="55"/>
      <c r="T72" s="55"/>
    </row>
    <row r="73" spans="2:20" ht="45" x14ac:dyDescent="0.25">
      <c r="B73" s="38"/>
      <c r="C73" s="1">
        <v>10</v>
      </c>
      <c r="D73" s="71" t="s">
        <v>96</v>
      </c>
      <c r="E73" s="75">
        <v>592900</v>
      </c>
      <c r="F73" s="76">
        <f t="shared" si="2"/>
        <v>112651</v>
      </c>
      <c r="G73" s="74">
        <f t="shared" si="17"/>
        <v>705551</v>
      </c>
      <c r="H73" s="78">
        <v>997000</v>
      </c>
      <c r="I73" s="79">
        <f t="shared" si="3"/>
        <v>189430</v>
      </c>
      <c r="J73" s="74">
        <f t="shared" si="18"/>
        <v>1186430</v>
      </c>
      <c r="K73" s="80">
        <v>850000</v>
      </c>
      <c r="L73" s="81">
        <f t="shared" si="5"/>
        <v>161500</v>
      </c>
      <c r="M73" s="74">
        <f t="shared" si="19"/>
        <v>1011500</v>
      </c>
      <c r="N73" s="82">
        <f t="shared" si="6"/>
        <v>967827</v>
      </c>
      <c r="O73" s="77">
        <f t="shared" si="7"/>
        <v>9678270</v>
      </c>
      <c r="Q73" s="55"/>
      <c r="R73" s="3"/>
      <c r="S73" s="55"/>
      <c r="T73" s="55"/>
    </row>
    <row r="74" spans="2:20" ht="45" x14ac:dyDescent="0.25">
      <c r="B74" s="38"/>
      <c r="C74" s="1">
        <v>8</v>
      </c>
      <c r="D74" s="71" t="s">
        <v>97</v>
      </c>
      <c r="E74" s="75">
        <v>559020</v>
      </c>
      <c r="F74" s="76">
        <f t="shared" si="2"/>
        <v>106214</v>
      </c>
      <c r="G74" s="74">
        <f t="shared" si="17"/>
        <v>665234</v>
      </c>
      <c r="H74" s="78"/>
      <c r="I74" s="79"/>
      <c r="J74" s="74"/>
      <c r="K74" s="80">
        <v>850000</v>
      </c>
      <c r="L74" s="81">
        <f t="shared" si="5"/>
        <v>161500</v>
      </c>
      <c r="M74" s="74">
        <f t="shared" si="19"/>
        <v>1011500</v>
      </c>
      <c r="N74" s="82">
        <f t="shared" si="6"/>
        <v>838367</v>
      </c>
      <c r="O74" s="77">
        <f t="shared" si="7"/>
        <v>6706936</v>
      </c>
      <c r="Q74" s="55"/>
      <c r="R74" s="3"/>
      <c r="S74" s="55"/>
      <c r="T74" s="55"/>
    </row>
    <row r="75" spans="2:20" ht="45" x14ac:dyDescent="0.25">
      <c r="B75" s="38"/>
      <c r="C75" s="1">
        <v>1</v>
      </c>
      <c r="D75" s="71" t="s">
        <v>98</v>
      </c>
      <c r="E75" s="75">
        <v>524832</v>
      </c>
      <c r="F75" s="76">
        <f t="shared" si="2"/>
        <v>99718</v>
      </c>
      <c r="G75" s="74">
        <f t="shared" si="17"/>
        <v>624550</v>
      </c>
      <c r="H75" s="78"/>
      <c r="I75" s="79"/>
      <c r="J75" s="74"/>
      <c r="K75" s="80">
        <v>850000</v>
      </c>
      <c r="L75" s="81">
        <f t="shared" si="5"/>
        <v>161500</v>
      </c>
      <c r="M75" s="74">
        <f t="shared" si="19"/>
        <v>1011500</v>
      </c>
      <c r="N75" s="82">
        <f t="shared" si="6"/>
        <v>818025</v>
      </c>
      <c r="O75" s="77">
        <f t="shared" si="7"/>
        <v>818025</v>
      </c>
      <c r="Q75" s="55"/>
      <c r="R75" s="3"/>
      <c r="S75" s="55"/>
      <c r="T75" s="55"/>
    </row>
    <row r="76" spans="2:20" x14ac:dyDescent="0.25">
      <c r="B76" s="38"/>
      <c r="C76" s="1">
        <v>1</v>
      </c>
      <c r="D76" s="71" t="s">
        <v>99</v>
      </c>
      <c r="E76" s="75">
        <v>600600</v>
      </c>
      <c r="F76" s="76">
        <f t="shared" si="2"/>
        <v>114114</v>
      </c>
      <c r="G76" s="74">
        <f t="shared" si="17"/>
        <v>714714</v>
      </c>
      <c r="H76" s="78">
        <v>995000</v>
      </c>
      <c r="I76" s="79">
        <f t="shared" si="3"/>
        <v>189050</v>
      </c>
      <c r="J76" s="74">
        <f t="shared" si="18"/>
        <v>1184050</v>
      </c>
      <c r="K76" s="80">
        <v>450000</v>
      </c>
      <c r="L76" s="81">
        <f t="shared" si="5"/>
        <v>85500</v>
      </c>
      <c r="M76" s="74">
        <f t="shared" si="19"/>
        <v>535500</v>
      </c>
      <c r="N76" s="82">
        <f t="shared" si="6"/>
        <v>811421</v>
      </c>
      <c r="O76" s="77">
        <f t="shared" si="7"/>
        <v>811421</v>
      </c>
      <c r="Q76" s="55"/>
      <c r="R76" s="3"/>
      <c r="S76" s="55"/>
      <c r="T76" s="55"/>
    </row>
    <row r="77" spans="2:20" ht="101.25" x14ac:dyDescent="0.25">
      <c r="B77" s="38"/>
      <c r="C77" s="1">
        <v>2</v>
      </c>
      <c r="D77" s="70" t="s">
        <v>100</v>
      </c>
      <c r="E77" s="75">
        <v>2121000</v>
      </c>
      <c r="F77" s="76">
        <f t="shared" si="2"/>
        <v>402990</v>
      </c>
      <c r="G77" s="74">
        <f t="shared" si="17"/>
        <v>2523990</v>
      </c>
      <c r="H77" s="78">
        <v>2100000</v>
      </c>
      <c r="I77" s="79">
        <f t="shared" si="3"/>
        <v>399000</v>
      </c>
      <c r="J77" s="74">
        <f t="shared" si="18"/>
        <v>2499000</v>
      </c>
      <c r="K77" s="80">
        <v>1100000</v>
      </c>
      <c r="L77" s="81">
        <f t="shared" si="5"/>
        <v>209000</v>
      </c>
      <c r="M77" s="74">
        <f t="shared" si="19"/>
        <v>1309000</v>
      </c>
      <c r="N77" s="82">
        <f t="shared" si="6"/>
        <v>2110663</v>
      </c>
      <c r="O77" s="77">
        <f t="shared" si="7"/>
        <v>4221326</v>
      </c>
      <c r="Q77" s="55"/>
      <c r="R77" s="3"/>
      <c r="S77" s="55"/>
      <c r="T77" s="55"/>
    </row>
    <row r="78" spans="2:20" ht="101.25" x14ac:dyDescent="0.25">
      <c r="B78" s="38"/>
      <c r="C78" s="1">
        <v>9</v>
      </c>
      <c r="D78" s="70" t="s">
        <v>101</v>
      </c>
      <c r="E78" s="75">
        <v>2855000</v>
      </c>
      <c r="F78" s="76">
        <f t="shared" si="2"/>
        <v>542450</v>
      </c>
      <c r="G78" s="74">
        <f t="shared" si="17"/>
        <v>3397450</v>
      </c>
      <c r="H78" s="78">
        <v>1776000</v>
      </c>
      <c r="I78" s="79">
        <f t="shared" si="3"/>
        <v>337440</v>
      </c>
      <c r="J78" s="74">
        <f t="shared" si="18"/>
        <v>2113440</v>
      </c>
      <c r="K78" s="80">
        <v>1150000</v>
      </c>
      <c r="L78" s="81">
        <f t="shared" si="5"/>
        <v>218500</v>
      </c>
      <c r="M78" s="74">
        <f t="shared" si="19"/>
        <v>1368500</v>
      </c>
      <c r="N78" s="82">
        <f t="shared" si="6"/>
        <v>2293130</v>
      </c>
      <c r="O78" s="77">
        <f t="shared" si="7"/>
        <v>20638170</v>
      </c>
      <c r="Q78" s="55"/>
      <c r="R78" s="3"/>
      <c r="S78" s="55"/>
      <c r="T78" s="55"/>
    </row>
    <row r="79" spans="2:20" ht="67.5" x14ac:dyDescent="0.25">
      <c r="B79" s="38"/>
      <c r="C79" s="1">
        <v>2</v>
      </c>
      <c r="D79" s="71" t="s">
        <v>102</v>
      </c>
      <c r="E79" s="75">
        <v>2968000</v>
      </c>
      <c r="F79" s="76">
        <f t="shared" si="2"/>
        <v>563920</v>
      </c>
      <c r="G79" s="74">
        <f t="shared" si="17"/>
        <v>3531920</v>
      </c>
      <c r="H79" s="78">
        <v>1634000</v>
      </c>
      <c r="I79" s="79">
        <f t="shared" si="3"/>
        <v>310460</v>
      </c>
      <c r="J79" s="74">
        <f t="shared" si="18"/>
        <v>1944460</v>
      </c>
      <c r="K79" s="80">
        <v>1100000</v>
      </c>
      <c r="L79" s="81">
        <f t="shared" si="5"/>
        <v>209000</v>
      </c>
      <c r="M79" s="74">
        <f t="shared" si="19"/>
        <v>1309000</v>
      </c>
      <c r="N79" s="82">
        <f t="shared" si="6"/>
        <v>2261793</v>
      </c>
      <c r="O79" s="77">
        <f t="shared" si="7"/>
        <v>4523586</v>
      </c>
      <c r="Q79" s="55"/>
      <c r="R79" s="3"/>
      <c r="S79" s="55"/>
      <c r="T79" s="55"/>
    </row>
    <row r="80" spans="2:20" ht="112.5" x14ac:dyDescent="0.25">
      <c r="B80" s="38"/>
      <c r="C80" s="1">
        <v>0.7</v>
      </c>
      <c r="D80" s="70" t="s">
        <v>103</v>
      </c>
      <c r="E80" s="75">
        <v>555000</v>
      </c>
      <c r="F80" s="76">
        <f t="shared" si="2"/>
        <v>105450</v>
      </c>
      <c r="G80" s="74">
        <f t="shared" si="17"/>
        <v>660450</v>
      </c>
      <c r="H80" s="78">
        <v>880000</v>
      </c>
      <c r="I80" s="79">
        <f t="shared" si="3"/>
        <v>167200</v>
      </c>
      <c r="J80" s="74">
        <f t="shared" si="18"/>
        <v>1047200</v>
      </c>
      <c r="K80" s="80">
        <v>650000</v>
      </c>
      <c r="L80" s="81">
        <f t="shared" si="5"/>
        <v>123500</v>
      </c>
      <c r="M80" s="74">
        <f t="shared" si="19"/>
        <v>773500</v>
      </c>
      <c r="N80" s="82">
        <f t="shared" si="6"/>
        <v>827050</v>
      </c>
      <c r="O80" s="77">
        <f t="shared" si="7"/>
        <v>578935</v>
      </c>
      <c r="Q80" s="55"/>
      <c r="R80" s="3"/>
      <c r="S80" s="55"/>
      <c r="T80" s="55"/>
    </row>
    <row r="81" spans="1:20" ht="112.5" x14ac:dyDescent="0.25">
      <c r="B81" s="38"/>
      <c r="C81" s="1">
        <v>23.04</v>
      </c>
      <c r="D81" s="70" t="s">
        <v>104</v>
      </c>
      <c r="E81" s="75">
        <v>798000</v>
      </c>
      <c r="F81" s="76">
        <f t="shared" ref="F81:F94" si="20">ROUND(E81*19%,0)</f>
        <v>151620</v>
      </c>
      <c r="G81" s="74">
        <f t="shared" si="17"/>
        <v>949620</v>
      </c>
      <c r="H81" s="78">
        <v>990000</v>
      </c>
      <c r="I81" s="79">
        <f t="shared" ref="I81:I94" si="21">ROUND(H81*19%,0)</f>
        <v>188100</v>
      </c>
      <c r="J81" s="74">
        <f t="shared" si="18"/>
        <v>1178100</v>
      </c>
      <c r="K81" s="80">
        <v>720000</v>
      </c>
      <c r="L81" s="81">
        <f t="shared" ref="L81:L94" si="22">ROUND(K81*19%,0)</f>
        <v>136800</v>
      </c>
      <c r="M81" s="74">
        <f t="shared" si="19"/>
        <v>856800</v>
      </c>
      <c r="N81" s="82">
        <f t="shared" ref="N81:N94" si="23">ROUND(AVERAGE(G81,J81,M81),0)</f>
        <v>994840</v>
      </c>
      <c r="O81" s="77">
        <f t="shared" ref="O81:O94" si="24">+ROUND(N81*C81,0)</f>
        <v>22921114</v>
      </c>
      <c r="Q81" s="55"/>
      <c r="R81" s="3"/>
      <c r="S81" s="55"/>
      <c r="T81" s="55"/>
    </row>
    <row r="82" spans="1:20" ht="112.5" x14ac:dyDescent="0.25">
      <c r="B82" s="38"/>
      <c r="C82" s="1">
        <v>11.4</v>
      </c>
      <c r="D82" s="70" t="s">
        <v>105</v>
      </c>
      <c r="E82" s="75">
        <v>873000</v>
      </c>
      <c r="F82" s="76">
        <f t="shared" si="20"/>
        <v>165870</v>
      </c>
      <c r="G82" s="74">
        <f t="shared" si="17"/>
        <v>1038870</v>
      </c>
      <c r="H82" s="78">
        <v>1050000</v>
      </c>
      <c r="I82" s="79">
        <f t="shared" si="21"/>
        <v>199500</v>
      </c>
      <c r="J82" s="74">
        <f t="shared" si="18"/>
        <v>1249500</v>
      </c>
      <c r="K82" s="80">
        <v>750000</v>
      </c>
      <c r="L82" s="81">
        <f t="shared" si="22"/>
        <v>142500</v>
      </c>
      <c r="M82" s="74">
        <f t="shared" si="19"/>
        <v>892500</v>
      </c>
      <c r="N82" s="82">
        <f t="shared" si="23"/>
        <v>1060290</v>
      </c>
      <c r="O82" s="77">
        <f t="shared" si="24"/>
        <v>12087306</v>
      </c>
      <c r="Q82" s="55"/>
      <c r="R82" s="3"/>
      <c r="S82" s="55"/>
      <c r="T82" s="55"/>
    </row>
    <row r="83" spans="1:20" ht="112.5" x14ac:dyDescent="0.25">
      <c r="B83" s="38"/>
      <c r="C83" s="1">
        <v>63.15</v>
      </c>
      <c r="D83" s="70" t="s">
        <v>106</v>
      </c>
      <c r="E83" s="75">
        <v>996000</v>
      </c>
      <c r="F83" s="76">
        <f t="shared" si="20"/>
        <v>189240</v>
      </c>
      <c r="G83" s="74">
        <f t="shared" si="17"/>
        <v>1185240</v>
      </c>
      <c r="H83" s="78">
        <v>1130000</v>
      </c>
      <c r="I83" s="79">
        <f t="shared" si="21"/>
        <v>214700</v>
      </c>
      <c r="J83" s="74">
        <f t="shared" si="18"/>
        <v>1344700</v>
      </c>
      <c r="K83" s="80">
        <v>760000</v>
      </c>
      <c r="L83" s="81">
        <f t="shared" si="22"/>
        <v>144400</v>
      </c>
      <c r="M83" s="74">
        <f t="shared" si="19"/>
        <v>904400</v>
      </c>
      <c r="N83" s="82">
        <f t="shared" si="23"/>
        <v>1144780</v>
      </c>
      <c r="O83" s="77">
        <f t="shared" si="24"/>
        <v>72292857</v>
      </c>
      <c r="Q83" s="55"/>
      <c r="R83" s="3"/>
      <c r="S83" s="55"/>
      <c r="T83" s="55"/>
    </row>
    <row r="84" spans="1:20" ht="112.5" x14ac:dyDescent="0.25">
      <c r="B84" s="38"/>
      <c r="C84" s="1">
        <v>22.8</v>
      </c>
      <c r="D84" s="70" t="s">
        <v>107</v>
      </c>
      <c r="E84" s="75">
        <v>1326000</v>
      </c>
      <c r="F84" s="76">
        <f t="shared" si="20"/>
        <v>251940</v>
      </c>
      <c r="G84" s="74">
        <f t="shared" si="17"/>
        <v>1577940</v>
      </c>
      <c r="H84" s="78">
        <v>1220000</v>
      </c>
      <c r="I84" s="79">
        <f t="shared" si="21"/>
        <v>231800</v>
      </c>
      <c r="J84" s="74">
        <f t="shared" si="18"/>
        <v>1451800</v>
      </c>
      <c r="K84" s="80">
        <v>850000</v>
      </c>
      <c r="L84" s="81">
        <f t="shared" si="22"/>
        <v>161500</v>
      </c>
      <c r="M84" s="74">
        <f t="shared" si="19"/>
        <v>1011500</v>
      </c>
      <c r="N84" s="82">
        <f t="shared" si="23"/>
        <v>1347080</v>
      </c>
      <c r="O84" s="77">
        <f t="shared" si="24"/>
        <v>30713424</v>
      </c>
      <c r="Q84" s="55"/>
      <c r="R84" s="3"/>
      <c r="S84" s="55"/>
      <c r="T84" s="55"/>
    </row>
    <row r="85" spans="1:20" ht="112.5" x14ac:dyDescent="0.25">
      <c r="B85" s="38"/>
      <c r="C85" s="1">
        <v>15.45</v>
      </c>
      <c r="D85" s="70" t="s">
        <v>108</v>
      </c>
      <c r="E85" s="75">
        <v>1497000</v>
      </c>
      <c r="F85" s="76">
        <f t="shared" si="20"/>
        <v>284430</v>
      </c>
      <c r="G85" s="74">
        <f t="shared" si="17"/>
        <v>1781430</v>
      </c>
      <c r="H85" s="78">
        <v>1315000</v>
      </c>
      <c r="I85" s="79">
        <f t="shared" si="21"/>
        <v>249850</v>
      </c>
      <c r="J85" s="74">
        <f t="shared" si="18"/>
        <v>1564850</v>
      </c>
      <c r="K85" s="80">
        <v>900000</v>
      </c>
      <c r="L85" s="81">
        <f t="shared" si="22"/>
        <v>171000</v>
      </c>
      <c r="M85" s="74">
        <f t="shared" si="19"/>
        <v>1071000</v>
      </c>
      <c r="N85" s="82">
        <f t="shared" si="23"/>
        <v>1472427</v>
      </c>
      <c r="O85" s="77">
        <f t="shared" si="24"/>
        <v>22748997</v>
      </c>
      <c r="Q85" s="55"/>
      <c r="R85" s="3"/>
      <c r="S85" s="55"/>
      <c r="T85" s="55"/>
    </row>
    <row r="86" spans="1:20" ht="90" x14ac:dyDescent="0.25">
      <c r="B86" s="38"/>
      <c r="C86" s="1">
        <v>2.4</v>
      </c>
      <c r="D86" s="71" t="s">
        <v>117</v>
      </c>
      <c r="E86" s="75">
        <v>770000</v>
      </c>
      <c r="F86" s="76">
        <f t="shared" si="20"/>
        <v>146300</v>
      </c>
      <c r="G86" s="74">
        <f>E86+F86</f>
        <v>916300</v>
      </c>
      <c r="H86" s="78">
        <v>1315000</v>
      </c>
      <c r="I86" s="79">
        <f t="shared" si="21"/>
        <v>249850</v>
      </c>
      <c r="J86" s="74">
        <f>H86+I86</f>
        <v>1564850</v>
      </c>
      <c r="K86" s="80">
        <v>350000</v>
      </c>
      <c r="L86" s="81">
        <f t="shared" si="22"/>
        <v>66500</v>
      </c>
      <c r="M86" s="74">
        <f t="shared" si="19"/>
        <v>416500</v>
      </c>
      <c r="N86" s="82">
        <f t="shared" si="23"/>
        <v>965883</v>
      </c>
      <c r="O86" s="77">
        <f t="shared" si="24"/>
        <v>2318119</v>
      </c>
      <c r="Q86" s="55"/>
      <c r="R86" s="3"/>
      <c r="S86" s="55"/>
      <c r="T86" s="55"/>
    </row>
    <row r="87" spans="1:20" ht="90" x14ac:dyDescent="0.25">
      <c r="A87" s="36">
        <v>2</v>
      </c>
      <c r="B87" s="38"/>
      <c r="C87" s="1">
        <v>13</v>
      </c>
      <c r="D87" s="71" t="s">
        <v>109</v>
      </c>
      <c r="E87" s="75">
        <v>1226000</v>
      </c>
      <c r="F87" s="76">
        <f t="shared" si="20"/>
        <v>232940</v>
      </c>
      <c r="G87" s="74">
        <f t="shared" si="17"/>
        <v>1458940</v>
      </c>
      <c r="H87" s="78">
        <v>1981000</v>
      </c>
      <c r="I87" s="79">
        <f t="shared" si="21"/>
        <v>376390</v>
      </c>
      <c r="J87" s="74">
        <f t="shared" si="18"/>
        <v>2357390</v>
      </c>
      <c r="K87" s="80">
        <v>550000</v>
      </c>
      <c r="L87" s="81">
        <f t="shared" si="22"/>
        <v>104500</v>
      </c>
      <c r="M87" s="74">
        <f t="shared" si="19"/>
        <v>654500</v>
      </c>
      <c r="N87" s="82">
        <f t="shared" si="23"/>
        <v>1490277</v>
      </c>
      <c r="O87" s="77">
        <f t="shared" si="24"/>
        <v>19373601</v>
      </c>
      <c r="Q87" s="55"/>
      <c r="R87" s="3"/>
      <c r="S87" s="55"/>
      <c r="T87" s="55"/>
    </row>
    <row r="88" spans="1:20" x14ac:dyDescent="0.25">
      <c r="A88" s="36">
        <v>3</v>
      </c>
      <c r="B88" s="38"/>
      <c r="C88" s="1">
        <v>5</v>
      </c>
      <c r="D88" s="71" t="s">
        <v>110</v>
      </c>
      <c r="E88" s="75">
        <v>569800</v>
      </c>
      <c r="F88" s="76">
        <f t="shared" si="20"/>
        <v>108262</v>
      </c>
      <c r="G88" s="74">
        <f t="shared" si="17"/>
        <v>678062</v>
      </c>
      <c r="H88" s="78">
        <v>560000</v>
      </c>
      <c r="I88" s="79">
        <f t="shared" si="21"/>
        <v>106400</v>
      </c>
      <c r="J88" s="74">
        <f t="shared" si="18"/>
        <v>666400</v>
      </c>
      <c r="K88" s="80">
        <v>60000</v>
      </c>
      <c r="L88" s="81">
        <f t="shared" si="22"/>
        <v>11400</v>
      </c>
      <c r="M88" s="74">
        <f t="shared" si="19"/>
        <v>71400</v>
      </c>
      <c r="N88" s="82">
        <f t="shared" si="23"/>
        <v>471954</v>
      </c>
      <c r="O88" s="77">
        <f t="shared" si="24"/>
        <v>2359770</v>
      </c>
      <c r="Q88" s="55"/>
      <c r="R88" s="3"/>
      <c r="S88" s="55"/>
      <c r="T88" s="55"/>
    </row>
    <row r="89" spans="1:20" x14ac:dyDescent="0.25">
      <c r="A89" s="36">
        <v>4</v>
      </c>
      <c r="B89" s="38"/>
      <c r="C89" s="1">
        <v>11</v>
      </c>
      <c r="D89" s="71" t="s">
        <v>111</v>
      </c>
      <c r="E89" s="75">
        <v>800800</v>
      </c>
      <c r="F89" s="76">
        <f t="shared" si="20"/>
        <v>152152</v>
      </c>
      <c r="G89" s="74">
        <f t="shared" si="17"/>
        <v>952952</v>
      </c>
      <c r="H89" s="78">
        <v>778000</v>
      </c>
      <c r="I89" s="79">
        <f t="shared" si="21"/>
        <v>147820</v>
      </c>
      <c r="J89" s="74">
        <f t="shared" si="18"/>
        <v>925820</v>
      </c>
      <c r="K89" s="80">
        <v>75000</v>
      </c>
      <c r="L89" s="81">
        <f t="shared" si="22"/>
        <v>14250</v>
      </c>
      <c r="M89" s="74">
        <f t="shared" si="19"/>
        <v>89250</v>
      </c>
      <c r="N89" s="82">
        <f t="shared" si="23"/>
        <v>656007</v>
      </c>
      <c r="O89" s="77">
        <f t="shared" si="24"/>
        <v>7216077</v>
      </c>
      <c r="Q89" s="55"/>
      <c r="R89" s="3"/>
      <c r="S89" s="55"/>
      <c r="T89" s="55"/>
    </row>
    <row r="90" spans="1:20" x14ac:dyDescent="0.25">
      <c r="A90" s="36">
        <v>5</v>
      </c>
      <c r="B90" s="38"/>
      <c r="C90" s="1">
        <v>1</v>
      </c>
      <c r="D90" s="71" t="s">
        <v>112</v>
      </c>
      <c r="E90" s="75">
        <v>1650000</v>
      </c>
      <c r="F90" s="76">
        <f t="shared" si="20"/>
        <v>313500</v>
      </c>
      <c r="G90" s="74">
        <f t="shared" si="17"/>
        <v>1963500</v>
      </c>
      <c r="H90" s="78">
        <v>2900000</v>
      </c>
      <c r="I90" s="79">
        <f t="shared" si="21"/>
        <v>551000</v>
      </c>
      <c r="J90" s="74">
        <f t="shared" si="18"/>
        <v>3451000</v>
      </c>
      <c r="K90" s="80">
        <v>1800000</v>
      </c>
      <c r="L90" s="81">
        <f t="shared" si="22"/>
        <v>342000</v>
      </c>
      <c r="M90" s="74">
        <f t="shared" si="19"/>
        <v>2142000</v>
      </c>
      <c r="N90" s="82">
        <f t="shared" si="23"/>
        <v>2518833</v>
      </c>
      <c r="O90" s="77">
        <f t="shared" si="24"/>
        <v>2518833</v>
      </c>
      <c r="Q90" s="55"/>
      <c r="R90" s="3"/>
      <c r="S90" s="55"/>
      <c r="T90" s="55"/>
    </row>
    <row r="91" spans="1:20" ht="22.5" x14ac:dyDescent="0.25">
      <c r="A91" s="36">
        <v>6</v>
      </c>
      <c r="B91" s="38"/>
      <c r="C91" s="1">
        <v>3</v>
      </c>
      <c r="D91" s="71" t="s">
        <v>113</v>
      </c>
      <c r="E91" s="75">
        <v>975000</v>
      </c>
      <c r="F91" s="76">
        <f t="shared" si="20"/>
        <v>185250</v>
      </c>
      <c r="G91" s="74">
        <f t="shared" si="17"/>
        <v>1160250</v>
      </c>
      <c r="H91" s="78">
        <v>2334000</v>
      </c>
      <c r="I91" s="79">
        <f t="shared" si="21"/>
        <v>443460</v>
      </c>
      <c r="J91" s="74">
        <f t="shared" si="18"/>
        <v>2777460</v>
      </c>
      <c r="K91" s="80">
        <v>400000</v>
      </c>
      <c r="L91" s="81">
        <f t="shared" si="22"/>
        <v>76000</v>
      </c>
      <c r="M91" s="74">
        <f t="shared" si="19"/>
        <v>476000</v>
      </c>
      <c r="N91" s="82">
        <f t="shared" si="23"/>
        <v>1471237</v>
      </c>
      <c r="O91" s="77">
        <f t="shared" si="24"/>
        <v>4413711</v>
      </c>
      <c r="Q91" s="55"/>
      <c r="R91" s="3"/>
      <c r="S91" s="55"/>
      <c r="T91" s="55"/>
    </row>
    <row r="92" spans="1:20" ht="56.25" x14ac:dyDescent="0.25">
      <c r="A92" s="36">
        <v>7</v>
      </c>
      <c r="B92" s="38"/>
      <c r="C92" s="1">
        <v>29</v>
      </c>
      <c r="D92" s="70" t="s">
        <v>114</v>
      </c>
      <c r="E92" s="75">
        <v>472620</v>
      </c>
      <c r="F92" s="76">
        <f t="shared" si="20"/>
        <v>89798</v>
      </c>
      <c r="G92" s="74">
        <f t="shared" si="17"/>
        <v>562418</v>
      </c>
      <c r="H92" s="78">
        <v>480000</v>
      </c>
      <c r="I92" s="79">
        <f t="shared" si="21"/>
        <v>91200</v>
      </c>
      <c r="J92" s="74">
        <f t="shared" si="18"/>
        <v>571200</v>
      </c>
      <c r="K92" s="80">
        <v>280000</v>
      </c>
      <c r="L92" s="81">
        <f t="shared" si="22"/>
        <v>53200</v>
      </c>
      <c r="M92" s="74">
        <f t="shared" si="19"/>
        <v>333200</v>
      </c>
      <c r="N92" s="82">
        <f t="shared" si="23"/>
        <v>488939</v>
      </c>
      <c r="O92" s="77">
        <f t="shared" si="24"/>
        <v>14179231</v>
      </c>
      <c r="Q92" s="55"/>
      <c r="R92" s="3"/>
      <c r="S92" s="55"/>
      <c r="T92" s="55"/>
    </row>
    <row r="93" spans="1:20" ht="33.75" x14ac:dyDescent="0.25">
      <c r="A93" s="36">
        <v>8</v>
      </c>
      <c r="B93" s="38"/>
      <c r="C93" s="1">
        <v>48</v>
      </c>
      <c r="D93" s="70" t="s">
        <v>115</v>
      </c>
      <c r="E93" s="75">
        <v>248000</v>
      </c>
      <c r="F93" s="76">
        <f t="shared" si="20"/>
        <v>47120</v>
      </c>
      <c r="G93" s="74">
        <f t="shared" si="17"/>
        <v>295120</v>
      </c>
      <c r="H93" s="78">
        <v>250000</v>
      </c>
      <c r="I93" s="79">
        <f t="shared" si="21"/>
        <v>47500</v>
      </c>
      <c r="J93" s="74">
        <f t="shared" si="18"/>
        <v>297500</v>
      </c>
      <c r="K93" s="80">
        <v>180000</v>
      </c>
      <c r="L93" s="81">
        <f t="shared" si="22"/>
        <v>34200</v>
      </c>
      <c r="M93" s="74">
        <f t="shared" si="19"/>
        <v>214200</v>
      </c>
      <c r="N93" s="82">
        <f t="shared" si="23"/>
        <v>268940</v>
      </c>
      <c r="O93" s="77">
        <f t="shared" si="24"/>
        <v>12909120</v>
      </c>
      <c r="Q93" s="55"/>
      <c r="R93" s="3"/>
      <c r="S93" s="55"/>
      <c r="T93" s="55"/>
    </row>
    <row r="94" spans="1:20" ht="23.25" thickBot="1" x14ac:dyDescent="0.3">
      <c r="A94" s="36">
        <v>9</v>
      </c>
      <c r="B94" s="39"/>
      <c r="C94" s="10">
        <v>5</v>
      </c>
      <c r="D94" s="72" t="s">
        <v>116</v>
      </c>
      <c r="E94" s="75">
        <v>372819</v>
      </c>
      <c r="F94" s="76">
        <f t="shared" si="20"/>
        <v>70836</v>
      </c>
      <c r="G94" s="74">
        <f t="shared" si="17"/>
        <v>443655</v>
      </c>
      <c r="H94" s="78">
        <v>321000</v>
      </c>
      <c r="I94" s="79">
        <f t="shared" si="21"/>
        <v>60990</v>
      </c>
      <c r="J94" s="74">
        <f t="shared" si="18"/>
        <v>381990</v>
      </c>
      <c r="K94" s="80">
        <v>120000</v>
      </c>
      <c r="L94" s="81">
        <f t="shared" si="22"/>
        <v>22800</v>
      </c>
      <c r="M94" s="74">
        <f t="shared" si="19"/>
        <v>142800</v>
      </c>
      <c r="N94" s="82">
        <f t="shared" si="23"/>
        <v>322815</v>
      </c>
      <c r="O94" s="77">
        <f t="shared" si="24"/>
        <v>1614075</v>
      </c>
      <c r="Q94" s="55"/>
      <c r="R94" s="3"/>
      <c r="S94" s="55"/>
      <c r="T94" s="55"/>
    </row>
    <row r="95" spans="1:20" ht="24" thickBot="1" x14ac:dyDescent="0.4">
      <c r="B95" s="48" t="s">
        <v>32</v>
      </c>
      <c r="C95" s="49"/>
      <c r="D95" s="50"/>
      <c r="E95" s="19"/>
      <c r="F95" s="19"/>
      <c r="G95" s="19"/>
      <c r="H95" s="19"/>
      <c r="I95" s="19"/>
      <c r="J95" s="19"/>
      <c r="K95" s="19"/>
      <c r="L95" s="19"/>
      <c r="M95" s="19"/>
      <c r="N95" s="19"/>
      <c r="O95" s="25">
        <f>SUM(O16:O94)</f>
        <v>1812391276</v>
      </c>
    </row>
    <row r="96" spans="1:20" x14ac:dyDescent="0.25">
      <c r="G96" s="12"/>
    </row>
    <row r="97" spans="2:15" ht="15.75" thickBot="1" x14ac:dyDescent="0.3">
      <c r="O97" s="25"/>
    </row>
    <row r="98" spans="2:15" ht="15.75" customHeight="1" thickBot="1" x14ac:dyDescent="0.3">
      <c r="B98" s="44"/>
      <c r="C98" s="44"/>
      <c r="D98" s="44"/>
      <c r="E98" s="5"/>
      <c r="F98" s="5"/>
      <c r="G98" s="5"/>
      <c r="H98" s="9"/>
      <c r="I98" s="9"/>
      <c r="J98" s="9"/>
      <c r="K98" s="9"/>
      <c r="L98" s="9"/>
      <c r="M98" s="9"/>
    </row>
    <row r="99" spans="2:15" ht="15" customHeight="1" x14ac:dyDescent="0.25">
      <c r="B99" s="2"/>
      <c r="C99" s="3"/>
      <c r="D99" s="4"/>
      <c r="E99" s="5"/>
      <c r="F99" s="5"/>
      <c r="G99" s="5"/>
      <c r="H99" s="26"/>
      <c r="I99" s="26"/>
      <c r="J99" s="26"/>
      <c r="K99" s="26"/>
      <c r="L99" s="26"/>
      <c r="M99" s="26"/>
    </row>
    <row r="100" spans="2:15" x14ac:dyDescent="0.25">
      <c r="O100" s="8"/>
    </row>
  </sheetData>
  <sheetProtection algorithmName="SHA-512" hashValue="j46MzXU+5+Yv223VYzmY0nfI3CbapTw29ANRLTBdny55nUNJ62Xx2qRxJ8UQ5JrnDY4zGV/+SVLicsAPk+m8tQ==" saltValue="jmVEjtOu8xfY2VLI79EPjA==" spinCount="100000" sheet="1" objects="1" scenarios="1"/>
  <mergeCells count="29">
    <mergeCell ref="B2:D4"/>
    <mergeCell ref="E2:O4"/>
    <mergeCell ref="B5:D6"/>
    <mergeCell ref="E5:I6"/>
    <mergeCell ref="J5:K6"/>
    <mergeCell ref="L5:O6"/>
    <mergeCell ref="B12:O12"/>
    <mergeCell ref="B7:D7"/>
    <mergeCell ref="E7:O7"/>
    <mergeCell ref="B8:D11"/>
    <mergeCell ref="E8:G8"/>
    <mergeCell ref="H8:J8"/>
    <mergeCell ref="K8:M10"/>
    <mergeCell ref="N8:O8"/>
    <mergeCell ref="E9:G9"/>
    <mergeCell ref="H9:J9"/>
    <mergeCell ref="N9:O9"/>
    <mergeCell ref="E10:G10"/>
    <mergeCell ref="H10:J10"/>
    <mergeCell ref="N10:O10"/>
    <mergeCell ref="E11:G11"/>
    <mergeCell ref="H11:O11"/>
    <mergeCell ref="N13:O13"/>
    <mergeCell ref="B13:B14"/>
    <mergeCell ref="C13:C14"/>
    <mergeCell ref="D13:D14"/>
    <mergeCell ref="E13:G13"/>
    <mergeCell ref="H13:J13"/>
    <mergeCell ref="K13:M13"/>
  </mergeCells>
  <pageMargins left="0.70866141732283472" right="0.70866141732283472" top="0.74803149606299213" bottom="0.74803149606299213" header="0.31496062992125984" footer="0.31496062992125984"/>
  <pageSetup scale="50" orientation="landscape" r:id="rId1"/>
  <rowBreaks count="1" manualBreakCount="1">
    <brk id="23" max="14" man="1"/>
  </rowBreaks>
  <colBreaks count="1" manualBreakCount="1">
    <brk id="15"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Estudio de Mercado Mobiliario</vt:lpstr>
      <vt:lpstr>'Estudio de Mercado Mobiliario'!Área_de_impresión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CARLOS</dc:creator>
  <cp:lastModifiedBy>Luffi</cp:lastModifiedBy>
  <cp:lastPrinted>2018-11-16T17:24:12Z</cp:lastPrinted>
  <dcterms:created xsi:type="dcterms:W3CDTF">2016-08-23T00:37:04Z</dcterms:created>
  <dcterms:modified xsi:type="dcterms:W3CDTF">2018-11-18T17:58:40Z</dcterms:modified>
</cp:coreProperties>
</file>