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Oscar.Forero\Documents\PROFESIONAL\2018\BIOINGENIERIA\OBRA\REVISADO\"/>
    </mc:Choice>
  </mc:AlternateContent>
  <bookViews>
    <workbookView xWindow="0" yWindow="0" windowWidth="28800" windowHeight="12300"/>
  </bookViews>
  <sheets>
    <sheet name="ANEXO 8" sheetId="19" r:id="rId1"/>
    <sheet name="ANEXO 9" sheetId="54" r:id="rId2"/>
  </sheets>
  <definedNames>
    <definedName name="_xlnm.Print_Area" localSheetId="0">'ANEXO 8'!$B$1:$G$103</definedName>
    <definedName name="_xlnm.Print_Area" localSheetId="1">'ANEXO 9'!$B$1:$E$31</definedName>
  </definedNames>
  <calcPr calcId="162913"/>
</workbook>
</file>

<file path=xl/calcChain.xml><?xml version="1.0" encoding="utf-8"?>
<calcChain xmlns="http://schemas.openxmlformats.org/spreadsheetml/2006/main">
  <c r="E17" i="54" l="1"/>
  <c r="D17" i="54"/>
  <c r="G51" i="19" l="1"/>
  <c r="G59" i="19" l="1"/>
  <c r="G38" i="19"/>
  <c r="G39" i="19"/>
  <c r="G31" i="19"/>
  <c r="G32" i="19" l="1"/>
  <c r="G50" i="19"/>
  <c r="G65" i="19"/>
  <c r="G66" i="19" s="1"/>
  <c r="G62" i="19"/>
  <c r="G58" i="19"/>
  <c r="G54" i="19"/>
  <c r="G36" i="19"/>
  <c r="E78" i="19"/>
  <c r="G68" i="19"/>
  <c r="G69" i="19" s="1"/>
  <c r="G55" i="19"/>
  <c r="G49" i="19"/>
  <c r="G46" i="19"/>
  <c r="G47" i="19" s="1"/>
  <c r="G43" i="19"/>
  <c r="G42" i="19"/>
  <c r="G24" i="19"/>
  <c r="G23" i="19"/>
  <c r="G20" i="19"/>
  <c r="G16" i="19"/>
  <c r="G17" i="19" s="1"/>
  <c r="G13" i="19"/>
  <c r="G14" i="19" s="1"/>
  <c r="G10" i="19"/>
  <c r="G9" i="19"/>
  <c r="G52" i="19" l="1"/>
  <c r="G63" i="19"/>
  <c r="G56" i="19"/>
  <c r="G44" i="19"/>
  <c r="G11" i="19"/>
  <c r="G22" i="19"/>
  <c r="G60" i="19"/>
  <c r="E37" i="19"/>
  <c r="G21" i="19"/>
  <c r="G19" i="19"/>
  <c r="G37" i="19" l="1"/>
  <c r="G40" i="19" s="1"/>
  <c r="G28" i="19"/>
  <c r="E30" i="19"/>
  <c r="G25" i="19"/>
  <c r="G27" i="19"/>
  <c r="G30" i="19" l="1"/>
  <c r="G29" i="19"/>
  <c r="G34" i="19" l="1"/>
  <c r="G71" i="19" s="1"/>
  <c r="G72" i="19" s="1"/>
  <c r="G82" i="19" l="1"/>
  <c r="G75" i="19"/>
  <c r="G76" i="19"/>
  <c r="G83" i="19"/>
  <c r="G77" i="19"/>
  <c r="G81" i="19"/>
  <c r="G84" i="19" l="1"/>
  <c r="G78" i="19"/>
  <c r="G86" i="19" l="1"/>
  <c r="G88" i="19" s="1"/>
  <c r="G89" i="19" s="1"/>
</calcChain>
</file>

<file path=xl/sharedStrings.xml><?xml version="1.0" encoding="utf-8"?>
<sst xmlns="http://schemas.openxmlformats.org/spreadsheetml/2006/main" count="159" uniqueCount="117">
  <si>
    <t>CATEGORÍA DE INVERSIÓN</t>
  </si>
  <si>
    <t>UNIDAD</t>
  </si>
  <si>
    <t xml:space="preserve">CANTIDAD </t>
  </si>
  <si>
    <t>VALOR UNITARIO</t>
  </si>
  <si>
    <t>A</t>
  </si>
  <si>
    <t>CONSTRUCCION DE LAS OBRAS</t>
  </si>
  <si>
    <t>PRELIMINARES</t>
  </si>
  <si>
    <t>Topografías Localización y replanteo (Carteras, planos, georreferenciación)</t>
  </si>
  <si>
    <t>PUNTO A INTERVENIR</t>
  </si>
  <si>
    <t>SUBTOTAL</t>
  </si>
  <si>
    <t xml:space="preserve">TAPONAMIENTO DE GRIETAS </t>
  </si>
  <si>
    <t>Taponamiento de grietas</t>
  </si>
  <si>
    <t>ml</t>
  </si>
  <si>
    <t>CONSTRUCCION DE ZANJAS DE INFILTRACIÓN</t>
  </si>
  <si>
    <t>3.1</t>
  </si>
  <si>
    <t>Construcción zanjas de infiltración</t>
  </si>
  <si>
    <t>CONSTRUCCION DE FILTROS</t>
  </si>
  <si>
    <t>M3</t>
  </si>
  <si>
    <t>Construcción del filtro Principal</t>
  </si>
  <si>
    <t>Construcción del filtro Secundario</t>
  </si>
  <si>
    <t xml:space="preserve">CONSTRUCCION DE TRINCHOS </t>
  </si>
  <si>
    <t>Construcción del Trincho Disipador</t>
  </si>
  <si>
    <t>Construcción del Trincho Simple</t>
  </si>
  <si>
    <t>CONSTRUCCION DE TERRAZAS</t>
  </si>
  <si>
    <t>m</t>
  </si>
  <si>
    <t>Construcción de la Terraza</t>
  </si>
  <si>
    <t>REVEGETALIZACION</t>
  </si>
  <si>
    <t>m2</t>
  </si>
  <si>
    <t>REFORESTACIÓN</t>
  </si>
  <si>
    <t>Suministro de Arboles, siembra y fertilización</t>
  </si>
  <si>
    <t>Unid</t>
  </si>
  <si>
    <t>MUROS</t>
  </si>
  <si>
    <t>m3</t>
  </si>
  <si>
    <t>CONCRETOS</t>
  </si>
  <si>
    <t>Kg</t>
  </si>
  <si>
    <t>GEOTEXTIL</t>
  </si>
  <si>
    <t>GEOTEXTIL NT 2000 (Incluye instalación y transportes)</t>
  </si>
  <si>
    <t xml:space="preserve">CERRAMIENTO </t>
  </si>
  <si>
    <t>Suministro e Instalación de Bolsa tierra</t>
  </si>
  <si>
    <t>SUBTOTAL OBRAS</t>
  </si>
  <si>
    <t>SUBTOTAL COSTOS DIRECTOS</t>
  </si>
  <si>
    <t>B</t>
  </si>
  <si>
    <t>OTROS COSTOS DERIVADOS DE LA EJECUCION</t>
  </si>
  <si>
    <t xml:space="preserve">Valor global para la gestión ambiental / costo directo oficial 0.50% </t>
  </si>
  <si>
    <t>%</t>
  </si>
  <si>
    <t xml:space="preserve">Valor global para gestión social / costo directo oficial 0.30% </t>
  </si>
  <si>
    <t xml:space="preserve">Valor global para el plan de manejo de trafico / costo directo oficial 1.20% </t>
  </si>
  <si>
    <t>SUBTOTAL COSTOS 2</t>
  </si>
  <si>
    <t>C</t>
  </si>
  <si>
    <t>COSTOS INDIRECTOS</t>
  </si>
  <si>
    <t>Administración (23%)</t>
  </si>
  <si>
    <t>Imprevistos (2%)</t>
  </si>
  <si>
    <t>Utilidad (5%)</t>
  </si>
  <si>
    <t>AIU 30%</t>
  </si>
  <si>
    <t>TOTAL BIOINGENIERIA (A+B+C)</t>
  </si>
  <si>
    <t>VALOR TOTAL  LABORES DE BIOINGENIERIA</t>
  </si>
  <si>
    <t>VALOR AJUSTADO AL PESO</t>
  </si>
  <si>
    <t>M2</t>
  </si>
  <si>
    <t>Revegetalización con Semilla, suministro y siembra</t>
  </si>
  <si>
    <t xml:space="preserve">CONFORMACIÓN VÍA </t>
  </si>
  <si>
    <t>MALLA ELECTROSOLDADA</t>
  </si>
  <si>
    <t>VALOR TOTAL</t>
  </si>
  <si>
    <t>Excavación manual en material común de     0 a 2 mts (incluye cargue y disposición final  o reconformación)</t>
  </si>
  <si>
    <t>Revegetalización con cespedón, siembra y fertilización (incluye transporte y trasiegos)</t>
  </si>
  <si>
    <t>Excavación de zanjas para filtros Principales (1,20m x 0,60m x 1m)</t>
  </si>
  <si>
    <t>Excavación de zanjas para filtros Secundarios (1,0m x 0,60m x 1m)</t>
  </si>
  <si>
    <t>Excavación de zanjas para Trinchos Disipador (0,90m x 0,40m x 1,00m)</t>
  </si>
  <si>
    <t>Excavación de zanjas para Trinchos Simple (0,50 x 0,40 x 1,00m)</t>
  </si>
  <si>
    <t>Excavación de zanjas para Terrazas (1,0m x 0,60m x 1,0m)</t>
  </si>
  <si>
    <t>Excavación mecánica en material común ( Incluye cargue)</t>
  </si>
  <si>
    <t>RELLENOS VIA (Base B-400, incluye transporte, trasiegos, instalación, compactación mecánica y manual, humedecimiento y mano de obra)</t>
  </si>
  <si>
    <t>Cerca de aislamiento (incluye suministro e instalación postes de guadua de 1.9 m  a distancia de 3 m, enterrado mínimo a 40 cm, dos líneas alambre de pua calibre 12, grapas)</t>
  </si>
  <si>
    <t>Relleno con grava entre 3/4" y 1/2" para filtro frances suministro y colocación. (Incluye transporte, suministro, extendido manual y colocación).</t>
  </si>
  <si>
    <t xml:space="preserve">Suministro e Instalación de Tubería Corrugada  y perforada para Filtro frances  D=4". </t>
  </si>
  <si>
    <t xml:space="preserve">Suministro e Instalación de Malla electrosoldada Q4 para cuneta </t>
  </si>
  <si>
    <t>Excavación de pantalla en Guadua</t>
  </si>
  <si>
    <t>Excavación trincho disipador en cajón  escalonado en guadua</t>
  </si>
  <si>
    <t xml:space="preserve">Construcción trincho disipador en cajón escalonado en guadua </t>
  </si>
  <si>
    <t>Estudio de suelos (Sondeos Manuales, apiques, estratigrafía, laboratorios e informes, concepto geotecnista.)</t>
  </si>
  <si>
    <t>Concreto 2000 psi para cuneta (Hecho en obra, incluye, formaleta, transportes, suministro y mano de obra (L=0.90x0.10x1.0).</t>
  </si>
  <si>
    <t>PIEDRA PEGADA (Concreto hecho en Obra. Incluye transportes en general de cemento - agregados petreos - excavaciones )</t>
  </si>
  <si>
    <t xml:space="preserve">MURO EN GAVIONES (incluye formaleta, trasiegos, transportes en general, suministros, armado y mano de obra) 
</t>
  </si>
  <si>
    <t>Construcción de pantalla guadua. Incluye cimentación postes verticales en concreto 2.500psi.</t>
  </si>
  <si>
    <t>D</t>
  </si>
  <si>
    <t>IDU-LP-XXX-XXX-2018</t>
  </si>
  <si>
    <t>OBJETO: XXXXXXXXXXXXXXXXXXXXXXXX</t>
  </si>
  <si>
    <t>ANEXO No. 9</t>
  </si>
  <si>
    <t>PORCENTAJE TOTAL DEL A.I.U. PARA XXXXXXXXXXXXXXXX</t>
  </si>
  <si>
    <t>INFORMACIÓN A.I.U. OFICIAL</t>
  </si>
  <si>
    <t>A.I.U. OFERTADO</t>
  </si>
  <si>
    <t>A.</t>
  </si>
  <si>
    <t>ADMINISTRACIÓN</t>
  </si>
  <si>
    <t>I.</t>
  </si>
  <si>
    <t>IMPREVISTOS</t>
  </si>
  <si>
    <t>U.</t>
  </si>
  <si>
    <t>UTILIDAD</t>
  </si>
  <si>
    <t>PORCENTAJE TOTAL DE A.I.U.</t>
  </si>
  <si>
    <t>[INSTRUCCIÓN PARA PLIEGUISTA: ]</t>
  </si>
  <si>
    <t>1. Si el proceso es por grupos se debe realizar el número de anexos necesarios por cada grupo</t>
  </si>
  <si>
    <t>Notas:</t>
  </si>
  <si>
    <t>1. Diligencie la totalidad de los valores porcentuales de Administración, Imprevistos y Utilidad solicitados en este Anexo.</t>
  </si>
  <si>
    <t>2. El porcentaje total de A.I.U. ofertado debe ser menor o igual al porcentaje total  de A.I.U. oficial.</t>
  </si>
  <si>
    <t>3. Los valores porcentuales de Administración, Imprevistos, Utilidad y el Porcentaje Total de A.I.U. deben presentarse hasta con máximo cinco (5) cifras decimales.</t>
  </si>
  <si>
    <t>4. La sumatoria de los valores ofertados para Administración, Imprevistos y Utilidad deberá ser igual al Porcentaje Total de A.I.U. propuesto.</t>
  </si>
  <si>
    <t xml:space="preserve">5. La Entidad entederá que el porcentaje ofertado como utilidad dentro del AIU incluye el IVA.  </t>
  </si>
  <si>
    <t>ANEXO 8</t>
  </si>
  <si>
    <t>OFERTA ECONOMICA</t>
  </si>
  <si>
    <t>CONSTRUCCION DE OBRAS DE MITIGACION PARA ATENDER LA RESTAURACIÓN Y RECUPERACIÓN DE ZONAS CON PROCESOS DE EROSION O FENOMENOS DE REMOCIÓN EN MASA</t>
  </si>
  <si>
    <t>1. El Anexo No. 9 debe venir en este mismo archivo y vincularse con este Anexo.</t>
  </si>
  <si>
    <t>2. Si el proceso es por grupos se debe realizar el número de anexos necesarios por cada grupo</t>
  </si>
  <si>
    <t>1. Diligencie la totalidad de los valores unitarios solicitados en este Anexo.</t>
  </si>
  <si>
    <t>2. El valor unitario propuesto debe ser menor o igual al Valor Unitario oficial</t>
  </si>
  <si>
    <t>4. El valor total ofertado  debe ser menor o igual al respectivo valor oficial.</t>
  </si>
  <si>
    <t>5. Ajuste al peso todos los valores solicitados en este anexo.</t>
  </si>
  <si>
    <t>6. El porcentaje de AIU propuesto en este Anexo, debe ser igual al ofertado en el Anexo No. 9</t>
  </si>
  <si>
    <t>7. No modifique los valores fijos.</t>
  </si>
  <si>
    <t>3. El valor total de la construcción obras civiles (sin inlcuir AIU) debe ser menor o igual al respectivo valor oficial.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</si>
</sst>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-* #,##0.00\ _€_-;\-* #,##0.00\ _€_-;_-* &quot;-&quot;??\ _€_-;_-@_-"/>
    <numFmt numFmtId="164" formatCode="_-* #,##0.00_-;\-* #,##0.00_-;_-* &quot;-&quot;??_-;_-@_-"/>
    <numFmt numFmtId="165" formatCode="_(&quot;$&quot;\ * #,##0.00_);_(&quot;$&quot;\ * \(#,##0.00\);_(&quot;$&quot;\ * &quot;-&quot;??_);_(@_)"/>
    <numFmt numFmtId="167" formatCode="_-&quot;$&quot;* #,##0.00_-;\-&quot;$&quot;* #,##0.00_-;_-&quot;$&quot;* &quot;-&quot;??_-;_-@_-"/>
    <numFmt numFmtId="168" formatCode="_-&quot;$&quot;* #,##0_-;\-&quot;$&quot;* #,##0_-;_-&quot;$&quot;* &quot;-&quot;??_-;_-@_-"/>
    <numFmt numFmtId="169" formatCode="&quot;$ &quot;#,##0.0;[Red]&quot;$ -&quot;#,##0.0"/>
    <numFmt numFmtId="170" formatCode="&quot;$ &quot;#,##0.00;[Red]&quot;$ -&quot;#,##0.00"/>
    <numFmt numFmtId="171" formatCode="0.0"/>
    <numFmt numFmtId="172" formatCode="[$$-240A]#,##0.00;[Red]\([$$-240A]#,##0.00\)"/>
    <numFmt numFmtId="173" formatCode="&quot;$ &quot;#,##0;[Red]&quot;$ -&quot;#,##0"/>
    <numFmt numFmtId="174" formatCode="_-\$* #,##0.00_-;&quot;-$&quot;* #,##0.00_-;_-\$* \-??_-;_-@_-"/>
    <numFmt numFmtId="175" formatCode="_-* #,##0.00_-;\-* #,##0.00_-;_-* \-??_-;_-@_-"/>
    <numFmt numFmtId="183" formatCode="0.00000%"/>
    <numFmt numFmtId="184" formatCode="&quot;$&quot;\ #,##0.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b/>
      <sz val="14"/>
      <color indexed="8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1"/>
      <name val="Arial"/>
      <family val="2"/>
    </font>
    <font>
      <b/>
      <sz val="10"/>
      <color rgb="FF000000"/>
      <name val="Arial Narrow"/>
      <family val="2"/>
    </font>
    <font>
      <b/>
      <sz val="12"/>
      <name val="Arial"/>
      <family val="2"/>
    </font>
    <font>
      <sz val="11"/>
      <color indexed="8"/>
      <name val="Calibri"/>
      <family val="2"/>
      <charset val="1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0"/>
      <name val="Arial"/>
      <family val="2"/>
    </font>
    <font>
      <b/>
      <sz val="14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55"/>
        <bgColor indexed="23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indexed="23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78">
    <border>
      <left/>
      <right/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2">
    <xf numFmtId="0" fontId="0" fillId="0" borderId="0"/>
    <xf numFmtId="167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0" fillId="0" borderId="0"/>
    <xf numFmtId="9" fontId="10" fillId="0" borderId="0"/>
    <xf numFmtId="174" fontId="10" fillId="0" borderId="0"/>
    <xf numFmtId="175" fontId="10" fillId="0" borderId="0"/>
    <xf numFmtId="0" fontId="1" fillId="0" borderId="0"/>
    <xf numFmtId="165" fontId="1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9" fontId="13" fillId="0" borderId="0" applyFont="0" applyFill="0" applyBorder="0" applyAlignment="0" applyProtection="0"/>
  </cellStyleXfs>
  <cellXfs count="259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wrapText="1"/>
    </xf>
    <xf numFmtId="169" fontId="0" fillId="0" borderId="0" xfId="0" applyNumberFormat="1"/>
    <xf numFmtId="0" fontId="5" fillId="2" borderId="18" xfId="0" applyFont="1" applyFill="1" applyBorder="1"/>
    <xf numFmtId="0" fontId="5" fillId="2" borderId="18" xfId="0" applyFont="1" applyFill="1" applyBorder="1" applyAlignment="1">
      <alignment wrapText="1"/>
    </xf>
    <xf numFmtId="0" fontId="5" fillId="2" borderId="19" xfId="0" applyFont="1" applyFill="1" applyBorder="1"/>
    <xf numFmtId="0" fontId="5" fillId="2" borderId="20" xfId="0" applyFont="1" applyFill="1" applyBorder="1"/>
    <xf numFmtId="0" fontId="5" fillId="0" borderId="18" xfId="0" applyFont="1" applyFill="1" applyBorder="1" applyAlignment="1">
      <alignment horizontal="center" wrapText="1"/>
    </xf>
    <xf numFmtId="10" fontId="7" fillId="0" borderId="18" xfId="0" applyNumberFormat="1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vertical="center"/>
    </xf>
    <xf numFmtId="172" fontId="5" fillId="0" borderId="20" xfId="0" applyNumberFormat="1" applyFont="1" applyFill="1" applyBorder="1" applyAlignment="1">
      <alignment vertical="center"/>
    </xf>
    <xf numFmtId="0" fontId="7" fillId="0" borderId="18" xfId="0" applyFont="1" applyBorder="1" applyAlignment="1">
      <alignment horizontal="left" vertical="top"/>
    </xf>
    <xf numFmtId="0" fontId="7" fillId="0" borderId="18" xfId="0" applyFont="1" applyBorder="1" applyAlignment="1">
      <alignment horizontal="left" vertical="top" wrapText="1"/>
    </xf>
    <xf numFmtId="0" fontId="5" fillId="0" borderId="19" xfId="0" applyFont="1" applyBorder="1"/>
    <xf numFmtId="169" fontId="7" fillId="0" borderId="20" xfId="0" applyNumberFormat="1" applyFont="1" applyBorder="1" applyAlignment="1">
      <alignment horizontal="right"/>
    </xf>
    <xf numFmtId="169" fontId="5" fillId="0" borderId="20" xfId="0" applyNumberFormat="1" applyFont="1" applyBorder="1" applyAlignment="1">
      <alignment horizontal="right"/>
    </xf>
    <xf numFmtId="0" fontId="7" fillId="0" borderId="19" xfId="0" applyFont="1" applyBorder="1" applyAlignment="1">
      <alignment horizontal="left" vertical="top"/>
    </xf>
    <xf numFmtId="0" fontId="7" fillId="0" borderId="21" xfId="0" applyFont="1" applyBorder="1" applyAlignment="1">
      <alignment horizontal="left" vertical="top" wrapText="1"/>
    </xf>
    <xf numFmtId="0" fontId="7" fillId="2" borderId="19" xfId="0" applyFont="1" applyFill="1" applyBorder="1" applyAlignment="1">
      <alignment horizontal="center" vertical="center"/>
    </xf>
    <xf numFmtId="0" fontId="5" fillId="0" borderId="21" xfId="0" applyFont="1" applyBorder="1"/>
    <xf numFmtId="0" fontId="7" fillId="0" borderId="21" xfId="0" applyFont="1" applyBorder="1" applyAlignment="1">
      <alignment horizontal="center" vertical="top"/>
    </xf>
    <xf numFmtId="4" fontId="0" fillId="0" borderId="0" xfId="0" applyNumberFormat="1"/>
    <xf numFmtId="0" fontId="7" fillId="0" borderId="18" xfId="0" applyFont="1" applyFill="1" applyBorder="1" applyAlignment="1">
      <alignment horizontal="center" vertical="center" wrapText="1"/>
    </xf>
    <xf numFmtId="167" fontId="7" fillId="0" borderId="20" xfId="1" applyFont="1" applyFill="1" applyBorder="1" applyAlignment="1" applyProtection="1">
      <alignment vertical="center"/>
    </xf>
    <xf numFmtId="169" fontId="5" fillId="0" borderId="20" xfId="0" applyNumberFormat="1" applyFont="1" applyFill="1" applyBorder="1" applyAlignment="1">
      <alignment horizontal="right" vertical="center"/>
    </xf>
    <xf numFmtId="0" fontId="7" fillId="0" borderId="18" xfId="0" applyFont="1" applyFill="1" applyBorder="1" applyAlignment="1">
      <alignment horizontal="justify" vertical="center" wrapText="1"/>
    </xf>
    <xf numFmtId="0" fontId="6" fillId="0" borderId="17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vertical="center"/>
    </xf>
    <xf numFmtId="0" fontId="6" fillId="0" borderId="17" xfId="0" applyFont="1" applyFill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7" fillId="0" borderId="17" xfId="0" applyFont="1" applyBorder="1" applyAlignment="1">
      <alignment horizontal="left" vertical="center"/>
    </xf>
    <xf numFmtId="0" fontId="0" fillId="0" borderId="0" xfId="0" applyAlignment="1">
      <alignment vertical="center"/>
    </xf>
    <xf numFmtId="173" fontId="7" fillId="0" borderId="20" xfId="0" applyNumberFormat="1" applyFont="1" applyBorder="1" applyAlignment="1">
      <alignment horizontal="right"/>
    </xf>
    <xf numFmtId="173" fontId="5" fillId="2" borderId="20" xfId="0" applyNumberFormat="1" applyFont="1" applyFill="1" applyBorder="1" applyAlignment="1">
      <alignment horizontal="right"/>
    </xf>
    <xf numFmtId="0" fontId="11" fillId="0" borderId="25" xfId="7" applyFont="1" applyFill="1" applyBorder="1" applyAlignment="1">
      <alignment horizontal="justify" vertical="center" wrapText="1"/>
    </xf>
    <xf numFmtId="0" fontId="12" fillId="0" borderId="15" xfId="0" applyFont="1" applyFill="1" applyBorder="1" applyAlignment="1">
      <alignment horizontal="justify" vertical="center" wrapText="1"/>
    </xf>
    <xf numFmtId="0" fontId="5" fillId="0" borderId="18" xfId="0" applyFont="1" applyFill="1" applyBorder="1" applyAlignment="1">
      <alignment horizontal="center" vertical="center"/>
    </xf>
    <xf numFmtId="164" fontId="7" fillId="0" borderId="18" xfId="2" applyFont="1" applyFill="1" applyBorder="1" applyAlignment="1" applyProtection="1">
      <alignment horizontal="center" vertical="center"/>
    </xf>
    <xf numFmtId="0" fontId="5" fillId="0" borderId="18" xfId="0" applyFont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7" fillId="0" borderId="18" xfId="0" applyFont="1" applyBorder="1" applyAlignment="1">
      <alignment horizontal="center" vertical="top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165" fontId="0" fillId="0" borderId="0" xfId="8" applyFont="1"/>
    <xf numFmtId="165" fontId="0" fillId="0" borderId="0" xfId="8" applyFont="1" applyFill="1"/>
    <xf numFmtId="165" fontId="0" fillId="0" borderId="0" xfId="8" applyFont="1" applyFill="1" applyBorder="1" applyAlignment="1" applyProtection="1"/>
    <xf numFmtId="0" fontId="7" fillId="0" borderId="15" xfId="0" applyFont="1" applyFill="1" applyBorder="1" applyAlignment="1">
      <alignment horizontal="center" vertical="center"/>
    </xf>
    <xf numFmtId="169" fontId="7" fillId="0" borderId="19" xfId="0" applyNumberFormat="1" applyFont="1" applyFill="1" applyBorder="1" applyAlignment="1">
      <alignment horizontal="right" vertical="center"/>
    </xf>
    <xf numFmtId="169" fontId="7" fillId="0" borderId="16" xfId="0" applyNumberFormat="1" applyFont="1" applyFill="1" applyBorder="1" applyAlignment="1">
      <alignment horizontal="right" vertical="center"/>
    </xf>
    <xf numFmtId="173" fontId="5" fillId="0" borderId="20" xfId="0" applyNumberFormat="1" applyFont="1" applyFill="1" applyBorder="1" applyAlignment="1">
      <alignment horizontal="right"/>
    </xf>
    <xf numFmtId="0" fontId="8" fillId="0" borderId="18" xfId="0" applyFont="1" applyFill="1" applyBorder="1" applyAlignment="1">
      <alignment horizontal="justify" vertical="center"/>
    </xf>
    <xf numFmtId="0" fontId="5" fillId="0" borderId="21" xfId="0" applyFont="1" applyFill="1" applyBorder="1"/>
    <xf numFmtId="0" fontId="6" fillId="4" borderId="17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vertical="center" wrapText="1"/>
    </xf>
    <xf numFmtId="0" fontId="5" fillId="4" borderId="18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vertical="center"/>
    </xf>
    <xf numFmtId="0" fontId="5" fillId="4" borderId="20" xfId="0" applyFont="1" applyFill="1" applyBorder="1" applyAlignment="1">
      <alignment vertical="center"/>
    </xf>
    <xf numFmtId="0" fontId="7" fillId="4" borderId="18" xfId="0" applyFont="1" applyFill="1" applyBorder="1" applyAlignment="1">
      <alignment horizontal="left" vertical="center" wrapText="1"/>
    </xf>
    <xf numFmtId="0" fontId="7" fillId="4" borderId="18" xfId="0" applyFont="1" applyFill="1" applyBorder="1" applyAlignment="1">
      <alignment horizontal="center" vertical="center" wrapText="1"/>
    </xf>
    <xf numFmtId="164" fontId="7" fillId="4" borderId="18" xfId="2" applyNumberFormat="1" applyFont="1" applyFill="1" applyBorder="1" applyAlignment="1" applyProtection="1">
      <alignment horizontal="center" vertical="center"/>
    </xf>
    <xf numFmtId="167" fontId="7" fillId="4" borderId="20" xfId="1" applyFont="1" applyFill="1" applyBorder="1" applyAlignment="1" applyProtection="1">
      <alignment vertical="center"/>
    </xf>
    <xf numFmtId="0" fontId="5" fillId="4" borderId="18" xfId="0" applyFont="1" applyFill="1" applyBorder="1" applyAlignment="1">
      <alignment vertical="center"/>
    </xf>
    <xf numFmtId="169" fontId="5" fillId="4" borderId="20" xfId="0" applyNumberFormat="1" applyFont="1" applyFill="1" applyBorder="1" applyAlignment="1">
      <alignment horizontal="right" vertical="center"/>
    </xf>
    <xf numFmtId="164" fontId="7" fillId="4" borderId="18" xfId="2" applyFont="1" applyFill="1" applyBorder="1" applyAlignment="1" applyProtection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justify" vertical="center" wrapText="1"/>
    </xf>
    <xf numFmtId="0" fontId="7" fillId="4" borderId="15" xfId="0" applyFont="1" applyFill="1" applyBorder="1" applyAlignment="1">
      <alignment horizontal="justify" vertical="center" wrapText="1"/>
    </xf>
    <xf numFmtId="0" fontId="7" fillId="4" borderId="15" xfId="0" applyFont="1" applyFill="1" applyBorder="1" applyAlignment="1">
      <alignment horizontal="center" vertical="center" wrapText="1"/>
    </xf>
    <xf numFmtId="168" fontId="7" fillId="4" borderId="15" xfId="1" applyNumberFormat="1" applyFont="1" applyFill="1" applyBorder="1" applyAlignment="1" applyProtection="1">
      <alignment vertical="center"/>
    </xf>
    <xf numFmtId="167" fontId="7" fillId="4" borderId="16" xfId="1" applyFont="1" applyFill="1" applyBorder="1" applyAlignment="1" applyProtection="1">
      <alignment vertical="center"/>
    </xf>
    <xf numFmtId="0" fontId="7" fillId="4" borderId="15" xfId="0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left" vertical="center" wrapText="1"/>
    </xf>
    <xf numFmtId="0" fontId="7" fillId="5" borderId="18" xfId="0" applyFont="1" applyFill="1" applyBorder="1" applyAlignment="1">
      <alignment horizontal="center" vertical="center" wrapText="1"/>
    </xf>
    <xf numFmtId="169" fontId="5" fillId="5" borderId="20" xfId="0" applyNumberFormat="1" applyFont="1" applyFill="1" applyBorder="1" applyAlignment="1">
      <alignment horizontal="right"/>
    </xf>
    <xf numFmtId="164" fontId="7" fillId="5" borderId="18" xfId="2" applyFont="1" applyFill="1" applyBorder="1" applyAlignment="1" applyProtection="1">
      <alignment horizontal="center" vertical="center"/>
    </xf>
    <xf numFmtId="169" fontId="7" fillId="5" borderId="19" xfId="0" applyNumberFormat="1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 wrapText="1"/>
    </xf>
    <xf numFmtId="167" fontId="7" fillId="5" borderId="0" xfId="1" applyFont="1" applyFill="1" applyBorder="1" applyAlignment="1" applyProtection="1">
      <alignment vertical="center"/>
    </xf>
    <xf numFmtId="167" fontId="7" fillId="5" borderId="13" xfId="1" applyFont="1" applyFill="1" applyBorder="1" applyAlignment="1" applyProtection="1">
      <alignment vertical="center"/>
    </xf>
    <xf numFmtId="171" fontId="6" fillId="5" borderId="17" xfId="0" applyNumberFormat="1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168" fontId="7" fillId="4" borderId="19" xfId="1" applyNumberFormat="1" applyFont="1" applyFill="1" applyBorder="1" applyAlignment="1" applyProtection="1">
      <alignment vertical="center"/>
    </xf>
    <xf numFmtId="0" fontId="5" fillId="4" borderId="18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vertical="center"/>
    </xf>
    <xf numFmtId="167" fontId="5" fillId="4" borderId="20" xfId="1" applyFont="1" applyFill="1" applyBorder="1" applyAlignment="1" applyProtection="1">
      <alignment vertical="center"/>
    </xf>
    <xf numFmtId="169" fontId="7" fillId="4" borderId="19" xfId="0" applyNumberFormat="1" applyFont="1" applyFill="1" applyBorder="1" applyAlignment="1">
      <alignment horizontal="right" vertical="center"/>
    </xf>
    <xf numFmtId="0" fontId="6" fillId="4" borderId="14" xfId="0" applyFont="1" applyFill="1" applyBorder="1" applyAlignment="1">
      <alignment horizontal="center" vertical="center"/>
    </xf>
    <xf numFmtId="0" fontId="12" fillId="4" borderId="15" xfId="0" applyFont="1" applyFill="1" applyBorder="1" applyAlignment="1">
      <alignment horizontal="justify" vertical="center" wrapText="1"/>
    </xf>
    <xf numFmtId="173" fontId="7" fillId="4" borderId="16" xfId="0" applyNumberFormat="1" applyFont="1" applyFill="1" applyBorder="1" applyAlignment="1">
      <alignment horizontal="right" vertical="center"/>
    </xf>
    <xf numFmtId="168" fontId="7" fillId="4" borderId="15" xfId="0" applyNumberFormat="1" applyFont="1" applyFill="1" applyBorder="1" applyAlignment="1">
      <alignment horizontal="right" vertical="center"/>
    </xf>
    <xf numFmtId="169" fontId="7" fillId="4" borderId="16" xfId="0" applyNumberFormat="1" applyFont="1" applyFill="1" applyBorder="1" applyAlignment="1">
      <alignment horizontal="right" vertical="center"/>
    </xf>
    <xf numFmtId="167" fontId="7" fillId="4" borderId="19" xfId="1" applyNumberFormat="1" applyFont="1" applyFill="1" applyBorder="1" applyAlignment="1" applyProtection="1">
      <alignment vertical="center"/>
    </xf>
    <xf numFmtId="0" fontId="6" fillId="5" borderId="30" xfId="0" applyFont="1" applyFill="1" applyBorder="1" applyAlignment="1">
      <alignment horizontal="center" vertical="center"/>
    </xf>
    <xf numFmtId="0" fontId="5" fillId="5" borderId="31" xfId="0" applyFont="1" applyFill="1" applyBorder="1" applyAlignment="1">
      <alignment vertical="center"/>
    </xf>
    <xf numFmtId="0" fontId="5" fillId="5" borderId="31" xfId="0" applyFont="1" applyFill="1" applyBorder="1" applyAlignment="1">
      <alignment vertical="center" wrapText="1"/>
    </xf>
    <xf numFmtId="0" fontId="5" fillId="5" borderId="31" xfId="0" applyFont="1" applyFill="1" applyBorder="1" applyAlignment="1">
      <alignment horizontal="center" vertical="center"/>
    </xf>
    <xf numFmtId="169" fontId="7" fillId="5" borderId="32" xfId="0" applyNumberFormat="1" applyFont="1" applyFill="1" applyBorder="1" applyAlignment="1">
      <alignment horizontal="right" vertical="center"/>
    </xf>
    <xf numFmtId="169" fontId="5" fillId="5" borderId="33" xfId="0" applyNumberFormat="1" applyFont="1" applyFill="1" applyBorder="1" applyAlignment="1">
      <alignment horizontal="right" vertical="center"/>
    </xf>
    <xf numFmtId="0" fontId="6" fillId="5" borderId="34" xfId="0" applyFont="1" applyFill="1" applyBorder="1" applyAlignment="1">
      <alignment horizontal="center" vertical="center"/>
    </xf>
    <xf numFmtId="0" fontId="5" fillId="5" borderId="35" xfId="0" applyFont="1" applyFill="1" applyBorder="1" applyAlignment="1">
      <alignment horizontal="left" vertical="center" wrapText="1"/>
    </xf>
    <xf numFmtId="0" fontId="7" fillId="5" borderId="35" xfId="0" applyFont="1" applyFill="1" applyBorder="1" applyAlignment="1">
      <alignment horizontal="left" vertical="center" wrapText="1"/>
    </xf>
    <xf numFmtId="0" fontId="7" fillId="5" borderId="35" xfId="0" applyFont="1" applyFill="1" applyBorder="1" applyAlignment="1">
      <alignment horizontal="center" vertical="center" wrapText="1"/>
    </xf>
    <xf numFmtId="0" fontId="7" fillId="5" borderId="36" xfId="0" applyFont="1" applyFill="1" applyBorder="1" applyAlignment="1">
      <alignment horizontal="left" vertical="center" wrapText="1"/>
    </xf>
    <xf numFmtId="169" fontId="5" fillId="5" borderId="37" xfId="0" applyNumberFormat="1" applyFont="1" applyFill="1" applyBorder="1" applyAlignment="1">
      <alignment horizontal="right"/>
    </xf>
    <xf numFmtId="164" fontId="7" fillId="4" borderId="15" xfId="2" applyFont="1" applyFill="1" applyBorder="1" applyAlignment="1" applyProtection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7" fillId="4" borderId="38" xfId="0" applyFont="1" applyFill="1" applyBorder="1" applyAlignment="1">
      <alignment horizontal="justify" vertical="center" wrapText="1"/>
    </xf>
    <xf numFmtId="0" fontId="7" fillId="4" borderId="38" xfId="0" applyFont="1" applyFill="1" applyBorder="1" applyAlignment="1">
      <alignment horizontal="center" vertical="center" wrapText="1"/>
    </xf>
    <xf numFmtId="164" fontId="7" fillId="4" borderId="38" xfId="2" applyFont="1" applyFill="1" applyBorder="1" applyAlignment="1" applyProtection="1">
      <alignment horizontal="center" vertical="center"/>
    </xf>
    <xf numFmtId="168" fontId="7" fillId="4" borderId="38" xfId="1" applyNumberFormat="1" applyFont="1" applyFill="1" applyBorder="1" applyAlignment="1" applyProtection="1">
      <alignment vertical="center"/>
    </xf>
    <xf numFmtId="167" fontId="7" fillId="4" borderId="29" xfId="1" applyFont="1" applyFill="1" applyBorder="1" applyAlignment="1" applyProtection="1">
      <alignment vertical="center"/>
    </xf>
    <xf numFmtId="0" fontId="6" fillId="4" borderId="39" xfId="0" applyFont="1" applyFill="1" applyBorder="1" applyAlignment="1">
      <alignment horizontal="center" vertical="center"/>
    </xf>
    <xf numFmtId="0" fontId="5" fillId="4" borderId="40" xfId="0" applyFont="1" applyFill="1" applyBorder="1" applyAlignment="1">
      <alignment horizontal="center"/>
    </xf>
    <xf numFmtId="169" fontId="7" fillId="4" borderId="40" xfId="0" applyNumberFormat="1" applyFont="1" applyFill="1" applyBorder="1" applyAlignment="1">
      <alignment horizontal="right"/>
    </xf>
    <xf numFmtId="173" fontId="5" fillId="4" borderId="41" xfId="0" applyNumberFormat="1" applyFont="1" applyFill="1" applyBorder="1" applyAlignment="1">
      <alignment horizontal="right"/>
    </xf>
    <xf numFmtId="0" fontId="7" fillId="0" borderId="11" xfId="0" applyFont="1" applyBorder="1" applyAlignment="1">
      <alignment horizontal="center" vertical="top"/>
    </xf>
    <xf numFmtId="173" fontId="5" fillId="0" borderId="33" xfId="0" applyNumberFormat="1" applyFont="1" applyBorder="1" applyAlignment="1">
      <alignment horizontal="right"/>
    </xf>
    <xf numFmtId="0" fontId="5" fillId="3" borderId="27" xfId="0" applyFont="1" applyFill="1" applyBorder="1" applyAlignment="1">
      <alignment horizontal="center" wrapText="1"/>
    </xf>
    <xf numFmtId="173" fontId="9" fillId="3" borderId="43" xfId="0" applyNumberFormat="1" applyFont="1" applyFill="1" applyBorder="1" applyAlignment="1">
      <alignment horizontal="right"/>
    </xf>
    <xf numFmtId="0" fontId="6" fillId="0" borderId="34" xfId="0" applyFont="1" applyFill="1" applyBorder="1" applyAlignment="1">
      <alignment horizontal="center" vertical="center"/>
    </xf>
    <xf numFmtId="0" fontId="5" fillId="0" borderId="36" xfId="0" applyFont="1" applyFill="1" applyBorder="1"/>
    <xf numFmtId="0" fontId="5" fillId="0" borderId="45" xfId="0" applyFont="1" applyFill="1" applyBorder="1" applyAlignment="1">
      <alignment wrapText="1"/>
    </xf>
    <xf numFmtId="0" fontId="5" fillId="0" borderId="45" xfId="0" applyFont="1" applyFill="1" applyBorder="1" applyAlignment="1">
      <alignment horizontal="center"/>
    </xf>
    <xf numFmtId="0" fontId="5" fillId="0" borderId="45" xfId="0" applyFont="1" applyFill="1" applyBorder="1"/>
    <xf numFmtId="0" fontId="6" fillId="6" borderId="47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vertical="center" wrapText="1"/>
    </xf>
    <xf numFmtId="0" fontId="5" fillId="0" borderId="51" xfId="0" applyFont="1" applyFill="1" applyBorder="1"/>
    <xf numFmtId="0" fontId="5" fillId="0" borderId="52" xfId="0" applyFont="1" applyFill="1" applyBorder="1" applyAlignment="1">
      <alignment wrapText="1"/>
    </xf>
    <xf numFmtId="0" fontId="5" fillId="0" borderId="52" xfId="0" applyFont="1" applyFill="1" applyBorder="1" applyAlignment="1">
      <alignment horizontal="center"/>
    </xf>
    <xf numFmtId="0" fontId="5" fillId="0" borderId="52" xfId="0" applyFont="1" applyFill="1" applyBorder="1"/>
    <xf numFmtId="173" fontId="5" fillId="0" borderId="53" xfId="0" applyNumberFormat="1" applyFont="1" applyFill="1" applyBorder="1" applyAlignment="1">
      <alignment horizontal="right"/>
    </xf>
    <xf numFmtId="0" fontId="6" fillId="0" borderId="50" xfId="0" applyFont="1" applyFill="1" applyBorder="1" applyAlignment="1">
      <alignment horizontal="left" vertical="center"/>
    </xf>
    <xf numFmtId="0" fontId="5" fillId="2" borderId="17" xfId="0" applyFont="1" applyFill="1" applyBorder="1" applyAlignment="1">
      <alignment horizontal="left" vertical="center"/>
    </xf>
    <xf numFmtId="0" fontId="6" fillId="0" borderId="30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169" fontId="7" fillId="0" borderId="32" xfId="0" applyNumberFormat="1" applyFont="1" applyFill="1" applyBorder="1" applyAlignment="1">
      <alignment horizontal="right" vertical="center"/>
    </xf>
    <xf numFmtId="169" fontId="5" fillId="0" borderId="33" xfId="0" applyNumberFormat="1" applyFont="1" applyFill="1" applyBorder="1" applyAlignment="1">
      <alignment horizontal="right" vertical="center"/>
    </xf>
    <xf numFmtId="0" fontId="5" fillId="0" borderId="36" xfId="0" applyFont="1" applyFill="1" applyBorder="1" applyAlignment="1">
      <alignment vertical="center"/>
    </xf>
    <xf numFmtId="0" fontId="5" fillId="0" borderId="45" xfId="0" applyFont="1" applyFill="1" applyBorder="1" applyAlignment="1">
      <alignment vertical="center"/>
    </xf>
    <xf numFmtId="0" fontId="5" fillId="0" borderId="45" xfId="0" applyFont="1" applyFill="1" applyBorder="1" applyAlignment="1">
      <alignment horizontal="center" vertical="center"/>
    </xf>
    <xf numFmtId="169" fontId="7" fillId="0" borderId="45" xfId="0" applyNumberFormat="1" applyFont="1" applyFill="1" applyBorder="1" applyAlignment="1">
      <alignment horizontal="right" vertical="center"/>
    </xf>
    <xf numFmtId="169" fontId="5" fillId="0" borderId="37" xfId="0" applyNumberFormat="1" applyFont="1" applyFill="1" applyBorder="1" applyAlignment="1">
      <alignment horizontal="right" vertical="center"/>
    </xf>
    <xf numFmtId="0" fontId="6" fillId="5" borderId="28" xfId="0" applyFont="1" applyFill="1" applyBorder="1" applyAlignment="1">
      <alignment horizontal="center" vertical="center"/>
    </xf>
    <xf numFmtId="0" fontId="5" fillId="5" borderId="38" xfId="0" applyFont="1" applyFill="1" applyBorder="1" applyAlignment="1">
      <alignment vertical="center"/>
    </xf>
    <xf numFmtId="0" fontId="5" fillId="5" borderId="38" xfId="0" applyFont="1" applyFill="1" applyBorder="1" applyAlignment="1">
      <alignment horizontal="center" vertical="center"/>
    </xf>
    <xf numFmtId="168" fontId="7" fillId="5" borderId="38" xfId="0" applyNumberFormat="1" applyFont="1" applyFill="1" applyBorder="1" applyAlignment="1">
      <alignment horizontal="right" vertical="center"/>
    </xf>
    <xf numFmtId="169" fontId="5" fillId="5" borderId="29" xfId="0" applyNumberFormat="1" applyFont="1" applyFill="1" applyBorder="1" applyAlignment="1">
      <alignment horizontal="right" vertical="center"/>
    </xf>
    <xf numFmtId="0" fontId="6" fillId="0" borderId="39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168" fontId="7" fillId="0" borderId="40" xfId="0" applyNumberFormat="1" applyFont="1" applyFill="1" applyBorder="1" applyAlignment="1">
      <alignment horizontal="right" vertical="center"/>
    </xf>
    <xf numFmtId="173" fontId="5" fillId="0" borderId="41" xfId="0" applyNumberFormat="1" applyFont="1" applyFill="1" applyBorder="1" applyAlignment="1">
      <alignment horizontal="right" vertical="center"/>
    </xf>
    <xf numFmtId="0" fontId="6" fillId="0" borderId="44" xfId="0" applyFont="1" applyFill="1" applyBorder="1" applyAlignment="1">
      <alignment horizontal="center" vertical="center"/>
    </xf>
    <xf numFmtId="0" fontId="5" fillId="0" borderId="54" xfId="0" applyFont="1" applyFill="1" applyBorder="1"/>
    <xf numFmtId="0" fontId="5" fillId="0" borderId="0" xfId="0" applyFont="1" applyFill="1" applyBorder="1" applyAlignment="1">
      <alignment wrapText="1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/>
    <xf numFmtId="170" fontId="5" fillId="0" borderId="13" xfId="0" applyNumberFormat="1" applyFont="1" applyFill="1" applyBorder="1" applyAlignment="1">
      <alignment horizontal="right"/>
    </xf>
    <xf numFmtId="0" fontId="6" fillId="0" borderId="34" xfId="0" applyFont="1" applyFill="1" applyBorder="1" applyAlignment="1">
      <alignment vertical="center"/>
    </xf>
    <xf numFmtId="172" fontId="5" fillId="0" borderId="46" xfId="0" applyNumberFormat="1" applyFont="1" applyFill="1" applyBorder="1"/>
    <xf numFmtId="0" fontId="6" fillId="0" borderId="47" xfId="0" applyFont="1" applyFill="1" applyBorder="1" applyAlignment="1">
      <alignment vertical="center"/>
    </xf>
    <xf numFmtId="0" fontId="5" fillId="0" borderId="55" xfId="0" applyFont="1" applyFill="1" applyBorder="1"/>
    <xf numFmtId="0" fontId="5" fillId="0" borderId="55" xfId="0" applyFont="1" applyFill="1" applyBorder="1" applyAlignment="1">
      <alignment wrapText="1"/>
    </xf>
    <xf numFmtId="0" fontId="5" fillId="0" borderId="55" xfId="0" applyFont="1" applyFill="1" applyBorder="1" applyAlignment="1">
      <alignment horizontal="center"/>
    </xf>
    <xf numFmtId="0" fontId="5" fillId="0" borderId="56" xfId="0" applyFont="1" applyFill="1" applyBorder="1"/>
    <xf numFmtId="0" fontId="5" fillId="0" borderId="49" xfId="0" applyFont="1" applyFill="1" applyBorder="1"/>
    <xf numFmtId="0" fontId="6" fillId="0" borderId="50" xfId="0" applyFont="1" applyFill="1" applyBorder="1" applyAlignment="1">
      <alignment vertical="center"/>
    </xf>
    <xf numFmtId="0" fontId="5" fillId="0" borderId="57" xfId="0" applyFont="1" applyFill="1" applyBorder="1"/>
    <xf numFmtId="0" fontId="5" fillId="0" borderId="57" xfId="0" applyFont="1" applyFill="1" applyBorder="1" applyAlignment="1">
      <alignment horizontal="center" wrapText="1"/>
    </xf>
    <xf numFmtId="10" fontId="5" fillId="0" borderId="57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vertical="center"/>
    </xf>
    <xf numFmtId="172" fontId="5" fillId="0" borderId="53" xfId="0" applyNumberFormat="1" applyFont="1" applyFill="1" applyBorder="1" applyAlignment="1">
      <alignment vertical="center"/>
    </xf>
    <xf numFmtId="0" fontId="5" fillId="3" borderId="26" xfId="0" applyFont="1" applyFill="1" applyBorder="1" applyAlignment="1">
      <alignment horizontal="center" wrapText="1"/>
    </xf>
    <xf numFmtId="0" fontId="5" fillId="3" borderId="27" xfId="0" applyFont="1" applyFill="1" applyBorder="1" applyAlignment="1">
      <alignment horizontal="center" wrapText="1"/>
    </xf>
    <xf numFmtId="0" fontId="5" fillId="0" borderId="18" xfId="0" applyFont="1" applyFill="1" applyBorder="1" applyAlignment="1">
      <alignment vertical="center"/>
    </xf>
    <xf numFmtId="0" fontId="5" fillId="0" borderId="31" xfId="0" applyFont="1" applyFill="1" applyBorder="1" applyAlignment="1">
      <alignment vertical="center"/>
    </xf>
    <xf numFmtId="0" fontId="5" fillId="0" borderId="40" xfId="0" applyFont="1" applyFill="1" applyBorder="1" applyAlignment="1">
      <alignment vertical="center"/>
    </xf>
    <xf numFmtId="0" fontId="5" fillId="0" borderId="19" xfId="0" applyFont="1" applyFill="1" applyBorder="1"/>
    <xf numFmtId="0" fontId="5" fillId="0" borderId="21" xfId="0" applyFont="1" applyFill="1" applyBorder="1"/>
    <xf numFmtId="0" fontId="7" fillId="2" borderId="18" xfId="0" applyFont="1" applyFill="1" applyBorder="1" applyAlignment="1">
      <alignment horizontal="center" vertical="center"/>
    </xf>
    <xf numFmtId="0" fontId="7" fillId="0" borderId="30" xfId="0" applyFont="1" applyBorder="1" applyAlignment="1">
      <alignment horizontal="center" vertical="top"/>
    </xf>
    <xf numFmtId="0" fontId="7" fillId="0" borderId="42" xfId="0" applyFont="1" applyBorder="1" applyAlignment="1">
      <alignment horizontal="center" vertical="top"/>
    </xf>
    <xf numFmtId="0" fontId="5" fillId="4" borderId="18" xfId="0" applyFont="1" applyFill="1" applyBorder="1" applyAlignment="1">
      <alignment vertical="center"/>
    </xf>
    <xf numFmtId="0" fontId="5" fillId="5" borderId="22" xfId="0" applyFont="1" applyFill="1" applyBorder="1" applyAlignment="1">
      <alignment vertical="center"/>
    </xf>
    <xf numFmtId="0" fontId="5" fillId="5" borderId="20" xfId="0" applyFont="1" applyFill="1" applyBorder="1" applyAlignment="1">
      <alignment vertical="center"/>
    </xf>
    <xf numFmtId="0" fontId="5" fillId="4" borderId="40" xfId="0" applyFont="1" applyFill="1" applyBorder="1"/>
    <xf numFmtId="0" fontId="5" fillId="4" borderId="23" xfId="0" applyFont="1" applyFill="1" applyBorder="1" applyAlignment="1">
      <alignment vertical="center"/>
    </xf>
    <xf numFmtId="0" fontId="5" fillId="4" borderId="24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0" fontId="2" fillId="4" borderId="4" xfId="0" applyFont="1" applyFill="1" applyBorder="1" applyAlignment="1">
      <alignment horizontal="center" wrapText="1"/>
    </xf>
    <xf numFmtId="0" fontId="2" fillId="4" borderId="5" xfId="0" applyFont="1" applyFill="1" applyBorder="1" applyAlignment="1">
      <alignment horizontal="center" wrapText="1"/>
    </xf>
    <xf numFmtId="0" fontId="2" fillId="4" borderId="6" xfId="0" applyFont="1" applyFill="1" applyBorder="1" applyAlignment="1">
      <alignment horizontal="center" wrapText="1"/>
    </xf>
    <xf numFmtId="0" fontId="3" fillId="4" borderId="7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4" fillId="4" borderId="58" xfId="0" applyFont="1" applyFill="1" applyBorder="1" applyAlignment="1">
      <alignment horizontal="center" vertical="center"/>
    </xf>
    <xf numFmtId="0" fontId="4" fillId="4" borderId="60" xfId="0" applyFont="1" applyFill="1" applyBorder="1" applyAlignment="1">
      <alignment horizontal="center" vertical="center"/>
    </xf>
    <xf numFmtId="0" fontId="5" fillId="4" borderId="55" xfId="0" applyFont="1" applyFill="1" applyBorder="1" applyAlignment="1">
      <alignment horizontal="center" vertical="center"/>
    </xf>
    <xf numFmtId="0" fontId="5" fillId="4" borderId="57" xfId="0" applyFont="1" applyFill="1" applyBorder="1" applyAlignment="1">
      <alignment horizontal="center" vertical="center"/>
    </xf>
    <xf numFmtId="0" fontId="5" fillId="4" borderId="55" xfId="0" applyFont="1" applyFill="1" applyBorder="1" applyAlignment="1">
      <alignment horizontal="center" vertical="center" wrapText="1"/>
    </xf>
    <xf numFmtId="0" fontId="5" fillId="4" borderId="57" xfId="0" applyFont="1" applyFill="1" applyBorder="1" applyAlignment="1">
      <alignment horizontal="center" vertical="center" wrapText="1"/>
    </xf>
    <xf numFmtId="0" fontId="5" fillId="4" borderId="59" xfId="0" applyFont="1" applyFill="1" applyBorder="1" applyAlignment="1">
      <alignment horizontal="center" vertical="center" wrapText="1"/>
    </xf>
    <xf numFmtId="0" fontId="5" fillId="4" borderId="61" xfId="0" applyFont="1" applyFill="1" applyBorder="1" applyAlignment="1">
      <alignment horizontal="center" vertical="center" wrapText="1"/>
    </xf>
    <xf numFmtId="169" fontId="5" fillId="4" borderId="49" xfId="0" applyNumberFormat="1" applyFont="1" applyFill="1" applyBorder="1" applyAlignment="1">
      <alignment horizontal="center" vertical="center" wrapText="1"/>
    </xf>
    <xf numFmtId="169" fontId="5" fillId="4" borderId="53" xfId="0" applyNumberFormat="1" applyFont="1" applyFill="1" applyBorder="1" applyAlignment="1">
      <alignment horizontal="center" vertical="center" wrapText="1"/>
    </xf>
    <xf numFmtId="0" fontId="5" fillId="6" borderId="48" xfId="0" applyFont="1" applyFill="1" applyBorder="1" applyAlignment="1">
      <alignment vertical="center"/>
    </xf>
    <xf numFmtId="0" fontId="5" fillId="6" borderId="49" xfId="0" applyFont="1" applyFill="1" applyBorder="1" applyAlignment="1">
      <alignment vertical="center"/>
    </xf>
    <xf numFmtId="0" fontId="11" fillId="0" borderId="0" xfId="0" applyFont="1" applyProtection="1"/>
    <xf numFmtId="0" fontId="11" fillId="0" borderId="0" xfId="0" applyFont="1" applyAlignment="1" applyProtection="1">
      <alignment horizontal="justify" vertical="center" wrapText="1"/>
    </xf>
    <xf numFmtId="4" fontId="11" fillId="0" borderId="0" xfId="0" applyNumberFormat="1" applyFont="1" applyProtection="1"/>
    <xf numFmtId="0" fontId="16" fillId="7" borderId="0" xfId="0" applyFont="1" applyFill="1" applyAlignment="1" applyProtection="1">
      <alignment horizontal="centerContinuous" vertical="center" wrapText="1"/>
    </xf>
    <xf numFmtId="0" fontId="11" fillId="7" borderId="0" xfId="0" applyFont="1" applyFill="1" applyAlignment="1" applyProtection="1">
      <alignment horizontal="centerContinuous" vertical="center" wrapText="1"/>
    </xf>
    <xf numFmtId="0" fontId="11" fillId="0" borderId="0" xfId="0" applyFont="1" applyAlignment="1" applyProtection="1">
      <alignment horizontal="left"/>
    </xf>
    <xf numFmtId="0" fontId="16" fillId="0" borderId="0" xfId="0" applyFont="1" applyAlignment="1" applyProtection="1">
      <alignment horizontal="centerContinuous" vertical="center" wrapText="1"/>
    </xf>
    <xf numFmtId="0" fontId="11" fillId="0" borderId="0" xfId="0" applyFont="1" applyAlignment="1" applyProtection="1">
      <alignment horizontal="centerContinuous" vertical="center" wrapText="1"/>
    </xf>
    <xf numFmtId="0" fontId="16" fillId="4" borderId="0" xfId="0" applyFont="1" applyFill="1" applyAlignment="1" applyProtection="1">
      <alignment horizontal="centerContinuous" vertical="center" wrapText="1"/>
    </xf>
    <xf numFmtId="0" fontId="17" fillId="8" borderId="62" xfId="0" applyFont="1" applyFill="1" applyBorder="1" applyAlignment="1" applyProtection="1">
      <alignment horizontal="centerContinuous" vertical="center" wrapText="1"/>
    </xf>
    <xf numFmtId="0" fontId="18" fillId="8" borderId="63" xfId="0" applyFont="1" applyFill="1" applyBorder="1" applyAlignment="1" applyProtection="1">
      <alignment horizontal="centerContinuous" vertical="center" wrapText="1"/>
    </xf>
    <xf numFmtId="0" fontId="18" fillId="8" borderId="64" xfId="0" applyFont="1" applyFill="1" applyBorder="1" applyAlignment="1" applyProtection="1">
      <alignment horizontal="centerContinuous" vertical="center" wrapText="1"/>
    </xf>
    <xf numFmtId="0" fontId="9" fillId="7" borderId="65" xfId="0" applyFont="1" applyFill="1" applyBorder="1" applyAlignment="1" applyProtection="1">
      <alignment horizontal="center"/>
    </xf>
    <xf numFmtId="0" fontId="17" fillId="8" borderId="66" xfId="0" applyFont="1" applyFill="1" applyBorder="1" applyAlignment="1" applyProtection="1">
      <alignment horizontal="center" vertical="center" wrapText="1"/>
    </xf>
    <xf numFmtId="0" fontId="19" fillId="0" borderId="15" xfId="0" applyFont="1" applyBorder="1" applyAlignment="1" applyProtection="1">
      <alignment horizontal="center" vertical="center"/>
    </xf>
    <xf numFmtId="183" fontId="19" fillId="0" borderId="67" xfId="0" applyNumberFormat="1" applyFont="1" applyBorder="1" applyAlignment="1" applyProtection="1">
      <alignment horizontal="center" vertical="center"/>
      <protection locked="0"/>
    </xf>
    <xf numFmtId="0" fontId="17" fillId="8" borderId="68" xfId="0" applyFont="1" applyFill="1" applyBorder="1" applyAlignment="1" applyProtection="1">
      <alignment horizontal="center" vertical="center" wrapText="1"/>
    </xf>
    <xf numFmtId="0" fontId="19" fillId="0" borderId="69" xfId="0" applyFont="1" applyBorder="1" applyAlignment="1" applyProtection="1">
      <alignment horizontal="center" vertical="center"/>
    </xf>
    <xf numFmtId="183" fontId="19" fillId="0" borderId="71" xfId="0" applyNumberFormat="1" applyFont="1" applyBorder="1" applyAlignment="1" applyProtection="1">
      <alignment horizontal="center" vertical="center"/>
      <protection locked="0"/>
    </xf>
    <xf numFmtId="0" fontId="11" fillId="0" borderId="72" xfId="0" applyFont="1" applyBorder="1" applyProtection="1"/>
    <xf numFmtId="0" fontId="11" fillId="0" borderId="0" xfId="0" applyFont="1" applyBorder="1" applyProtection="1"/>
    <xf numFmtId="0" fontId="11" fillId="0" borderId="73" xfId="0" applyFont="1" applyBorder="1" applyProtection="1"/>
    <xf numFmtId="0" fontId="20" fillId="8" borderId="74" xfId="0" applyFont="1" applyFill="1" applyBorder="1" applyAlignment="1" applyProtection="1">
      <alignment horizontal="centerContinuous" vertical="center" wrapText="1"/>
    </xf>
    <xf numFmtId="0" fontId="20" fillId="8" borderId="75" xfId="0" applyFont="1" applyFill="1" applyBorder="1" applyAlignment="1" applyProtection="1">
      <alignment horizontal="centerContinuous" vertical="center" wrapText="1"/>
    </xf>
    <xf numFmtId="183" fontId="20" fillId="8" borderId="76" xfId="0" applyNumberFormat="1" applyFont="1" applyFill="1" applyBorder="1" applyAlignment="1" applyProtection="1">
      <alignment horizontal="center" vertical="center"/>
    </xf>
    <xf numFmtId="183" fontId="21" fillId="7" borderId="77" xfId="0" applyNumberFormat="1" applyFont="1" applyFill="1" applyBorder="1" applyAlignment="1" applyProtection="1">
      <alignment horizontal="center" vertical="center"/>
    </xf>
    <xf numFmtId="183" fontId="11" fillId="0" borderId="0" xfId="0" applyNumberFormat="1" applyFont="1" applyProtection="1"/>
    <xf numFmtId="0" fontId="14" fillId="7" borderId="0" xfId="0" applyFont="1" applyFill="1" applyAlignment="1" applyProtection="1">
      <alignment horizontal="left" vertical="center"/>
    </xf>
    <xf numFmtId="0" fontId="11" fillId="7" borderId="0" xfId="0" applyFont="1" applyFill="1" applyProtection="1"/>
    <xf numFmtId="0" fontId="15" fillId="7" borderId="0" xfId="0" applyFont="1" applyFill="1" applyAlignment="1" applyProtection="1">
      <alignment horizontal="left" vertical="center" wrapText="1"/>
    </xf>
    <xf numFmtId="0" fontId="14" fillId="0" borderId="0" xfId="0" applyFont="1" applyAlignment="1" applyProtection="1">
      <alignment horizontal="left" vertical="center" wrapText="1"/>
    </xf>
    <xf numFmtId="0" fontId="15" fillId="0" borderId="0" xfId="0" applyFont="1" applyProtection="1"/>
    <xf numFmtId="0" fontId="15" fillId="0" borderId="0" xfId="0" applyFont="1" applyAlignment="1" applyProtection="1">
      <alignment horizontal="left" vertical="center" wrapText="1"/>
    </xf>
    <xf numFmtId="0" fontId="3" fillId="4" borderId="10" xfId="0" applyFont="1" applyFill="1" applyBorder="1" applyAlignment="1">
      <alignment horizontal="center" wrapText="1"/>
    </xf>
    <xf numFmtId="0" fontId="3" fillId="4" borderId="11" xfId="0" applyFont="1" applyFill="1" applyBorder="1" applyAlignment="1">
      <alignment horizontal="center" wrapText="1"/>
    </xf>
    <xf numFmtId="0" fontId="3" fillId="4" borderId="12" xfId="0" applyFont="1" applyFill="1" applyBorder="1" applyAlignment="1">
      <alignment horizontal="center" wrapText="1"/>
    </xf>
    <xf numFmtId="0" fontId="15" fillId="7" borderId="0" xfId="0" applyFont="1" applyFill="1" applyAlignment="1" applyProtection="1">
      <alignment horizontal="justify" vertical="center" wrapText="1"/>
    </xf>
    <xf numFmtId="0" fontId="15" fillId="7" borderId="0" xfId="0" applyFont="1" applyFill="1" applyAlignment="1" applyProtection="1">
      <alignment horizontal="center" vertical="center" wrapText="1"/>
    </xf>
    <xf numFmtId="4" fontId="15" fillId="7" borderId="0" xfId="0" applyNumberFormat="1" applyFont="1" applyFill="1" applyAlignment="1" applyProtection="1">
      <alignment horizontal="center" vertical="center" wrapText="1"/>
    </xf>
    <xf numFmtId="184" fontId="15" fillId="7" borderId="0" xfId="0" applyNumberFormat="1" applyFont="1" applyFill="1" applyAlignment="1" applyProtection="1">
      <alignment horizontal="center" vertical="center" wrapText="1"/>
    </xf>
    <xf numFmtId="184" fontId="15" fillId="0" borderId="0" xfId="0" applyNumberFormat="1" applyFont="1" applyAlignment="1" applyProtection="1">
      <alignment horizontal="center" vertical="center" wrapText="1"/>
    </xf>
    <xf numFmtId="0" fontId="15" fillId="7" borderId="0" xfId="0" applyFont="1" applyFill="1" applyAlignment="1" applyProtection="1">
      <alignment horizontal="left" vertical="center"/>
    </xf>
    <xf numFmtId="0" fontId="15" fillId="7" borderId="0" xfId="0" applyFont="1" applyFill="1" applyProtection="1"/>
    <xf numFmtId="0" fontId="15" fillId="0" borderId="0" xfId="0" applyFont="1" applyAlignment="1" applyProtection="1">
      <alignment horizontal="center" vertical="center" wrapText="1"/>
    </xf>
    <xf numFmtId="0" fontId="15" fillId="0" borderId="0" xfId="0" applyFont="1" applyAlignment="1" applyProtection="1">
      <alignment horizontal="justify" vertical="center" wrapText="1"/>
    </xf>
    <xf numFmtId="4" fontId="15" fillId="0" borderId="0" xfId="0" applyNumberFormat="1" applyFont="1" applyAlignment="1" applyProtection="1">
      <alignment horizontal="center" vertical="center" wrapText="1"/>
    </xf>
    <xf numFmtId="0" fontId="15" fillId="0" borderId="0" xfId="0" applyFont="1" applyAlignment="1" applyProtection="1">
      <alignment horizontal="left" vertical="center"/>
    </xf>
    <xf numFmtId="9" fontId="19" fillId="0" borderId="25" xfId="0" applyNumberFormat="1" applyFont="1" applyBorder="1" applyAlignment="1" applyProtection="1">
      <alignment horizontal="center" vertical="center"/>
    </xf>
    <xf numFmtId="9" fontId="19" fillId="0" borderId="70" xfId="0" applyNumberFormat="1" applyFont="1" applyBorder="1" applyAlignment="1" applyProtection="1">
      <alignment horizontal="center" vertical="center"/>
    </xf>
  </cellXfs>
  <cellStyles count="12">
    <cellStyle name="Millares 2" xfId="2"/>
    <cellStyle name="Millares 2 2" xfId="10"/>
    <cellStyle name="Millares 3" xfId="6"/>
    <cellStyle name="Moneda" xfId="8" builtinId="4"/>
    <cellStyle name="Moneda 2" xfId="1"/>
    <cellStyle name="Moneda 3" xfId="5"/>
    <cellStyle name="Normal" xfId="0" builtinId="0"/>
    <cellStyle name="Normal 2" xfId="3"/>
    <cellStyle name="Normal 2 2" xfId="9"/>
    <cellStyle name="Normal 3" xfId="7"/>
    <cellStyle name="Porcentaje 2" xfId="4"/>
    <cellStyle name="Porcentual 2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1573824</xdr:colOff>
      <xdr:row>0</xdr:row>
      <xdr:rowOff>0</xdr:rowOff>
    </xdr:from>
    <xdr:to>
      <xdr:col>2</xdr:col>
      <xdr:colOff>2469174</xdr:colOff>
      <xdr:row>4</xdr:row>
      <xdr:rowOff>114300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35824" y="0"/>
          <a:ext cx="895350" cy="8763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1:H104"/>
  <sheetViews>
    <sheetView tabSelected="1" view="pageBreakPreview" zoomScaleNormal="100" zoomScaleSheetLayoutView="100" workbookViewId="0">
      <selection activeCell="I11" sqref="I11"/>
    </sheetView>
  </sheetViews>
  <sheetFormatPr baseColWidth="10" defaultRowHeight="15" x14ac:dyDescent="0.25"/>
  <cols>
    <col min="2" max="2" width="8.42578125" style="32" customWidth="1"/>
    <col min="3" max="3" width="42.42578125" style="1" customWidth="1"/>
    <col min="4" max="4" width="13.28515625" style="2" customWidth="1"/>
    <col min="5" max="5" width="14.7109375" style="42" customWidth="1"/>
    <col min="6" max="6" width="17.5703125" customWidth="1"/>
    <col min="7" max="7" width="21.140625" style="3" customWidth="1"/>
    <col min="8" max="8" width="17.42578125" style="44" customWidth="1"/>
    <col min="248" max="248" width="5" customWidth="1"/>
    <col min="249" max="249" width="42.42578125" customWidth="1"/>
    <col min="250" max="250" width="18.28515625" customWidth="1"/>
    <col min="251" max="251" width="11.85546875" customWidth="1"/>
    <col min="252" max="252" width="17.140625" customWidth="1"/>
    <col min="253" max="253" width="17.5703125" customWidth="1"/>
    <col min="254" max="254" width="21.140625" customWidth="1"/>
    <col min="255" max="255" width="15.140625" customWidth="1"/>
    <col min="256" max="256" width="24.85546875" customWidth="1"/>
    <col min="257" max="257" width="16.42578125" customWidth="1"/>
    <col min="258" max="258" width="17.140625" customWidth="1"/>
    <col min="259" max="259" width="15.5703125" customWidth="1"/>
    <col min="260" max="260" width="12" customWidth="1"/>
    <col min="261" max="261" width="18.85546875" customWidth="1"/>
    <col min="264" max="264" width="13.85546875" customWidth="1"/>
    <col min="504" max="504" width="5" customWidth="1"/>
    <col min="505" max="505" width="42.42578125" customWidth="1"/>
    <col min="506" max="506" width="18.28515625" customWidth="1"/>
    <col min="507" max="507" width="11.85546875" customWidth="1"/>
    <col min="508" max="508" width="17.140625" customWidth="1"/>
    <col min="509" max="509" width="17.5703125" customWidth="1"/>
    <col min="510" max="510" width="21.140625" customWidth="1"/>
    <col min="511" max="511" width="15.140625" customWidth="1"/>
    <col min="512" max="512" width="24.85546875" customWidth="1"/>
    <col min="513" max="513" width="16.42578125" customWidth="1"/>
    <col min="514" max="514" width="17.140625" customWidth="1"/>
    <col min="515" max="515" width="15.5703125" customWidth="1"/>
    <col min="516" max="516" width="12" customWidth="1"/>
    <col min="517" max="517" width="18.85546875" customWidth="1"/>
    <col min="520" max="520" width="13.85546875" customWidth="1"/>
    <col min="760" max="760" width="5" customWidth="1"/>
    <col min="761" max="761" width="42.42578125" customWidth="1"/>
    <col min="762" max="762" width="18.28515625" customWidth="1"/>
    <col min="763" max="763" width="11.85546875" customWidth="1"/>
    <col min="764" max="764" width="17.140625" customWidth="1"/>
    <col min="765" max="765" width="17.5703125" customWidth="1"/>
    <col min="766" max="766" width="21.140625" customWidth="1"/>
    <col min="767" max="767" width="15.140625" customWidth="1"/>
    <col min="768" max="768" width="24.85546875" customWidth="1"/>
    <col min="769" max="769" width="16.42578125" customWidth="1"/>
    <col min="770" max="770" width="17.140625" customWidth="1"/>
    <col min="771" max="771" width="15.5703125" customWidth="1"/>
    <col min="772" max="772" width="12" customWidth="1"/>
    <col min="773" max="773" width="18.85546875" customWidth="1"/>
    <col min="776" max="776" width="13.85546875" customWidth="1"/>
    <col min="1016" max="1016" width="5" customWidth="1"/>
    <col min="1017" max="1017" width="42.42578125" customWidth="1"/>
    <col min="1018" max="1018" width="18.28515625" customWidth="1"/>
    <col min="1019" max="1019" width="11.85546875" customWidth="1"/>
    <col min="1020" max="1020" width="17.140625" customWidth="1"/>
    <col min="1021" max="1021" width="17.5703125" customWidth="1"/>
    <col min="1022" max="1022" width="21.140625" customWidth="1"/>
    <col min="1023" max="1023" width="15.140625" customWidth="1"/>
    <col min="1024" max="1024" width="24.85546875" customWidth="1"/>
    <col min="1025" max="1025" width="16.42578125" customWidth="1"/>
    <col min="1026" max="1026" width="17.140625" customWidth="1"/>
    <col min="1027" max="1027" width="15.5703125" customWidth="1"/>
    <col min="1028" max="1028" width="12" customWidth="1"/>
    <col min="1029" max="1029" width="18.85546875" customWidth="1"/>
    <col min="1032" max="1032" width="13.85546875" customWidth="1"/>
    <col min="1272" max="1272" width="5" customWidth="1"/>
    <col min="1273" max="1273" width="42.42578125" customWidth="1"/>
    <col min="1274" max="1274" width="18.28515625" customWidth="1"/>
    <col min="1275" max="1275" width="11.85546875" customWidth="1"/>
    <col min="1276" max="1276" width="17.140625" customWidth="1"/>
    <col min="1277" max="1277" width="17.5703125" customWidth="1"/>
    <col min="1278" max="1278" width="21.140625" customWidth="1"/>
    <col min="1279" max="1279" width="15.140625" customWidth="1"/>
    <col min="1280" max="1280" width="24.85546875" customWidth="1"/>
    <col min="1281" max="1281" width="16.42578125" customWidth="1"/>
    <col min="1282" max="1282" width="17.140625" customWidth="1"/>
    <col min="1283" max="1283" width="15.5703125" customWidth="1"/>
    <col min="1284" max="1284" width="12" customWidth="1"/>
    <col min="1285" max="1285" width="18.85546875" customWidth="1"/>
    <col min="1288" max="1288" width="13.85546875" customWidth="1"/>
    <col min="1528" max="1528" width="5" customWidth="1"/>
    <col min="1529" max="1529" width="42.42578125" customWidth="1"/>
    <col min="1530" max="1530" width="18.28515625" customWidth="1"/>
    <col min="1531" max="1531" width="11.85546875" customWidth="1"/>
    <col min="1532" max="1532" width="17.140625" customWidth="1"/>
    <col min="1533" max="1533" width="17.5703125" customWidth="1"/>
    <col min="1534" max="1534" width="21.140625" customWidth="1"/>
    <col min="1535" max="1535" width="15.140625" customWidth="1"/>
    <col min="1536" max="1536" width="24.85546875" customWidth="1"/>
    <col min="1537" max="1537" width="16.42578125" customWidth="1"/>
    <col min="1538" max="1538" width="17.140625" customWidth="1"/>
    <col min="1539" max="1539" width="15.5703125" customWidth="1"/>
    <col min="1540" max="1540" width="12" customWidth="1"/>
    <col min="1541" max="1541" width="18.85546875" customWidth="1"/>
    <col min="1544" max="1544" width="13.85546875" customWidth="1"/>
    <col min="1784" max="1784" width="5" customWidth="1"/>
    <col min="1785" max="1785" width="42.42578125" customWidth="1"/>
    <col min="1786" max="1786" width="18.28515625" customWidth="1"/>
    <col min="1787" max="1787" width="11.85546875" customWidth="1"/>
    <col min="1788" max="1788" width="17.140625" customWidth="1"/>
    <col min="1789" max="1789" width="17.5703125" customWidth="1"/>
    <col min="1790" max="1790" width="21.140625" customWidth="1"/>
    <col min="1791" max="1791" width="15.140625" customWidth="1"/>
    <col min="1792" max="1792" width="24.85546875" customWidth="1"/>
    <col min="1793" max="1793" width="16.42578125" customWidth="1"/>
    <col min="1794" max="1794" width="17.140625" customWidth="1"/>
    <col min="1795" max="1795" width="15.5703125" customWidth="1"/>
    <col min="1796" max="1796" width="12" customWidth="1"/>
    <col min="1797" max="1797" width="18.85546875" customWidth="1"/>
    <col min="1800" max="1800" width="13.85546875" customWidth="1"/>
    <col min="2040" max="2040" width="5" customWidth="1"/>
    <col min="2041" max="2041" width="42.42578125" customWidth="1"/>
    <col min="2042" max="2042" width="18.28515625" customWidth="1"/>
    <col min="2043" max="2043" width="11.85546875" customWidth="1"/>
    <col min="2044" max="2044" width="17.140625" customWidth="1"/>
    <col min="2045" max="2045" width="17.5703125" customWidth="1"/>
    <col min="2046" max="2046" width="21.140625" customWidth="1"/>
    <col min="2047" max="2047" width="15.140625" customWidth="1"/>
    <col min="2048" max="2048" width="24.85546875" customWidth="1"/>
    <col min="2049" max="2049" width="16.42578125" customWidth="1"/>
    <col min="2050" max="2050" width="17.140625" customWidth="1"/>
    <col min="2051" max="2051" width="15.5703125" customWidth="1"/>
    <col min="2052" max="2052" width="12" customWidth="1"/>
    <col min="2053" max="2053" width="18.85546875" customWidth="1"/>
    <col min="2056" max="2056" width="13.85546875" customWidth="1"/>
    <col min="2296" max="2296" width="5" customWidth="1"/>
    <col min="2297" max="2297" width="42.42578125" customWidth="1"/>
    <col min="2298" max="2298" width="18.28515625" customWidth="1"/>
    <col min="2299" max="2299" width="11.85546875" customWidth="1"/>
    <col min="2300" max="2300" width="17.140625" customWidth="1"/>
    <col min="2301" max="2301" width="17.5703125" customWidth="1"/>
    <col min="2302" max="2302" width="21.140625" customWidth="1"/>
    <col min="2303" max="2303" width="15.140625" customWidth="1"/>
    <col min="2304" max="2304" width="24.85546875" customWidth="1"/>
    <col min="2305" max="2305" width="16.42578125" customWidth="1"/>
    <col min="2306" max="2306" width="17.140625" customWidth="1"/>
    <col min="2307" max="2307" width="15.5703125" customWidth="1"/>
    <col min="2308" max="2308" width="12" customWidth="1"/>
    <col min="2309" max="2309" width="18.85546875" customWidth="1"/>
    <col min="2312" max="2312" width="13.85546875" customWidth="1"/>
    <col min="2552" max="2552" width="5" customWidth="1"/>
    <col min="2553" max="2553" width="42.42578125" customWidth="1"/>
    <col min="2554" max="2554" width="18.28515625" customWidth="1"/>
    <col min="2555" max="2555" width="11.85546875" customWidth="1"/>
    <col min="2556" max="2556" width="17.140625" customWidth="1"/>
    <col min="2557" max="2557" width="17.5703125" customWidth="1"/>
    <col min="2558" max="2558" width="21.140625" customWidth="1"/>
    <col min="2559" max="2559" width="15.140625" customWidth="1"/>
    <col min="2560" max="2560" width="24.85546875" customWidth="1"/>
    <col min="2561" max="2561" width="16.42578125" customWidth="1"/>
    <col min="2562" max="2562" width="17.140625" customWidth="1"/>
    <col min="2563" max="2563" width="15.5703125" customWidth="1"/>
    <col min="2564" max="2564" width="12" customWidth="1"/>
    <col min="2565" max="2565" width="18.85546875" customWidth="1"/>
    <col min="2568" max="2568" width="13.85546875" customWidth="1"/>
    <col min="2808" max="2808" width="5" customWidth="1"/>
    <col min="2809" max="2809" width="42.42578125" customWidth="1"/>
    <col min="2810" max="2810" width="18.28515625" customWidth="1"/>
    <col min="2811" max="2811" width="11.85546875" customWidth="1"/>
    <col min="2812" max="2812" width="17.140625" customWidth="1"/>
    <col min="2813" max="2813" width="17.5703125" customWidth="1"/>
    <col min="2814" max="2814" width="21.140625" customWidth="1"/>
    <col min="2815" max="2815" width="15.140625" customWidth="1"/>
    <col min="2816" max="2816" width="24.85546875" customWidth="1"/>
    <col min="2817" max="2817" width="16.42578125" customWidth="1"/>
    <col min="2818" max="2818" width="17.140625" customWidth="1"/>
    <col min="2819" max="2819" width="15.5703125" customWidth="1"/>
    <col min="2820" max="2820" width="12" customWidth="1"/>
    <col min="2821" max="2821" width="18.85546875" customWidth="1"/>
    <col min="2824" max="2824" width="13.85546875" customWidth="1"/>
    <col min="3064" max="3064" width="5" customWidth="1"/>
    <col min="3065" max="3065" width="42.42578125" customWidth="1"/>
    <col min="3066" max="3066" width="18.28515625" customWidth="1"/>
    <col min="3067" max="3067" width="11.85546875" customWidth="1"/>
    <col min="3068" max="3068" width="17.140625" customWidth="1"/>
    <col min="3069" max="3069" width="17.5703125" customWidth="1"/>
    <col min="3070" max="3070" width="21.140625" customWidth="1"/>
    <col min="3071" max="3071" width="15.140625" customWidth="1"/>
    <col min="3072" max="3072" width="24.85546875" customWidth="1"/>
    <col min="3073" max="3073" width="16.42578125" customWidth="1"/>
    <col min="3074" max="3074" width="17.140625" customWidth="1"/>
    <col min="3075" max="3075" width="15.5703125" customWidth="1"/>
    <col min="3076" max="3076" width="12" customWidth="1"/>
    <col min="3077" max="3077" width="18.85546875" customWidth="1"/>
    <col min="3080" max="3080" width="13.85546875" customWidth="1"/>
    <col min="3320" max="3320" width="5" customWidth="1"/>
    <col min="3321" max="3321" width="42.42578125" customWidth="1"/>
    <col min="3322" max="3322" width="18.28515625" customWidth="1"/>
    <col min="3323" max="3323" width="11.85546875" customWidth="1"/>
    <col min="3324" max="3324" width="17.140625" customWidth="1"/>
    <col min="3325" max="3325" width="17.5703125" customWidth="1"/>
    <col min="3326" max="3326" width="21.140625" customWidth="1"/>
    <col min="3327" max="3327" width="15.140625" customWidth="1"/>
    <col min="3328" max="3328" width="24.85546875" customWidth="1"/>
    <col min="3329" max="3329" width="16.42578125" customWidth="1"/>
    <col min="3330" max="3330" width="17.140625" customWidth="1"/>
    <col min="3331" max="3331" width="15.5703125" customWidth="1"/>
    <col min="3332" max="3332" width="12" customWidth="1"/>
    <col min="3333" max="3333" width="18.85546875" customWidth="1"/>
    <col min="3336" max="3336" width="13.85546875" customWidth="1"/>
    <col min="3576" max="3576" width="5" customWidth="1"/>
    <col min="3577" max="3577" width="42.42578125" customWidth="1"/>
    <col min="3578" max="3578" width="18.28515625" customWidth="1"/>
    <col min="3579" max="3579" width="11.85546875" customWidth="1"/>
    <col min="3580" max="3580" width="17.140625" customWidth="1"/>
    <col min="3581" max="3581" width="17.5703125" customWidth="1"/>
    <col min="3582" max="3582" width="21.140625" customWidth="1"/>
    <col min="3583" max="3583" width="15.140625" customWidth="1"/>
    <col min="3584" max="3584" width="24.85546875" customWidth="1"/>
    <col min="3585" max="3585" width="16.42578125" customWidth="1"/>
    <col min="3586" max="3586" width="17.140625" customWidth="1"/>
    <col min="3587" max="3587" width="15.5703125" customWidth="1"/>
    <col min="3588" max="3588" width="12" customWidth="1"/>
    <col min="3589" max="3589" width="18.85546875" customWidth="1"/>
    <col min="3592" max="3592" width="13.85546875" customWidth="1"/>
    <col min="3832" max="3832" width="5" customWidth="1"/>
    <col min="3833" max="3833" width="42.42578125" customWidth="1"/>
    <col min="3834" max="3834" width="18.28515625" customWidth="1"/>
    <col min="3835" max="3835" width="11.85546875" customWidth="1"/>
    <col min="3836" max="3836" width="17.140625" customWidth="1"/>
    <col min="3837" max="3837" width="17.5703125" customWidth="1"/>
    <col min="3838" max="3838" width="21.140625" customWidth="1"/>
    <col min="3839" max="3839" width="15.140625" customWidth="1"/>
    <col min="3840" max="3840" width="24.85546875" customWidth="1"/>
    <col min="3841" max="3841" width="16.42578125" customWidth="1"/>
    <col min="3842" max="3842" width="17.140625" customWidth="1"/>
    <col min="3843" max="3843" width="15.5703125" customWidth="1"/>
    <col min="3844" max="3844" width="12" customWidth="1"/>
    <col min="3845" max="3845" width="18.85546875" customWidth="1"/>
    <col min="3848" max="3848" width="13.85546875" customWidth="1"/>
    <col min="4088" max="4088" width="5" customWidth="1"/>
    <col min="4089" max="4089" width="42.42578125" customWidth="1"/>
    <col min="4090" max="4090" width="18.28515625" customWidth="1"/>
    <col min="4091" max="4091" width="11.85546875" customWidth="1"/>
    <col min="4092" max="4092" width="17.140625" customWidth="1"/>
    <col min="4093" max="4093" width="17.5703125" customWidth="1"/>
    <col min="4094" max="4094" width="21.140625" customWidth="1"/>
    <col min="4095" max="4095" width="15.140625" customWidth="1"/>
    <col min="4096" max="4096" width="24.85546875" customWidth="1"/>
    <col min="4097" max="4097" width="16.42578125" customWidth="1"/>
    <col min="4098" max="4098" width="17.140625" customWidth="1"/>
    <col min="4099" max="4099" width="15.5703125" customWidth="1"/>
    <col min="4100" max="4100" width="12" customWidth="1"/>
    <col min="4101" max="4101" width="18.85546875" customWidth="1"/>
    <col min="4104" max="4104" width="13.85546875" customWidth="1"/>
    <col min="4344" max="4344" width="5" customWidth="1"/>
    <col min="4345" max="4345" width="42.42578125" customWidth="1"/>
    <col min="4346" max="4346" width="18.28515625" customWidth="1"/>
    <col min="4347" max="4347" width="11.85546875" customWidth="1"/>
    <col min="4348" max="4348" width="17.140625" customWidth="1"/>
    <col min="4349" max="4349" width="17.5703125" customWidth="1"/>
    <col min="4350" max="4350" width="21.140625" customWidth="1"/>
    <col min="4351" max="4351" width="15.140625" customWidth="1"/>
    <col min="4352" max="4352" width="24.85546875" customWidth="1"/>
    <col min="4353" max="4353" width="16.42578125" customWidth="1"/>
    <col min="4354" max="4354" width="17.140625" customWidth="1"/>
    <col min="4355" max="4355" width="15.5703125" customWidth="1"/>
    <col min="4356" max="4356" width="12" customWidth="1"/>
    <col min="4357" max="4357" width="18.85546875" customWidth="1"/>
    <col min="4360" max="4360" width="13.85546875" customWidth="1"/>
    <col min="4600" max="4600" width="5" customWidth="1"/>
    <col min="4601" max="4601" width="42.42578125" customWidth="1"/>
    <col min="4602" max="4602" width="18.28515625" customWidth="1"/>
    <col min="4603" max="4603" width="11.85546875" customWidth="1"/>
    <col min="4604" max="4604" width="17.140625" customWidth="1"/>
    <col min="4605" max="4605" width="17.5703125" customWidth="1"/>
    <col min="4606" max="4606" width="21.140625" customWidth="1"/>
    <col min="4607" max="4607" width="15.140625" customWidth="1"/>
    <col min="4608" max="4608" width="24.85546875" customWidth="1"/>
    <col min="4609" max="4609" width="16.42578125" customWidth="1"/>
    <col min="4610" max="4610" width="17.140625" customWidth="1"/>
    <col min="4611" max="4611" width="15.5703125" customWidth="1"/>
    <col min="4612" max="4612" width="12" customWidth="1"/>
    <col min="4613" max="4613" width="18.85546875" customWidth="1"/>
    <col min="4616" max="4616" width="13.85546875" customWidth="1"/>
    <col min="4856" max="4856" width="5" customWidth="1"/>
    <col min="4857" max="4857" width="42.42578125" customWidth="1"/>
    <col min="4858" max="4858" width="18.28515625" customWidth="1"/>
    <col min="4859" max="4859" width="11.85546875" customWidth="1"/>
    <col min="4860" max="4860" width="17.140625" customWidth="1"/>
    <col min="4861" max="4861" width="17.5703125" customWidth="1"/>
    <col min="4862" max="4862" width="21.140625" customWidth="1"/>
    <col min="4863" max="4863" width="15.140625" customWidth="1"/>
    <col min="4864" max="4864" width="24.85546875" customWidth="1"/>
    <col min="4865" max="4865" width="16.42578125" customWidth="1"/>
    <col min="4866" max="4866" width="17.140625" customWidth="1"/>
    <col min="4867" max="4867" width="15.5703125" customWidth="1"/>
    <col min="4868" max="4868" width="12" customWidth="1"/>
    <col min="4869" max="4869" width="18.85546875" customWidth="1"/>
    <col min="4872" max="4872" width="13.85546875" customWidth="1"/>
    <col min="5112" max="5112" width="5" customWidth="1"/>
    <col min="5113" max="5113" width="42.42578125" customWidth="1"/>
    <col min="5114" max="5114" width="18.28515625" customWidth="1"/>
    <col min="5115" max="5115" width="11.85546875" customWidth="1"/>
    <col min="5116" max="5116" width="17.140625" customWidth="1"/>
    <col min="5117" max="5117" width="17.5703125" customWidth="1"/>
    <col min="5118" max="5118" width="21.140625" customWidth="1"/>
    <col min="5119" max="5119" width="15.140625" customWidth="1"/>
    <col min="5120" max="5120" width="24.85546875" customWidth="1"/>
    <col min="5121" max="5121" width="16.42578125" customWidth="1"/>
    <col min="5122" max="5122" width="17.140625" customWidth="1"/>
    <col min="5123" max="5123" width="15.5703125" customWidth="1"/>
    <col min="5124" max="5124" width="12" customWidth="1"/>
    <col min="5125" max="5125" width="18.85546875" customWidth="1"/>
    <col min="5128" max="5128" width="13.85546875" customWidth="1"/>
    <col min="5368" max="5368" width="5" customWidth="1"/>
    <col min="5369" max="5369" width="42.42578125" customWidth="1"/>
    <col min="5370" max="5370" width="18.28515625" customWidth="1"/>
    <col min="5371" max="5371" width="11.85546875" customWidth="1"/>
    <col min="5372" max="5372" width="17.140625" customWidth="1"/>
    <col min="5373" max="5373" width="17.5703125" customWidth="1"/>
    <col min="5374" max="5374" width="21.140625" customWidth="1"/>
    <col min="5375" max="5375" width="15.140625" customWidth="1"/>
    <col min="5376" max="5376" width="24.85546875" customWidth="1"/>
    <col min="5377" max="5377" width="16.42578125" customWidth="1"/>
    <col min="5378" max="5378" width="17.140625" customWidth="1"/>
    <col min="5379" max="5379" width="15.5703125" customWidth="1"/>
    <col min="5380" max="5380" width="12" customWidth="1"/>
    <col min="5381" max="5381" width="18.85546875" customWidth="1"/>
    <col min="5384" max="5384" width="13.85546875" customWidth="1"/>
    <col min="5624" max="5624" width="5" customWidth="1"/>
    <col min="5625" max="5625" width="42.42578125" customWidth="1"/>
    <col min="5626" max="5626" width="18.28515625" customWidth="1"/>
    <col min="5627" max="5627" width="11.85546875" customWidth="1"/>
    <col min="5628" max="5628" width="17.140625" customWidth="1"/>
    <col min="5629" max="5629" width="17.5703125" customWidth="1"/>
    <col min="5630" max="5630" width="21.140625" customWidth="1"/>
    <col min="5631" max="5631" width="15.140625" customWidth="1"/>
    <col min="5632" max="5632" width="24.85546875" customWidth="1"/>
    <col min="5633" max="5633" width="16.42578125" customWidth="1"/>
    <col min="5634" max="5634" width="17.140625" customWidth="1"/>
    <col min="5635" max="5635" width="15.5703125" customWidth="1"/>
    <col min="5636" max="5636" width="12" customWidth="1"/>
    <col min="5637" max="5637" width="18.85546875" customWidth="1"/>
    <col min="5640" max="5640" width="13.85546875" customWidth="1"/>
    <col min="5880" max="5880" width="5" customWidth="1"/>
    <col min="5881" max="5881" width="42.42578125" customWidth="1"/>
    <col min="5882" max="5882" width="18.28515625" customWidth="1"/>
    <col min="5883" max="5883" width="11.85546875" customWidth="1"/>
    <col min="5884" max="5884" width="17.140625" customWidth="1"/>
    <col min="5885" max="5885" width="17.5703125" customWidth="1"/>
    <col min="5886" max="5886" width="21.140625" customWidth="1"/>
    <col min="5887" max="5887" width="15.140625" customWidth="1"/>
    <col min="5888" max="5888" width="24.85546875" customWidth="1"/>
    <col min="5889" max="5889" width="16.42578125" customWidth="1"/>
    <col min="5890" max="5890" width="17.140625" customWidth="1"/>
    <col min="5891" max="5891" width="15.5703125" customWidth="1"/>
    <col min="5892" max="5892" width="12" customWidth="1"/>
    <col min="5893" max="5893" width="18.85546875" customWidth="1"/>
    <col min="5896" max="5896" width="13.85546875" customWidth="1"/>
    <col min="6136" max="6136" width="5" customWidth="1"/>
    <col min="6137" max="6137" width="42.42578125" customWidth="1"/>
    <col min="6138" max="6138" width="18.28515625" customWidth="1"/>
    <col min="6139" max="6139" width="11.85546875" customWidth="1"/>
    <col min="6140" max="6140" width="17.140625" customWidth="1"/>
    <col min="6141" max="6141" width="17.5703125" customWidth="1"/>
    <col min="6142" max="6142" width="21.140625" customWidth="1"/>
    <col min="6143" max="6143" width="15.140625" customWidth="1"/>
    <col min="6144" max="6144" width="24.85546875" customWidth="1"/>
    <col min="6145" max="6145" width="16.42578125" customWidth="1"/>
    <col min="6146" max="6146" width="17.140625" customWidth="1"/>
    <col min="6147" max="6147" width="15.5703125" customWidth="1"/>
    <col min="6148" max="6148" width="12" customWidth="1"/>
    <col min="6149" max="6149" width="18.85546875" customWidth="1"/>
    <col min="6152" max="6152" width="13.85546875" customWidth="1"/>
    <col min="6392" max="6392" width="5" customWidth="1"/>
    <col min="6393" max="6393" width="42.42578125" customWidth="1"/>
    <col min="6394" max="6394" width="18.28515625" customWidth="1"/>
    <col min="6395" max="6395" width="11.85546875" customWidth="1"/>
    <col min="6396" max="6396" width="17.140625" customWidth="1"/>
    <col min="6397" max="6397" width="17.5703125" customWidth="1"/>
    <col min="6398" max="6398" width="21.140625" customWidth="1"/>
    <col min="6399" max="6399" width="15.140625" customWidth="1"/>
    <col min="6400" max="6400" width="24.85546875" customWidth="1"/>
    <col min="6401" max="6401" width="16.42578125" customWidth="1"/>
    <col min="6402" max="6402" width="17.140625" customWidth="1"/>
    <col min="6403" max="6403" width="15.5703125" customWidth="1"/>
    <col min="6404" max="6404" width="12" customWidth="1"/>
    <col min="6405" max="6405" width="18.85546875" customWidth="1"/>
    <col min="6408" max="6408" width="13.85546875" customWidth="1"/>
    <col min="6648" max="6648" width="5" customWidth="1"/>
    <col min="6649" max="6649" width="42.42578125" customWidth="1"/>
    <col min="6650" max="6650" width="18.28515625" customWidth="1"/>
    <col min="6651" max="6651" width="11.85546875" customWidth="1"/>
    <col min="6652" max="6652" width="17.140625" customWidth="1"/>
    <col min="6653" max="6653" width="17.5703125" customWidth="1"/>
    <col min="6654" max="6654" width="21.140625" customWidth="1"/>
    <col min="6655" max="6655" width="15.140625" customWidth="1"/>
    <col min="6656" max="6656" width="24.85546875" customWidth="1"/>
    <col min="6657" max="6657" width="16.42578125" customWidth="1"/>
    <col min="6658" max="6658" width="17.140625" customWidth="1"/>
    <col min="6659" max="6659" width="15.5703125" customWidth="1"/>
    <col min="6660" max="6660" width="12" customWidth="1"/>
    <col min="6661" max="6661" width="18.85546875" customWidth="1"/>
    <col min="6664" max="6664" width="13.85546875" customWidth="1"/>
    <col min="6904" max="6904" width="5" customWidth="1"/>
    <col min="6905" max="6905" width="42.42578125" customWidth="1"/>
    <col min="6906" max="6906" width="18.28515625" customWidth="1"/>
    <col min="6907" max="6907" width="11.85546875" customWidth="1"/>
    <col min="6908" max="6908" width="17.140625" customWidth="1"/>
    <col min="6909" max="6909" width="17.5703125" customWidth="1"/>
    <col min="6910" max="6910" width="21.140625" customWidth="1"/>
    <col min="6911" max="6911" width="15.140625" customWidth="1"/>
    <col min="6912" max="6912" width="24.85546875" customWidth="1"/>
    <col min="6913" max="6913" width="16.42578125" customWidth="1"/>
    <col min="6914" max="6914" width="17.140625" customWidth="1"/>
    <col min="6915" max="6915" width="15.5703125" customWidth="1"/>
    <col min="6916" max="6916" width="12" customWidth="1"/>
    <col min="6917" max="6917" width="18.85546875" customWidth="1"/>
    <col min="6920" max="6920" width="13.85546875" customWidth="1"/>
    <col min="7160" max="7160" width="5" customWidth="1"/>
    <col min="7161" max="7161" width="42.42578125" customWidth="1"/>
    <col min="7162" max="7162" width="18.28515625" customWidth="1"/>
    <col min="7163" max="7163" width="11.85546875" customWidth="1"/>
    <col min="7164" max="7164" width="17.140625" customWidth="1"/>
    <col min="7165" max="7165" width="17.5703125" customWidth="1"/>
    <col min="7166" max="7166" width="21.140625" customWidth="1"/>
    <col min="7167" max="7167" width="15.140625" customWidth="1"/>
    <col min="7168" max="7168" width="24.85546875" customWidth="1"/>
    <col min="7169" max="7169" width="16.42578125" customWidth="1"/>
    <col min="7170" max="7170" width="17.140625" customWidth="1"/>
    <col min="7171" max="7171" width="15.5703125" customWidth="1"/>
    <col min="7172" max="7172" width="12" customWidth="1"/>
    <col min="7173" max="7173" width="18.85546875" customWidth="1"/>
    <col min="7176" max="7176" width="13.85546875" customWidth="1"/>
    <col min="7416" max="7416" width="5" customWidth="1"/>
    <col min="7417" max="7417" width="42.42578125" customWidth="1"/>
    <col min="7418" max="7418" width="18.28515625" customWidth="1"/>
    <col min="7419" max="7419" width="11.85546875" customWidth="1"/>
    <col min="7420" max="7420" width="17.140625" customWidth="1"/>
    <col min="7421" max="7421" width="17.5703125" customWidth="1"/>
    <col min="7422" max="7422" width="21.140625" customWidth="1"/>
    <col min="7423" max="7423" width="15.140625" customWidth="1"/>
    <col min="7424" max="7424" width="24.85546875" customWidth="1"/>
    <col min="7425" max="7425" width="16.42578125" customWidth="1"/>
    <col min="7426" max="7426" width="17.140625" customWidth="1"/>
    <col min="7427" max="7427" width="15.5703125" customWidth="1"/>
    <col min="7428" max="7428" width="12" customWidth="1"/>
    <col min="7429" max="7429" width="18.85546875" customWidth="1"/>
    <col min="7432" max="7432" width="13.85546875" customWidth="1"/>
    <col min="7672" max="7672" width="5" customWidth="1"/>
    <col min="7673" max="7673" width="42.42578125" customWidth="1"/>
    <col min="7674" max="7674" width="18.28515625" customWidth="1"/>
    <col min="7675" max="7675" width="11.85546875" customWidth="1"/>
    <col min="7676" max="7676" width="17.140625" customWidth="1"/>
    <col min="7677" max="7677" width="17.5703125" customWidth="1"/>
    <col min="7678" max="7678" width="21.140625" customWidth="1"/>
    <col min="7679" max="7679" width="15.140625" customWidth="1"/>
    <col min="7680" max="7680" width="24.85546875" customWidth="1"/>
    <col min="7681" max="7681" width="16.42578125" customWidth="1"/>
    <col min="7682" max="7682" width="17.140625" customWidth="1"/>
    <col min="7683" max="7683" width="15.5703125" customWidth="1"/>
    <col min="7684" max="7684" width="12" customWidth="1"/>
    <col min="7685" max="7685" width="18.85546875" customWidth="1"/>
    <col min="7688" max="7688" width="13.85546875" customWidth="1"/>
    <col min="7928" max="7928" width="5" customWidth="1"/>
    <col min="7929" max="7929" width="42.42578125" customWidth="1"/>
    <col min="7930" max="7930" width="18.28515625" customWidth="1"/>
    <col min="7931" max="7931" width="11.85546875" customWidth="1"/>
    <col min="7932" max="7932" width="17.140625" customWidth="1"/>
    <col min="7933" max="7933" width="17.5703125" customWidth="1"/>
    <col min="7934" max="7934" width="21.140625" customWidth="1"/>
    <col min="7935" max="7935" width="15.140625" customWidth="1"/>
    <col min="7936" max="7936" width="24.85546875" customWidth="1"/>
    <col min="7937" max="7937" width="16.42578125" customWidth="1"/>
    <col min="7938" max="7938" width="17.140625" customWidth="1"/>
    <col min="7939" max="7939" width="15.5703125" customWidth="1"/>
    <col min="7940" max="7940" width="12" customWidth="1"/>
    <col min="7941" max="7941" width="18.85546875" customWidth="1"/>
    <col min="7944" max="7944" width="13.85546875" customWidth="1"/>
    <col min="8184" max="8184" width="5" customWidth="1"/>
    <col min="8185" max="8185" width="42.42578125" customWidth="1"/>
    <col min="8186" max="8186" width="18.28515625" customWidth="1"/>
    <col min="8187" max="8187" width="11.85546875" customWidth="1"/>
    <col min="8188" max="8188" width="17.140625" customWidth="1"/>
    <col min="8189" max="8189" width="17.5703125" customWidth="1"/>
    <col min="8190" max="8190" width="21.140625" customWidth="1"/>
    <col min="8191" max="8191" width="15.140625" customWidth="1"/>
    <col min="8192" max="8192" width="24.85546875" customWidth="1"/>
    <col min="8193" max="8193" width="16.42578125" customWidth="1"/>
    <col min="8194" max="8194" width="17.140625" customWidth="1"/>
    <col min="8195" max="8195" width="15.5703125" customWidth="1"/>
    <col min="8196" max="8196" width="12" customWidth="1"/>
    <col min="8197" max="8197" width="18.85546875" customWidth="1"/>
    <col min="8200" max="8200" width="13.85546875" customWidth="1"/>
    <col min="8440" max="8440" width="5" customWidth="1"/>
    <col min="8441" max="8441" width="42.42578125" customWidth="1"/>
    <col min="8442" max="8442" width="18.28515625" customWidth="1"/>
    <col min="8443" max="8443" width="11.85546875" customWidth="1"/>
    <col min="8444" max="8444" width="17.140625" customWidth="1"/>
    <col min="8445" max="8445" width="17.5703125" customWidth="1"/>
    <col min="8446" max="8446" width="21.140625" customWidth="1"/>
    <col min="8447" max="8447" width="15.140625" customWidth="1"/>
    <col min="8448" max="8448" width="24.85546875" customWidth="1"/>
    <col min="8449" max="8449" width="16.42578125" customWidth="1"/>
    <col min="8450" max="8450" width="17.140625" customWidth="1"/>
    <col min="8451" max="8451" width="15.5703125" customWidth="1"/>
    <col min="8452" max="8452" width="12" customWidth="1"/>
    <col min="8453" max="8453" width="18.85546875" customWidth="1"/>
    <col min="8456" max="8456" width="13.85546875" customWidth="1"/>
    <col min="8696" max="8696" width="5" customWidth="1"/>
    <col min="8697" max="8697" width="42.42578125" customWidth="1"/>
    <col min="8698" max="8698" width="18.28515625" customWidth="1"/>
    <col min="8699" max="8699" width="11.85546875" customWidth="1"/>
    <col min="8700" max="8700" width="17.140625" customWidth="1"/>
    <col min="8701" max="8701" width="17.5703125" customWidth="1"/>
    <col min="8702" max="8702" width="21.140625" customWidth="1"/>
    <col min="8703" max="8703" width="15.140625" customWidth="1"/>
    <col min="8704" max="8704" width="24.85546875" customWidth="1"/>
    <col min="8705" max="8705" width="16.42578125" customWidth="1"/>
    <col min="8706" max="8706" width="17.140625" customWidth="1"/>
    <col min="8707" max="8707" width="15.5703125" customWidth="1"/>
    <col min="8708" max="8708" width="12" customWidth="1"/>
    <col min="8709" max="8709" width="18.85546875" customWidth="1"/>
    <col min="8712" max="8712" width="13.85546875" customWidth="1"/>
    <col min="8952" max="8952" width="5" customWidth="1"/>
    <col min="8953" max="8953" width="42.42578125" customWidth="1"/>
    <col min="8954" max="8954" width="18.28515625" customWidth="1"/>
    <col min="8955" max="8955" width="11.85546875" customWidth="1"/>
    <col min="8956" max="8956" width="17.140625" customWidth="1"/>
    <col min="8957" max="8957" width="17.5703125" customWidth="1"/>
    <col min="8958" max="8958" width="21.140625" customWidth="1"/>
    <col min="8959" max="8959" width="15.140625" customWidth="1"/>
    <col min="8960" max="8960" width="24.85546875" customWidth="1"/>
    <col min="8961" max="8961" width="16.42578125" customWidth="1"/>
    <col min="8962" max="8962" width="17.140625" customWidth="1"/>
    <col min="8963" max="8963" width="15.5703125" customWidth="1"/>
    <col min="8964" max="8964" width="12" customWidth="1"/>
    <col min="8965" max="8965" width="18.85546875" customWidth="1"/>
    <col min="8968" max="8968" width="13.85546875" customWidth="1"/>
    <col min="9208" max="9208" width="5" customWidth="1"/>
    <col min="9209" max="9209" width="42.42578125" customWidth="1"/>
    <col min="9210" max="9210" width="18.28515625" customWidth="1"/>
    <col min="9211" max="9211" width="11.85546875" customWidth="1"/>
    <col min="9212" max="9212" width="17.140625" customWidth="1"/>
    <col min="9213" max="9213" width="17.5703125" customWidth="1"/>
    <col min="9214" max="9214" width="21.140625" customWidth="1"/>
    <col min="9215" max="9215" width="15.140625" customWidth="1"/>
    <col min="9216" max="9216" width="24.85546875" customWidth="1"/>
    <col min="9217" max="9217" width="16.42578125" customWidth="1"/>
    <col min="9218" max="9218" width="17.140625" customWidth="1"/>
    <col min="9219" max="9219" width="15.5703125" customWidth="1"/>
    <col min="9220" max="9220" width="12" customWidth="1"/>
    <col min="9221" max="9221" width="18.85546875" customWidth="1"/>
    <col min="9224" max="9224" width="13.85546875" customWidth="1"/>
    <col min="9464" max="9464" width="5" customWidth="1"/>
    <col min="9465" max="9465" width="42.42578125" customWidth="1"/>
    <col min="9466" max="9466" width="18.28515625" customWidth="1"/>
    <col min="9467" max="9467" width="11.85546875" customWidth="1"/>
    <col min="9468" max="9468" width="17.140625" customWidth="1"/>
    <col min="9469" max="9469" width="17.5703125" customWidth="1"/>
    <col min="9470" max="9470" width="21.140625" customWidth="1"/>
    <col min="9471" max="9471" width="15.140625" customWidth="1"/>
    <col min="9472" max="9472" width="24.85546875" customWidth="1"/>
    <col min="9473" max="9473" width="16.42578125" customWidth="1"/>
    <col min="9474" max="9474" width="17.140625" customWidth="1"/>
    <col min="9475" max="9475" width="15.5703125" customWidth="1"/>
    <col min="9476" max="9476" width="12" customWidth="1"/>
    <col min="9477" max="9477" width="18.85546875" customWidth="1"/>
    <col min="9480" max="9480" width="13.85546875" customWidth="1"/>
    <col min="9720" max="9720" width="5" customWidth="1"/>
    <col min="9721" max="9721" width="42.42578125" customWidth="1"/>
    <col min="9722" max="9722" width="18.28515625" customWidth="1"/>
    <col min="9723" max="9723" width="11.85546875" customWidth="1"/>
    <col min="9724" max="9724" width="17.140625" customWidth="1"/>
    <col min="9725" max="9725" width="17.5703125" customWidth="1"/>
    <col min="9726" max="9726" width="21.140625" customWidth="1"/>
    <col min="9727" max="9727" width="15.140625" customWidth="1"/>
    <col min="9728" max="9728" width="24.85546875" customWidth="1"/>
    <col min="9729" max="9729" width="16.42578125" customWidth="1"/>
    <col min="9730" max="9730" width="17.140625" customWidth="1"/>
    <col min="9731" max="9731" width="15.5703125" customWidth="1"/>
    <col min="9732" max="9732" width="12" customWidth="1"/>
    <col min="9733" max="9733" width="18.85546875" customWidth="1"/>
    <col min="9736" max="9736" width="13.85546875" customWidth="1"/>
    <col min="9976" max="9976" width="5" customWidth="1"/>
    <col min="9977" max="9977" width="42.42578125" customWidth="1"/>
    <col min="9978" max="9978" width="18.28515625" customWidth="1"/>
    <col min="9979" max="9979" width="11.85546875" customWidth="1"/>
    <col min="9980" max="9980" width="17.140625" customWidth="1"/>
    <col min="9981" max="9981" width="17.5703125" customWidth="1"/>
    <col min="9982" max="9982" width="21.140625" customWidth="1"/>
    <col min="9983" max="9983" width="15.140625" customWidth="1"/>
    <col min="9984" max="9984" width="24.85546875" customWidth="1"/>
    <col min="9985" max="9985" width="16.42578125" customWidth="1"/>
    <col min="9986" max="9986" width="17.140625" customWidth="1"/>
    <col min="9987" max="9987" width="15.5703125" customWidth="1"/>
    <col min="9988" max="9988" width="12" customWidth="1"/>
    <col min="9989" max="9989" width="18.85546875" customWidth="1"/>
    <col min="9992" max="9992" width="13.85546875" customWidth="1"/>
    <col min="10232" max="10232" width="5" customWidth="1"/>
    <col min="10233" max="10233" width="42.42578125" customWidth="1"/>
    <col min="10234" max="10234" width="18.28515625" customWidth="1"/>
    <col min="10235" max="10235" width="11.85546875" customWidth="1"/>
    <col min="10236" max="10236" width="17.140625" customWidth="1"/>
    <col min="10237" max="10237" width="17.5703125" customWidth="1"/>
    <col min="10238" max="10238" width="21.140625" customWidth="1"/>
    <col min="10239" max="10239" width="15.140625" customWidth="1"/>
    <col min="10240" max="10240" width="24.85546875" customWidth="1"/>
    <col min="10241" max="10241" width="16.42578125" customWidth="1"/>
    <col min="10242" max="10242" width="17.140625" customWidth="1"/>
    <col min="10243" max="10243" width="15.5703125" customWidth="1"/>
    <col min="10244" max="10244" width="12" customWidth="1"/>
    <col min="10245" max="10245" width="18.85546875" customWidth="1"/>
    <col min="10248" max="10248" width="13.85546875" customWidth="1"/>
    <col min="10488" max="10488" width="5" customWidth="1"/>
    <col min="10489" max="10489" width="42.42578125" customWidth="1"/>
    <col min="10490" max="10490" width="18.28515625" customWidth="1"/>
    <col min="10491" max="10491" width="11.85546875" customWidth="1"/>
    <col min="10492" max="10492" width="17.140625" customWidth="1"/>
    <col min="10493" max="10493" width="17.5703125" customWidth="1"/>
    <col min="10494" max="10494" width="21.140625" customWidth="1"/>
    <col min="10495" max="10495" width="15.140625" customWidth="1"/>
    <col min="10496" max="10496" width="24.85546875" customWidth="1"/>
    <col min="10497" max="10497" width="16.42578125" customWidth="1"/>
    <col min="10498" max="10498" width="17.140625" customWidth="1"/>
    <col min="10499" max="10499" width="15.5703125" customWidth="1"/>
    <col min="10500" max="10500" width="12" customWidth="1"/>
    <col min="10501" max="10501" width="18.85546875" customWidth="1"/>
    <col min="10504" max="10504" width="13.85546875" customWidth="1"/>
    <col min="10744" max="10744" width="5" customWidth="1"/>
    <col min="10745" max="10745" width="42.42578125" customWidth="1"/>
    <col min="10746" max="10746" width="18.28515625" customWidth="1"/>
    <col min="10747" max="10747" width="11.85546875" customWidth="1"/>
    <col min="10748" max="10748" width="17.140625" customWidth="1"/>
    <col min="10749" max="10749" width="17.5703125" customWidth="1"/>
    <col min="10750" max="10750" width="21.140625" customWidth="1"/>
    <col min="10751" max="10751" width="15.140625" customWidth="1"/>
    <col min="10752" max="10752" width="24.85546875" customWidth="1"/>
    <col min="10753" max="10753" width="16.42578125" customWidth="1"/>
    <col min="10754" max="10754" width="17.140625" customWidth="1"/>
    <col min="10755" max="10755" width="15.5703125" customWidth="1"/>
    <col min="10756" max="10756" width="12" customWidth="1"/>
    <col min="10757" max="10757" width="18.85546875" customWidth="1"/>
    <col min="10760" max="10760" width="13.85546875" customWidth="1"/>
    <col min="11000" max="11000" width="5" customWidth="1"/>
    <col min="11001" max="11001" width="42.42578125" customWidth="1"/>
    <col min="11002" max="11002" width="18.28515625" customWidth="1"/>
    <col min="11003" max="11003" width="11.85546875" customWidth="1"/>
    <col min="11004" max="11004" width="17.140625" customWidth="1"/>
    <col min="11005" max="11005" width="17.5703125" customWidth="1"/>
    <col min="11006" max="11006" width="21.140625" customWidth="1"/>
    <col min="11007" max="11007" width="15.140625" customWidth="1"/>
    <col min="11008" max="11008" width="24.85546875" customWidth="1"/>
    <col min="11009" max="11009" width="16.42578125" customWidth="1"/>
    <col min="11010" max="11010" width="17.140625" customWidth="1"/>
    <col min="11011" max="11011" width="15.5703125" customWidth="1"/>
    <col min="11012" max="11012" width="12" customWidth="1"/>
    <col min="11013" max="11013" width="18.85546875" customWidth="1"/>
    <col min="11016" max="11016" width="13.85546875" customWidth="1"/>
    <col min="11256" max="11256" width="5" customWidth="1"/>
    <col min="11257" max="11257" width="42.42578125" customWidth="1"/>
    <col min="11258" max="11258" width="18.28515625" customWidth="1"/>
    <col min="11259" max="11259" width="11.85546875" customWidth="1"/>
    <col min="11260" max="11260" width="17.140625" customWidth="1"/>
    <col min="11261" max="11261" width="17.5703125" customWidth="1"/>
    <col min="11262" max="11262" width="21.140625" customWidth="1"/>
    <col min="11263" max="11263" width="15.140625" customWidth="1"/>
    <col min="11264" max="11264" width="24.85546875" customWidth="1"/>
    <col min="11265" max="11265" width="16.42578125" customWidth="1"/>
    <col min="11266" max="11266" width="17.140625" customWidth="1"/>
    <col min="11267" max="11267" width="15.5703125" customWidth="1"/>
    <col min="11268" max="11268" width="12" customWidth="1"/>
    <col min="11269" max="11269" width="18.85546875" customWidth="1"/>
    <col min="11272" max="11272" width="13.85546875" customWidth="1"/>
    <col min="11512" max="11512" width="5" customWidth="1"/>
    <col min="11513" max="11513" width="42.42578125" customWidth="1"/>
    <col min="11514" max="11514" width="18.28515625" customWidth="1"/>
    <col min="11515" max="11515" width="11.85546875" customWidth="1"/>
    <col min="11516" max="11516" width="17.140625" customWidth="1"/>
    <col min="11517" max="11517" width="17.5703125" customWidth="1"/>
    <col min="11518" max="11518" width="21.140625" customWidth="1"/>
    <col min="11519" max="11519" width="15.140625" customWidth="1"/>
    <col min="11520" max="11520" width="24.85546875" customWidth="1"/>
    <col min="11521" max="11521" width="16.42578125" customWidth="1"/>
    <col min="11522" max="11522" width="17.140625" customWidth="1"/>
    <col min="11523" max="11523" width="15.5703125" customWidth="1"/>
    <col min="11524" max="11524" width="12" customWidth="1"/>
    <col min="11525" max="11525" width="18.85546875" customWidth="1"/>
    <col min="11528" max="11528" width="13.85546875" customWidth="1"/>
    <col min="11768" max="11768" width="5" customWidth="1"/>
    <col min="11769" max="11769" width="42.42578125" customWidth="1"/>
    <col min="11770" max="11770" width="18.28515625" customWidth="1"/>
    <col min="11771" max="11771" width="11.85546875" customWidth="1"/>
    <col min="11772" max="11772" width="17.140625" customWidth="1"/>
    <col min="11773" max="11773" width="17.5703125" customWidth="1"/>
    <col min="11774" max="11774" width="21.140625" customWidth="1"/>
    <col min="11775" max="11775" width="15.140625" customWidth="1"/>
    <col min="11776" max="11776" width="24.85546875" customWidth="1"/>
    <col min="11777" max="11777" width="16.42578125" customWidth="1"/>
    <col min="11778" max="11778" width="17.140625" customWidth="1"/>
    <col min="11779" max="11779" width="15.5703125" customWidth="1"/>
    <col min="11780" max="11780" width="12" customWidth="1"/>
    <col min="11781" max="11781" width="18.85546875" customWidth="1"/>
    <col min="11784" max="11784" width="13.85546875" customWidth="1"/>
    <col min="12024" max="12024" width="5" customWidth="1"/>
    <col min="12025" max="12025" width="42.42578125" customWidth="1"/>
    <col min="12026" max="12026" width="18.28515625" customWidth="1"/>
    <col min="12027" max="12027" width="11.85546875" customWidth="1"/>
    <col min="12028" max="12028" width="17.140625" customWidth="1"/>
    <col min="12029" max="12029" width="17.5703125" customWidth="1"/>
    <col min="12030" max="12030" width="21.140625" customWidth="1"/>
    <col min="12031" max="12031" width="15.140625" customWidth="1"/>
    <col min="12032" max="12032" width="24.85546875" customWidth="1"/>
    <col min="12033" max="12033" width="16.42578125" customWidth="1"/>
    <col min="12034" max="12034" width="17.140625" customWidth="1"/>
    <col min="12035" max="12035" width="15.5703125" customWidth="1"/>
    <col min="12036" max="12036" width="12" customWidth="1"/>
    <col min="12037" max="12037" width="18.85546875" customWidth="1"/>
    <col min="12040" max="12040" width="13.85546875" customWidth="1"/>
    <col min="12280" max="12280" width="5" customWidth="1"/>
    <col min="12281" max="12281" width="42.42578125" customWidth="1"/>
    <col min="12282" max="12282" width="18.28515625" customWidth="1"/>
    <col min="12283" max="12283" width="11.85546875" customWidth="1"/>
    <col min="12284" max="12284" width="17.140625" customWidth="1"/>
    <col min="12285" max="12285" width="17.5703125" customWidth="1"/>
    <col min="12286" max="12286" width="21.140625" customWidth="1"/>
    <col min="12287" max="12287" width="15.140625" customWidth="1"/>
    <col min="12288" max="12288" width="24.85546875" customWidth="1"/>
    <col min="12289" max="12289" width="16.42578125" customWidth="1"/>
    <col min="12290" max="12290" width="17.140625" customWidth="1"/>
    <col min="12291" max="12291" width="15.5703125" customWidth="1"/>
    <col min="12292" max="12292" width="12" customWidth="1"/>
    <col min="12293" max="12293" width="18.85546875" customWidth="1"/>
    <col min="12296" max="12296" width="13.85546875" customWidth="1"/>
    <col min="12536" max="12536" width="5" customWidth="1"/>
    <col min="12537" max="12537" width="42.42578125" customWidth="1"/>
    <col min="12538" max="12538" width="18.28515625" customWidth="1"/>
    <col min="12539" max="12539" width="11.85546875" customWidth="1"/>
    <col min="12540" max="12540" width="17.140625" customWidth="1"/>
    <col min="12541" max="12541" width="17.5703125" customWidth="1"/>
    <col min="12542" max="12542" width="21.140625" customWidth="1"/>
    <col min="12543" max="12543" width="15.140625" customWidth="1"/>
    <col min="12544" max="12544" width="24.85546875" customWidth="1"/>
    <col min="12545" max="12545" width="16.42578125" customWidth="1"/>
    <col min="12546" max="12546" width="17.140625" customWidth="1"/>
    <col min="12547" max="12547" width="15.5703125" customWidth="1"/>
    <col min="12548" max="12548" width="12" customWidth="1"/>
    <col min="12549" max="12549" width="18.85546875" customWidth="1"/>
    <col min="12552" max="12552" width="13.85546875" customWidth="1"/>
    <col min="12792" max="12792" width="5" customWidth="1"/>
    <col min="12793" max="12793" width="42.42578125" customWidth="1"/>
    <col min="12794" max="12794" width="18.28515625" customWidth="1"/>
    <col min="12795" max="12795" width="11.85546875" customWidth="1"/>
    <col min="12796" max="12796" width="17.140625" customWidth="1"/>
    <col min="12797" max="12797" width="17.5703125" customWidth="1"/>
    <col min="12798" max="12798" width="21.140625" customWidth="1"/>
    <col min="12799" max="12799" width="15.140625" customWidth="1"/>
    <col min="12800" max="12800" width="24.85546875" customWidth="1"/>
    <col min="12801" max="12801" width="16.42578125" customWidth="1"/>
    <col min="12802" max="12802" width="17.140625" customWidth="1"/>
    <col min="12803" max="12803" width="15.5703125" customWidth="1"/>
    <col min="12804" max="12804" width="12" customWidth="1"/>
    <col min="12805" max="12805" width="18.85546875" customWidth="1"/>
    <col min="12808" max="12808" width="13.85546875" customWidth="1"/>
    <col min="13048" max="13048" width="5" customWidth="1"/>
    <col min="13049" max="13049" width="42.42578125" customWidth="1"/>
    <col min="13050" max="13050" width="18.28515625" customWidth="1"/>
    <col min="13051" max="13051" width="11.85546875" customWidth="1"/>
    <col min="13052" max="13052" width="17.140625" customWidth="1"/>
    <col min="13053" max="13053" width="17.5703125" customWidth="1"/>
    <col min="13054" max="13054" width="21.140625" customWidth="1"/>
    <col min="13055" max="13055" width="15.140625" customWidth="1"/>
    <col min="13056" max="13056" width="24.85546875" customWidth="1"/>
    <col min="13057" max="13057" width="16.42578125" customWidth="1"/>
    <col min="13058" max="13058" width="17.140625" customWidth="1"/>
    <col min="13059" max="13059" width="15.5703125" customWidth="1"/>
    <col min="13060" max="13060" width="12" customWidth="1"/>
    <col min="13061" max="13061" width="18.85546875" customWidth="1"/>
    <col min="13064" max="13064" width="13.85546875" customWidth="1"/>
    <col min="13304" max="13304" width="5" customWidth="1"/>
    <col min="13305" max="13305" width="42.42578125" customWidth="1"/>
    <col min="13306" max="13306" width="18.28515625" customWidth="1"/>
    <col min="13307" max="13307" width="11.85546875" customWidth="1"/>
    <col min="13308" max="13308" width="17.140625" customWidth="1"/>
    <col min="13309" max="13309" width="17.5703125" customWidth="1"/>
    <col min="13310" max="13310" width="21.140625" customWidth="1"/>
    <col min="13311" max="13311" width="15.140625" customWidth="1"/>
    <col min="13312" max="13312" width="24.85546875" customWidth="1"/>
    <col min="13313" max="13313" width="16.42578125" customWidth="1"/>
    <col min="13314" max="13314" width="17.140625" customWidth="1"/>
    <col min="13315" max="13315" width="15.5703125" customWidth="1"/>
    <col min="13316" max="13316" width="12" customWidth="1"/>
    <col min="13317" max="13317" width="18.85546875" customWidth="1"/>
    <col min="13320" max="13320" width="13.85546875" customWidth="1"/>
    <col min="13560" max="13560" width="5" customWidth="1"/>
    <col min="13561" max="13561" width="42.42578125" customWidth="1"/>
    <col min="13562" max="13562" width="18.28515625" customWidth="1"/>
    <col min="13563" max="13563" width="11.85546875" customWidth="1"/>
    <col min="13564" max="13564" width="17.140625" customWidth="1"/>
    <col min="13565" max="13565" width="17.5703125" customWidth="1"/>
    <col min="13566" max="13566" width="21.140625" customWidth="1"/>
    <col min="13567" max="13567" width="15.140625" customWidth="1"/>
    <col min="13568" max="13568" width="24.85546875" customWidth="1"/>
    <col min="13569" max="13569" width="16.42578125" customWidth="1"/>
    <col min="13570" max="13570" width="17.140625" customWidth="1"/>
    <col min="13571" max="13571" width="15.5703125" customWidth="1"/>
    <col min="13572" max="13572" width="12" customWidth="1"/>
    <col min="13573" max="13573" width="18.85546875" customWidth="1"/>
    <col min="13576" max="13576" width="13.85546875" customWidth="1"/>
    <col min="13816" max="13816" width="5" customWidth="1"/>
    <col min="13817" max="13817" width="42.42578125" customWidth="1"/>
    <col min="13818" max="13818" width="18.28515625" customWidth="1"/>
    <col min="13819" max="13819" width="11.85546875" customWidth="1"/>
    <col min="13820" max="13820" width="17.140625" customWidth="1"/>
    <col min="13821" max="13821" width="17.5703125" customWidth="1"/>
    <col min="13822" max="13822" width="21.140625" customWidth="1"/>
    <col min="13823" max="13823" width="15.140625" customWidth="1"/>
    <col min="13824" max="13824" width="24.85546875" customWidth="1"/>
    <col min="13825" max="13825" width="16.42578125" customWidth="1"/>
    <col min="13826" max="13826" width="17.140625" customWidth="1"/>
    <col min="13827" max="13827" width="15.5703125" customWidth="1"/>
    <col min="13828" max="13828" width="12" customWidth="1"/>
    <col min="13829" max="13829" width="18.85546875" customWidth="1"/>
    <col min="13832" max="13832" width="13.85546875" customWidth="1"/>
    <col min="14072" max="14072" width="5" customWidth="1"/>
    <col min="14073" max="14073" width="42.42578125" customWidth="1"/>
    <col min="14074" max="14074" width="18.28515625" customWidth="1"/>
    <col min="14075" max="14075" width="11.85546875" customWidth="1"/>
    <col min="14076" max="14076" width="17.140625" customWidth="1"/>
    <col min="14077" max="14077" width="17.5703125" customWidth="1"/>
    <col min="14078" max="14078" width="21.140625" customWidth="1"/>
    <col min="14079" max="14079" width="15.140625" customWidth="1"/>
    <col min="14080" max="14080" width="24.85546875" customWidth="1"/>
    <col min="14081" max="14081" width="16.42578125" customWidth="1"/>
    <col min="14082" max="14082" width="17.140625" customWidth="1"/>
    <col min="14083" max="14083" width="15.5703125" customWidth="1"/>
    <col min="14084" max="14084" width="12" customWidth="1"/>
    <col min="14085" max="14085" width="18.85546875" customWidth="1"/>
    <col min="14088" max="14088" width="13.85546875" customWidth="1"/>
    <col min="14328" max="14328" width="5" customWidth="1"/>
    <col min="14329" max="14329" width="42.42578125" customWidth="1"/>
    <col min="14330" max="14330" width="18.28515625" customWidth="1"/>
    <col min="14331" max="14331" width="11.85546875" customWidth="1"/>
    <col min="14332" max="14332" width="17.140625" customWidth="1"/>
    <col min="14333" max="14333" width="17.5703125" customWidth="1"/>
    <col min="14334" max="14334" width="21.140625" customWidth="1"/>
    <col min="14335" max="14335" width="15.140625" customWidth="1"/>
    <col min="14336" max="14336" width="24.85546875" customWidth="1"/>
    <col min="14337" max="14337" width="16.42578125" customWidth="1"/>
    <col min="14338" max="14338" width="17.140625" customWidth="1"/>
    <col min="14339" max="14339" width="15.5703125" customWidth="1"/>
    <col min="14340" max="14340" width="12" customWidth="1"/>
    <col min="14341" max="14341" width="18.85546875" customWidth="1"/>
    <col min="14344" max="14344" width="13.85546875" customWidth="1"/>
    <col min="14584" max="14584" width="5" customWidth="1"/>
    <col min="14585" max="14585" width="42.42578125" customWidth="1"/>
    <col min="14586" max="14586" width="18.28515625" customWidth="1"/>
    <col min="14587" max="14587" width="11.85546875" customWidth="1"/>
    <col min="14588" max="14588" width="17.140625" customWidth="1"/>
    <col min="14589" max="14589" width="17.5703125" customWidth="1"/>
    <col min="14590" max="14590" width="21.140625" customWidth="1"/>
    <col min="14591" max="14591" width="15.140625" customWidth="1"/>
    <col min="14592" max="14592" width="24.85546875" customWidth="1"/>
    <col min="14593" max="14593" width="16.42578125" customWidth="1"/>
    <col min="14594" max="14594" width="17.140625" customWidth="1"/>
    <col min="14595" max="14595" width="15.5703125" customWidth="1"/>
    <col min="14596" max="14596" width="12" customWidth="1"/>
    <col min="14597" max="14597" width="18.85546875" customWidth="1"/>
    <col min="14600" max="14600" width="13.85546875" customWidth="1"/>
    <col min="14840" max="14840" width="5" customWidth="1"/>
    <col min="14841" max="14841" width="42.42578125" customWidth="1"/>
    <col min="14842" max="14842" width="18.28515625" customWidth="1"/>
    <col min="14843" max="14843" width="11.85546875" customWidth="1"/>
    <col min="14844" max="14844" width="17.140625" customWidth="1"/>
    <col min="14845" max="14845" width="17.5703125" customWidth="1"/>
    <col min="14846" max="14846" width="21.140625" customWidth="1"/>
    <col min="14847" max="14847" width="15.140625" customWidth="1"/>
    <col min="14848" max="14848" width="24.85546875" customWidth="1"/>
    <col min="14849" max="14849" width="16.42578125" customWidth="1"/>
    <col min="14850" max="14850" width="17.140625" customWidth="1"/>
    <col min="14851" max="14851" width="15.5703125" customWidth="1"/>
    <col min="14852" max="14852" width="12" customWidth="1"/>
    <col min="14853" max="14853" width="18.85546875" customWidth="1"/>
    <col min="14856" max="14856" width="13.85546875" customWidth="1"/>
    <col min="15096" max="15096" width="5" customWidth="1"/>
    <col min="15097" max="15097" width="42.42578125" customWidth="1"/>
    <col min="15098" max="15098" width="18.28515625" customWidth="1"/>
    <col min="15099" max="15099" width="11.85546875" customWidth="1"/>
    <col min="15100" max="15100" width="17.140625" customWidth="1"/>
    <col min="15101" max="15101" width="17.5703125" customWidth="1"/>
    <col min="15102" max="15102" width="21.140625" customWidth="1"/>
    <col min="15103" max="15103" width="15.140625" customWidth="1"/>
    <col min="15104" max="15104" width="24.85546875" customWidth="1"/>
    <col min="15105" max="15105" width="16.42578125" customWidth="1"/>
    <col min="15106" max="15106" width="17.140625" customWidth="1"/>
    <col min="15107" max="15107" width="15.5703125" customWidth="1"/>
    <col min="15108" max="15108" width="12" customWidth="1"/>
    <col min="15109" max="15109" width="18.85546875" customWidth="1"/>
    <col min="15112" max="15112" width="13.85546875" customWidth="1"/>
    <col min="15352" max="15352" width="5" customWidth="1"/>
    <col min="15353" max="15353" width="42.42578125" customWidth="1"/>
    <col min="15354" max="15354" width="18.28515625" customWidth="1"/>
    <col min="15355" max="15355" width="11.85546875" customWidth="1"/>
    <col min="15356" max="15356" width="17.140625" customWidth="1"/>
    <col min="15357" max="15357" width="17.5703125" customWidth="1"/>
    <col min="15358" max="15358" width="21.140625" customWidth="1"/>
    <col min="15359" max="15359" width="15.140625" customWidth="1"/>
    <col min="15360" max="15360" width="24.85546875" customWidth="1"/>
    <col min="15361" max="15361" width="16.42578125" customWidth="1"/>
    <col min="15362" max="15362" width="17.140625" customWidth="1"/>
    <col min="15363" max="15363" width="15.5703125" customWidth="1"/>
    <col min="15364" max="15364" width="12" customWidth="1"/>
    <col min="15365" max="15365" width="18.85546875" customWidth="1"/>
    <col min="15368" max="15368" width="13.85546875" customWidth="1"/>
    <col min="15608" max="15608" width="5" customWidth="1"/>
    <col min="15609" max="15609" width="42.42578125" customWidth="1"/>
    <col min="15610" max="15610" width="18.28515625" customWidth="1"/>
    <col min="15611" max="15611" width="11.85546875" customWidth="1"/>
    <col min="15612" max="15612" width="17.140625" customWidth="1"/>
    <col min="15613" max="15613" width="17.5703125" customWidth="1"/>
    <col min="15614" max="15614" width="21.140625" customWidth="1"/>
    <col min="15615" max="15615" width="15.140625" customWidth="1"/>
    <col min="15616" max="15616" width="24.85546875" customWidth="1"/>
    <col min="15617" max="15617" width="16.42578125" customWidth="1"/>
    <col min="15618" max="15618" width="17.140625" customWidth="1"/>
    <col min="15619" max="15619" width="15.5703125" customWidth="1"/>
    <col min="15620" max="15620" width="12" customWidth="1"/>
    <col min="15621" max="15621" width="18.85546875" customWidth="1"/>
    <col min="15624" max="15624" width="13.85546875" customWidth="1"/>
    <col min="15864" max="15864" width="5" customWidth="1"/>
    <col min="15865" max="15865" width="42.42578125" customWidth="1"/>
    <col min="15866" max="15866" width="18.28515625" customWidth="1"/>
    <col min="15867" max="15867" width="11.85546875" customWidth="1"/>
    <col min="15868" max="15868" width="17.140625" customWidth="1"/>
    <col min="15869" max="15869" width="17.5703125" customWidth="1"/>
    <col min="15870" max="15870" width="21.140625" customWidth="1"/>
    <col min="15871" max="15871" width="15.140625" customWidth="1"/>
    <col min="15872" max="15872" width="24.85546875" customWidth="1"/>
    <col min="15873" max="15873" width="16.42578125" customWidth="1"/>
    <col min="15874" max="15874" width="17.140625" customWidth="1"/>
    <col min="15875" max="15875" width="15.5703125" customWidth="1"/>
    <col min="15876" max="15876" width="12" customWidth="1"/>
    <col min="15877" max="15877" width="18.85546875" customWidth="1"/>
    <col min="15880" max="15880" width="13.85546875" customWidth="1"/>
    <col min="16120" max="16120" width="5" customWidth="1"/>
    <col min="16121" max="16121" width="42.42578125" customWidth="1"/>
    <col min="16122" max="16122" width="18.28515625" customWidth="1"/>
    <col min="16123" max="16123" width="11.85546875" customWidth="1"/>
    <col min="16124" max="16124" width="17.140625" customWidth="1"/>
    <col min="16125" max="16125" width="17.5703125" customWidth="1"/>
    <col min="16126" max="16126" width="21.140625" customWidth="1"/>
    <col min="16127" max="16127" width="15.140625" customWidth="1"/>
    <col min="16128" max="16128" width="24.85546875" customWidth="1"/>
    <col min="16129" max="16129" width="16.42578125" customWidth="1"/>
    <col min="16130" max="16130" width="17.140625" customWidth="1"/>
    <col min="16131" max="16131" width="15.5703125" customWidth="1"/>
    <col min="16132" max="16132" width="12" customWidth="1"/>
    <col min="16133" max="16133" width="18.85546875" customWidth="1"/>
    <col min="16136" max="16136" width="13.85546875" customWidth="1"/>
  </cols>
  <sheetData>
    <row r="1" spans="2:7" ht="19.5" customHeight="1" thickBot="1" x14ac:dyDescent="0.35">
      <c r="B1" s="189" t="s">
        <v>105</v>
      </c>
      <c r="C1" s="190"/>
      <c r="D1" s="190"/>
      <c r="E1" s="190"/>
      <c r="F1" s="190"/>
      <c r="G1" s="191"/>
    </row>
    <row r="2" spans="2:7" ht="11.25" customHeight="1" thickBot="1" x14ac:dyDescent="0.35">
      <c r="B2" s="192"/>
      <c r="C2" s="193"/>
      <c r="D2" s="193"/>
      <c r="E2" s="193"/>
      <c r="F2" s="193"/>
      <c r="G2" s="194"/>
    </row>
    <row r="3" spans="2:7" ht="18" x14ac:dyDescent="0.25">
      <c r="B3" s="195" t="s">
        <v>106</v>
      </c>
      <c r="C3" s="196"/>
      <c r="D3" s="196"/>
      <c r="E3" s="196"/>
      <c r="F3" s="196"/>
      <c r="G3" s="197"/>
    </row>
    <row r="4" spans="2:7" ht="57.75" customHeight="1" thickBot="1" x14ac:dyDescent="0.3">
      <c r="B4" s="243" t="s">
        <v>107</v>
      </c>
      <c r="C4" s="244"/>
      <c r="D4" s="244"/>
      <c r="E4" s="244"/>
      <c r="F4" s="244"/>
      <c r="G4" s="245"/>
    </row>
    <row r="5" spans="2:7" ht="15" customHeight="1" x14ac:dyDescent="0.25">
      <c r="B5" s="198"/>
      <c r="C5" s="200" t="s">
        <v>0</v>
      </c>
      <c r="D5" s="202" t="s">
        <v>1</v>
      </c>
      <c r="E5" s="202" t="s">
        <v>2</v>
      </c>
      <c r="F5" s="204" t="s">
        <v>3</v>
      </c>
      <c r="G5" s="206" t="s">
        <v>61</v>
      </c>
    </row>
    <row r="6" spans="2:7" ht="15.75" thickBot="1" x14ac:dyDescent="0.3">
      <c r="B6" s="199"/>
      <c r="C6" s="201"/>
      <c r="D6" s="203"/>
      <c r="E6" s="203"/>
      <c r="F6" s="205"/>
      <c r="G6" s="207"/>
    </row>
    <row r="7" spans="2:7" x14ac:dyDescent="0.25">
      <c r="B7" s="126" t="s">
        <v>4</v>
      </c>
      <c r="C7" s="208" t="s">
        <v>5</v>
      </c>
      <c r="D7" s="208"/>
      <c r="E7" s="208"/>
      <c r="F7" s="208"/>
      <c r="G7" s="209"/>
    </row>
    <row r="8" spans="2:7" x14ac:dyDescent="0.25">
      <c r="B8" s="53">
        <v>1</v>
      </c>
      <c r="C8" s="62" t="s">
        <v>6</v>
      </c>
      <c r="D8" s="54"/>
      <c r="E8" s="55"/>
      <c r="F8" s="56"/>
      <c r="G8" s="57"/>
    </row>
    <row r="9" spans="2:7" ht="28.5" x14ac:dyDescent="0.25">
      <c r="B9" s="53">
        <v>1.1000000000000001</v>
      </c>
      <c r="C9" s="66" t="s">
        <v>7</v>
      </c>
      <c r="D9" s="59" t="s">
        <v>8</v>
      </c>
      <c r="E9" s="82">
        <v>9</v>
      </c>
      <c r="F9" s="83"/>
      <c r="G9" s="61">
        <f>+F9*E9</f>
        <v>0</v>
      </c>
    </row>
    <row r="10" spans="2:7" ht="42.75" x14ac:dyDescent="0.25">
      <c r="B10" s="53">
        <v>1.2</v>
      </c>
      <c r="C10" s="66" t="s">
        <v>78</v>
      </c>
      <c r="D10" s="59" t="s">
        <v>8</v>
      </c>
      <c r="E10" s="82">
        <v>9</v>
      </c>
      <c r="F10" s="83"/>
      <c r="G10" s="61">
        <f>+F10*E10</f>
        <v>0</v>
      </c>
    </row>
    <row r="11" spans="2:7" x14ac:dyDescent="0.25">
      <c r="B11" s="53"/>
      <c r="C11" s="62" t="s">
        <v>9</v>
      </c>
      <c r="D11" s="84"/>
      <c r="E11" s="82"/>
      <c r="F11" s="85"/>
      <c r="G11" s="86">
        <f>SUM(G9:G10)</f>
        <v>0</v>
      </c>
    </row>
    <row r="12" spans="2:7" x14ac:dyDescent="0.25">
      <c r="B12" s="72">
        <v>2</v>
      </c>
      <c r="C12" s="184" t="s">
        <v>10</v>
      </c>
      <c r="D12" s="184"/>
      <c r="E12" s="184"/>
      <c r="F12" s="184"/>
      <c r="G12" s="185"/>
    </row>
    <row r="13" spans="2:7" ht="16.5" customHeight="1" x14ac:dyDescent="0.25">
      <c r="B13" s="53">
        <v>2.1</v>
      </c>
      <c r="C13" s="58" t="s">
        <v>11</v>
      </c>
      <c r="D13" s="59" t="s">
        <v>12</v>
      </c>
      <c r="E13" s="60">
        <v>105</v>
      </c>
      <c r="F13" s="83"/>
      <c r="G13" s="61">
        <f>+F13*E13</f>
        <v>0</v>
      </c>
    </row>
    <row r="14" spans="2:7" x14ac:dyDescent="0.25">
      <c r="B14" s="53"/>
      <c r="C14" s="183" t="s">
        <v>9</v>
      </c>
      <c r="D14" s="183"/>
      <c r="E14" s="55"/>
      <c r="F14" s="56"/>
      <c r="G14" s="63">
        <f>SUM(G13:G13)</f>
        <v>0</v>
      </c>
    </row>
    <row r="15" spans="2:7" x14ac:dyDescent="0.25">
      <c r="B15" s="72">
        <v>3</v>
      </c>
      <c r="C15" s="184" t="s">
        <v>13</v>
      </c>
      <c r="D15" s="184"/>
      <c r="E15" s="184"/>
      <c r="F15" s="184"/>
      <c r="G15" s="185"/>
    </row>
    <row r="16" spans="2:7" ht="16.5" customHeight="1" x14ac:dyDescent="0.25">
      <c r="B16" s="53" t="s">
        <v>14</v>
      </c>
      <c r="C16" s="58" t="s">
        <v>15</v>
      </c>
      <c r="D16" s="59" t="s">
        <v>12</v>
      </c>
      <c r="E16" s="64">
        <v>180</v>
      </c>
      <c r="F16" s="83"/>
      <c r="G16" s="61">
        <f>+F16*E16</f>
        <v>0</v>
      </c>
    </row>
    <row r="17" spans="2:7" x14ac:dyDescent="0.25">
      <c r="B17" s="53"/>
      <c r="C17" s="183" t="s">
        <v>9</v>
      </c>
      <c r="D17" s="183"/>
      <c r="E17" s="65"/>
      <c r="F17" s="56"/>
      <c r="G17" s="63">
        <f>SUM(G16:G16)</f>
        <v>0</v>
      </c>
    </row>
    <row r="18" spans="2:7" x14ac:dyDescent="0.25">
      <c r="B18" s="72">
        <v>4</v>
      </c>
      <c r="C18" s="184" t="s">
        <v>16</v>
      </c>
      <c r="D18" s="184"/>
      <c r="E18" s="184"/>
      <c r="F18" s="184"/>
      <c r="G18" s="185"/>
    </row>
    <row r="19" spans="2:7" ht="31.5" customHeight="1" x14ac:dyDescent="0.25">
      <c r="B19" s="53">
        <v>4.0999999999999996</v>
      </c>
      <c r="C19" s="66" t="s">
        <v>64</v>
      </c>
      <c r="D19" s="59" t="s">
        <v>12</v>
      </c>
      <c r="E19" s="64">
        <v>360</v>
      </c>
      <c r="F19" s="83"/>
      <c r="G19" s="61">
        <f>+F19*E19</f>
        <v>0</v>
      </c>
    </row>
    <row r="20" spans="2:7" ht="28.5" x14ac:dyDescent="0.25">
      <c r="B20" s="53">
        <v>4.2</v>
      </c>
      <c r="C20" s="66" t="s">
        <v>65</v>
      </c>
      <c r="D20" s="59" t="s">
        <v>12</v>
      </c>
      <c r="E20" s="64">
        <v>390</v>
      </c>
      <c r="F20" s="83"/>
      <c r="G20" s="61">
        <f>+F20*E20</f>
        <v>0</v>
      </c>
    </row>
    <row r="21" spans="2:7" ht="17.25" customHeight="1" x14ac:dyDescent="0.25">
      <c r="B21" s="53">
        <v>4.3</v>
      </c>
      <c r="C21" s="66" t="s">
        <v>18</v>
      </c>
      <c r="D21" s="59" t="s">
        <v>12</v>
      </c>
      <c r="E21" s="64">
        <v>375</v>
      </c>
      <c r="F21" s="83"/>
      <c r="G21" s="61">
        <f>+F21*E21</f>
        <v>0</v>
      </c>
    </row>
    <row r="22" spans="2:7" ht="16.5" customHeight="1" x14ac:dyDescent="0.25">
      <c r="B22" s="53">
        <v>4.4000000000000004</v>
      </c>
      <c r="C22" s="66" t="s">
        <v>19</v>
      </c>
      <c r="D22" s="59" t="s">
        <v>12</v>
      </c>
      <c r="E22" s="64">
        <v>405</v>
      </c>
      <c r="F22" s="83"/>
      <c r="G22" s="61">
        <f>+F22*E22</f>
        <v>0</v>
      </c>
    </row>
    <row r="23" spans="2:7" ht="42.75" x14ac:dyDescent="0.25">
      <c r="B23" s="53">
        <v>4.5</v>
      </c>
      <c r="C23" s="67" t="s">
        <v>73</v>
      </c>
      <c r="D23" s="68" t="s">
        <v>12</v>
      </c>
      <c r="E23" s="64">
        <v>540</v>
      </c>
      <c r="F23" s="69"/>
      <c r="G23" s="70">
        <f>F23*E23</f>
        <v>0</v>
      </c>
    </row>
    <row r="24" spans="2:7" ht="57" x14ac:dyDescent="0.25">
      <c r="B24" s="53">
        <v>4.5999999999999996</v>
      </c>
      <c r="C24" s="67" t="s">
        <v>72</v>
      </c>
      <c r="D24" s="71" t="s">
        <v>32</v>
      </c>
      <c r="E24" s="64">
        <v>240</v>
      </c>
      <c r="F24" s="69"/>
      <c r="G24" s="70">
        <f>F24*E24</f>
        <v>0</v>
      </c>
    </row>
    <row r="25" spans="2:7" x14ac:dyDescent="0.25">
      <c r="B25" s="53"/>
      <c r="C25" s="183" t="s">
        <v>9</v>
      </c>
      <c r="D25" s="183"/>
      <c r="E25" s="55"/>
      <c r="F25" s="56"/>
      <c r="G25" s="63">
        <f>SUM(G19:G24)</f>
        <v>0</v>
      </c>
    </row>
    <row r="26" spans="2:7" x14ac:dyDescent="0.25">
      <c r="B26" s="72">
        <v>5</v>
      </c>
      <c r="C26" s="184" t="s">
        <v>20</v>
      </c>
      <c r="D26" s="184"/>
      <c r="E26" s="184"/>
      <c r="F26" s="184"/>
      <c r="G26" s="185"/>
    </row>
    <row r="27" spans="2:7" ht="28.5" x14ac:dyDescent="0.25">
      <c r="B27" s="53">
        <v>5.0999999999999996</v>
      </c>
      <c r="C27" s="66" t="s">
        <v>66</v>
      </c>
      <c r="D27" s="59" t="s">
        <v>12</v>
      </c>
      <c r="E27" s="64">
        <v>270</v>
      </c>
      <c r="F27" s="83"/>
      <c r="G27" s="61">
        <f t="shared" ref="G27:G32" si="0">+F27*E27</f>
        <v>0</v>
      </c>
    </row>
    <row r="28" spans="2:7" ht="28.5" x14ac:dyDescent="0.25">
      <c r="B28" s="53">
        <v>5.2</v>
      </c>
      <c r="C28" s="66" t="s">
        <v>67</v>
      </c>
      <c r="D28" s="59" t="s">
        <v>12</v>
      </c>
      <c r="E28" s="64">
        <v>210</v>
      </c>
      <c r="F28" s="83"/>
      <c r="G28" s="61">
        <f t="shared" si="0"/>
        <v>0</v>
      </c>
    </row>
    <row r="29" spans="2:7" ht="18" customHeight="1" x14ac:dyDescent="0.25">
      <c r="B29" s="53">
        <v>5.3</v>
      </c>
      <c r="C29" s="66" t="s">
        <v>21</v>
      </c>
      <c r="D29" s="59" t="s">
        <v>12</v>
      </c>
      <c r="E29" s="64">
        <v>270</v>
      </c>
      <c r="F29" s="83"/>
      <c r="G29" s="61">
        <f t="shared" si="0"/>
        <v>0</v>
      </c>
    </row>
    <row r="30" spans="2:7" ht="17.25" customHeight="1" x14ac:dyDescent="0.25">
      <c r="B30" s="53">
        <v>5.4</v>
      </c>
      <c r="C30" s="66" t="s">
        <v>22</v>
      </c>
      <c r="D30" s="59" t="s">
        <v>12</v>
      </c>
      <c r="E30" s="64">
        <f>+E28</f>
        <v>210</v>
      </c>
      <c r="F30" s="83"/>
      <c r="G30" s="61">
        <f t="shared" si="0"/>
        <v>0</v>
      </c>
    </row>
    <row r="31" spans="2:7" ht="28.5" x14ac:dyDescent="0.25">
      <c r="B31" s="53">
        <v>5.5</v>
      </c>
      <c r="C31" s="66" t="s">
        <v>76</v>
      </c>
      <c r="D31" s="59" t="s">
        <v>12</v>
      </c>
      <c r="E31" s="60">
        <v>60</v>
      </c>
      <c r="F31" s="83"/>
      <c r="G31" s="61">
        <f t="shared" si="0"/>
        <v>0</v>
      </c>
    </row>
    <row r="32" spans="2:7" ht="28.5" x14ac:dyDescent="0.25">
      <c r="B32" s="53">
        <v>5.6</v>
      </c>
      <c r="C32" s="66" t="s">
        <v>77</v>
      </c>
      <c r="D32" s="59" t="s">
        <v>12</v>
      </c>
      <c r="E32" s="60">
        <v>60</v>
      </c>
      <c r="F32" s="83"/>
      <c r="G32" s="61">
        <f t="shared" si="0"/>
        <v>0</v>
      </c>
    </row>
    <row r="33" spans="2:7" x14ac:dyDescent="0.25">
      <c r="B33" s="53"/>
      <c r="C33" s="66"/>
      <c r="D33" s="59"/>
      <c r="E33" s="64"/>
      <c r="F33" s="83"/>
      <c r="G33" s="61"/>
    </row>
    <row r="34" spans="2:7" x14ac:dyDescent="0.25">
      <c r="B34" s="53"/>
      <c r="C34" s="183" t="s">
        <v>9</v>
      </c>
      <c r="D34" s="183"/>
      <c r="E34" s="55"/>
      <c r="F34" s="56"/>
      <c r="G34" s="63">
        <f>SUM(G27:G32)</f>
        <v>0</v>
      </c>
    </row>
    <row r="35" spans="2:7" x14ac:dyDescent="0.25">
      <c r="B35" s="72">
        <v>6</v>
      </c>
      <c r="C35" s="184" t="s">
        <v>23</v>
      </c>
      <c r="D35" s="184"/>
      <c r="E35" s="184"/>
      <c r="F35" s="184"/>
      <c r="G35" s="185"/>
    </row>
    <row r="36" spans="2:7" ht="28.5" x14ac:dyDescent="0.25">
      <c r="B36" s="53">
        <v>6.1</v>
      </c>
      <c r="C36" s="66" t="s">
        <v>68</v>
      </c>
      <c r="D36" s="59" t="s">
        <v>24</v>
      </c>
      <c r="E36" s="64">
        <v>240</v>
      </c>
      <c r="F36" s="83"/>
      <c r="G36" s="61">
        <f>+F36*E36</f>
        <v>0</v>
      </c>
    </row>
    <row r="37" spans="2:7" x14ac:dyDescent="0.25">
      <c r="B37" s="53">
        <v>6.2</v>
      </c>
      <c r="C37" s="66" t="s">
        <v>25</v>
      </c>
      <c r="D37" s="59" t="s">
        <v>24</v>
      </c>
      <c r="E37" s="64">
        <f>+E36</f>
        <v>240</v>
      </c>
      <c r="F37" s="83"/>
      <c r="G37" s="61">
        <f>+F37*E37</f>
        <v>0</v>
      </c>
    </row>
    <row r="38" spans="2:7" x14ac:dyDescent="0.25">
      <c r="B38" s="53">
        <v>6.3</v>
      </c>
      <c r="C38" s="66" t="s">
        <v>75</v>
      </c>
      <c r="D38" s="59" t="s">
        <v>12</v>
      </c>
      <c r="E38" s="60">
        <v>90</v>
      </c>
      <c r="F38" s="83"/>
      <c r="G38" s="61">
        <f>+F38*E38</f>
        <v>0</v>
      </c>
    </row>
    <row r="39" spans="2:7" ht="42.75" x14ac:dyDescent="0.25">
      <c r="B39" s="53">
        <v>6.4</v>
      </c>
      <c r="C39" s="127" t="s">
        <v>82</v>
      </c>
      <c r="D39" s="59" t="s">
        <v>12</v>
      </c>
      <c r="E39" s="60">
        <v>90</v>
      </c>
      <c r="F39" s="83"/>
      <c r="G39" s="61">
        <f>+F39*E39</f>
        <v>0</v>
      </c>
    </row>
    <row r="40" spans="2:7" x14ac:dyDescent="0.25">
      <c r="B40" s="53"/>
      <c r="C40" s="183" t="s">
        <v>9</v>
      </c>
      <c r="D40" s="183"/>
      <c r="E40" s="55"/>
      <c r="F40" s="56"/>
      <c r="G40" s="63">
        <f>SUM(G36:G39)</f>
        <v>0</v>
      </c>
    </row>
    <row r="41" spans="2:7" x14ac:dyDescent="0.25">
      <c r="B41" s="72">
        <v>7</v>
      </c>
      <c r="C41" s="184" t="s">
        <v>26</v>
      </c>
      <c r="D41" s="184"/>
      <c r="E41" s="184"/>
      <c r="F41" s="184"/>
      <c r="G41" s="185"/>
    </row>
    <row r="42" spans="2:7" ht="28.5" x14ac:dyDescent="0.25">
      <c r="B42" s="53">
        <v>7.1</v>
      </c>
      <c r="C42" s="66" t="s">
        <v>63</v>
      </c>
      <c r="D42" s="59" t="s">
        <v>27</v>
      </c>
      <c r="E42" s="64">
        <v>240</v>
      </c>
      <c r="F42" s="83"/>
      <c r="G42" s="61">
        <f>+F42*E42</f>
        <v>0</v>
      </c>
    </row>
    <row r="43" spans="2:7" ht="28.5" x14ac:dyDescent="0.25">
      <c r="B43" s="53">
        <v>7.2</v>
      </c>
      <c r="C43" s="66" t="s">
        <v>58</v>
      </c>
      <c r="D43" s="59" t="s">
        <v>27</v>
      </c>
      <c r="E43" s="64">
        <v>600</v>
      </c>
      <c r="F43" s="83"/>
      <c r="G43" s="61">
        <f>+F43*E43</f>
        <v>0</v>
      </c>
    </row>
    <row r="44" spans="2:7" x14ac:dyDescent="0.25">
      <c r="B44" s="53"/>
      <c r="C44" s="183" t="s">
        <v>9</v>
      </c>
      <c r="D44" s="183"/>
      <c r="E44" s="55"/>
      <c r="F44" s="87"/>
      <c r="G44" s="63">
        <f>SUM(G42:G43)</f>
        <v>0</v>
      </c>
    </row>
    <row r="45" spans="2:7" x14ac:dyDescent="0.25">
      <c r="B45" s="72">
        <v>8</v>
      </c>
      <c r="C45" s="184" t="s">
        <v>28</v>
      </c>
      <c r="D45" s="184"/>
      <c r="E45" s="184"/>
      <c r="F45" s="184"/>
      <c r="G45" s="185"/>
    </row>
    <row r="46" spans="2:7" ht="20.25" customHeight="1" x14ac:dyDescent="0.25">
      <c r="B46" s="53">
        <v>8.1</v>
      </c>
      <c r="C46" s="58" t="s">
        <v>29</v>
      </c>
      <c r="D46" s="59" t="s">
        <v>30</v>
      </c>
      <c r="E46" s="64">
        <v>300</v>
      </c>
      <c r="F46" s="83"/>
      <c r="G46" s="61">
        <f>+F46*E46</f>
        <v>0</v>
      </c>
    </row>
    <row r="47" spans="2:7" x14ac:dyDescent="0.25">
      <c r="B47" s="53"/>
      <c r="C47" s="183" t="s">
        <v>9</v>
      </c>
      <c r="D47" s="183"/>
      <c r="E47" s="55"/>
      <c r="F47" s="87"/>
      <c r="G47" s="63">
        <f>G46</f>
        <v>0</v>
      </c>
    </row>
    <row r="48" spans="2:7" ht="15.75" thickBot="1" x14ac:dyDescent="0.3">
      <c r="B48" s="94">
        <v>9</v>
      </c>
      <c r="C48" s="95" t="s">
        <v>31</v>
      </c>
      <c r="D48" s="96"/>
      <c r="E48" s="97"/>
      <c r="F48" s="98"/>
      <c r="G48" s="99"/>
    </row>
    <row r="49" spans="2:7" ht="42.75" x14ac:dyDescent="0.25">
      <c r="B49" s="107">
        <v>9.1</v>
      </c>
      <c r="C49" s="108" t="s">
        <v>62</v>
      </c>
      <c r="D49" s="109" t="s">
        <v>32</v>
      </c>
      <c r="E49" s="110">
        <v>60</v>
      </c>
      <c r="F49" s="111"/>
      <c r="G49" s="112">
        <f>F49*E49</f>
        <v>0</v>
      </c>
    </row>
    <row r="50" spans="2:7" ht="28.5" x14ac:dyDescent="0.25">
      <c r="B50" s="88">
        <v>9.1999999999999993</v>
      </c>
      <c r="C50" s="67" t="s">
        <v>69</v>
      </c>
      <c r="D50" s="68" t="s">
        <v>32</v>
      </c>
      <c r="E50" s="106">
        <v>85.5</v>
      </c>
      <c r="F50" s="69"/>
      <c r="G50" s="70">
        <f>F50*E50</f>
        <v>0</v>
      </c>
    </row>
    <row r="51" spans="2:7" ht="57" x14ac:dyDescent="0.25">
      <c r="B51" s="88">
        <v>9.3000000000000007</v>
      </c>
      <c r="C51" s="67" t="s">
        <v>81</v>
      </c>
      <c r="D51" s="68" t="s">
        <v>17</v>
      </c>
      <c r="E51" s="106">
        <v>892.56495716996096</v>
      </c>
      <c r="F51" s="69"/>
      <c r="G51" s="70">
        <f>F51*E51</f>
        <v>0</v>
      </c>
    </row>
    <row r="52" spans="2:7" ht="15.75" thickBot="1" x14ac:dyDescent="0.3">
      <c r="B52" s="113"/>
      <c r="C52" s="186" t="s">
        <v>9</v>
      </c>
      <c r="D52" s="186"/>
      <c r="E52" s="114"/>
      <c r="F52" s="115"/>
      <c r="G52" s="116">
        <f>SUM(G49:G51)</f>
        <v>0</v>
      </c>
    </row>
    <row r="53" spans="2:7" x14ac:dyDescent="0.25">
      <c r="B53" s="100">
        <v>10</v>
      </c>
      <c r="C53" s="101" t="s">
        <v>59</v>
      </c>
      <c r="D53" s="102"/>
      <c r="E53" s="103"/>
      <c r="F53" s="104"/>
      <c r="G53" s="105"/>
    </row>
    <row r="54" spans="2:7" ht="57" x14ac:dyDescent="0.25">
      <c r="B54" s="53">
        <v>10.1</v>
      </c>
      <c r="C54" s="66" t="s">
        <v>70</v>
      </c>
      <c r="D54" s="59" t="s">
        <v>17</v>
      </c>
      <c r="E54" s="64">
        <v>30</v>
      </c>
      <c r="F54" s="83"/>
      <c r="G54" s="61">
        <f>F54*E54</f>
        <v>0</v>
      </c>
    </row>
    <row r="55" spans="2:7" ht="17.25" customHeight="1" x14ac:dyDescent="0.25">
      <c r="B55" s="53">
        <v>10.199999999999999</v>
      </c>
      <c r="C55" s="67" t="s">
        <v>38</v>
      </c>
      <c r="D55" s="68" t="s">
        <v>12</v>
      </c>
      <c r="E55" s="64">
        <v>606</v>
      </c>
      <c r="F55" s="91"/>
      <c r="G55" s="92">
        <f>E55*F55</f>
        <v>0</v>
      </c>
    </row>
    <row r="56" spans="2:7" x14ac:dyDescent="0.25">
      <c r="B56" s="53"/>
      <c r="C56" s="187" t="s">
        <v>9</v>
      </c>
      <c r="D56" s="188"/>
      <c r="E56" s="55"/>
      <c r="F56" s="87"/>
      <c r="G56" s="63">
        <f>SUM(G54:G55)</f>
        <v>0</v>
      </c>
    </row>
    <row r="57" spans="2:7" x14ac:dyDescent="0.25">
      <c r="B57" s="72">
        <v>11</v>
      </c>
      <c r="C57" s="73" t="s">
        <v>33</v>
      </c>
      <c r="D57" s="74"/>
      <c r="E57" s="76"/>
      <c r="F57" s="77"/>
      <c r="G57" s="75"/>
    </row>
    <row r="58" spans="2:7" ht="57" x14ac:dyDescent="0.25">
      <c r="B58" s="27">
        <v>11.1</v>
      </c>
      <c r="C58" s="36" t="s">
        <v>79</v>
      </c>
      <c r="D58" s="23" t="s">
        <v>17</v>
      </c>
      <c r="E58" s="64">
        <v>43.2</v>
      </c>
      <c r="F58" s="83"/>
      <c r="G58" s="24">
        <f>+F58*E58</f>
        <v>0</v>
      </c>
    </row>
    <row r="59" spans="2:7" ht="48" customHeight="1" x14ac:dyDescent="0.25">
      <c r="B59" s="27">
        <v>11.2</v>
      </c>
      <c r="C59" s="35" t="s">
        <v>80</v>
      </c>
      <c r="D59" s="23" t="s">
        <v>57</v>
      </c>
      <c r="E59" s="64">
        <v>2772</v>
      </c>
      <c r="F59" s="93"/>
      <c r="G59" s="24">
        <f>F59*E59</f>
        <v>0</v>
      </c>
    </row>
    <row r="60" spans="2:7" x14ac:dyDescent="0.25">
      <c r="B60" s="27"/>
      <c r="C60" s="175" t="s">
        <v>9</v>
      </c>
      <c r="D60" s="175"/>
      <c r="E60" s="37"/>
      <c r="F60" s="48"/>
      <c r="G60" s="25">
        <f>SUM(G58:G59)</f>
        <v>0</v>
      </c>
    </row>
    <row r="61" spans="2:7" x14ac:dyDescent="0.25">
      <c r="B61" s="72">
        <v>12</v>
      </c>
      <c r="C61" s="73" t="s">
        <v>60</v>
      </c>
      <c r="D61" s="78"/>
      <c r="E61" s="76"/>
      <c r="F61" s="79"/>
      <c r="G61" s="80"/>
    </row>
    <row r="62" spans="2:7" ht="28.5" x14ac:dyDescent="0.25">
      <c r="B62" s="27">
        <v>12.1</v>
      </c>
      <c r="C62" s="36" t="s">
        <v>74</v>
      </c>
      <c r="D62" s="47" t="s">
        <v>34</v>
      </c>
      <c r="E62" s="64">
        <v>1650</v>
      </c>
      <c r="F62" s="91"/>
      <c r="G62" s="49">
        <f>E62*F62</f>
        <v>0</v>
      </c>
    </row>
    <row r="63" spans="2:7" x14ac:dyDescent="0.25">
      <c r="B63" s="27"/>
      <c r="C63" s="175" t="s">
        <v>9</v>
      </c>
      <c r="D63" s="175"/>
      <c r="E63" s="38"/>
      <c r="F63" s="48"/>
      <c r="G63" s="25">
        <f>SUM(G62)</f>
        <v>0</v>
      </c>
    </row>
    <row r="64" spans="2:7" x14ac:dyDescent="0.25">
      <c r="B64" s="81">
        <v>13</v>
      </c>
      <c r="C64" s="73" t="s">
        <v>35</v>
      </c>
      <c r="D64" s="74"/>
      <c r="E64" s="76"/>
      <c r="F64" s="77"/>
      <c r="G64" s="75"/>
    </row>
    <row r="65" spans="2:8" ht="28.5" x14ac:dyDescent="0.25">
      <c r="B65" s="27">
        <v>13.1</v>
      </c>
      <c r="C65" s="26" t="s">
        <v>36</v>
      </c>
      <c r="D65" s="23" t="s">
        <v>57</v>
      </c>
      <c r="E65" s="64">
        <v>1200</v>
      </c>
      <c r="F65" s="83"/>
      <c r="G65" s="24">
        <f>F65*E65</f>
        <v>0</v>
      </c>
    </row>
    <row r="66" spans="2:8" ht="15.75" thickBot="1" x14ac:dyDescent="0.3">
      <c r="B66" s="135"/>
      <c r="C66" s="176" t="s">
        <v>9</v>
      </c>
      <c r="D66" s="176"/>
      <c r="E66" s="136"/>
      <c r="F66" s="137"/>
      <c r="G66" s="138">
        <f>G65</f>
        <v>0</v>
      </c>
    </row>
    <row r="67" spans="2:8" x14ac:dyDescent="0.25">
      <c r="B67" s="144">
        <v>14</v>
      </c>
      <c r="C67" s="145" t="s">
        <v>37</v>
      </c>
      <c r="D67" s="145"/>
      <c r="E67" s="146"/>
      <c r="F67" s="147"/>
      <c r="G67" s="148"/>
    </row>
    <row r="68" spans="2:8" ht="71.25" x14ac:dyDescent="0.25">
      <c r="B68" s="88">
        <v>14.1</v>
      </c>
      <c r="C68" s="89" t="s">
        <v>71</v>
      </c>
      <c r="D68" s="68" t="s">
        <v>12</v>
      </c>
      <c r="E68" s="64">
        <v>291</v>
      </c>
      <c r="F68" s="69"/>
      <c r="G68" s="90">
        <f>E68*F68</f>
        <v>0</v>
      </c>
    </row>
    <row r="69" spans="2:8" ht="15.75" thickBot="1" x14ac:dyDescent="0.3">
      <c r="B69" s="149"/>
      <c r="C69" s="177" t="s">
        <v>9</v>
      </c>
      <c r="D69" s="177"/>
      <c r="E69" s="150"/>
      <c r="F69" s="151"/>
      <c r="G69" s="152">
        <f>SUM(G68:G68)</f>
        <v>0</v>
      </c>
    </row>
    <row r="70" spans="2:8" x14ac:dyDescent="0.25">
      <c r="B70" s="121"/>
      <c r="C70" s="139"/>
      <c r="D70" s="140"/>
      <c r="E70" s="141"/>
      <c r="F70" s="142"/>
      <c r="G70" s="143"/>
    </row>
    <row r="71" spans="2:8" x14ac:dyDescent="0.25">
      <c r="B71" s="27"/>
      <c r="C71" s="178" t="s">
        <v>39</v>
      </c>
      <c r="D71" s="179"/>
      <c r="E71" s="179"/>
      <c r="F71" s="52"/>
      <c r="G71" s="50">
        <f>G14+G40+G34+G25+G11+G44+G52+G17+G47+G56+G63+G66+G69+G60</f>
        <v>0</v>
      </c>
    </row>
    <row r="72" spans="2:8" ht="15.75" thickBot="1" x14ac:dyDescent="0.3">
      <c r="B72" s="133" t="s">
        <v>4</v>
      </c>
      <c r="C72" s="128" t="s">
        <v>40</v>
      </c>
      <c r="D72" s="129"/>
      <c r="E72" s="130"/>
      <c r="F72" s="131"/>
      <c r="G72" s="132">
        <f>G71</f>
        <v>0</v>
      </c>
    </row>
    <row r="73" spans="2:8" ht="9.75" customHeight="1" thickBot="1" x14ac:dyDescent="0.3">
      <c r="B73" s="153"/>
      <c r="C73" s="154"/>
      <c r="D73" s="155"/>
      <c r="E73" s="156"/>
      <c r="F73" s="157"/>
      <c r="G73" s="158"/>
    </row>
    <row r="74" spans="2:8" x14ac:dyDescent="0.25">
      <c r="B74" s="161" t="s">
        <v>41</v>
      </c>
      <c r="C74" s="162" t="s">
        <v>42</v>
      </c>
      <c r="D74" s="163"/>
      <c r="E74" s="164"/>
      <c r="F74" s="165"/>
      <c r="G74" s="166"/>
      <c r="H74" s="46"/>
    </row>
    <row r="75" spans="2:8" ht="30" customHeight="1" x14ac:dyDescent="0.25">
      <c r="B75" s="29"/>
      <c r="C75" s="51" t="s">
        <v>43</v>
      </c>
      <c r="D75" s="8" t="s">
        <v>44</v>
      </c>
      <c r="E75" s="9">
        <v>5.0000000000000001E-3</v>
      </c>
      <c r="F75" s="10"/>
      <c r="G75" s="11">
        <f>G72*E75</f>
        <v>0</v>
      </c>
      <c r="H75" s="46"/>
    </row>
    <row r="76" spans="2:8" ht="25.5" x14ac:dyDescent="0.25">
      <c r="B76" s="29"/>
      <c r="C76" s="51" t="s">
        <v>45</v>
      </c>
      <c r="D76" s="8" t="s">
        <v>44</v>
      </c>
      <c r="E76" s="9">
        <v>3.0000000000000001E-3</v>
      </c>
      <c r="F76" s="10"/>
      <c r="G76" s="11">
        <f>G72*E76</f>
        <v>0</v>
      </c>
      <c r="H76" s="46"/>
    </row>
    <row r="77" spans="2:8" ht="25.5" x14ac:dyDescent="0.25">
      <c r="B77" s="29"/>
      <c r="C77" s="51" t="s">
        <v>46</v>
      </c>
      <c r="D77" s="8" t="s">
        <v>44</v>
      </c>
      <c r="E77" s="9">
        <v>1.2E-2</v>
      </c>
      <c r="F77" s="10"/>
      <c r="G77" s="11">
        <f>G72*E77</f>
        <v>0</v>
      </c>
      <c r="H77" s="46"/>
    </row>
    <row r="78" spans="2:8" ht="15.75" thickBot="1" x14ac:dyDescent="0.3">
      <c r="B78" s="167"/>
      <c r="C78" s="168" t="s">
        <v>47</v>
      </c>
      <c r="D78" s="169"/>
      <c r="E78" s="170">
        <f>SUM(E75:E77)</f>
        <v>0.02</v>
      </c>
      <c r="F78" s="171"/>
      <c r="G78" s="172">
        <f>SUM(G75:G77)</f>
        <v>0</v>
      </c>
      <c r="H78" s="46"/>
    </row>
    <row r="79" spans="2:8" ht="8.25" customHeight="1" x14ac:dyDescent="0.25">
      <c r="B79" s="159"/>
      <c r="C79" s="122"/>
      <c r="D79" s="123"/>
      <c r="E79" s="124"/>
      <c r="F79" s="125"/>
      <c r="G79" s="160"/>
      <c r="H79" s="46"/>
    </row>
    <row r="80" spans="2:8" x14ac:dyDescent="0.25">
      <c r="B80" s="28" t="s">
        <v>48</v>
      </c>
      <c r="C80" s="4" t="s">
        <v>49</v>
      </c>
      <c r="D80" s="5"/>
      <c r="E80" s="40"/>
      <c r="F80" s="6"/>
      <c r="G80" s="7"/>
      <c r="H80" s="46"/>
    </row>
    <row r="81" spans="2:8" ht="18" customHeight="1" x14ac:dyDescent="0.25">
      <c r="B81" s="30"/>
      <c r="C81" s="12" t="s">
        <v>50</v>
      </c>
      <c r="D81" s="13"/>
      <c r="E81" s="39"/>
      <c r="F81" s="14"/>
      <c r="G81" s="33">
        <f>G72*0.23</f>
        <v>0</v>
      </c>
      <c r="H81" s="46"/>
    </row>
    <row r="82" spans="2:8" ht="15.75" customHeight="1" x14ac:dyDescent="0.25">
      <c r="B82" s="30"/>
      <c r="C82" s="12" t="s">
        <v>51</v>
      </c>
      <c r="D82" s="13"/>
      <c r="E82" s="39"/>
      <c r="F82" s="14"/>
      <c r="G82" s="33">
        <f>G72*0.02</f>
        <v>0</v>
      </c>
      <c r="H82" s="46"/>
    </row>
    <row r="83" spans="2:8" ht="18" customHeight="1" x14ac:dyDescent="0.25">
      <c r="B83" s="30"/>
      <c r="C83" s="12" t="s">
        <v>52</v>
      </c>
      <c r="D83" s="13"/>
      <c r="E83" s="39"/>
      <c r="F83" s="14"/>
      <c r="G83" s="33">
        <f>G72*0.05</f>
        <v>0</v>
      </c>
      <c r="H83" s="46"/>
    </row>
    <row r="84" spans="2:8" ht="18" customHeight="1" x14ac:dyDescent="0.25">
      <c r="B84" s="31"/>
      <c r="C84" s="12" t="s">
        <v>53</v>
      </c>
      <c r="D84" s="13"/>
      <c r="E84" s="41"/>
      <c r="F84" s="14"/>
      <c r="G84" s="33">
        <f>SUM(G81:G83)</f>
        <v>0</v>
      </c>
      <c r="H84" s="46"/>
    </row>
    <row r="85" spans="2:8" ht="6.75" customHeight="1" x14ac:dyDescent="0.25">
      <c r="B85" s="31"/>
      <c r="C85" s="12"/>
      <c r="D85" s="13"/>
      <c r="E85" s="41"/>
      <c r="F85" s="14"/>
      <c r="G85" s="15"/>
      <c r="H85" s="46"/>
    </row>
    <row r="86" spans="2:8" ht="18" customHeight="1" x14ac:dyDescent="0.25">
      <c r="B86" s="134" t="s">
        <v>83</v>
      </c>
      <c r="C86" s="180" t="s">
        <v>54</v>
      </c>
      <c r="D86" s="180"/>
      <c r="E86" s="180"/>
      <c r="F86" s="19"/>
      <c r="G86" s="34">
        <f>+G72+G84+G78</f>
        <v>0</v>
      </c>
    </row>
    <row r="87" spans="2:8" ht="5.25" customHeight="1" x14ac:dyDescent="0.25">
      <c r="B87" s="31"/>
      <c r="C87" s="17"/>
      <c r="D87" s="18"/>
      <c r="E87" s="21"/>
      <c r="F87" s="20"/>
      <c r="G87" s="16"/>
    </row>
    <row r="88" spans="2:8" ht="18" customHeight="1" thickBot="1" x14ac:dyDescent="0.3">
      <c r="B88" s="181" t="s">
        <v>55</v>
      </c>
      <c r="C88" s="182"/>
      <c r="D88" s="182"/>
      <c r="E88" s="182"/>
      <c r="F88" s="117"/>
      <c r="G88" s="118">
        <f>G86</f>
        <v>0</v>
      </c>
      <c r="H88" s="45"/>
    </row>
    <row r="89" spans="2:8" ht="19.5" customHeight="1" thickBot="1" x14ac:dyDescent="0.3">
      <c r="B89" s="173" t="s">
        <v>56</v>
      </c>
      <c r="C89" s="174"/>
      <c r="D89" s="174"/>
      <c r="E89" s="174"/>
      <c r="F89" s="119"/>
      <c r="G89" s="120">
        <f>G88</f>
        <v>0</v>
      </c>
      <c r="H89" s="45"/>
    </row>
    <row r="91" spans="2:8" x14ac:dyDescent="0.25">
      <c r="B91" s="237" t="s">
        <v>97</v>
      </c>
      <c r="C91" s="246"/>
      <c r="D91" s="247"/>
      <c r="E91" s="248"/>
      <c r="F91" s="248"/>
      <c r="G91" s="249"/>
      <c r="H91" s="250"/>
    </row>
    <row r="92" spans="2:8" x14ac:dyDescent="0.25">
      <c r="B92" s="251" t="s">
        <v>108</v>
      </c>
      <c r="C92" s="246"/>
      <c r="D92" s="247"/>
      <c r="E92" s="248"/>
      <c r="F92" s="248"/>
      <c r="G92" s="249"/>
      <c r="H92" s="250"/>
    </row>
    <row r="93" spans="2:8" x14ac:dyDescent="0.25">
      <c r="B93" s="252" t="s">
        <v>109</v>
      </c>
      <c r="C93" s="246"/>
      <c r="D93" s="247"/>
      <c r="E93" s="248"/>
      <c r="F93" s="248"/>
      <c r="G93" s="249"/>
      <c r="H93" s="250"/>
    </row>
    <row r="94" spans="2:8" x14ac:dyDescent="0.25">
      <c r="B94" s="253"/>
      <c r="C94" s="254"/>
      <c r="D94" s="253"/>
      <c r="E94" s="255"/>
      <c r="F94" s="255"/>
      <c r="G94" s="250"/>
      <c r="H94" s="250"/>
    </row>
    <row r="95" spans="2:8" x14ac:dyDescent="0.25">
      <c r="B95" s="253"/>
      <c r="C95" s="254"/>
      <c r="D95" s="253"/>
      <c r="E95" s="255"/>
      <c r="F95" s="255"/>
      <c r="G95" s="250"/>
      <c r="H95" s="250"/>
    </row>
    <row r="96" spans="2:8" x14ac:dyDescent="0.25">
      <c r="B96" s="240" t="s">
        <v>99</v>
      </c>
      <c r="C96" s="254"/>
      <c r="D96" s="253"/>
      <c r="E96" s="255"/>
      <c r="F96" s="255"/>
      <c r="G96" s="250"/>
      <c r="H96" s="250"/>
    </row>
    <row r="97" spans="2:8" x14ac:dyDescent="0.25">
      <c r="B97" s="256" t="s">
        <v>110</v>
      </c>
      <c r="C97" s="254"/>
      <c r="D97" s="253"/>
      <c r="E97" s="255"/>
      <c r="F97" s="255"/>
      <c r="G97" s="250"/>
      <c r="H97" s="250"/>
    </row>
    <row r="98" spans="2:8" x14ac:dyDescent="0.25">
      <c r="B98" s="256" t="s">
        <v>111</v>
      </c>
      <c r="C98" s="254"/>
      <c r="D98" s="253"/>
      <c r="E98" s="255"/>
      <c r="F98" s="255"/>
      <c r="G98" s="250"/>
      <c r="H98" s="250"/>
    </row>
    <row r="99" spans="2:8" x14ac:dyDescent="0.25">
      <c r="B99" s="256" t="s">
        <v>116</v>
      </c>
      <c r="C99" s="254"/>
      <c r="D99" s="253"/>
      <c r="E99" s="255"/>
      <c r="F99" s="255"/>
      <c r="G99" s="250"/>
      <c r="H99" s="250"/>
    </row>
    <row r="100" spans="2:8" x14ac:dyDescent="0.25">
      <c r="B100" s="256" t="s">
        <v>112</v>
      </c>
      <c r="C100" s="254"/>
      <c r="D100" s="253"/>
      <c r="E100" s="255"/>
      <c r="F100" s="255"/>
      <c r="G100" s="250"/>
      <c r="H100" s="250"/>
    </row>
    <row r="101" spans="2:8" x14ac:dyDescent="0.25">
      <c r="B101" s="256" t="s">
        <v>113</v>
      </c>
      <c r="C101" s="254"/>
      <c r="D101" s="253"/>
      <c r="E101" s="255"/>
      <c r="F101" s="255"/>
      <c r="G101" s="250"/>
      <c r="H101" s="250"/>
    </row>
    <row r="102" spans="2:8" x14ac:dyDescent="0.25">
      <c r="B102" s="256" t="s">
        <v>114</v>
      </c>
      <c r="C102" s="254"/>
      <c r="D102" s="253"/>
      <c r="E102" s="255"/>
      <c r="F102" s="255"/>
      <c r="G102" s="250"/>
      <c r="H102" s="250"/>
    </row>
    <row r="103" spans="2:8" x14ac:dyDescent="0.25">
      <c r="B103" s="256" t="s">
        <v>115</v>
      </c>
      <c r="C103" s="254"/>
      <c r="D103" s="253"/>
      <c r="E103" s="255"/>
      <c r="F103" s="255"/>
      <c r="G103" s="250"/>
      <c r="H103" s="250"/>
    </row>
    <row r="104" spans="2:8" x14ac:dyDescent="0.25">
      <c r="E104" s="43"/>
      <c r="F104" s="22"/>
      <c r="G104" s="22"/>
    </row>
  </sheetData>
  <mergeCells count="35">
    <mergeCell ref="C18:G18"/>
    <mergeCell ref="B1:G1"/>
    <mergeCell ref="B2:G2"/>
    <mergeCell ref="B3:G3"/>
    <mergeCell ref="B4:G4"/>
    <mergeCell ref="B5:B6"/>
    <mergeCell ref="C5:C6"/>
    <mergeCell ref="D5:D6"/>
    <mergeCell ref="E5:E6"/>
    <mergeCell ref="F5:F6"/>
    <mergeCell ref="G5:G6"/>
    <mergeCell ref="C7:G7"/>
    <mergeCell ref="C12:G12"/>
    <mergeCell ref="C14:D14"/>
    <mergeCell ref="C15:G15"/>
    <mergeCell ref="C17:D17"/>
    <mergeCell ref="C60:D60"/>
    <mergeCell ref="C25:D25"/>
    <mergeCell ref="C26:G26"/>
    <mergeCell ref="C34:D34"/>
    <mergeCell ref="C35:G35"/>
    <mergeCell ref="C40:D40"/>
    <mergeCell ref="C41:G41"/>
    <mergeCell ref="C44:D44"/>
    <mergeCell ref="C45:G45"/>
    <mergeCell ref="C47:D47"/>
    <mergeCell ref="C52:D52"/>
    <mergeCell ref="C56:D56"/>
    <mergeCell ref="B89:E89"/>
    <mergeCell ref="C63:D63"/>
    <mergeCell ref="C66:D66"/>
    <mergeCell ref="C69:D69"/>
    <mergeCell ref="C71:E71"/>
    <mergeCell ref="C86:E86"/>
    <mergeCell ref="B88:E88"/>
  </mergeCells>
  <printOptions horizontalCentered="1"/>
  <pageMargins left="0.70866141732283472" right="0.70866141732283472" top="0.74803149606299213" bottom="0.74803149606299213" header="0.31496062992125984" footer="0.31496062992125984"/>
  <pageSetup scale="66" orientation="portrait" r:id="rId1"/>
  <rowBreaks count="2" manualBreakCount="2">
    <brk id="45" min="1" max="6" man="1"/>
    <brk id="90" min="1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28"/>
  <sheetViews>
    <sheetView view="pageBreakPreview" zoomScale="110" zoomScaleNormal="100" zoomScaleSheetLayoutView="110" workbookViewId="0">
      <selection activeCell="L15" sqref="L15"/>
    </sheetView>
  </sheetViews>
  <sheetFormatPr baseColWidth="10" defaultRowHeight="15" x14ac:dyDescent="0.25"/>
  <cols>
    <col min="3" max="3" width="42.42578125" customWidth="1"/>
    <col min="4" max="4" width="22" customWidth="1"/>
    <col min="5" max="5" width="31" customWidth="1"/>
  </cols>
  <sheetData>
    <row r="1" spans="2:5" x14ac:dyDescent="0.25">
      <c r="B1" s="210"/>
      <c r="C1" s="211"/>
      <c r="D1" s="211"/>
      <c r="E1" s="212"/>
    </row>
    <row r="2" spans="2:5" x14ac:dyDescent="0.25">
      <c r="B2" s="210"/>
      <c r="C2" s="211"/>
      <c r="D2" s="211"/>
      <c r="E2" s="212"/>
    </row>
    <row r="3" spans="2:5" x14ac:dyDescent="0.25">
      <c r="B3" s="210"/>
      <c r="C3" s="211"/>
      <c r="D3" s="211"/>
      <c r="E3" s="212"/>
    </row>
    <row r="4" spans="2:5" x14ac:dyDescent="0.25">
      <c r="B4" s="210"/>
      <c r="C4" s="211"/>
      <c r="D4" s="211"/>
      <c r="E4" s="212"/>
    </row>
    <row r="5" spans="2:5" x14ac:dyDescent="0.25">
      <c r="B5" s="210"/>
      <c r="C5" s="211"/>
      <c r="D5" s="211"/>
      <c r="E5" s="212"/>
    </row>
    <row r="6" spans="2:5" x14ac:dyDescent="0.25">
      <c r="B6" s="213" t="s">
        <v>84</v>
      </c>
      <c r="C6" s="214"/>
      <c r="D6" s="214"/>
      <c r="E6" s="214"/>
    </row>
    <row r="7" spans="2:5" x14ac:dyDescent="0.25">
      <c r="B7" s="213" t="s">
        <v>85</v>
      </c>
      <c r="C7" s="214"/>
      <c r="D7" s="214"/>
      <c r="E7" s="214"/>
    </row>
    <row r="8" spans="2:5" x14ac:dyDescent="0.25">
      <c r="B8" s="215"/>
      <c r="C8" s="211"/>
      <c r="D8" s="211"/>
      <c r="E8" s="212"/>
    </row>
    <row r="9" spans="2:5" x14ac:dyDescent="0.25">
      <c r="B9" s="216" t="s">
        <v>86</v>
      </c>
      <c r="C9" s="217"/>
      <c r="D9" s="217"/>
      <c r="E9" s="217"/>
    </row>
    <row r="10" spans="2:5" x14ac:dyDescent="0.25">
      <c r="B10" s="218" t="s">
        <v>87</v>
      </c>
      <c r="C10" s="214"/>
      <c r="D10" s="214"/>
      <c r="E10" s="214"/>
    </row>
    <row r="11" spans="2:5" ht="15.75" thickBot="1" x14ac:dyDescent="0.3">
      <c r="B11" s="210"/>
      <c r="C11" s="210"/>
      <c r="D11" s="210"/>
      <c r="E11" s="210"/>
    </row>
    <row r="12" spans="2:5" ht="16.5" thickTop="1" x14ac:dyDescent="0.25">
      <c r="B12" s="219" t="s">
        <v>88</v>
      </c>
      <c r="C12" s="220"/>
      <c r="D12" s="221"/>
      <c r="E12" s="222" t="s">
        <v>89</v>
      </c>
    </row>
    <row r="13" spans="2:5" ht="15.75" x14ac:dyDescent="0.25">
      <c r="B13" s="223" t="s">
        <v>90</v>
      </c>
      <c r="C13" s="224" t="s">
        <v>91</v>
      </c>
      <c r="D13" s="257">
        <v>0.23</v>
      </c>
      <c r="E13" s="225"/>
    </row>
    <row r="14" spans="2:5" ht="15.75" x14ac:dyDescent="0.25">
      <c r="B14" s="223" t="s">
        <v>92</v>
      </c>
      <c r="C14" s="224" t="s">
        <v>93</v>
      </c>
      <c r="D14" s="257">
        <v>0.02</v>
      </c>
      <c r="E14" s="225"/>
    </row>
    <row r="15" spans="2:5" ht="16.5" thickBot="1" x14ac:dyDescent="0.3">
      <c r="B15" s="226" t="s">
        <v>94</v>
      </c>
      <c r="C15" s="227" t="s">
        <v>95</v>
      </c>
      <c r="D15" s="258">
        <v>0.05</v>
      </c>
      <c r="E15" s="228"/>
    </row>
    <row r="16" spans="2:5" ht="16.5" thickTop="1" thickBot="1" x14ac:dyDescent="0.3">
      <c r="B16" s="229"/>
      <c r="C16" s="230"/>
      <c r="D16" s="230"/>
      <c r="E16" s="231"/>
    </row>
    <row r="17" spans="2:5" ht="19.5" thickTop="1" thickBot="1" x14ac:dyDescent="0.3">
      <c r="B17" s="232" t="s">
        <v>96</v>
      </c>
      <c r="C17" s="233"/>
      <c r="D17" s="234">
        <f>ROUND((SUM(D13:D15)),7)</f>
        <v>0.3</v>
      </c>
      <c r="E17" s="235">
        <f>ROUND((SUM(E13:E15)),7)</f>
        <v>0</v>
      </c>
    </row>
    <row r="18" spans="2:5" ht="15.75" thickTop="1" x14ac:dyDescent="0.25">
      <c r="B18" s="210"/>
      <c r="C18" s="210"/>
      <c r="D18" s="210"/>
      <c r="E18" s="210"/>
    </row>
    <row r="19" spans="2:5" x14ac:dyDescent="0.25">
      <c r="B19" s="210"/>
      <c r="C19" s="210"/>
      <c r="D19" s="210"/>
      <c r="E19" s="236"/>
    </row>
    <row r="20" spans="2:5" x14ac:dyDescent="0.25">
      <c r="B20" s="237" t="s">
        <v>97</v>
      </c>
      <c r="C20" s="238"/>
      <c r="D20" s="238"/>
      <c r="E20" s="238"/>
    </row>
    <row r="21" spans="2:5" x14ac:dyDescent="0.25">
      <c r="B21" s="239" t="s">
        <v>98</v>
      </c>
      <c r="C21" s="239"/>
      <c r="D21" s="239"/>
      <c r="E21" s="239"/>
    </row>
    <row r="22" spans="2:5" x14ac:dyDescent="0.25">
      <c r="B22" s="210"/>
      <c r="C22" s="210"/>
      <c r="D22" s="210"/>
      <c r="E22" s="210"/>
    </row>
    <row r="23" spans="2:5" x14ac:dyDescent="0.25">
      <c r="B23" s="240" t="s">
        <v>99</v>
      </c>
      <c r="C23" s="241"/>
      <c r="D23" s="241"/>
      <c r="E23" s="241"/>
    </row>
    <row r="24" spans="2:5" x14ac:dyDescent="0.25">
      <c r="B24" s="242" t="s">
        <v>100</v>
      </c>
      <c r="C24" s="242"/>
      <c r="D24" s="242"/>
      <c r="E24" s="242"/>
    </row>
    <row r="25" spans="2:5" x14ac:dyDescent="0.25">
      <c r="B25" s="242" t="s">
        <v>101</v>
      </c>
      <c r="C25" s="242"/>
      <c r="D25" s="242"/>
      <c r="E25" s="242"/>
    </row>
    <row r="26" spans="2:5" ht="29.25" customHeight="1" x14ac:dyDescent="0.25">
      <c r="B26" s="242" t="s">
        <v>102</v>
      </c>
      <c r="C26" s="242"/>
      <c r="D26" s="242"/>
      <c r="E26" s="242"/>
    </row>
    <row r="27" spans="2:5" ht="33" customHeight="1" x14ac:dyDescent="0.25">
      <c r="B27" s="242" t="s">
        <v>103</v>
      </c>
      <c r="C27" s="242"/>
      <c r="D27" s="242"/>
      <c r="E27" s="242"/>
    </row>
    <row r="28" spans="2:5" x14ac:dyDescent="0.25">
      <c r="B28" s="242" t="s">
        <v>104</v>
      </c>
      <c r="C28" s="242"/>
      <c r="D28" s="242"/>
      <c r="E28" s="242"/>
    </row>
  </sheetData>
  <mergeCells count="6">
    <mergeCell ref="B21:E21"/>
    <mergeCell ref="B24:E24"/>
    <mergeCell ref="B25:E25"/>
    <mergeCell ref="B26:E26"/>
    <mergeCell ref="B27:E27"/>
    <mergeCell ref="B28:E28"/>
  </mergeCells>
  <dataValidations count="1">
    <dataValidation type="decimal" operator="greaterThan" allowBlank="1" showInputMessage="1" showErrorMessage="1" sqref="E13:E15">
      <formula1>0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8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8</vt:lpstr>
      <vt:lpstr>ANEXO 9</vt:lpstr>
      <vt:lpstr>'ANEXO 8'!Área_de_impresión</vt:lpstr>
      <vt:lpstr>'ANEXO 9'!Área_de_impresión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xxxxxxxxx</dc:creator>
  <cp:lastModifiedBy>Oscar Leonardo Forero Higuera</cp:lastModifiedBy>
  <cp:lastPrinted>2018-10-30T16:06:45Z</cp:lastPrinted>
  <dcterms:created xsi:type="dcterms:W3CDTF">2016-07-06T20:48:18Z</dcterms:created>
  <dcterms:modified xsi:type="dcterms:W3CDTF">2018-10-30T16:07:25Z</dcterms:modified>
</cp:coreProperties>
</file>