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erencia de Contratación\INFORMACIÓN INTERNA\CONCURSOS DE MÉRITOS\2018\INSUMOS SEPTIEMBRE v2\INFORMES DE VERIFICACIÓN\"/>
    </mc:Choice>
  </mc:AlternateContent>
  <xr:revisionPtr revIDLastSave="0" documentId="10_ncr:100000_{E02664D2-718C-4E1F-928F-6EB21923F6CA}" xr6:coauthVersionLast="31" xr6:coauthVersionMax="37" xr10:uidLastSave="{00000000-0000-0000-0000-000000000000}"/>
  <bookViews>
    <workbookView xWindow="0" yWindow="0" windowWidth="28800" windowHeight="11925" tabRatio="749" activeTab="7" xr2:uid="{DD108ABA-A5C0-42A5-A316-40C0E12FFDBE}"/>
  </bookViews>
  <sheets>
    <sheet name="EXPERIENCIA HABILITANTE " sheetId="1" r:id="rId1"/>
    <sheet name="EXPERIENCIA DE LOS PROFESIONALE" sheetId="3" r:id="rId2"/>
    <sheet name="EXPERIENCIA ADICIONAL DEL PROP" sheetId="2" r:id="rId3"/>
    <sheet name="EXP OBJETO DE CAL DIRECTOR  " sheetId="4" r:id="rId4"/>
    <sheet name="EXP OBJETO DE CAL CORDINADOR " sheetId="5" r:id="rId5"/>
    <sheet name="EXP OBJETO DE CAL COORD TECNICO" sheetId="6" r:id="rId6"/>
    <sheet name="PONDERADO GENERAL " sheetId="10" r:id="rId7"/>
    <sheet name="CARTAS DE COMPROMISO " sheetId="8" r:id="rId8"/>
  </sheets>
  <calcPr calcId="179017"/>
  <customWorkbookViews>
    <customWorkbookView name="Paola Troilo Vitta - Vista personalizada" guid="{F2E4A41C-2EFD-4621-AFF5-FA2CC0D9A24D}" mergeInterval="0" personalView="1" maximized="1" xWindow="-8" yWindow="-8" windowWidth="1936" windowHeight="1056" tabRatio="578" activeSheetId="2"/>
    <customWorkbookView name="Juan.Rodas - Vista personalizada" guid="{78E235B8-33A1-427D-A2AE-7E86B2DC7C48}" mergeInterval="0" personalView="1" yWindow="40" windowWidth="960" windowHeight="1040" tabRatio="578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0" l="1"/>
  <c r="F17" i="5" l="1"/>
  <c r="P10" i="3" l="1"/>
  <c r="B9" i="1" l="1"/>
  <c r="AB23" i="3" l="1"/>
  <c r="AA23" i="3"/>
  <c r="Z23" i="3"/>
  <c r="AB22" i="3"/>
  <c r="AA22" i="3"/>
  <c r="Z22" i="3"/>
  <c r="AB21" i="3"/>
  <c r="AA21" i="3"/>
  <c r="Z21" i="3"/>
  <c r="AB20" i="3"/>
  <c r="AA20" i="3"/>
  <c r="Z20" i="3"/>
  <c r="AB19" i="3"/>
  <c r="AA19" i="3"/>
  <c r="Z19" i="3"/>
  <c r="AB18" i="3"/>
  <c r="AA18" i="3"/>
  <c r="Z18" i="3"/>
  <c r="AB17" i="3"/>
  <c r="AA17" i="3"/>
  <c r="Z17" i="3"/>
  <c r="R11" i="3" l="1"/>
  <c r="Q11" i="3"/>
  <c r="P11" i="3"/>
  <c r="R10" i="3"/>
  <c r="Q10" i="3"/>
  <c r="Z8" i="3" l="1"/>
  <c r="F8" i="3"/>
  <c r="G8" i="3"/>
  <c r="H8" i="3"/>
  <c r="F16" i="6" l="1"/>
  <c r="G16" i="6"/>
  <c r="H16" i="6"/>
  <c r="H15" i="6" l="1"/>
  <c r="G15" i="6"/>
  <c r="F15" i="6"/>
  <c r="H17" i="5"/>
  <c r="G17" i="5"/>
  <c r="H16" i="5"/>
  <c r="G16" i="5"/>
  <c r="F16" i="5"/>
  <c r="F16" i="4"/>
  <c r="G16" i="4"/>
  <c r="H16" i="4"/>
  <c r="F17" i="4"/>
  <c r="G17" i="4"/>
  <c r="H17" i="4"/>
  <c r="H15" i="4"/>
  <c r="G15" i="4"/>
  <c r="F15" i="4"/>
  <c r="F9" i="6" l="1"/>
  <c r="H9" i="6"/>
  <c r="H17" i="6"/>
  <c r="G17" i="6"/>
  <c r="F17" i="6"/>
  <c r="G9" i="6"/>
  <c r="H18" i="5"/>
  <c r="F18" i="5"/>
  <c r="G18" i="5"/>
  <c r="H10" i="5"/>
  <c r="G10" i="5"/>
  <c r="F10" i="5"/>
  <c r="F18" i="4"/>
  <c r="G18" i="4"/>
  <c r="H18" i="4"/>
  <c r="H9" i="4"/>
  <c r="G9" i="4"/>
  <c r="F9" i="4"/>
  <c r="Z16" i="3"/>
  <c r="AA16" i="3"/>
  <c r="AB16" i="3"/>
  <c r="Z15" i="3"/>
  <c r="AA15" i="3"/>
  <c r="AB15" i="3"/>
  <c r="Z14" i="3"/>
  <c r="AA14" i="3"/>
  <c r="AB14" i="3"/>
  <c r="Z13" i="3"/>
  <c r="AA13" i="3"/>
  <c r="AB13" i="3"/>
  <c r="Z12" i="3"/>
  <c r="AA12" i="3"/>
  <c r="AB12" i="3"/>
  <c r="F18" i="6" l="1"/>
  <c r="F10" i="6"/>
  <c r="F19" i="5"/>
  <c r="F11" i="5"/>
  <c r="F19" i="4"/>
  <c r="F10" i="4"/>
  <c r="Z24" i="3"/>
  <c r="AA24" i="3"/>
  <c r="AB24" i="3"/>
  <c r="Z11" i="3"/>
  <c r="AA11" i="3"/>
  <c r="AB11" i="3"/>
  <c r="AA8" i="3"/>
  <c r="AB8" i="3"/>
  <c r="AB10" i="3"/>
  <c r="AA10" i="3"/>
  <c r="Z10" i="3"/>
  <c r="AB9" i="3"/>
  <c r="AA9" i="3"/>
  <c r="Z9" i="3"/>
  <c r="R12" i="3"/>
  <c r="Q12" i="3"/>
  <c r="P12" i="3"/>
  <c r="R9" i="3"/>
  <c r="Q9" i="3"/>
  <c r="P9" i="3"/>
  <c r="R8" i="3"/>
  <c r="Q8" i="3"/>
  <c r="P8" i="3"/>
  <c r="AB25" i="3" l="1"/>
  <c r="AA25" i="3"/>
  <c r="F9" i="3"/>
  <c r="H9" i="3"/>
  <c r="Z25" i="3"/>
  <c r="G9" i="3"/>
  <c r="P13" i="3"/>
  <c r="Q13" i="3"/>
  <c r="R13" i="3"/>
  <c r="Z26" i="3" l="1"/>
  <c r="F10" i="3"/>
  <c r="P14" i="3"/>
</calcChain>
</file>

<file path=xl/sharedStrings.xml><?xml version="1.0" encoding="utf-8"?>
<sst xmlns="http://schemas.openxmlformats.org/spreadsheetml/2006/main" count="357" uniqueCount="125">
  <si>
    <t>CONTRATO 1</t>
  </si>
  <si>
    <t>CONTRATO 2</t>
  </si>
  <si>
    <t>CONTRATO 3</t>
  </si>
  <si>
    <t>CONTRATO 4</t>
  </si>
  <si>
    <t>CONTRATO 5</t>
  </si>
  <si>
    <t xml:space="preserve">EXPERIENCIA HABILITANTE </t>
  </si>
  <si>
    <t>SUMA TOTAL SMLMV</t>
  </si>
  <si>
    <t xml:space="preserve">DIRECTOR DE PROYECTO
Profesional Evaluable 1
</t>
  </si>
  <si>
    <t>CUMPLE/NO CUMPLE</t>
  </si>
  <si>
    <t xml:space="preserve">50 PUNTOS </t>
  </si>
  <si>
    <t xml:space="preserve">EDUCACIÓN </t>
  </si>
  <si>
    <t xml:space="preserve">NOMBRE </t>
  </si>
  <si>
    <t xml:space="preserve">CARTA DE COMPROMISO </t>
  </si>
  <si>
    <t>ENTIDAD CONTRATANTE</t>
  </si>
  <si>
    <t>CARGO</t>
  </si>
  <si>
    <t>FECHA INICIAL</t>
  </si>
  <si>
    <t>FECHA FINAL</t>
  </si>
  <si>
    <t xml:space="preserve">AÑOS </t>
  </si>
  <si>
    <t xml:space="preserve">MESES </t>
  </si>
  <si>
    <t>DIAS</t>
  </si>
  <si>
    <t>Total en años</t>
  </si>
  <si>
    <t>TOTAL TIEMPO EXPERIENCIA</t>
  </si>
  <si>
    <t xml:space="preserve">TOTAL </t>
  </si>
  <si>
    <t>OBSERVACIONES</t>
  </si>
  <si>
    <t>100 PUNTOS</t>
  </si>
  <si>
    <t>PUNTAJE</t>
  </si>
  <si>
    <t>EXPERIENCIA ADICIONAL</t>
  </si>
  <si>
    <t>DIRECTOR DE PROYECTO
Profesional Evaluable 1</t>
  </si>
  <si>
    <t>TOTAL PUNTOS</t>
  </si>
  <si>
    <t>EXPERIENCIA ADICIONAL DEL PROPONENTE</t>
  </si>
  <si>
    <t xml:space="preserve">PUNTAJE ADICIONAL DEL DIRECTOR </t>
  </si>
  <si>
    <t>PUNTAJE DE LA CAMARA DE LA PROPIEDAD RAIZ</t>
  </si>
  <si>
    <t>Dar cumplimiento al requisito de conformidad con lo dispuesto en el SECOP II – Cuestionario (3).
Para acreditar la experiencia habilitante el proponente deberá demostrar haber ejecutado contratos, cuyos valores ejecutados sumen un valor igual o superior a 887 SMMLV, en máximo 6 contratos registrados en el RUP, suscritos y ejecutados con entidades públicas y/o privadas.
Los objetos de los contratos a acreditar deberán encontrarse dentro del siguiente código:</t>
  </si>
  <si>
    <t>CONTRATO 6</t>
  </si>
  <si>
    <t>Presentación de experiencia adicional por componentes:
- Se asignarán 150 puntos al proponente que acredite un contrato con actividades de elaboración de estudios de títulos; adicional y diferente a los acreditados en la experiencia habilitante.</t>
  </si>
  <si>
    <t>Se asignarán 150 puntos al proponente que acredite un contrato actividades de elaboración de fichas prediales, levantamientos topográficos adicional y diferente a los acreditados en la experiencia habilitante.</t>
  </si>
  <si>
    <t>Para el caso de los proponentes que acredite haber suscrito 1 contrato con actividades de elaboración de estudios de títulos, elaboración de fichas prediales, levantamientos topográficos; adicional a los descritos en la experiencia habilitante, la EMB asignará 300 puntos.</t>
  </si>
  <si>
    <t xml:space="preserve">300 PUNTOS </t>
  </si>
  <si>
    <t>Acreditar cualquier profesión siempre que cuente con mínimo 15 años de haber obtenido su título profesional, para lo cual deberá presentar el diploma o el acta de grado expedida por la correspondiente entidad educativa.</t>
  </si>
  <si>
    <t>8 años como director de proyectos de gestión predial, para los ingenieros contados a partir de la expedición de la tarjeta profesional y para las demás profesiones a partir de la terminación y aprobación del pensum académico, debidamente certificado por la entidad educativa o a partir de la expedición del diploma de grado, exceptuando las profesiones relacionadas con el sistema de seguridad social en salud en las cuales la experiencia profesional se computará a partir de la inscripción o registro profesional.</t>
  </si>
  <si>
    <t xml:space="preserve">COORDINADOR JURÍDICO
Profesional Evaluable 2
</t>
  </si>
  <si>
    <t>ABOGADO con mínimo 7 años de haber obtenido su título profesional, para lo cual deberá presentar el diploma o el acta de grado expedida por la correspondiente entidad educativa</t>
  </si>
  <si>
    <t xml:space="preserve">5 años como coordinador jurídico de proyectos de gestión predial contados a partir de la terminación y aprobación del pensum académico, debidamente certificado por la entidad educativa o a partir de la expedición del diploma de grado. </t>
  </si>
  <si>
    <t>COORDINADOR
TÉCNICO
Profesional Evaluable 3</t>
  </si>
  <si>
    <t xml:space="preserve">Ingeniero catastral o geodesta o ingeniero civil o ingeniero topográfico o afines con mínimo 7 años de haber obtenido su título profesional, para lo cual deberá presentar el diploma o el acta de grado expedida por la correspondiente entidad educativa.. </t>
  </si>
  <si>
    <t>5 años como coordinador técnico de proyectos de gestión predial, contados a partir de la expedición de la tarjeta profesional.</t>
  </si>
  <si>
    <t>Dos (2) años de experiencia profesional adicionales a los de experiencia específica habilitante y de experiencia específica de puntaje;Tres (3) años de experiencia profesional adicionales a los de experiencia específica habilitante y de experiencia específica de puntaje;</t>
  </si>
  <si>
    <t>COORDINADOR JURIDICO
Profesional Evaluable 2</t>
  </si>
  <si>
    <t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(100 PUNTOS)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</si>
  <si>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 o Derecho Público. (50 PUNTOS)</t>
  </si>
  <si>
    <t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(50 PUNTOS)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</si>
  <si>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 o derecho inmobiliario.(25 PUNTOS)</t>
  </si>
  <si>
    <t>Teniendo en cuenta que en el Contrato 1 difiere el valor de SMLMV de la Certificación respecto del RUP, se tomará el valor de SMLMV que se relaciona en el RUP.</t>
  </si>
  <si>
    <t xml:space="preserve">Contratante: Ecopetrol                    Objeto: prestación de servicios para la adquisición de derechos inmobiliarios y/o saneamiento inmobiliario y/o legalización de derechos inmobiliarios o tierras y/o procesos agrarios y/o elaboración de diagnosticos jurídicos y catastrales en proyectos y/o la operación de Ecopetrol y las empresas del grupo empresarial a nivel nacional en la vigencia 2013. Numero consecutivo del reporte del contrato ejecutado: 26. Contrato ejecutado identificado con el clasificador de bienes y servicios en el tercer nivel: 80 10 15 00 - 80 13 18 00 - 80 10 16 00 . </t>
  </si>
  <si>
    <t xml:space="preserve">Contratante: Empresa de Minería, Energía y Servicios S.A. E.S.P.          Objeto: Gestión ambiental, social y predial para el proyecto masificación del servicio de gas por redes para 63 municipios del departamento de Cundinamarca. Numero consecutivo del reporte del contrato ejecutado: 31. Contrato ejecutado identificado con el clasificador de bienes y servicios en el tercer nivel: 80 10 16 00. </t>
  </si>
  <si>
    <t>Contratante: Hocol S.A.            Objeto: Servicios profesionales de aseguramiento, adquisición, legalización de tierras y soporte legal para todas las areas de operaciones del cliente a nivel nacional, sitio de la ejecución del contrato. Numero consecutivo del reporte del contrato ejecutado: 28. Contrato ejecutado identificado con el clasificador de bienes y servicios en el tercer nivel: 80 10 15 00 - 80 13 18 00.</t>
  </si>
  <si>
    <t>Contratante: Cenit SAS      Objeto: adquisición de derechos inmobiliarios y/o saneamiento inmobiliario y/o legalización de derechos inmobiliarios o tierras y/o procesos agrarios y/o elaboración de diagnosticos jurídicos y catastrales en proyectos y/o la operación de Ecopetrol y las empresas del grupo empresarial a nivel nacional en la vigencia 2013. Numero consecutivo del reporte del contrato ejecutado: 27. Contrato ejecutado identificado con el clasificador de bienes y servicios en el tercer nivel: 80 10 15 00 - 80 13 18 00.</t>
  </si>
  <si>
    <t xml:space="preserve">Contratante: Ecopetrol                                             Objeto: prestación de servicios para la adquisición de derechos inmobiliarios y/o saneamiento inmobiliario y/o legalización de derechos inmobiliarios o tierras y/o procesos agrarios y/o elaboración de diagnosticos jurídicos y catastrales en proyectos y/o la operación de la vicepresidencia de producción y refinación a nivel nacio nacional basado en el acuerdo de bases economicas ABE-0000064 de 2012. </t>
  </si>
  <si>
    <t>PUNTAJE ADICIONAL DEL COORDINADOR JURIDICO</t>
  </si>
  <si>
    <t>PUNTAJE ADICIONAL DEL COORDINADOR TECNICO</t>
  </si>
  <si>
    <t>JOSÉ GREGORIO RAMÍREZ FONTALVO</t>
  </si>
  <si>
    <t>CUMPLE</t>
  </si>
  <si>
    <t>Director de Proyectos</t>
  </si>
  <si>
    <t>INGENIERO CIVIL- FECHA DE TERMINACION DE MATERIAS O CERTIFICADO  DE GRADO:20-12-1990</t>
  </si>
  <si>
    <t>LUIS RICARDO PADILLA BRUNAL</t>
  </si>
  <si>
    <t>ABOGADO - FECHA DE TERMINACION DE MATERIAS O CERTIFICADO  DE GRADO:27-08-2004</t>
  </si>
  <si>
    <t xml:space="preserve">GESTIÓN  INTEGRAL DE PROYECTOS </t>
  </si>
  <si>
    <t>PROFESIONAL DE ADQUISICIONES</t>
  </si>
  <si>
    <t>UNION TEMPORAL GESTIÓN INMOBILIARIA ECP</t>
  </si>
  <si>
    <t>PROFESIONAL JURIDICO 2</t>
  </si>
  <si>
    <t>COORDINADOR (GESTIÓN INMOBILIARIA)</t>
  </si>
  <si>
    <t>PACIFIC STRATUS ENERGY COLOMBIA CORP</t>
  </si>
  <si>
    <t>alb INGENIERIA SAS</t>
  </si>
  <si>
    <t>ABOGADO Y PROFESIONAL DE TIERRAS</t>
  </si>
  <si>
    <t>PROFESIONAL DE CAMPO</t>
  </si>
  <si>
    <t>NO CUMPLE COMO QUIERA QUE NO SE DESEMPEÑO COMO COORDINADOR JURIDICO EN EL MENCIONADO CONTRATO</t>
  </si>
  <si>
    <t>EDGAR HERNANDO GARCIA ROMERO</t>
  </si>
  <si>
    <t>INGENIERO GEOGRAFO - FECHA DE TERMINACION DE MATERIAS O CERTIFICADO  DE GRADO:29-08-1990</t>
  </si>
  <si>
    <t>GESTIÓN INTEGRAL DE PROYECTOS</t>
  </si>
  <si>
    <t>COORDINADOR DE PROYECTO</t>
  </si>
  <si>
    <t>COORDINADOR DE TECNICO</t>
  </si>
  <si>
    <t>COORDINADOR TECNICO</t>
  </si>
  <si>
    <t>PROFESIONAL ADQUISICIONES</t>
  </si>
  <si>
    <t>COORDINADOR TÉCNICO</t>
  </si>
  <si>
    <t>DEPARTAMENTO ADMINISTRATIVO NACIONAL DE ESTADISTICA</t>
  </si>
  <si>
    <t>NO CUMPLE COMO QUIERA QUE LAS OBLIGACIONES ESPECIFICAS DEL CONTRATO NO FUERON EN GESTIÓN PREDIAL</t>
  </si>
  <si>
    <t>FONDANE</t>
  </si>
  <si>
    <t>LEVANTAMIENTO DE INFORMACIÓN</t>
  </si>
  <si>
    <t>GERENTE GENERAL</t>
  </si>
  <si>
    <t>PROYECTOS &amp; CONSTRUCCIONES</t>
  </si>
  <si>
    <t>FIDUCIARIA DEL ESTADO</t>
  </si>
  <si>
    <t>APOYO A LA COORDINACIÓN Y ASESORÍA</t>
  </si>
  <si>
    <t>NO CUMPLE COMO QUIERA QUE NO REALIZÓ FUNCIONES PROPIAS DE GESTIÓN PREDIAL</t>
  </si>
  <si>
    <t>EDUCACIÓN</t>
  </si>
  <si>
    <t>MAGISTER EN CONSTRUCCIÓN - 09-12-2004 (NO APLICA)</t>
  </si>
  <si>
    <t>ESTUDIOS</t>
  </si>
  <si>
    <t>INGENIERO CATASTRAL Y GEODESTA</t>
  </si>
  <si>
    <t>ABOGADOS CON EXPERIENCIA EN REALIZACIÓN DE ESTUDIOS DE TITULOS</t>
  </si>
  <si>
    <t>INGENIERO TOPOGRAFICO</t>
  </si>
  <si>
    <t>ESPECIALISTA HSE</t>
  </si>
  <si>
    <t>COMISIONES DE TOPOGRAFÍA</t>
  </si>
  <si>
    <t xml:space="preserve">GIP </t>
  </si>
  <si>
    <t>200 PUNTOS</t>
  </si>
  <si>
    <t xml:space="preserve">COORDINADOR </t>
  </si>
  <si>
    <t xml:space="preserve">CUMPLE </t>
  </si>
  <si>
    <t xml:space="preserve"> CUMPLE</t>
  </si>
  <si>
    <t xml:space="preserve">JUAN PABLO VARGAS </t>
  </si>
  <si>
    <t xml:space="preserve">MAYERLY CORTES </t>
  </si>
  <si>
    <t xml:space="preserve">VALENTINA ANDREA FUENTES </t>
  </si>
  <si>
    <t>ALFREDO IMBACHI</t>
  </si>
  <si>
    <t>JESUS GABRIEL MADRID</t>
  </si>
  <si>
    <t>KELY JOHANA GONZALEZ</t>
  </si>
  <si>
    <t>COORDINADOR TÉCNICO 
Profesional Evaluable 3</t>
  </si>
  <si>
    <t xml:space="preserve">CARTA DE LA EMPRESA </t>
  </si>
  <si>
    <t xml:space="preserve">N/A </t>
  </si>
  <si>
    <t xml:space="preserve">40 PUNTOS </t>
  </si>
  <si>
    <t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(40 PUNTOS)</t>
  </si>
  <si>
    <t xml:space="preserve"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Geomática. (25 PUNTOS) </t>
  </si>
  <si>
    <t>50 PUNTOS</t>
  </si>
  <si>
    <t>N/A</t>
  </si>
  <si>
    <t>No presenta</t>
  </si>
  <si>
    <t>NO CUMPLE TODA VEZ QUE NO ALLEGA LA CERTIFICACIÓN DEL CONTRATO</t>
  </si>
  <si>
    <t xml:space="preserve">0 PUNTOS </t>
  </si>
  <si>
    <t xml:space="preserve">ESPECIALIZACIÓN EN DERECHO ADMINISTRATIVO - 31-03-2006                         </t>
  </si>
  <si>
    <t xml:space="preserve">ESPECIALIZACIÓN EN AVALÚOS  26-03-10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</si>
</sst>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C0A]d\-mmm\-yy;@"/>
    <numFmt numFmtId="165" formatCode="0.000"/>
    <numFmt numFmtId="166" formatCode="#,##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horizontal="right" wrapText="1"/>
    </xf>
    <xf numFmtId="0" fontId="0" fillId="0" borderId="9" xfId="0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2" fontId="3" fillId="0" borderId="17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3" fillId="0" borderId="0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7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18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" fontId="0" fillId="0" borderId="8" xfId="0" applyNumberFormat="1" applyBorder="1" applyAlignment="1">
      <alignment wrapText="1"/>
    </xf>
    <xf numFmtId="165" fontId="0" fillId="0" borderId="8" xfId="0" applyNumberFormat="1" applyBorder="1" applyAlignment="1">
      <alignment wrapText="1"/>
    </xf>
    <xf numFmtId="0" fontId="0" fillId="0" borderId="1" xfId="0" applyBorder="1" applyAlignment="1">
      <alignment vertical="top" wrapText="1"/>
    </xf>
    <xf numFmtId="166" fontId="0" fillId="0" borderId="0" xfId="0" applyNumberFormat="1" applyAlignment="1">
      <alignment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3" fillId="3" borderId="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1" xfId="0" applyFont="1" applyFill="1" applyBorder="1" applyAlignment="1">
      <alignment horizontal="center" vertical="top" wrapText="1"/>
    </xf>
    <xf numFmtId="0" fontId="5" fillId="4" borderId="12" xfId="0" applyFont="1" applyFill="1" applyBorder="1" applyAlignment="1">
      <alignment horizontal="center" vertical="top" wrapText="1"/>
    </xf>
    <xf numFmtId="0" fontId="5" fillId="4" borderId="13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14" xfId="0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3" fillId="6" borderId="1" xfId="0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/>
    </xf>
    <xf numFmtId="0" fontId="3" fillId="9" borderId="19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9" fillId="0" borderId="14" xfId="0" applyFont="1" applyBorder="1" applyAlignment="1">
      <alignment wrapText="1"/>
    </xf>
    <xf numFmtId="0" fontId="7" fillId="7" borderId="1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1600200</xdr:rowOff>
    </xdr:from>
    <xdr:to>
      <xdr:col>0</xdr:col>
      <xdr:colOff>4543425</xdr:colOff>
      <xdr:row>5</xdr:row>
      <xdr:rowOff>3321085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B224B8-7940-496B-A63B-509A9E5C5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62225"/>
          <a:ext cx="4543425" cy="172088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5</xdr:row>
      <xdr:rowOff>3314700</xdr:rowOff>
    </xdr:from>
    <xdr:to>
      <xdr:col>0</xdr:col>
      <xdr:colOff>4558861</xdr:colOff>
      <xdr:row>5</xdr:row>
      <xdr:rowOff>4152900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459B757-B618-465A-8AA4-EF2D2FAE9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4276725"/>
          <a:ext cx="4501711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35719</xdr:rowOff>
    </xdr:from>
    <xdr:to>
      <xdr:col>0</xdr:col>
      <xdr:colOff>6047619</xdr:colOff>
      <xdr:row>16</xdr:row>
      <xdr:rowOff>316556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B8021C-DB18-42A8-BF02-B358220BB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953375"/>
          <a:ext cx="6047619" cy="120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0</xdr:rowOff>
    </xdr:from>
    <xdr:to>
      <xdr:col>1</xdr:col>
      <xdr:colOff>25362</xdr:colOff>
      <xdr:row>16</xdr:row>
      <xdr:rowOff>26082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712119-3FF6-4B01-9308-7E30CA071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67625"/>
          <a:ext cx="6657143" cy="895238"/>
        </a:xfrm>
        <a:prstGeom prst="rect">
          <a:avLst/>
        </a:prstGeom>
      </xdr:spPr>
    </xdr:pic>
    <xdr:clientData/>
  </xdr:twoCellAnchor>
  <xdr:twoCellAnchor editAs="oneCell">
    <xdr:from>
      <xdr:col>0</xdr:col>
      <xdr:colOff>83344</xdr:colOff>
      <xdr:row>16</xdr:row>
      <xdr:rowOff>202407</xdr:rowOff>
    </xdr:from>
    <xdr:to>
      <xdr:col>1</xdr:col>
      <xdr:colOff>13468</xdr:colOff>
      <xdr:row>16</xdr:row>
      <xdr:rowOff>602408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3D22C6-887A-464B-8D87-C970B3CE2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344" y="8620126"/>
          <a:ext cx="6561905" cy="40000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15</xdr:row>
      <xdr:rowOff>0</xdr:rowOff>
    </xdr:from>
    <xdr:ext cx="6657143" cy="776176"/>
    <xdr:pic>
      <xdr:nvPicPr>
        <xdr:cNvPr id="4" name="Imagen 3">
          <a:extLst>
            <a:ext uri="{FF2B5EF4-FFF2-40B4-BE49-F238E27FC236}">
              <a16:creationId xmlns:a16="http://schemas.microsoft.com/office/drawing/2014/main" id="{A2D64715-6449-4D9F-8DD5-305E61F79D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67625"/>
          <a:ext cx="6657143" cy="776176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59531</xdr:rowOff>
    </xdr:from>
    <xdr:to>
      <xdr:col>0</xdr:col>
      <xdr:colOff>6609524</xdr:colOff>
      <xdr:row>15</xdr:row>
      <xdr:rowOff>468954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27803E-5E37-4D5F-B8A0-611669F4C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203156"/>
          <a:ext cx="6609524" cy="12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81206-CA77-4375-8C1E-DBABDA25F421}">
  <dimension ref="A4:H9"/>
  <sheetViews>
    <sheetView zoomScale="84" zoomScaleNormal="84" workbookViewId="0">
      <selection activeCell="F6" sqref="F6"/>
    </sheetView>
  </sheetViews>
  <sheetFormatPr baseColWidth="10" defaultRowHeight="15" x14ac:dyDescent="0.25"/>
  <cols>
    <col min="1" max="1" width="76.140625" style="1" customWidth="1"/>
    <col min="2" max="2" width="22.7109375" style="1" customWidth="1"/>
    <col min="3" max="3" width="21.5703125" style="1" customWidth="1"/>
    <col min="4" max="4" width="22.5703125" style="1" customWidth="1"/>
    <col min="5" max="5" width="22" style="1" customWidth="1"/>
    <col min="6" max="6" width="23" style="1" customWidth="1"/>
    <col min="7" max="7" width="24.140625" style="1" customWidth="1"/>
    <col min="8" max="8" width="17.42578125" style="1" customWidth="1"/>
    <col min="9" max="16384" width="11.42578125" style="1"/>
  </cols>
  <sheetData>
    <row r="4" spans="1:8" ht="15.75" thickBot="1" x14ac:dyDescent="0.3"/>
    <row r="5" spans="1:8" x14ac:dyDescent="0.25">
      <c r="A5" s="8" t="s">
        <v>5</v>
      </c>
      <c r="B5" s="9" t="s">
        <v>0</v>
      </c>
      <c r="C5" s="9" t="s">
        <v>1</v>
      </c>
      <c r="D5" s="9" t="s">
        <v>2</v>
      </c>
      <c r="E5" s="9" t="s">
        <v>3</v>
      </c>
      <c r="F5" s="10" t="s">
        <v>4</v>
      </c>
      <c r="G5" s="10" t="s">
        <v>33</v>
      </c>
      <c r="H5" s="10" t="s">
        <v>23</v>
      </c>
    </row>
    <row r="6" spans="1:8" ht="409.5" customHeight="1" x14ac:dyDescent="0.25">
      <c r="A6" s="3" t="s">
        <v>32</v>
      </c>
      <c r="B6" s="2" t="s">
        <v>53</v>
      </c>
      <c r="C6" s="59" t="s">
        <v>54</v>
      </c>
      <c r="D6" s="59" t="s">
        <v>55</v>
      </c>
      <c r="E6" s="2" t="s">
        <v>56</v>
      </c>
      <c r="F6" s="66" t="s">
        <v>120</v>
      </c>
      <c r="G6" s="66" t="s">
        <v>120</v>
      </c>
      <c r="H6" s="33" t="s">
        <v>52</v>
      </c>
    </row>
    <row r="7" spans="1:8" x14ac:dyDescent="0.25">
      <c r="A7" s="5"/>
      <c r="B7" s="2"/>
      <c r="C7" s="2"/>
      <c r="D7" s="2"/>
      <c r="E7" s="2"/>
      <c r="F7" s="4"/>
      <c r="G7" s="11"/>
    </row>
    <row r="8" spans="1:8" ht="15.75" thickBot="1" x14ac:dyDescent="0.3">
      <c r="A8" s="6" t="s">
        <v>6</v>
      </c>
      <c r="B8" s="57">
        <v>19814.28</v>
      </c>
      <c r="C8" s="57">
        <v>6764.21</v>
      </c>
      <c r="D8" s="58">
        <v>9.43</v>
      </c>
      <c r="E8" s="57">
        <v>1849.26</v>
      </c>
      <c r="F8" s="7"/>
      <c r="G8" s="11"/>
      <c r="H8" s="62" t="s">
        <v>104</v>
      </c>
    </row>
    <row r="9" spans="1:8" ht="15.75" thickBot="1" x14ac:dyDescent="0.3">
      <c r="A9" s="6" t="s">
        <v>6</v>
      </c>
      <c r="B9" s="60">
        <f>B8+C8+D8+E8</f>
        <v>28437.179999999997</v>
      </c>
    </row>
  </sheetData>
  <customSheetViews>
    <customSheetView guid="{F2E4A41C-2EFD-4621-AFF5-FA2CC0D9A24D}">
      <selection activeCell="B6" sqref="B6"/>
      <pageMargins left="0.7" right="0.7" top="0.75" bottom="0.75" header="0.3" footer="0.3"/>
      <pageSetup paperSize="9" orientation="portrait" r:id="rId1"/>
    </customSheetView>
    <customSheetView guid="{78E235B8-33A1-427D-A2AE-7E86B2DC7C48}">
      <selection activeCell="B6" sqref="B6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610A0-9CD9-4E9D-8325-4B7CE4828DDB}">
  <dimension ref="A3:AM33"/>
  <sheetViews>
    <sheetView zoomScale="80" zoomScaleNormal="80" workbookViewId="0"/>
  </sheetViews>
  <sheetFormatPr baseColWidth="10" defaultRowHeight="12" x14ac:dyDescent="0.2"/>
  <cols>
    <col min="1" max="1" width="42.140625" style="45" bestFit="1" customWidth="1"/>
    <col min="2" max="2" width="14" style="45" customWidth="1"/>
    <col min="3" max="3" width="12" style="45" customWidth="1"/>
    <col min="4" max="5" width="12.42578125" style="45" customWidth="1"/>
    <col min="6" max="6" width="13.5703125" style="45" customWidth="1"/>
    <col min="7" max="7" width="13.5703125" style="45" bestFit="1" customWidth="1"/>
    <col min="8" max="8" width="10.85546875" style="45" customWidth="1"/>
    <col min="9" max="9" width="20.85546875" style="45" customWidth="1"/>
    <col min="10" max="10" width="6.7109375" style="45" customWidth="1"/>
    <col min="11" max="11" width="34.42578125" style="45" bestFit="1" customWidth="1"/>
    <col min="12" max="12" width="12.85546875" style="45" customWidth="1"/>
    <col min="13" max="13" width="16" style="45" customWidth="1"/>
    <col min="14" max="14" width="12.42578125" style="45" bestFit="1" customWidth="1"/>
    <col min="15" max="15" width="13.85546875" style="45" customWidth="1"/>
    <col min="16" max="16" width="13.7109375" style="45" customWidth="1"/>
    <col min="17" max="17" width="14.42578125" style="45" customWidth="1"/>
    <col min="18" max="18" width="8.5703125" style="45" customWidth="1"/>
    <col min="19" max="19" width="14.7109375" style="45" customWidth="1"/>
    <col min="20" max="20" width="9" style="45" customWidth="1"/>
    <col min="21" max="21" width="44.85546875" style="45" bestFit="1" customWidth="1"/>
    <col min="22" max="22" width="19.140625" style="45" customWidth="1"/>
    <col min="23" max="23" width="16.5703125" style="45" customWidth="1"/>
    <col min="24" max="24" width="10.28515625" style="45" customWidth="1"/>
    <col min="25" max="25" width="17.85546875" style="45" customWidth="1"/>
    <col min="26" max="26" width="12.140625" style="45" customWidth="1"/>
    <col min="27" max="27" width="12.42578125" style="45" customWidth="1"/>
    <col min="28" max="28" width="14.140625" style="45" customWidth="1"/>
    <col min="29" max="29" width="18.5703125" style="45" customWidth="1"/>
    <col min="30" max="30" width="11.42578125" style="45"/>
    <col min="31" max="31" width="25" style="45" customWidth="1"/>
    <col min="32" max="32" width="11.42578125" style="45"/>
    <col min="33" max="33" width="13.7109375" style="45" customWidth="1"/>
    <col min="34" max="34" width="13.42578125" style="45" customWidth="1"/>
    <col min="35" max="16384" width="11.42578125" style="45"/>
  </cols>
  <sheetData>
    <row r="3" spans="1:39" ht="55.5" customHeight="1" x14ac:dyDescent="0.2">
      <c r="A3" s="106" t="s">
        <v>7</v>
      </c>
      <c r="B3" s="81" t="s">
        <v>60</v>
      </c>
      <c r="C3" s="81"/>
      <c r="D3" s="81"/>
      <c r="E3" s="81"/>
      <c r="F3" s="81"/>
      <c r="G3" s="81"/>
      <c r="H3" s="81"/>
      <c r="I3" s="64" t="s">
        <v>8</v>
      </c>
      <c r="K3" s="106" t="s">
        <v>40</v>
      </c>
      <c r="L3" s="81" t="s">
        <v>64</v>
      </c>
      <c r="M3" s="81"/>
      <c r="N3" s="81"/>
      <c r="O3" s="81"/>
      <c r="P3" s="81"/>
      <c r="Q3" s="81"/>
      <c r="R3" s="81"/>
      <c r="S3" s="64" t="s">
        <v>8</v>
      </c>
      <c r="U3" s="106" t="s">
        <v>43</v>
      </c>
      <c r="V3" s="81" t="s">
        <v>76</v>
      </c>
      <c r="W3" s="81"/>
      <c r="X3" s="81"/>
      <c r="Y3" s="81"/>
      <c r="Z3" s="81"/>
      <c r="AA3" s="81"/>
      <c r="AB3" s="81"/>
      <c r="AC3" s="64" t="s">
        <v>8</v>
      </c>
      <c r="AE3" s="82"/>
      <c r="AF3" s="83"/>
      <c r="AG3" s="83"/>
      <c r="AH3" s="83"/>
      <c r="AI3" s="83"/>
      <c r="AJ3" s="83"/>
      <c r="AK3" s="83"/>
      <c r="AL3" s="83"/>
      <c r="AM3" s="82"/>
    </row>
    <row r="4" spans="1:39" ht="61.5" customHeight="1" x14ac:dyDescent="0.2">
      <c r="A4" s="84" t="s">
        <v>38</v>
      </c>
      <c r="B4" s="85" t="s">
        <v>63</v>
      </c>
      <c r="C4" s="85"/>
      <c r="D4" s="85"/>
      <c r="E4" s="85"/>
      <c r="F4" s="85"/>
      <c r="G4" s="85"/>
      <c r="H4" s="85"/>
      <c r="I4" s="64" t="s">
        <v>61</v>
      </c>
      <c r="K4" s="42" t="s">
        <v>41</v>
      </c>
      <c r="L4" s="85" t="s">
        <v>65</v>
      </c>
      <c r="M4" s="85"/>
      <c r="N4" s="85"/>
      <c r="O4" s="85"/>
      <c r="P4" s="85"/>
      <c r="Q4" s="85"/>
      <c r="R4" s="85"/>
      <c r="S4" s="42" t="s">
        <v>61</v>
      </c>
      <c r="U4" s="84" t="s">
        <v>44</v>
      </c>
      <c r="V4" s="85" t="s">
        <v>77</v>
      </c>
      <c r="W4" s="85"/>
      <c r="X4" s="85"/>
      <c r="Y4" s="85"/>
      <c r="Z4" s="85"/>
      <c r="AA4" s="85"/>
      <c r="AB4" s="85"/>
      <c r="AC4" s="42" t="s">
        <v>61</v>
      </c>
      <c r="AE4" s="86"/>
      <c r="AF4" s="87"/>
      <c r="AG4" s="87"/>
      <c r="AH4" s="87"/>
      <c r="AI4" s="87"/>
      <c r="AJ4" s="87"/>
      <c r="AK4" s="87"/>
      <c r="AL4" s="87"/>
      <c r="AM4" s="88"/>
    </row>
    <row r="5" spans="1:39" ht="10.5" customHeight="1" x14ac:dyDescent="0.2">
      <c r="A5" s="89"/>
      <c r="B5" s="89"/>
      <c r="C5" s="89"/>
      <c r="D5" s="89"/>
      <c r="E5" s="89"/>
      <c r="F5" s="89"/>
      <c r="G5" s="89"/>
      <c r="H5" s="89"/>
      <c r="I5" s="89"/>
      <c r="K5" s="90"/>
      <c r="L5" s="91"/>
      <c r="M5" s="91"/>
      <c r="N5" s="91"/>
      <c r="O5" s="91"/>
      <c r="P5" s="91"/>
      <c r="Q5" s="91"/>
      <c r="R5" s="91"/>
      <c r="S5" s="92"/>
      <c r="U5" s="89"/>
      <c r="V5" s="89"/>
      <c r="W5" s="89"/>
      <c r="X5" s="89"/>
      <c r="Y5" s="89"/>
      <c r="Z5" s="89"/>
      <c r="AA5" s="89"/>
      <c r="AB5" s="89"/>
      <c r="AC5" s="89"/>
      <c r="AE5" s="93"/>
      <c r="AF5" s="93"/>
      <c r="AG5" s="93"/>
      <c r="AH5" s="93"/>
      <c r="AI5" s="93"/>
      <c r="AJ5" s="93"/>
      <c r="AK5" s="93"/>
      <c r="AL5" s="93"/>
      <c r="AM5" s="93"/>
    </row>
    <row r="6" spans="1:39" ht="9.75" customHeight="1" x14ac:dyDescent="0.2">
      <c r="A6" s="89"/>
      <c r="B6" s="89"/>
      <c r="C6" s="89"/>
      <c r="D6" s="89"/>
      <c r="E6" s="89"/>
      <c r="F6" s="89"/>
      <c r="G6" s="89"/>
      <c r="H6" s="89"/>
      <c r="I6" s="89"/>
      <c r="K6" s="90"/>
      <c r="L6" s="91"/>
      <c r="M6" s="91"/>
      <c r="N6" s="91"/>
      <c r="O6" s="91"/>
      <c r="P6" s="91"/>
      <c r="Q6" s="91"/>
      <c r="R6" s="91"/>
      <c r="S6" s="92"/>
      <c r="U6" s="89"/>
      <c r="V6" s="89"/>
      <c r="W6" s="89"/>
      <c r="X6" s="89"/>
      <c r="Y6" s="89"/>
      <c r="Z6" s="89"/>
      <c r="AA6" s="89"/>
      <c r="AB6" s="89"/>
      <c r="AC6" s="89"/>
      <c r="AE6" s="93"/>
      <c r="AF6" s="93"/>
      <c r="AG6" s="93"/>
      <c r="AH6" s="93"/>
      <c r="AI6" s="93"/>
      <c r="AJ6" s="93"/>
      <c r="AK6" s="93"/>
      <c r="AL6" s="93"/>
      <c r="AM6" s="93"/>
    </row>
    <row r="7" spans="1:39" ht="57.75" customHeight="1" x14ac:dyDescent="0.2">
      <c r="A7" s="41"/>
      <c r="B7" s="17" t="s">
        <v>13</v>
      </c>
      <c r="C7" s="18" t="s">
        <v>14</v>
      </c>
      <c r="D7" s="19" t="s">
        <v>15</v>
      </c>
      <c r="E7" s="19" t="s">
        <v>16</v>
      </c>
      <c r="F7" s="20" t="s">
        <v>17</v>
      </c>
      <c r="G7" s="20" t="s">
        <v>18</v>
      </c>
      <c r="H7" s="21" t="s">
        <v>19</v>
      </c>
      <c r="I7" s="42"/>
      <c r="K7" s="94"/>
      <c r="L7" s="17" t="s">
        <v>13</v>
      </c>
      <c r="M7" s="18" t="s">
        <v>14</v>
      </c>
      <c r="N7" s="19" t="s">
        <v>15</v>
      </c>
      <c r="O7" s="19" t="s">
        <v>16</v>
      </c>
      <c r="P7" s="20" t="s">
        <v>17</v>
      </c>
      <c r="Q7" s="20" t="s">
        <v>18</v>
      </c>
      <c r="R7" s="21" t="s">
        <v>19</v>
      </c>
      <c r="S7" s="42"/>
      <c r="U7" s="41"/>
      <c r="V7" s="17" t="s">
        <v>13</v>
      </c>
      <c r="W7" s="18" t="s">
        <v>14</v>
      </c>
      <c r="X7" s="19" t="s">
        <v>15</v>
      </c>
      <c r="Y7" s="19" t="s">
        <v>16</v>
      </c>
      <c r="Z7" s="20" t="s">
        <v>17</v>
      </c>
      <c r="AA7" s="20" t="s">
        <v>18</v>
      </c>
      <c r="AB7" s="21" t="s">
        <v>19</v>
      </c>
      <c r="AC7" s="42"/>
      <c r="AE7" s="95"/>
      <c r="AF7" s="51"/>
      <c r="AG7" s="51"/>
      <c r="AH7" s="51"/>
      <c r="AI7" s="51"/>
      <c r="AJ7" s="52"/>
      <c r="AK7" s="52"/>
      <c r="AL7" s="52"/>
      <c r="AM7" s="96"/>
    </row>
    <row r="8" spans="1:39" ht="83.25" customHeight="1" x14ac:dyDescent="0.2">
      <c r="A8" s="85" t="s">
        <v>39</v>
      </c>
      <c r="B8" s="29" t="s">
        <v>101</v>
      </c>
      <c r="C8" s="29" t="s">
        <v>62</v>
      </c>
      <c r="D8" s="23">
        <v>36341</v>
      </c>
      <c r="E8" s="23">
        <v>41304</v>
      </c>
      <c r="F8" s="24">
        <f>DATEDIF(D8,E8,"y")</f>
        <v>13</v>
      </c>
      <c r="G8" s="24">
        <f>DATEDIF(D8,E8,"ym")</f>
        <v>7</v>
      </c>
      <c r="H8" s="24">
        <f t="shared" ref="H8" si="0">DATEDIF(D8,E8,"md")</f>
        <v>0</v>
      </c>
      <c r="I8" s="43"/>
      <c r="K8" s="97" t="s">
        <v>42</v>
      </c>
      <c r="L8" s="28" t="s">
        <v>66</v>
      </c>
      <c r="M8" s="29" t="s">
        <v>67</v>
      </c>
      <c r="N8" s="23"/>
      <c r="O8" s="23"/>
      <c r="P8" s="24">
        <f>DATEDIF(N8,O8,"y")</f>
        <v>0</v>
      </c>
      <c r="Q8" s="24">
        <f>DATEDIF(N8,O8,"ym")</f>
        <v>0</v>
      </c>
      <c r="R8" s="25">
        <f t="shared" ref="R8:R12" si="1">DATEDIF(N8,O8,"md")</f>
        <v>0</v>
      </c>
      <c r="S8" s="43" t="s">
        <v>75</v>
      </c>
      <c r="U8" s="107" t="s">
        <v>45</v>
      </c>
      <c r="V8" s="29" t="s">
        <v>78</v>
      </c>
      <c r="W8" s="29" t="s">
        <v>79</v>
      </c>
      <c r="X8" s="23">
        <v>40374</v>
      </c>
      <c r="Y8" s="23">
        <v>40854</v>
      </c>
      <c r="Z8" s="24">
        <f t="shared" ref="Z8:Z23" si="2">DATEDIF(X8,Y8,"y")</f>
        <v>1</v>
      </c>
      <c r="AA8" s="24">
        <f t="shared" ref="AA8:AA23" si="3">DATEDIF(X8,Y8,"ym")</f>
        <v>3</v>
      </c>
      <c r="AB8" s="25">
        <f t="shared" ref="AB8" si="4">DATEDIF(X8,Y8,"md")</f>
        <v>23</v>
      </c>
      <c r="AC8" s="43"/>
      <c r="AE8" s="87"/>
      <c r="AF8" s="53"/>
      <c r="AG8" s="53"/>
      <c r="AH8" s="54"/>
      <c r="AI8" s="54"/>
      <c r="AJ8" s="55"/>
      <c r="AK8" s="55"/>
      <c r="AL8" s="55"/>
      <c r="AM8" s="88"/>
    </row>
    <row r="9" spans="1:39" ht="72.75" customHeight="1" x14ac:dyDescent="0.2">
      <c r="A9" s="85"/>
      <c r="B9" s="41"/>
      <c r="C9" s="41"/>
      <c r="D9" s="76" t="s">
        <v>21</v>
      </c>
      <c r="E9" s="76"/>
      <c r="F9" s="101">
        <f>+SUM(F8:F8)</f>
        <v>13</v>
      </c>
      <c r="G9" s="101">
        <f>+SUM(G8:G8)</f>
        <v>7</v>
      </c>
      <c r="H9" s="101">
        <f>+SUM(H8:H8)</f>
        <v>0</v>
      </c>
      <c r="I9" s="64"/>
      <c r="K9" s="97"/>
      <c r="L9" s="28" t="s">
        <v>68</v>
      </c>
      <c r="M9" s="29" t="s">
        <v>69</v>
      </c>
      <c r="N9" s="23"/>
      <c r="O9" s="23"/>
      <c r="P9" s="24">
        <f>DATEDIF(N9,O9,"y")</f>
        <v>0</v>
      </c>
      <c r="Q9" s="24">
        <f>DATEDIF(N9,O9,"ym")</f>
        <v>0</v>
      </c>
      <c r="R9" s="25">
        <f t="shared" si="1"/>
        <v>0</v>
      </c>
      <c r="S9" s="43" t="s">
        <v>75</v>
      </c>
      <c r="U9" s="108"/>
      <c r="V9" s="29" t="s">
        <v>78</v>
      </c>
      <c r="W9" s="29" t="s">
        <v>80</v>
      </c>
      <c r="X9" s="23">
        <v>40878</v>
      </c>
      <c r="Y9" s="23">
        <v>41320</v>
      </c>
      <c r="Z9" s="24">
        <f t="shared" si="2"/>
        <v>1</v>
      </c>
      <c r="AA9" s="24">
        <f t="shared" si="3"/>
        <v>2</v>
      </c>
      <c r="AB9" s="25">
        <f t="shared" ref="AB9:AB10" si="5">DATEDIF(X9,Y9,"md")</f>
        <v>14</v>
      </c>
      <c r="AC9" s="43"/>
      <c r="AE9" s="87"/>
      <c r="AF9" s="88"/>
      <c r="AG9" s="95"/>
      <c r="AH9" s="54"/>
      <c r="AI9" s="54"/>
      <c r="AJ9" s="55"/>
      <c r="AK9" s="55"/>
      <c r="AL9" s="55"/>
      <c r="AM9" s="88"/>
    </row>
    <row r="10" spans="1:39" ht="60" x14ac:dyDescent="0.2">
      <c r="A10" s="85"/>
      <c r="B10" s="41"/>
      <c r="C10" s="41"/>
      <c r="D10" s="41"/>
      <c r="E10" s="42"/>
      <c r="F10" s="102">
        <f>(H9/365)+(G9/12)+F9</f>
        <v>13.583333333333334</v>
      </c>
      <c r="G10" s="103" t="s">
        <v>20</v>
      </c>
      <c r="H10" s="103"/>
      <c r="I10" s="64" t="s">
        <v>61</v>
      </c>
      <c r="K10" s="97"/>
      <c r="L10" s="28" t="s">
        <v>71</v>
      </c>
      <c r="M10" s="29" t="s">
        <v>70</v>
      </c>
      <c r="N10" s="23">
        <v>40350</v>
      </c>
      <c r="O10" s="23">
        <v>42382</v>
      </c>
      <c r="P10" s="24">
        <f>DATEDIF(N10,O10,"y")</f>
        <v>5</v>
      </c>
      <c r="Q10" s="24">
        <f>DATEDIF(N10,O10,"ym")</f>
        <v>6</v>
      </c>
      <c r="R10" s="25">
        <f t="shared" ref="R10:R11" si="6">DATEDIF(N10,O10,"md")</f>
        <v>23</v>
      </c>
      <c r="S10" s="43"/>
      <c r="U10" s="108"/>
      <c r="V10" s="29" t="s">
        <v>78</v>
      </c>
      <c r="W10" s="29" t="s">
        <v>80</v>
      </c>
      <c r="X10" s="23">
        <v>41323</v>
      </c>
      <c r="Y10" s="23">
        <v>41646</v>
      </c>
      <c r="Z10" s="24">
        <f t="shared" si="2"/>
        <v>0</v>
      </c>
      <c r="AA10" s="24">
        <f t="shared" si="3"/>
        <v>10</v>
      </c>
      <c r="AB10" s="25">
        <f t="shared" si="5"/>
        <v>20</v>
      </c>
      <c r="AC10" s="43"/>
      <c r="AE10" s="44"/>
      <c r="AF10" s="98"/>
      <c r="AG10" s="71"/>
      <c r="AH10" s="71"/>
      <c r="AI10" s="71"/>
      <c r="AJ10" s="32"/>
      <c r="AK10" s="32"/>
      <c r="AL10" s="32"/>
      <c r="AM10" s="99"/>
    </row>
    <row r="11" spans="1:39" ht="96" x14ac:dyDescent="0.2">
      <c r="I11" s="44"/>
      <c r="K11" s="97"/>
      <c r="L11" s="28" t="s">
        <v>72</v>
      </c>
      <c r="M11" s="29" t="s">
        <v>73</v>
      </c>
      <c r="N11" s="23"/>
      <c r="O11" s="23"/>
      <c r="P11" s="24">
        <f>DATEDIF(N11,O11,"y")</f>
        <v>0</v>
      </c>
      <c r="Q11" s="24">
        <f>DATEDIF(N11,O11,"ym")</f>
        <v>0</v>
      </c>
      <c r="R11" s="25">
        <f t="shared" si="6"/>
        <v>0</v>
      </c>
      <c r="S11" s="43" t="s">
        <v>75</v>
      </c>
      <c r="U11" s="108"/>
      <c r="V11" s="29" t="s">
        <v>78</v>
      </c>
      <c r="W11" s="29" t="s">
        <v>81</v>
      </c>
      <c r="X11" s="23">
        <v>41647</v>
      </c>
      <c r="Y11" s="23">
        <v>41820</v>
      </c>
      <c r="Z11" s="24">
        <f t="shared" si="2"/>
        <v>0</v>
      </c>
      <c r="AA11" s="24">
        <f t="shared" si="3"/>
        <v>5</v>
      </c>
      <c r="AB11" s="25">
        <f t="shared" ref="AB11:AB24" si="7">DATEDIF(X11,Y11,"md")</f>
        <v>22</v>
      </c>
      <c r="AC11" s="43"/>
      <c r="AE11" s="44"/>
      <c r="AF11" s="98"/>
      <c r="AG11" s="98"/>
      <c r="AH11" s="98"/>
      <c r="AI11" s="44"/>
      <c r="AJ11" s="34"/>
      <c r="AK11" s="32"/>
      <c r="AL11" s="32"/>
      <c r="AM11" s="44"/>
    </row>
    <row r="12" spans="1:39" ht="96" x14ac:dyDescent="0.2">
      <c r="I12" s="44"/>
      <c r="K12" s="97"/>
      <c r="L12" s="28" t="s">
        <v>66</v>
      </c>
      <c r="M12" s="29" t="s">
        <v>74</v>
      </c>
      <c r="N12" s="23"/>
      <c r="O12" s="23"/>
      <c r="P12" s="24">
        <f>DATEDIF(N12,O12,"y")</f>
        <v>0</v>
      </c>
      <c r="Q12" s="24">
        <f>DATEDIF(N12,O12,"ym")</f>
        <v>0</v>
      </c>
      <c r="R12" s="25">
        <f t="shared" si="1"/>
        <v>0</v>
      </c>
      <c r="S12" s="43" t="s">
        <v>75</v>
      </c>
      <c r="U12" s="108"/>
      <c r="V12" s="29" t="s">
        <v>78</v>
      </c>
      <c r="W12" s="29" t="s">
        <v>81</v>
      </c>
      <c r="X12" s="23">
        <v>41821</v>
      </c>
      <c r="Y12" s="23">
        <v>42093</v>
      </c>
      <c r="Z12" s="24">
        <f t="shared" si="2"/>
        <v>0</v>
      </c>
      <c r="AA12" s="24">
        <f t="shared" si="3"/>
        <v>8</v>
      </c>
      <c r="AB12" s="25">
        <f t="shared" si="7"/>
        <v>29</v>
      </c>
      <c r="AC12" s="43"/>
      <c r="AE12" s="44"/>
      <c r="AM12" s="44"/>
    </row>
    <row r="13" spans="1:39" ht="24" x14ac:dyDescent="0.2">
      <c r="I13" s="44"/>
      <c r="K13" s="96"/>
      <c r="L13" s="100"/>
      <c r="M13" s="100"/>
      <c r="N13" s="100"/>
      <c r="O13" s="50" t="s">
        <v>21</v>
      </c>
      <c r="P13" s="104">
        <f>+SUM(P8:P12)</f>
        <v>5</v>
      </c>
      <c r="Q13" s="104">
        <f>+SUM(Q8:Q12)</f>
        <v>6</v>
      </c>
      <c r="R13" s="105">
        <f>+SUM(R8:R12)</f>
        <v>23</v>
      </c>
      <c r="S13" s="46" t="s">
        <v>61</v>
      </c>
      <c r="U13" s="108"/>
      <c r="V13" s="29" t="s">
        <v>78</v>
      </c>
      <c r="W13" s="29" t="s">
        <v>81</v>
      </c>
      <c r="X13" s="23">
        <v>42095</v>
      </c>
      <c r="Y13" s="23">
        <v>42368</v>
      </c>
      <c r="Z13" s="24">
        <f t="shared" si="2"/>
        <v>0</v>
      </c>
      <c r="AA13" s="24">
        <f t="shared" si="3"/>
        <v>8</v>
      </c>
      <c r="AB13" s="25">
        <f t="shared" si="7"/>
        <v>29</v>
      </c>
      <c r="AC13" s="43"/>
      <c r="AE13" s="44"/>
      <c r="AM13" s="44"/>
    </row>
    <row r="14" spans="1:39" ht="24" x14ac:dyDescent="0.2">
      <c r="I14" s="98"/>
      <c r="K14" s="96"/>
      <c r="P14" s="22">
        <f>(R13/365)+(Q13/12)+P13</f>
        <v>5.5630136986301366</v>
      </c>
      <c r="Q14" s="72" t="s">
        <v>20</v>
      </c>
      <c r="R14" s="73"/>
      <c r="S14" s="42"/>
      <c r="U14" s="108"/>
      <c r="V14" s="29" t="s">
        <v>78</v>
      </c>
      <c r="W14" s="29" t="s">
        <v>81</v>
      </c>
      <c r="X14" s="23">
        <v>42381</v>
      </c>
      <c r="Y14" s="23">
        <v>42450</v>
      </c>
      <c r="Z14" s="24">
        <f t="shared" si="2"/>
        <v>0</v>
      </c>
      <c r="AA14" s="24">
        <f t="shared" si="3"/>
        <v>2</v>
      </c>
      <c r="AB14" s="25">
        <f t="shared" si="7"/>
        <v>9</v>
      </c>
      <c r="AC14" s="43"/>
      <c r="AE14" s="44"/>
      <c r="AM14" s="44"/>
    </row>
    <row r="15" spans="1:39" ht="24" x14ac:dyDescent="0.2">
      <c r="K15" s="96"/>
      <c r="U15" s="108"/>
      <c r="V15" s="29" t="s">
        <v>78</v>
      </c>
      <c r="W15" s="29" t="s">
        <v>79</v>
      </c>
      <c r="X15" s="23">
        <v>42451</v>
      </c>
      <c r="Y15" s="23">
        <v>43037</v>
      </c>
      <c r="Z15" s="24">
        <f t="shared" si="2"/>
        <v>1</v>
      </c>
      <c r="AA15" s="24">
        <f t="shared" si="3"/>
        <v>7</v>
      </c>
      <c r="AB15" s="25">
        <f t="shared" si="7"/>
        <v>7</v>
      </c>
      <c r="AC15" s="43"/>
      <c r="AE15" s="44"/>
      <c r="AM15" s="44"/>
    </row>
    <row r="16" spans="1:39" ht="24" x14ac:dyDescent="0.2">
      <c r="K16" s="96"/>
      <c r="U16" s="108"/>
      <c r="V16" s="29" t="s">
        <v>78</v>
      </c>
      <c r="W16" s="29" t="s">
        <v>79</v>
      </c>
      <c r="X16" s="23">
        <v>43081</v>
      </c>
      <c r="Y16" s="23">
        <v>43101</v>
      </c>
      <c r="Z16" s="24">
        <f t="shared" si="2"/>
        <v>0</v>
      </c>
      <c r="AA16" s="24">
        <f t="shared" si="3"/>
        <v>0</v>
      </c>
      <c r="AB16" s="25">
        <f t="shared" si="7"/>
        <v>20</v>
      </c>
      <c r="AC16" s="43"/>
      <c r="AE16" s="44"/>
      <c r="AM16" s="44"/>
    </row>
    <row r="17" spans="11:39" ht="24" x14ac:dyDescent="0.2">
      <c r="K17" s="96"/>
      <c r="U17" s="108"/>
      <c r="V17" s="29" t="s">
        <v>78</v>
      </c>
      <c r="W17" s="29" t="s">
        <v>82</v>
      </c>
      <c r="X17" s="23">
        <v>43102</v>
      </c>
      <c r="Y17" s="23">
        <v>43162</v>
      </c>
      <c r="Z17" s="24">
        <f t="shared" si="2"/>
        <v>0</v>
      </c>
      <c r="AA17" s="24">
        <f t="shared" si="3"/>
        <v>2</v>
      </c>
      <c r="AB17" s="25">
        <f t="shared" ref="AB17:AB23" si="8">DATEDIF(X17,Y17,"md")</f>
        <v>1</v>
      </c>
      <c r="AC17" s="43"/>
      <c r="AE17" s="44"/>
      <c r="AM17" s="44"/>
    </row>
    <row r="18" spans="11:39" ht="92.25" customHeight="1" x14ac:dyDescent="0.2">
      <c r="K18" s="96"/>
      <c r="U18" s="108"/>
      <c r="V18" s="29" t="s">
        <v>84</v>
      </c>
      <c r="W18" s="29" t="s">
        <v>83</v>
      </c>
      <c r="X18" s="23"/>
      <c r="Y18" s="23"/>
      <c r="Z18" s="24">
        <f t="shared" si="2"/>
        <v>0</v>
      </c>
      <c r="AA18" s="24">
        <f t="shared" si="3"/>
        <v>0</v>
      </c>
      <c r="AB18" s="25">
        <f t="shared" si="8"/>
        <v>0</v>
      </c>
      <c r="AC18" s="41" t="s">
        <v>121</v>
      </c>
      <c r="AE18" s="44"/>
      <c r="AM18" s="44"/>
    </row>
    <row r="19" spans="11:39" ht="93" customHeight="1" x14ac:dyDescent="0.2">
      <c r="K19" s="96"/>
      <c r="U19" s="108"/>
      <c r="V19" s="29" t="s">
        <v>84</v>
      </c>
      <c r="W19" s="29" t="s">
        <v>83</v>
      </c>
      <c r="X19" s="23"/>
      <c r="Y19" s="23"/>
      <c r="Z19" s="24">
        <f t="shared" si="2"/>
        <v>0</v>
      </c>
      <c r="AA19" s="24">
        <f t="shared" si="3"/>
        <v>0</v>
      </c>
      <c r="AB19" s="25">
        <f t="shared" si="8"/>
        <v>0</v>
      </c>
      <c r="AC19" s="43" t="s">
        <v>85</v>
      </c>
      <c r="AE19" s="44"/>
      <c r="AM19" s="44"/>
    </row>
    <row r="20" spans="11:39" ht="87" customHeight="1" x14ac:dyDescent="0.2">
      <c r="K20" s="96"/>
      <c r="U20" s="108"/>
      <c r="V20" s="29" t="s">
        <v>86</v>
      </c>
      <c r="W20" s="29" t="s">
        <v>83</v>
      </c>
      <c r="X20" s="23"/>
      <c r="Y20" s="23"/>
      <c r="Z20" s="24">
        <f t="shared" si="2"/>
        <v>0</v>
      </c>
      <c r="AA20" s="24">
        <f t="shared" si="3"/>
        <v>0</v>
      </c>
      <c r="AB20" s="25">
        <f t="shared" si="8"/>
        <v>0</v>
      </c>
      <c r="AC20" s="43" t="s">
        <v>85</v>
      </c>
      <c r="AE20" s="44"/>
      <c r="AM20" s="44"/>
    </row>
    <row r="21" spans="11:39" ht="93" customHeight="1" x14ac:dyDescent="0.2">
      <c r="K21" s="96"/>
      <c r="U21" s="108"/>
      <c r="V21" s="29" t="s">
        <v>86</v>
      </c>
      <c r="W21" s="29" t="s">
        <v>87</v>
      </c>
      <c r="X21" s="23"/>
      <c r="Y21" s="23"/>
      <c r="Z21" s="24">
        <f t="shared" si="2"/>
        <v>0</v>
      </c>
      <c r="AA21" s="24">
        <f t="shared" si="3"/>
        <v>0</v>
      </c>
      <c r="AB21" s="25">
        <f t="shared" si="8"/>
        <v>0</v>
      </c>
      <c r="AC21" s="43" t="s">
        <v>85</v>
      </c>
      <c r="AE21" s="44"/>
      <c r="AM21" s="44"/>
    </row>
    <row r="22" spans="11:39" ht="24" x14ac:dyDescent="0.2">
      <c r="K22" s="96"/>
      <c r="U22" s="108"/>
      <c r="V22" s="29" t="s">
        <v>89</v>
      </c>
      <c r="W22" s="29" t="s">
        <v>88</v>
      </c>
      <c r="X22" s="23">
        <v>34336</v>
      </c>
      <c r="Y22" s="23">
        <v>37988</v>
      </c>
      <c r="Z22" s="24">
        <f t="shared" si="2"/>
        <v>10</v>
      </c>
      <c r="AA22" s="24">
        <f t="shared" si="3"/>
        <v>0</v>
      </c>
      <c r="AB22" s="25">
        <f t="shared" si="8"/>
        <v>0</v>
      </c>
      <c r="AC22" s="43" t="s">
        <v>61</v>
      </c>
      <c r="AE22" s="44"/>
      <c r="AM22" s="44"/>
    </row>
    <row r="23" spans="11:39" ht="85.5" customHeight="1" x14ac:dyDescent="0.2">
      <c r="K23" s="96"/>
      <c r="U23" s="108"/>
      <c r="V23" s="29" t="s">
        <v>90</v>
      </c>
      <c r="W23" s="29" t="s">
        <v>91</v>
      </c>
      <c r="X23" s="23"/>
      <c r="Y23" s="23"/>
      <c r="Z23" s="24">
        <f t="shared" si="2"/>
        <v>0</v>
      </c>
      <c r="AA23" s="24">
        <f t="shared" si="3"/>
        <v>0</v>
      </c>
      <c r="AB23" s="25">
        <f t="shared" si="8"/>
        <v>0</v>
      </c>
      <c r="AC23" s="43" t="s">
        <v>92</v>
      </c>
      <c r="AE23" s="44"/>
      <c r="AM23" s="44"/>
    </row>
    <row r="24" spans="11:39" x14ac:dyDescent="0.2">
      <c r="K24" s="96"/>
      <c r="U24" s="108"/>
      <c r="V24" s="29"/>
      <c r="W24" s="29"/>
      <c r="X24" s="23"/>
      <c r="Y24" s="23"/>
      <c r="Z24" s="24">
        <f t="shared" ref="Z24" si="9">DATEDIF(X24,Y24,"y")</f>
        <v>0</v>
      </c>
      <c r="AA24" s="24">
        <f t="shared" ref="AA24" si="10">DATEDIF(X24,Y24,"ym")</f>
        <v>0</v>
      </c>
      <c r="AB24" s="25">
        <f t="shared" si="7"/>
        <v>0</v>
      </c>
      <c r="AC24" s="46"/>
      <c r="AE24" s="44"/>
      <c r="AM24" s="44"/>
    </row>
    <row r="25" spans="11:39" x14ac:dyDescent="0.2">
      <c r="K25" s="96"/>
      <c r="U25" s="44"/>
      <c r="X25" s="74" t="s">
        <v>21</v>
      </c>
      <c r="Y25" s="75"/>
      <c r="Z25" s="26">
        <f>+SUM(Z8:Z24)</f>
        <v>13</v>
      </c>
      <c r="AA25" s="26">
        <f>+SUM(AA8:AA24)</f>
        <v>47</v>
      </c>
      <c r="AB25" s="27">
        <f>+SUM(AB8:AB24)</f>
        <v>174</v>
      </c>
      <c r="AC25" s="46" t="s">
        <v>61</v>
      </c>
      <c r="AE25" s="44"/>
      <c r="AM25" s="44"/>
    </row>
    <row r="26" spans="11:39" x14ac:dyDescent="0.2">
      <c r="K26" s="96"/>
      <c r="U26" s="44"/>
      <c r="Y26" s="47"/>
      <c r="Z26" s="22">
        <f>(AB25/365)+(AA25/12)+Z25</f>
        <v>17.393378995433789</v>
      </c>
      <c r="AA26" s="72" t="s">
        <v>20</v>
      </c>
      <c r="AB26" s="73"/>
      <c r="AC26" s="43"/>
      <c r="AE26" s="44"/>
      <c r="AM26" s="44"/>
    </row>
    <row r="27" spans="11:39" x14ac:dyDescent="0.2">
      <c r="K27" s="96"/>
      <c r="AC27" s="44"/>
      <c r="AM27" s="98"/>
    </row>
    <row r="28" spans="11:39" x14ac:dyDescent="0.2">
      <c r="AC28" s="44"/>
    </row>
    <row r="29" spans="11:39" x14ac:dyDescent="0.2">
      <c r="AC29" s="44"/>
    </row>
    <row r="30" spans="11:39" x14ac:dyDescent="0.2">
      <c r="AC30" s="44"/>
    </row>
    <row r="31" spans="11:39" x14ac:dyDescent="0.2">
      <c r="AC31" s="44"/>
    </row>
    <row r="32" spans="11:39" x14ac:dyDescent="0.2">
      <c r="AC32" s="44"/>
    </row>
    <row r="33" spans="29:29" x14ac:dyDescent="0.2">
      <c r="AC33" s="44"/>
    </row>
  </sheetData>
  <customSheetViews>
    <customSheetView guid="{F2E4A41C-2EFD-4621-AFF5-FA2CC0D9A24D}" topLeftCell="AD4">
      <selection activeCell="L9" sqref="L9"/>
      <pageMargins left="0.7" right="0.7" top="0.75" bottom="0.75" header="0.3" footer="0.3"/>
    </customSheetView>
    <customSheetView guid="{78E235B8-33A1-427D-A2AE-7E86B2DC7C48}" topLeftCell="T16">
      <selection activeCell="Y24" sqref="Y24"/>
      <pageMargins left="0.7" right="0.7" top="0.75" bottom="0.75" header="0.3" footer="0.3"/>
      <pageSetup orientation="portrait" r:id="rId1"/>
    </customSheetView>
  </customSheetViews>
  <mergeCells count="26">
    <mergeCell ref="AA26:AB26"/>
    <mergeCell ref="A5:I5"/>
    <mergeCell ref="A6:I6"/>
    <mergeCell ref="G10:H10"/>
    <mergeCell ref="B3:H3"/>
    <mergeCell ref="B4:H4"/>
    <mergeCell ref="D9:E9"/>
    <mergeCell ref="X25:Y25"/>
    <mergeCell ref="V3:AB3"/>
    <mergeCell ref="V4:AB4"/>
    <mergeCell ref="U5:AC5"/>
    <mergeCell ref="U6:AC6"/>
    <mergeCell ref="K8:K12"/>
    <mergeCell ref="A8:A10"/>
    <mergeCell ref="AG10:AI10"/>
    <mergeCell ref="Q14:R14"/>
    <mergeCell ref="L3:R3"/>
    <mergeCell ref="L4:R4"/>
    <mergeCell ref="K5:S5"/>
    <mergeCell ref="K6:S6"/>
    <mergeCell ref="AF3:AL3"/>
    <mergeCell ref="AF4:AL4"/>
    <mergeCell ref="AE5:AM5"/>
    <mergeCell ref="AE6:AM6"/>
    <mergeCell ref="AE8:AE9"/>
    <mergeCell ref="U8:U24"/>
  </mergeCell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D1681-5825-4CF4-B534-0321A3E70168}">
  <dimension ref="A3:D13"/>
  <sheetViews>
    <sheetView workbookViewId="0">
      <selection activeCell="B12" sqref="B12"/>
    </sheetView>
  </sheetViews>
  <sheetFormatPr baseColWidth="10" defaultRowHeight="15" x14ac:dyDescent="0.25"/>
  <cols>
    <col min="1" max="1" width="58.85546875" style="1" customWidth="1"/>
    <col min="2" max="2" width="42.28515625" style="1" customWidth="1"/>
    <col min="3" max="3" width="39.5703125" style="1" customWidth="1"/>
    <col min="4" max="4" width="28.7109375" style="1" customWidth="1"/>
    <col min="5" max="16384" width="11.42578125" style="1"/>
  </cols>
  <sheetData>
    <row r="3" spans="1:4" x14ac:dyDescent="0.25">
      <c r="A3" s="2"/>
      <c r="B3" s="67" t="s">
        <v>37</v>
      </c>
      <c r="C3" s="67"/>
      <c r="D3" s="67"/>
    </row>
    <row r="4" spans="1:4" x14ac:dyDescent="0.25">
      <c r="A4" s="2"/>
      <c r="B4" s="12" t="s">
        <v>0</v>
      </c>
      <c r="C4" s="12" t="s">
        <v>1</v>
      </c>
      <c r="D4" s="12" t="s">
        <v>2</v>
      </c>
    </row>
    <row r="5" spans="1:4" ht="75" x14ac:dyDescent="0.25">
      <c r="A5" s="13" t="s">
        <v>34</v>
      </c>
      <c r="B5" s="63" t="s">
        <v>120</v>
      </c>
      <c r="C5" s="63" t="s">
        <v>120</v>
      </c>
      <c r="D5" s="63" t="s">
        <v>120</v>
      </c>
    </row>
    <row r="6" spans="1:4" ht="60" x14ac:dyDescent="0.25">
      <c r="A6" s="13" t="s">
        <v>35</v>
      </c>
      <c r="B6" s="63" t="s">
        <v>120</v>
      </c>
      <c r="C6" s="63" t="s">
        <v>120</v>
      </c>
      <c r="D6" s="63" t="s">
        <v>120</v>
      </c>
    </row>
    <row r="7" spans="1:4" x14ac:dyDescent="0.25">
      <c r="A7" s="31" t="s">
        <v>22</v>
      </c>
      <c r="B7" s="30" t="s">
        <v>122</v>
      </c>
      <c r="C7" s="2"/>
      <c r="D7" s="2"/>
    </row>
    <row r="11" spans="1:4" x14ac:dyDescent="0.25">
      <c r="A11" s="2"/>
      <c r="B11" s="68" t="s">
        <v>37</v>
      </c>
      <c r="C11" s="69"/>
      <c r="D11" s="70"/>
    </row>
    <row r="12" spans="1:4" ht="165" x14ac:dyDescent="0.25">
      <c r="A12" s="2" t="s">
        <v>36</v>
      </c>
      <c r="B12" s="38" t="s">
        <v>57</v>
      </c>
      <c r="C12" s="63" t="s">
        <v>120</v>
      </c>
      <c r="D12" s="63" t="s">
        <v>120</v>
      </c>
    </row>
    <row r="13" spans="1:4" x14ac:dyDescent="0.25">
      <c r="A13" s="31" t="s">
        <v>22</v>
      </c>
      <c r="B13" s="49" t="s">
        <v>37</v>
      </c>
      <c r="C13" s="63" t="s">
        <v>114</v>
      </c>
      <c r="D13" s="63" t="s">
        <v>114</v>
      </c>
    </row>
  </sheetData>
  <customSheetViews>
    <customSheetView guid="{F2E4A41C-2EFD-4621-AFF5-FA2CC0D9A24D}">
      <selection activeCell="B10" sqref="B10"/>
      <pageMargins left="0.7" right="0.7" top="0.75" bottom="0.75" header="0.3" footer="0.3"/>
      <pageSetup paperSize="9" orientation="portrait" r:id="rId1"/>
    </customSheetView>
    <customSheetView guid="{78E235B8-33A1-427D-A2AE-7E86B2DC7C48}">
      <selection activeCell="B15" sqref="B15"/>
      <pageMargins left="0.7" right="0.7" top="0.75" bottom="0.75" header="0.3" footer="0.3"/>
    </customSheetView>
  </customSheetViews>
  <mergeCells count="2">
    <mergeCell ref="B3:D3"/>
    <mergeCell ref="B11:D11"/>
  </mergeCell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46FB6-E4CC-4F67-8EF9-8C4615223A49}">
  <dimension ref="A2:I23"/>
  <sheetViews>
    <sheetView topLeftCell="A2" zoomScale="80" zoomScaleNormal="80" workbookViewId="0">
      <selection activeCell="A8" sqref="A8:F8"/>
    </sheetView>
  </sheetViews>
  <sheetFormatPr baseColWidth="10" defaultRowHeight="15" x14ac:dyDescent="0.25"/>
  <cols>
    <col min="1" max="1" width="93" style="109" customWidth="1"/>
    <col min="2" max="2" width="18.42578125" style="109" customWidth="1"/>
    <col min="3" max="3" width="11.42578125" style="109"/>
    <col min="4" max="4" width="13" style="109" customWidth="1"/>
    <col min="5" max="7" width="11.42578125" style="109"/>
    <col min="8" max="8" width="19" style="109" customWidth="1"/>
    <col min="9" max="9" width="14.42578125" style="109" customWidth="1"/>
    <col min="10" max="16384" width="11.42578125" style="109"/>
  </cols>
  <sheetData>
    <row r="2" spans="1:9" ht="15.75" customHeight="1" x14ac:dyDescent="0.25">
      <c r="A2" s="79" t="s">
        <v>10</v>
      </c>
      <c r="B2" s="79"/>
      <c r="C2" s="79"/>
      <c r="D2" s="79"/>
      <c r="E2" s="79"/>
      <c r="F2" s="79"/>
      <c r="G2" s="79"/>
      <c r="H2" s="79"/>
      <c r="I2" s="79"/>
    </row>
    <row r="3" spans="1:9" ht="32.25" customHeight="1" x14ac:dyDescent="0.25">
      <c r="A3" s="110" t="s">
        <v>27</v>
      </c>
      <c r="B3" s="111"/>
      <c r="C3" s="111"/>
      <c r="D3" s="111"/>
      <c r="E3" s="111"/>
      <c r="F3" s="111"/>
      <c r="G3" s="111"/>
      <c r="H3" s="111"/>
      <c r="I3" s="112"/>
    </row>
    <row r="4" spans="1:9" x14ac:dyDescent="0.25">
      <c r="H4" s="113"/>
      <c r="I4" s="114" t="s">
        <v>24</v>
      </c>
    </row>
    <row r="5" spans="1:9" ht="54.75" customHeight="1" x14ac:dyDescent="0.25">
      <c r="A5" s="41"/>
      <c r="B5" s="35" t="s">
        <v>93</v>
      </c>
      <c r="C5" s="35" t="s">
        <v>13</v>
      </c>
      <c r="D5" s="35" t="s">
        <v>14</v>
      </c>
      <c r="E5" s="35" t="s">
        <v>15</v>
      </c>
      <c r="F5" s="35" t="s">
        <v>16</v>
      </c>
      <c r="G5" s="36" t="s">
        <v>17</v>
      </c>
      <c r="H5" s="36" t="s">
        <v>18</v>
      </c>
      <c r="I5" s="36" t="s">
        <v>19</v>
      </c>
    </row>
    <row r="6" spans="1:9" ht="78" customHeight="1" x14ac:dyDescent="0.25">
      <c r="A6" s="56" t="s">
        <v>49</v>
      </c>
      <c r="B6" s="119" t="s">
        <v>120</v>
      </c>
      <c r="C6" s="29" t="s">
        <v>119</v>
      </c>
      <c r="D6" s="29" t="s">
        <v>119</v>
      </c>
      <c r="E6" s="29" t="s">
        <v>119</v>
      </c>
      <c r="F6" s="29" t="s">
        <v>119</v>
      </c>
      <c r="G6" s="29" t="s">
        <v>119</v>
      </c>
      <c r="H6" s="29" t="s">
        <v>119</v>
      </c>
      <c r="I6" s="29" t="s">
        <v>119</v>
      </c>
    </row>
    <row r="7" spans="1:9" ht="105.75" customHeight="1" x14ac:dyDescent="0.25">
      <c r="A7" s="56" t="s">
        <v>48</v>
      </c>
      <c r="B7" s="28" t="s">
        <v>94</v>
      </c>
      <c r="C7" s="29" t="s">
        <v>119</v>
      </c>
      <c r="D7" s="29" t="s">
        <v>119</v>
      </c>
      <c r="E7" s="29" t="s">
        <v>119</v>
      </c>
      <c r="F7" s="29" t="s">
        <v>119</v>
      </c>
      <c r="G7" s="29" t="s">
        <v>119</v>
      </c>
      <c r="H7" s="29" t="s">
        <v>119</v>
      </c>
      <c r="I7" s="29" t="s">
        <v>119</v>
      </c>
    </row>
    <row r="8" spans="1:9" ht="68.25" customHeight="1" x14ac:dyDescent="0.25">
      <c r="A8" s="56" t="s">
        <v>46</v>
      </c>
      <c r="B8" s="122" t="s">
        <v>120</v>
      </c>
      <c r="C8" s="29" t="s">
        <v>119</v>
      </c>
      <c r="D8" s="29" t="s">
        <v>119</v>
      </c>
      <c r="E8" s="29" t="s">
        <v>119</v>
      </c>
      <c r="F8" s="29" t="s">
        <v>119</v>
      </c>
      <c r="G8" s="29" t="s">
        <v>119</v>
      </c>
      <c r="H8" s="29" t="s">
        <v>119</v>
      </c>
      <c r="I8" s="29" t="s">
        <v>119</v>
      </c>
    </row>
    <row r="9" spans="1:9" x14ac:dyDescent="0.25">
      <c r="A9" s="44"/>
      <c r="B9" s="45"/>
      <c r="C9" s="120" t="s">
        <v>21</v>
      </c>
      <c r="D9" s="120"/>
      <c r="E9" s="120"/>
      <c r="F9" s="121">
        <f>+SUM(F6:F8)</f>
        <v>0</v>
      </c>
      <c r="G9" s="26">
        <f>+SUM(G6:G8)</f>
        <v>0</v>
      </c>
      <c r="H9" s="27">
        <f>+SUM(H6:H8)</f>
        <v>0</v>
      </c>
      <c r="I9" s="46" t="s">
        <v>25</v>
      </c>
    </row>
    <row r="10" spans="1:9" ht="15" customHeight="1" x14ac:dyDescent="0.25">
      <c r="A10" s="44"/>
      <c r="B10" s="45"/>
      <c r="C10" s="45"/>
      <c r="D10" s="45"/>
      <c r="E10" s="47"/>
      <c r="F10" s="22">
        <f>(H9/365)+(G9/12)+F9</f>
        <v>0</v>
      </c>
      <c r="G10" s="72" t="s">
        <v>20</v>
      </c>
      <c r="H10" s="73"/>
      <c r="I10" s="42">
        <v>0</v>
      </c>
    </row>
    <row r="11" spans="1:9" ht="15" customHeight="1" x14ac:dyDescent="0.25">
      <c r="A11" s="44"/>
      <c r="B11" s="45"/>
      <c r="C11" s="45"/>
      <c r="D11" s="45"/>
      <c r="E11" s="47"/>
      <c r="F11" s="34"/>
      <c r="G11" s="32"/>
      <c r="H11" s="32"/>
      <c r="I11" s="44"/>
    </row>
    <row r="12" spans="1:9" ht="15" customHeight="1" x14ac:dyDescent="0.25">
      <c r="A12" s="79" t="s">
        <v>26</v>
      </c>
      <c r="B12" s="79"/>
      <c r="C12" s="79"/>
      <c r="D12" s="79"/>
      <c r="E12" s="79"/>
      <c r="F12" s="79"/>
      <c r="G12" s="79"/>
      <c r="H12" s="79"/>
      <c r="I12" s="79"/>
    </row>
    <row r="13" spans="1:9" ht="15" customHeight="1" x14ac:dyDescent="0.25">
      <c r="A13" s="65"/>
      <c r="B13" s="65"/>
      <c r="C13" s="65"/>
      <c r="D13" s="65"/>
      <c r="E13" s="65"/>
      <c r="F13" s="65"/>
      <c r="G13" s="65"/>
      <c r="H13" s="65"/>
      <c r="I13" s="48" t="s">
        <v>102</v>
      </c>
    </row>
    <row r="14" spans="1:9" ht="33.75" customHeight="1" x14ac:dyDescent="0.25">
      <c r="A14" s="41"/>
      <c r="B14" s="35" t="s">
        <v>13</v>
      </c>
      <c r="C14" s="35" t="s">
        <v>14</v>
      </c>
      <c r="D14" s="35" t="s">
        <v>15</v>
      </c>
      <c r="E14" s="35" t="s">
        <v>16</v>
      </c>
      <c r="F14" s="36" t="s">
        <v>17</v>
      </c>
      <c r="G14" s="36" t="s">
        <v>18</v>
      </c>
      <c r="H14" s="36" t="s">
        <v>19</v>
      </c>
      <c r="I14" s="42"/>
    </row>
    <row r="15" spans="1:9" ht="36.75" customHeight="1" x14ac:dyDescent="0.25">
      <c r="A15" s="85"/>
      <c r="B15" s="28" t="s">
        <v>101</v>
      </c>
      <c r="C15" s="61"/>
      <c r="D15" s="23">
        <v>41307</v>
      </c>
      <c r="E15" s="23">
        <v>42979</v>
      </c>
      <c r="F15" s="24">
        <f>DATEDIF(D15,E15,"y")</f>
        <v>4</v>
      </c>
      <c r="G15" s="24">
        <f>DATEDIF(D15,E15,"ym")</f>
        <v>6</v>
      </c>
      <c r="H15" s="25">
        <f>DATEDIF(D15,E15,"md")</f>
        <v>30</v>
      </c>
      <c r="I15" s="43"/>
    </row>
    <row r="16" spans="1:9" ht="36.75" customHeight="1" x14ac:dyDescent="0.25">
      <c r="A16" s="85"/>
      <c r="B16" s="28"/>
      <c r="C16" s="29"/>
      <c r="D16" s="23"/>
      <c r="E16" s="23"/>
      <c r="F16" s="24">
        <f t="shared" ref="F16:F17" si="0">DATEDIF(D16,E16,"y")</f>
        <v>0</v>
      </c>
      <c r="G16" s="24">
        <f t="shared" ref="G16:G17" si="1">DATEDIF(D16,E16,"ym")</f>
        <v>0</v>
      </c>
      <c r="H16" s="25">
        <f t="shared" ref="H16:H17" si="2">DATEDIF(D16,E16,"md")</f>
        <v>0</v>
      </c>
      <c r="I16" s="43"/>
    </row>
    <row r="17" spans="1:9" ht="45" customHeight="1" x14ac:dyDescent="0.25">
      <c r="A17" s="85"/>
      <c r="B17" s="28"/>
      <c r="C17" s="29"/>
      <c r="D17" s="23"/>
      <c r="E17" s="23"/>
      <c r="F17" s="24">
        <f t="shared" si="0"/>
        <v>0</v>
      </c>
      <c r="G17" s="24">
        <f t="shared" si="1"/>
        <v>0</v>
      </c>
      <c r="H17" s="25">
        <f t="shared" si="2"/>
        <v>0</v>
      </c>
      <c r="I17" s="43"/>
    </row>
    <row r="18" spans="1:9" ht="15" customHeight="1" x14ac:dyDescent="0.25">
      <c r="A18" s="44"/>
      <c r="B18" s="45"/>
      <c r="C18" s="76" t="s">
        <v>21</v>
      </c>
      <c r="D18" s="76"/>
      <c r="E18" s="76"/>
      <c r="F18" s="37">
        <f>+SUM(F15:F17)</f>
        <v>4</v>
      </c>
      <c r="G18" s="26">
        <f>+SUM(G15:G17)</f>
        <v>6</v>
      </c>
      <c r="H18" s="27">
        <f>+SUM(H15:H17)</f>
        <v>30</v>
      </c>
      <c r="I18" s="46" t="s">
        <v>25</v>
      </c>
    </row>
    <row r="19" spans="1:9" ht="15" customHeight="1" x14ac:dyDescent="0.25">
      <c r="A19" s="44"/>
      <c r="B19" s="45"/>
      <c r="C19" s="45"/>
      <c r="D19" s="45"/>
      <c r="E19" s="47"/>
      <c r="F19" s="22">
        <f>(H18/365)+(G18/12)+F18</f>
        <v>4.5821917808219181</v>
      </c>
      <c r="G19" s="72" t="s">
        <v>20</v>
      </c>
      <c r="H19" s="73"/>
      <c r="I19" s="42">
        <v>200</v>
      </c>
    </row>
    <row r="20" spans="1:9" ht="15" customHeight="1" thickBot="1" x14ac:dyDescent="0.3">
      <c r="A20" s="115"/>
      <c r="B20" s="115"/>
      <c r="C20" s="115"/>
      <c r="D20" s="115"/>
      <c r="E20" s="115"/>
      <c r="F20" s="115"/>
      <c r="G20" s="115"/>
      <c r="H20" s="115"/>
      <c r="I20" s="115"/>
    </row>
    <row r="21" spans="1:9" ht="15" customHeight="1" thickBot="1" x14ac:dyDescent="0.3">
      <c r="A21" s="115"/>
      <c r="B21" s="115"/>
      <c r="C21" s="115"/>
      <c r="D21" s="115"/>
      <c r="E21" s="115"/>
      <c r="F21" s="116" t="s">
        <v>28</v>
      </c>
      <c r="G21" s="117"/>
      <c r="H21" s="117"/>
      <c r="I21" s="118">
        <v>200</v>
      </c>
    </row>
    <row r="22" spans="1:9" ht="15" customHeight="1" x14ac:dyDescent="0.25">
      <c r="A22" s="44"/>
      <c r="B22" s="45"/>
      <c r="C22" s="45"/>
      <c r="D22" s="45"/>
      <c r="E22" s="47"/>
      <c r="F22" s="34"/>
      <c r="G22" s="32"/>
      <c r="H22" s="32"/>
      <c r="I22" s="44"/>
    </row>
    <row r="23" spans="1:9" ht="15" customHeight="1" x14ac:dyDescent="0.25">
      <c r="A23" s="44"/>
      <c r="B23" s="45"/>
      <c r="C23" s="45"/>
      <c r="D23" s="45"/>
      <c r="E23" s="47"/>
      <c r="F23" s="34"/>
      <c r="G23" s="32"/>
      <c r="H23" s="32"/>
      <c r="I23" s="44"/>
    </row>
  </sheetData>
  <customSheetViews>
    <customSheetView guid="{F2E4A41C-2EFD-4621-AFF5-FA2CC0D9A24D}">
      <selection activeCell="A19" sqref="A19"/>
      <pageMargins left="0.7" right="0.7" top="0.75" bottom="0.75" header="0.3" footer="0.3"/>
    </customSheetView>
    <customSheetView guid="{78E235B8-33A1-427D-A2AE-7E86B2DC7C48}">
      <selection activeCell="A19" sqref="A19"/>
      <pageMargins left="0.7" right="0.7" top="0.75" bottom="0.75" header="0.3" footer="0.3"/>
    </customSheetView>
  </customSheetViews>
  <mergeCells count="9">
    <mergeCell ref="G19:H19"/>
    <mergeCell ref="C9:E9"/>
    <mergeCell ref="C18:E18"/>
    <mergeCell ref="F21:H21"/>
    <mergeCell ref="A2:I2"/>
    <mergeCell ref="G10:H10"/>
    <mergeCell ref="A12:I12"/>
    <mergeCell ref="A15:A17"/>
    <mergeCell ref="A3:I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B2C38-CA86-4944-8EBE-D1DF2207F873}">
  <dimension ref="A2:J35"/>
  <sheetViews>
    <sheetView topLeftCell="A4" zoomScale="80" zoomScaleNormal="80" workbookViewId="0">
      <selection activeCell="I23" sqref="I23"/>
    </sheetView>
  </sheetViews>
  <sheetFormatPr baseColWidth="10" defaultRowHeight="15" x14ac:dyDescent="0.25"/>
  <cols>
    <col min="1" max="1" width="99.42578125" style="109" customWidth="1"/>
    <col min="2" max="2" width="32.7109375" style="109" customWidth="1"/>
    <col min="3" max="3" width="15.5703125" style="109" customWidth="1"/>
    <col min="4" max="4" width="16.7109375" style="109" customWidth="1"/>
    <col min="5" max="16384" width="11.42578125" style="109"/>
  </cols>
  <sheetData>
    <row r="2" spans="1:10" x14ac:dyDescent="0.25">
      <c r="A2" s="79" t="s">
        <v>10</v>
      </c>
      <c r="B2" s="79"/>
      <c r="C2" s="79"/>
      <c r="D2" s="79"/>
      <c r="E2" s="79"/>
      <c r="F2" s="79"/>
      <c r="G2" s="79"/>
      <c r="H2" s="79"/>
      <c r="I2" s="79"/>
    </row>
    <row r="3" spans="1:10" ht="34.5" customHeight="1" x14ac:dyDescent="0.25">
      <c r="A3" s="110" t="s">
        <v>47</v>
      </c>
      <c r="B3" s="111"/>
      <c r="C3" s="111"/>
      <c r="D3" s="111"/>
      <c r="E3" s="111"/>
      <c r="F3" s="111"/>
      <c r="G3" s="111"/>
      <c r="H3" s="111"/>
      <c r="I3" s="112"/>
    </row>
    <row r="4" spans="1:10" x14ac:dyDescent="0.25">
      <c r="H4" s="113"/>
      <c r="I4" s="114" t="s">
        <v>9</v>
      </c>
    </row>
    <row r="5" spans="1:10" ht="24" x14ac:dyDescent="0.25">
      <c r="A5" s="41"/>
      <c r="B5" s="35" t="s">
        <v>95</v>
      </c>
      <c r="C5" s="35" t="s">
        <v>13</v>
      </c>
      <c r="D5" s="35" t="s">
        <v>14</v>
      </c>
      <c r="E5" s="35" t="s">
        <v>15</v>
      </c>
      <c r="F5" s="35" t="s">
        <v>16</v>
      </c>
      <c r="G5" s="36" t="s">
        <v>17</v>
      </c>
      <c r="H5" s="36" t="s">
        <v>18</v>
      </c>
      <c r="I5" s="36" t="s">
        <v>19</v>
      </c>
      <c r="J5" s="42"/>
    </row>
    <row r="6" spans="1:10" ht="87.75" customHeight="1" x14ac:dyDescent="0.25">
      <c r="A6" s="56" t="s">
        <v>51</v>
      </c>
      <c r="B6" s="28" t="s">
        <v>123</v>
      </c>
      <c r="C6" s="29" t="s">
        <v>119</v>
      </c>
      <c r="D6" s="29" t="s">
        <v>119</v>
      </c>
      <c r="E6" s="29" t="s">
        <v>119</v>
      </c>
      <c r="F6" s="29" t="s">
        <v>119</v>
      </c>
      <c r="G6" s="29" t="s">
        <v>119</v>
      </c>
      <c r="H6" s="29" t="s">
        <v>119</v>
      </c>
      <c r="I6" s="29" t="s">
        <v>119</v>
      </c>
    </row>
    <row r="7" spans="1:10" ht="169.5" customHeight="1" x14ac:dyDescent="0.25">
      <c r="A7" s="56" t="s">
        <v>50</v>
      </c>
      <c r="B7" s="28" t="s">
        <v>120</v>
      </c>
      <c r="C7" s="29" t="s">
        <v>119</v>
      </c>
      <c r="D7" s="29" t="s">
        <v>119</v>
      </c>
      <c r="E7" s="29" t="s">
        <v>119</v>
      </c>
      <c r="F7" s="29" t="s">
        <v>119</v>
      </c>
      <c r="G7" s="29" t="s">
        <v>119</v>
      </c>
      <c r="H7" s="29" t="s">
        <v>119</v>
      </c>
      <c r="I7" s="29" t="s">
        <v>119</v>
      </c>
    </row>
    <row r="8" spans="1:10" ht="84" customHeight="1" x14ac:dyDescent="0.25">
      <c r="A8" s="56" t="s">
        <v>46</v>
      </c>
      <c r="B8" s="28" t="s">
        <v>120</v>
      </c>
      <c r="C8" s="29" t="s">
        <v>119</v>
      </c>
      <c r="D8" s="29" t="s">
        <v>119</v>
      </c>
      <c r="E8" s="29" t="s">
        <v>119</v>
      </c>
      <c r="F8" s="29" t="s">
        <v>119</v>
      </c>
      <c r="G8" s="29" t="s">
        <v>119</v>
      </c>
      <c r="H8" s="29" t="s">
        <v>119</v>
      </c>
      <c r="I8" s="29" t="s">
        <v>119</v>
      </c>
    </row>
    <row r="9" spans="1:10" ht="54.75" customHeight="1" x14ac:dyDescent="0.25">
      <c r="A9" s="56"/>
      <c r="B9" s="28"/>
      <c r="C9" s="29" t="s">
        <v>119</v>
      </c>
      <c r="D9" s="29" t="s">
        <v>119</v>
      </c>
      <c r="E9" s="29" t="s">
        <v>119</v>
      </c>
      <c r="F9" s="29" t="s">
        <v>119</v>
      </c>
      <c r="G9" s="29" t="s">
        <v>119</v>
      </c>
      <c r="H9" s="29" t="s">
        <v>119</v>
      </c>
      <c r="I9" s="29" t="s">
        <v>119</v>
      </c>
    </row>
    <row r="10" spans="1:10" x14ac:dyDescent="0.25">
      <c r="A10" s="44"/>
      <c r="B10" s="45"/>
      <c r="C10" s="76" t="s">
        <v>21</v>
      </c>
      <c r="D10" s="76"/>
      <c r="E10" s="76"/>
      <c r="F10" s="37">
        <f>+SUM(F6:F9)</f>
        <v>0</v>
      </c>
      <c r="G10" s="26">
        <f>+SUM(G6:G9)</f>
        <v>0</v>
      </c>
      <c r="H10" s="27">
        <f>+SUM(H6:H9)</f>
        <v>0</v>
      </c>
      <c r="I10" s="46" t="s">
        <v>25</v>
      </c>
    </row>
    <row r="11" spans="1:10" ht="28.5" customHeight="1" x14ac:dyDescent="0.25">
      <c r="A11" s="44"/>
      <c r="B11" s="45"/>
      <c r="C11" s="45"/>
      <c r="D11" s="45"/>
      <c r="E11" s="47"/>
      <c r="F11" s="22">
        <f>(H10/365)+(G10/12)+F10</f>
        <v>0</v>
      </c>
      <c r="G11" s="72" t="s">
        <v>20</v>
      </c>
      <c r="H11" s="73"/>
      <c r="I11" s="42">
        <v>25</v>
      </c>
    </row>
    <row r="12" spans="1:10" x14ac:dyDescent="0.25">
      <c r="A12" s="44"/>
      <c r="B12" s="45"/>
      <c r="C12" s="45"/>
      <c r="D12" s="45"/>
      <c r="E12" s="47"/>
      <c r="F12" s="34"/>
      <c r="G12" s="32"/>
      <c r="H12" s="32"/>
      <c r="I12" s="44"/>
    </row>
    <row r="13" spans="1:10" x14ac:dyDescent="0.25">
      <c r="A13" s="79" t="s">
        <v>26</v>
      </c>
      <c r="B13" s="79"/>
      <c r="C13" s="79"/>
      <c r="D13" s="79"/>
      <c r="E13" s="79"/>
      <c r="F13" s="79"/>
      <c r="G13" s="79"/>
      <c r="H13" s="79"/>
      <c r="I13" s="79"/>
    </row>
    <row r="14" spans="1:10" ht="30" x14ac:dyDescent="0.25">
      <c r="A14" s="65"/>
      <c r="B14" s="65"/>
      <c r="C14" s="65"/>
      <c r="D14" s="65"/>
      <c r="E14" s="65"/>
      <c r="F14" s="65"/>
      <c r="G14" s="65"/>
      <c r="H14" s="65"/>
      <c r="I14" s="48" t="s">
        <v>24</v>
      </c>
    </row>
    <row r="15" spans="1:10" x14ac:dyDescent="0.25">
      <c r="A15" s="41"/>
      <c r="B15" s="35" t="s">
        <v>13</v>
      </c>
      <c r="C15" s="35" t="s">
        <v>14</v>
      </c>
      <c r="D15" s="35" t="s">
        <v>15</v>
      </c>
      <c r="E15" s="35" t="s">
        <v>16</v>
      </c>
      <c r="F15" s="36" t="s">
        <v>17</v>
      </c>
      <c r="G15" s="36" t="s">
        <v>18</v>
      </c>
      <c r="H15" s="36" t="s">
        <v>19</v>
      </c>
      <c r="I15" s="42"/>
    </row>
    <row r="16" spans="1:10" ht="44.25" customHeight="1" x14ac:dyDescent="0.25">
      <c r="A16" s="85"/>
      <c r="B16" s="28" t="s">
        <v>101</v>
      </c>
      <c r="C16" s="29" t="s">
        <v>103</v>
      </c>
      <c r="D16" s="23">
        <v>43196</v>
      </c>
      <c r="E16" s="23">
        <v>43318</v>
      </c>
      <c r="F16" s="24">
        <f>DATEDIF(D16,E16,"y")</f>
        <v>0</v>
      </c>
      <c r="G16" s="24">
        <f>DATEDIF(D16,E16,"ym")</f>
        <v>4</v>
      </c>
      <c r="H16" s="25">
        <f>DATEDIF(D16,E16,"md")</f>
        <v>0</v>
      </c>
      <c r="I16" s="43"/>
    </row>
    <row r="17" spans="1:9" ht="49.5" customHeight="1" x14ac:dyDescent="0.25">
      <c r="A17" s="85"/>
      <c r="B17" s="28" t="s">
        <v>101</v>
      </c>
      <c r="C17" s="29" t="s">
        <v>103</v>
      </c>
      <c r="D17" s="23">
        <v>43136</v>
      </c>
      <c r="E17" s="23">
        <v>43195</v>
      </c>
      <c r="F17" s="24">
        <f>DATEDIF(D17,E17,"y")</f>
        <v>0</v>
      </c>
      <c r="G17" s="24">
        <f t="shared" ref="G17" si="0">DATEDIF(D17,E17,"ym")</f>
        <v>2</v>
      </c>
      <c r="H17" s="25">
        <f t="shared" ref="H17" si="1">DATEDIF(D17,E17,"md")</f>
        <v>0</v>
      </c>
      <c r="I17" s="43"/>
    </row>
    <row r="18" spans="1:9" x14ac:dyDescent="0.25">
      <c r="A18" s="44"/>
      <c r="B18" s="45"/>
      <c r="C18" s="76" t="s">
        <v>21</v>
      </c>
      <c r="D18" s="76"/>
      <c r="E18" s="76"/>
      <c r="F18" s="37">
        <f>+SUM(F16:F17)</f>
        <v>0</v>
      </c>
      <c r="G18" s="26">
        <f>+SUM(G16:G17)</f>
        <v>6</v>
      </c>
      <c r="H18" s="27">
        <f>+SUM(H16:H17)</f>
        <v>0</v>
      </c>
      <c r="I18" s="46" t="s">
        <v>25</v>
      </c>
    </row>
    <row r="19" spans="1:9" ht="28.5" customHeight="1" x14ac:dyDescent="0.25">
      <c r="A19" s="44"/>
      <c r="B19" s="45"/>
      <c r="C19" s="45"/>
      <c r="D19" s="45"/>
      <c r="E19" s="47"/>
      <c r="F19" s="22">
        <f>(H18/365)+(G18/12)+F18</f>
        <v>0.5</v>
      </c>
      <c r="G19" s="72" t="s">
        <v>20</v>
      </c>
      <c r="H19" s="73"/>
      <c r="I19" s="42">
        <v>25</v>
      </c>
    </row>
    <row r="20" spans="1:9" ht="15.75" thickBot="1" x14ac:dyDescent="0.3"/>
    <row r="21" spans="1:9" ht="15.75" thickBot="1" x14ac:dyDescent="0.3">
      <c r="F21" s="116" t="s">
        <v>28</v>
      </c>
      <c r="G21" s="117"/>
      <c r="H21" s="117"/>
      <c r="I21" s="118" t="s">
        <v>118</v>
      </c>
    </row>
    <row r="34" spans="1:2" x14ac:dyDescent="0.25">
      <c r="A34" s="123"/>
      <c r="B34" s="123"/>
    </row>
    <row r="35" spans="1:2" x14ac:dyDescent="0.25">
      <c r="A35" s="123"/>
      <c r="B35" s="123"/>
    </row>
  </sheetData>
  <customSheetViews>
    <customSheetView guid="{F2E4A41C-2EFD-4621-AFF5-FA2CC0D9A24D}">
      <selection activeCell="A9" sqref="A9"/>
      <pageMargins left="0.7" right="0.7" top="0.75" bottom="0.75" header="0.3" footer="0.3"/>
    </customSheetView>
    <customSheetView guid="{78E235B8-33A1-427D-A2AE-7E86B2DC7C48}" topLeftCell="A10">
      <selection activeCell="A9" sqref="A9"/>
      <pageMargins left="0.7" right="0.7" top="0.75" bottom="0.75" header="0.3" footer="0.3"/>
    </customSheetView>
  </customSheetViews>
  <mergeCells count="9">
    <mergeCell ref="A16:A17"/>
    <mergeCell ref="C18:E18"/>
    <mergeCell ref="G19:H19"/>
    <mergeCell ref="F21:H21"/>
    <mergeCell ref="A2:I2"/>
    <mergeCell ref="A3:I3"/>
    <mergeCell ref="C10:E10"/>
    <mergeCell ref="G11:H11"/>
    <mergeCell ref="A13:I1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755E9-9269-4459-ACCA-4411104F5581}">
  <dimension ref="A2:I33"/>
  <sheetViews>
    <sheetView topLeftCell="A5" zoomScale="80" zoomScaleNormal="80" workbookViewId="0">
      <selection activeCell="B6" sqref="B6"/>
    </sheetView>
  </sheetViews>
  <sheetFormatPr baseColWidth="10" defaultRowHeight="15" x14ac:dyDescent="0.25"/>
  <cols>
    <col min="1" max="1" width="99.28515625" style="109" customWidth="1"/>
    <col min="2" max="3" width="18.5703125" style="109" customWidth="1"/>
    <col min="4" max="8" width="11.42578125" style="109"/>
    <col min="9" max="9" width="19.42578125" style="109" customWidth="1"/>
    <col min="10" max="16384" width="11.42578125" style="109"/>
  </cols>
  <sheetData>
    <row r="2" spans="1:9" x14ac:dyDescent="0.25">
      <c r="A2" s="79" t="s">
        <v>10</v>
      </c>
      <c r="B2" s="79"/>
      <c r="C2" s="79"/>
      <c r="D2" s="79"/>
      <c r="E2" s="79"/>
      <c r="F2" s="79"/>
      <c r="G2" s="79"/>
      <c r="H2" s="79"/>
      <c r="I2" s="79"/>
    </row>
    <row r="3" spans="1:9" ht="33.75" customHeight="1" x14ac:dyDescent="0.25">
      <c r="A3" s="110" t="s">
        <v>112</v>
      </c>
      <c r="B3" s="111"/>
      <c r="C3" s="111"/>
      <c r="D3" s="111"/>
      <c r="E3" s="111"/>
      <c r="F3" s="111"/>
      <c r="G3" s="111"/>
      <c r="H3" s="111"/>
      <c r="I3" s="112"/>
    </row>
    <row r="4" spans="1:9" x14ac:dyDescent="0.25">
      <c r="H4" s="113"/>
      <c r="I4" s="114" t="s">
        <v>115</v>
      </c>
    </row>
    <row r="5" spans="1:9" ht="24" x14ac:dyDescent="0.25">
      <c r="A5" s="41"/>
      <c r="B5" s="35" t="s">
        <v>13</v>
      </c>
      <c r="C5" s="35" t="s">
        <v>14</v>
      </c>
      <c r="D5" s="35" t="s">
        <v>15</v>
      </c>
      <c r="E5" s="35" t="s">
        <v>16</v>
      </c>
      <c r="F5" s="36" t="s">
        <v>17</v>
      </c>
      <c r="G5" s="36" t="s">
        <v>18</v>
      </c>
      <c r="H5" s="36" t="s">
        <v>19</v>
      </c>
      <c r="I5" s="42"/>
    </row>
    <row r="6" spans="1:9" ht="84" customHeight="1" x14ac:dyDescent="0.25">
      <c r="A6" s="56" t="s">
        <v>117</v>
      </c>
      <c r="B6" s="28" t="s">
        <v>124</v>
      </c>
      <c r="C6" s="29" t="s">
        <v>119</v>
      </c>
      <c r="D6" s="29" t="s">
        <v>119</v>
      </c>
      <c r="E6" s="29" t="s">
        <v>119</v>
      </c>
      <c r="F6" s="29" t="s">
        <v>119</v>
      </c>
      <c r="G6" s="29" t="s">
        <v>119</v>
      </c>
      <c r="H6" s="29" t="s">
        <v>119</v>
      </c>
      <c r="I6" s="43"/>
    </row>
    <row r="7" spans="1:9" ht="120" customHeight="1" x14ac:dyDescent="0.25">
      <c r="A7" s="56" t="s">
        <v>116</v>
      </c>
      <c r="B7" s="28" t="s">
        <v>120</v>
      </c>
      <c r="C7" s="29" t="s">
        <v>119</v>
      </c>
      <c r="D7" s="29" t="s">
        <v>119</v>
      </c>
      <c r="E7" s="29" t="s">
        <v>119</v>
      </c>
      <c r="F7" s="29" t="s">
        <v>119</v>
      </c>
      <c r="G7" s="29" t="s">
        <v>119</v>
      </c>
      <c r="H7" s="29" t="s">
        <v>119</v>
      </c>
      <c r="I7" s="43"/>
    </row>
    <row r="8" spans="1:9" ht="77.25" customHeight="1" x14ac:dyDescent="0.25">
      <c r="A8" s="56"/>
      <c r="B8" s="28" t="s">
        <v>120</v>
      </c>
      <c r="C8" s="29" t="s">
        <v>119</v>
      </c>
      <c r="D8" s="29" t="s">
        <v>119</v>
      </c>
      <c r="E8" s="29" t="s">
        <v>119</v>
      </c>
      <c r="F8" s="29" t="s">
        <v>119</v>
      </c>
      <c r="G8" s="29" t="s">
        <v>119</v>
      </c>
      <c r="H8" s="29" t="s">
        <v>119</v>
      </c>
      <c r="I8" s="43"/>
    </row>
    <row r="9" spans="1:9" x14ac:dyDescent="0.25">
      <c r="A9" s="44"/>
      <c r="B9" s="45"/>
      <c r="C9" s="76" t="s">
        <v>21</v>
      </c>
      <c r="D9" s="76"/>
      <c r="E9" s="76"/>
      <c r="F9" s="37">
        <f>+SUM(F6:F8)</f>
        <v>0</v>
      </c>
      <c r="G9" s="26">
        <f>+SUM(G6:G8)</f>
        <v>0</v>
      </c>
      <c r="H9" s="27">
        <f>+SUM(H6:H8)</f>
        <v>0</v>
      </c>
      <c r="I9" s="46" t="s">
        <v>25</v>
      </c>
    </row>
    <row r="10" spans="1:9" x14ac:dyDescent="0.25">
      <c r="A10" s="44"/>
      <c r="B10" s="45"/>
      <c r="C10" s="45"/>
      <c r="D10" s="45"/>
      <c r="E10" s="47"/>
      <c r="F10" s="22">
        <f>(H9/365)+(G9/12)+F9</f>
        <v>0</v>
      </c>
      <c r="G10" s="72" t="s">
        <v>20</v>
      </c>
      <c r="H10" s="73"/>
      <c r="I10" s="64">
        <v>25</v>
      </c>
    </row>
    <row r="11" spans="1:9" x14ac:dyDescent="0.25">
      <c r="A11" s="44"/>
      <c r="B11" s="45"/>
      <c r="C11" s="45"/>
      <c r="D11" s="45"/>
      <c r="E11" s="47"/>
      <c r="F11" s="34"/>
      <c r="G11" s="32"/>
      <c r="H11" s="32"/>
      <c r="I11" s="44"/>
    </row>
    <row r="12" spans="1:9" x14ac:dyDescent="0.25">
      <c r="A12" s="79" t="s">
        <v>26</v>
      </c>
      <c r="B12" s="79"/>
      <c r="C12" s="79"/>
      <c r="D12" s="79"/>
      <c r="E12" s="79"/>
      <c r="F12" s="79"/>
      <c r="G12" s="79"/>
      <c r="H12" s="79"/>
      <c r="I12" s="79"/>
    </row>
    <row r="13" spans="1:9" x14ac:dyDescent="0.25">
      <c r="A13" s="65"/>
      <c r="B13" s="65"/>
      <c r="C13" s="65"/>
      <c r="D13" s="65"/>
      <c r="E13" s="65"/>
      <c r="F13" s="65"/>
      <c r="G13" s="65"/>
      <c r="H13" s="65"/>
      <c r="I13" s="48" t="s">
        <v>24</v>
      </c>
    </row>
    <row r="14" spans="1:9" ht="24" x14ac:dyDescent="0.25">
      <c r="A14" s="41"/>
      <c r="B14" s="35" t="s">
        <v>13</v>
      </c>
      <c r="C14" s="35" t="s">
        <v>14</v>
      </c>
      <c r="D14" s="35" t="s">
        <v>15</v>
      </c>
      <c r="E14" s="35" t="s">
        <v>16</v>
      </c>
      <c r="F14" s="36" t="s">
        <v>17</v>
      </c>
      <c r="G14" s="36" t="s">
        <v>18</v>
      </c>
      <c r="H14" s="36" t="s">
        <v>19</v>
      </c>
      <c r="I14" s="36" t="s">
        <v>23</v>
      </c>
    </row>
    <row r="15" spans="1:9" ht="63.75" customHeight="1" x14ac:dyDescent="0.25">
      <c r="A15" s="77"/>
      <c r="B15" s="28" t="s">
        <v>101</v>
      </c>
      <c r="C15" s="29" t="s">
        <v>103</v>
      </c>
      <c r="D15" s="23">
        <v>43081</v>
      </c>
      <c r="E15" s="23">
        <v>43101</v>
      </c>
      <c r="F15" s="24">
        <f>DATEDIF(D15,E15,"y")</f>
        <v>0</v>
      </c>
      <c r="G15" s="24">
        <f>DATEDIF(D15,E15,"ym")</f>
        <v>0</v>
      </c>
      <c r="H15" s="25">
        <f>DATEDIF(D15,E15,"md")</f>
        <v>20</v>
      </c>
      <c r="I15" s="43"/>
    </row>
    <row r="16" spans="1:9" ht="63.75" customHeight="1" x14ac:dyDescent="0.25">
      <c r="A16" s="78"/>
      <c r="B16" s="28" t="s">
        <v>101</v>
      </c>
      <c r="C16" s="29" t="s">
        <v>103</v>
      </c>
      <c r="D16" s="23">
        <v>42451</v>
      </c>
      <c r="E16" s="23">
        <v>43037</v>
      </c>
      <c r="F16" s="24">
        <f>DATEDIF(D16,E16,"y")</f>
        <v>1</v>
      </c>
      <c r="G16" s="24">
        <f>DATEDIF(D16,E16,"ym")</f>
        <v>7</v>
      </c>
      <c r="H16" s="25">
        <f>DATEDIF(D16,E16,"md")</f>
        <v>7</v>
      </c>
      <c r="I16" s="43"/>
    </row>
    <row r="17" spans="1:9" x14ac:dyDescent="0.25">
      <c r="A17" s="44"/>
      <c r="B17" s="45"/>
      <c r="C17" s="76" t="s">
        <v>21</v>
      </c>
      <c r="D17" s="76"/>
      <c r="E17" s="76"/>
      <c r="F17" s="37">
        <f>+SUM(F15:F16)</f>
        <v>1</v>
      </c>
      <c r="G17" s="26">
        <f>+SUM(G15:G16)</f>
        <v>7</v>
      </c>
      <c r="H17" s="27">
        <f>+SUM(H15:H16)</f>
        <v>27</v>
      </c>
      <c r="I17" s="46" t="s">
        <v>25</v>
      </c>
    </row>
    <row r="18" spans="1:9" ht="28.5" customHeight="1" x14ac:dyDescent="0.25">
      <c r="A18" s="44"/>
      <c r="B18" s="45"/>
      <c r="C18" s="45"/>
      <c r="D18" s="45"/>
      <c r="E18" s="47"/>
      <c r="F18" s="22">
        <f>(H17/365)+(G17/12)+F17</f>
        <v>1.6573059360730595</v>
      </c>
      <c r="G18" s="72" t="s">
        <v>20</v>
      </c>
      <c r="H18" s="73"/>
      <c r="I18" s="42">
        <v>100</v>
      </c>
    </row>
    <row r="19" spans="1:9" ht="15.75" thickBot="1" x14ac:dyDescent="0.3"/>
    <row r="20" spans="1:9" ht="15.75" thickBot="1" x14ac:dyDescent="0.3">
      <c r="F20" s="116" t="s">
        <v>28</v>
      </c>
      <c r="G20" s="117"/>
      <c r="H20" s="117"/>
      <c r="I20" s="118">
        <v>125</v>
      </c>
    </row>
    <row r="32" spans="1:9" x14ac:dyDescent="0.25">
      <c r="A32" s="123"/>
      <c r="B32" s="123"/>
    </row>
    <row r="33" spans="1:2" x14ac:dyDescent="0.25">
      <c r="A33" s="123"/>
      <c r="B33" s="123"/>
    </row>
  </sheetData>
  <customSheetViews>
    <customSheetView guid="{F2E4A41C-2EFD-4621-AFF5-FA2CC0D9A24D}" topLeftCell="A13">
      <selection activeCell="A25" sqref="A25"/>
      <pageMargins left="0.7" right="0.7" top="0.75" bottom="0.75" header="0.3" footer="0.3"/>
    </customSheetView>
    <customSheetView guid="{78E235B8-33A1-427D-A2AE-7E86B2DC7C48}" topLeftCell="A13">
      <selection activeCell="A25" sqref="A25"/>
      <pageMargins left="0.7" right="0.7" top="0.75" bottom="0.75" header="0.3" footer="0.3"/>
    </customSheetView>
  </customSheetViews>
  <mergeCells count="9">
    <mergeCell ref="A15:A16"/>
    <mergeCell ref="C17:E17"/>
    <mergeCell ref="G18:H18"/>
    <mergeCell ref="F20:H20"/>
    <mergeCell ref="A2:I2"/>
    <mergeCell ref="A3:I3"/>
    <mergeCell ref="C9:E9"/>
    <mergeCell ref="G10:H10"/>
    <mergeCell ref="A12:I1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A4FA9-A91B-4309-9F29-BE37B97E8C1D}">
  <dimension ref="A5:B12"/>
  <sheetViews>
    <sheetView workbookViewId="0">
      <selection activeCell="B12" sqref="B12"/>
    </sheetView>
  </sheetViews>
  <sheetFormatPr baseColWidth="10" defaultRowHeight="15" x14ac:dyDescent="0.25"/>
  <cols>
    <col min="1" max="1" width="47.5703125" customWidth="1"/>
  </cols>
  <sheetData>
    <row r="5" spans="1:2" x14ac:dyDescent="0.25">
      <c r="A5" s="80" t="s">
        <v>31</v>
      </c>
      <c r="B5" s="80"/>
    </row>
    <row r="6" spans="1:2" x14ac:dyDescent="0.25">
      <c r="A6" s="39"/>
      <c r="B6" s="39"/>
    </row>
    <row r="7" spans="1:2" x14ac:dyDescent="0.25">
      <c r="A7" t="s">
        <v>29</v>
      </c>
      <c r="B7">
        <v>300</v>
      </c>
    </row>
    <row r="8" spans="1:2" x14ac:dyDescent="0.25">
      <c r="A8" t="s">
        <v>30</v>
      </c>
      <c r="B8">
        <v>200</v>
      </c>
    </row>
    <row r="9" spans="1:2" x14ac:dyDescent="0.25">
      <c r="A9" t="s">
        <v>58</v>
      </c>
      <c r="B9">
        <v>50</v>
      </c>
    </row>
    <row r="10" spans="1:2" x14ac:dyDescent="0.25">
      <c r="A10" t="s">
        <v>59</v>
      </c>
      <c r="B10">
        <v>125</v>
      </c>
    </row>
    <row r="11" spans="1:2" x14ac:dyDescent="0.25">
      <c r="A11" s="40" t="s">
        <v>22</v>
      </c>
      <c r="B11">
        <f>B7+B8+B9+B10</f>
        <v>675</v>
      </c>
    </row>
    <row r="12" spans="1:2" x14ac:dyDescent="0.25">
      <c r="A12" s="40"/>
    </row>
  </sheetData>
  <mergeCells count="1">
    <mergeCell ref="A5:B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D587C-481A-4159-B7BE-CDD64F4A3394}">
  <dimension ref="A4:C22"/>
  <sheetViews>
    <sheetView tabSelected="1" workbookViewId="0">
      <selection activeCell="B13" sqref="B13"/>
    </sheetView>
  </sheetViews>
  <sheetFormatPr baseColWidth="10" defaultRowHeight="15" x14ac:dyDescent="0.25"/>
  <cols>
    <col min="1" max="1" width="33.28515625" customWidth="1"/>
    <col min="2" max="2" width="51.7109375" customWidth="1"/>
    <col min="3" max="3" width="30.28515625" customWidth="1"/>
    <col min="4" max="4" width="47.5703125" customWidth="1"/>
  </cols>
  <sheetData>
    <row r="4" spans="1:3" ht="30" x14ac:dyDescent="0.25">
      <c r="A4" s="14" t="s">
        <v>96</v>
      </c>
      <c r="B4" s="16" t="s">
        <v>11</v>
      </c>
      <c r="C4" s="16" t="s">
        <v>12</v>
      </c>
    </row>
    <row r="5" spans="1:3" x14ac:dyDescent="0.25">
      <c r="A5" s="15">
        <v>1</v>
      </c>
      <c r="B5" s="15" t="s">
        <v>109</v>
      </c>
      <c r="C5" s="15" t="s">
        <v>104</v>
      </c>
    </row>
    <row r="7" spans="1:3" ht="45" x14ac:dyDescent="0.25">
      <c r="A7" s="14" t="s">
        <v>97</v>
      </c>
      <c r="B7" s="16" t="s">
        <v>11</v>
      </c>
      <c r="C7" s="16" t="s">
        <v>12</v>
      </c>
    </row>
    <row r="8" spans="1:3" x14ac:dyDescent="0.25">
      <c r="A8" s="15">
        <v>1</v>
      </c>
      <c r="B8" s="15" t="s">
        <v>106</v>
      </c>
      <c r="C8" s="15" t="s">
        <v>61</v>
      </c>
    </row>
    <row r="9" spans="1:3" x14ac:dyDescent="0.25">
      <c r="A9" s="15">
        <v>2</v>
      </c>
      <c r="B9" s="15" t="s">
        <v>107</v>
      </c>
      <c r="C9" s="15" t="s">
        <v>105</v>
      </c>
    </row>
    <row r="10" spans="1:3" x14ac:dyDescent="0.25">
      <c r="A10" s="15">
        <v>3</v>
      </c>
      <c r="B10" s="15" t="s">
        <v>108</v>
      </c>
      <c r="C10" s="15" t="s">
        <v>61</v>
      </c>
    </row>
    <row r="12" spans="1:3" x14ac:dyDescent="0.25">
      <c r="A12" s="14" t="s">
        <v>98</v>
      </c>
      <c r="B12" s="16" t="s">
        <v>11</v>
      </c>
      <c r="C12" s="16" t="s">
        <v>12</v>
      </c>
    </row>
    <row r="13" spans="1:3" x14ac:dyDescent="0.25">
      <c r="A13" s="15">
        <v>1</v>
      </c>
      <c r="B13" s="15" t="s">
        <v>110</v>
      </c>
      <c r="C13" s="15" t="s">
        <v>104</v>
      </c>
    </row>
    <row r="15" spans="1:3" x14ac:dyDescent="0.25">
      <c r="A15" s="14" t="s">
        <v>99</v>
      </c>
      <c r="B15" s="16" t="s">
        <v>11</v>
      </c>
      <c r="C15" s="16" t="s">
        <v>12</v>
      </c>
    </row>
    <row r="16" spans="1:3" x14ac:dyDescent="0.25">
      <c r="A16" s="15">
        <v>1</v>
      </c>
      <c r="B16" s="15" t="s">
        <v>111</v>
      </c>
      <c r="C16" s="15" t="s">
        <v>104</v>
      </c>
    </row>
    <row r="18" spans="1:3" x14ac:dyDescent="0.25">
      <c r="A18" s="14" t="s">
        <v>100</v>
      </c>
      <c r="B18" s="16" t="s">
        <v>11</v>
      </c>
      <c r="C18" s="16" t="s">
        <v>12</v>
      </c>
    </row>
    <row r="19" spans="1:3" x14ac:dyDescent="0.25">
      <c r="A19" s="15">
        <v>1</v>
      </c>
      <c r="B19" s="15" t="s">
        <v>113</v>
      </c>
      <c r="C19" s="15" t="s">
        <v>104</v>
      </c>
    </row>
    <row r="20" spans="1:3" x14ac:dyDescent="0.25">
      <c r="A20" s="15">
        <v>2</v>
      </c>
      <c r="B20" s="15"/>
      <c r="C20" s="15"/>
    </row>
    <row r="21" spans="1:3" x14ac:dyDescent="0.25">
      <c r="A21" s="15">
        <v>3</v>
      </c>
      <c r="B21" s="15"/>
      <c r="C21" s="15"/>
    </row>
    <row r="22" spans="1:3" x14ac:dyDescent="0.25">
      <c r="A22" s="15">
        <v>4</v>
      </c>
      <c r="B22" s="15"/>
      <c r="C22" s="15"/>
    </row>
  </sheetData>
  <customSheetViews>
    <customSheetView guid="{F2E4A41C-2EFD-4621-AFF5-FA2CC0D9A24D}" topLeftCell="C10">
      <selection activeCell="D22" sqref="D22"/>
      <pageMargins left="0.7" right="0.7" top="0.75" bottom="0.75" header="0.3" footer="0.3"/>
    </customSheetView>
    <customSheetView guid="{78E235B8-33A1-427D-A2AE-7E86B2DC7C48}">
      <selection activeCell="C17" sqref="C17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EXPERIENCIA HABILITANTE </vt:lpstr>
      <vt:lpstr>EXPERIENCIA DE LOS PROFESIONALE</vt:lpstr>
      <vt:lpstr>EXPERIENCIA ADICIONAL DEL PROP</vt:lpstr>
      <vt:lpstr>EXP OBJETO DE CAL DIRECTOR  </vt:lpstr>
      <vt:lpstr>EXP OBJETO DE CAL CORDINADOR </vt:lpstr>
      <vt:lpstr>EXP OBJETO DE CAL COORD TECNICO</vt:lpstr>
      <vt:lpstr>PONDERADO GENERAL </vt:lpstr>
      <vt:lpstr>CARTAS DE COMPROMISO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Troilo Vitta</dc:creator>
  <cp:lastModifiedBy>Windows User</cp:lastModifiedBy>
  <dcterms:created xsi:type="dcterms:W3CDTF">2018-09-07T19:34:44Z</dcterms:created>
  <dcterms:modified xsi:type="dcterms:W3CDTF">2018-10-23T20:53:08Z</dcterms:modified>
</cp:coreProperties>
</file>