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ola Trolio\Desktop\EMPRESA METRO\PROCESOS\CONSURSO DE MÉRITOS INSUMOS\concurso de meritos nuevo\nuevo\PROPUESTAS\EVALUACIONES FINALES\"/>
    </mc:Choice>
  </mc:AlternateContent>
  <xr:revisionPtr revIDLastSave="0" documentId="10_ncr:100000_{6943B621-D453-4D64-BC1A-DEFCEE44DAC3}" xr6:coauthVersionLast="31" xr6:coauthVersionMax="31" xr10:uidLastSave="{00000000-0000-0000-0000-000000000000}"/>
  <bookViews>
    <workbookView xWindow="0" yWindow="0" windowWidth="28800" windowHeight="11925" tabRatio="749" xr2:uid="{DD108ABA-A5C0-42A5-A316-40C0E12FFDBE}"/>
  </bookViews>
  <sheets>
    <sheet name="EXPERIENCIA HABILITANTE " sheetId="1" r:id="rId1"/>
    <sheet name="EXPERIENCIA ADICIONAL DEL PROP" sheetId="2" r:id="rId2"/>
    <sheet name="EXPERIENCIA DE LOS PROFESIONALE" sheetId="3" r:id="rId3"/>
    <sheet name="EXP OBJETO DE CAL DIRECTOR  " sheetId="4" r:id="rId4"/>
    <sheet name="EXP OBJETO DE CAL CORRDINADOR " sheetId="5" r:id="rId5"/>
    <sheet name="EXP OBJETO DE CAL COORD TECNICO" sheetId="6" r:id="rId6"/>
    <sheet name="PONDERADO GENERAL " sheetId="10" r:id="rId7"/>
    <sheet name="CARTAS DE COMPROMISO " sheetId="8" r:id="rId8"/>
  </sheets>
  <calcPr calcId="179017"/>
  <customWorkbookViews>
    <customWorkbookView name="Paola Troilo Vitta - Vista personalizada" guid="{F2E4A41C-2EFD-4621-AFF5-FA2CC0D9A24D}" mergeInterval="0" personalView="1" maximized="1" xWindow="-8" yWindow="-8" windowWidth="1936" windowHeight="1056" tabRatio="578" activeSheetId="2"/>
    <customWorkbookView name="Juan.Rodas - Vista personalizada" guid="{78E235B8-33A1-427D-A2AE-7E86B2DC7C48}" mergeInterval="0" personalView="1" yWindow="40" windowWidth="960" windowHeight="1040" tabRatio="578" activeSheetId="3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10" l="1"/>
  <c r="H9" i="3" l="1"/>
  <c r="H10" i="3"/>
  <c r="H11" i="3"/>
  <c r="H12" i="3"/>
  <c r="G9" i="3"/>
  <c r="G10" i="3"/>
  <c r="G11" i="3"/>
  <c r="G12" i="3"/>
  <c r="F9" i="3"/>
  <c r="F10" i="3"/>
  <c r="F11" i="3"/>
  <c r="F12" i="3"/>
  <c r="Z8" i="3" l="1"/>
  <c r="F8" i="3"/>
  <c r="G8" i="3"/>
  <c r="G13" i="3" s="1"/>
  <c r="H8" i="3"/>
  <c r="H13" i="3" s="1"/>
  <c r="G8" i="6" l="1"/>
  <c r="H8" i="6"/>
  <c r="I8" i="6"/>
  <c r="I15" i="6"/>
  <c r="H15" i="6"/>
  <c r="G15" i="6"/>
  <c r="I15" i="5"/>
  <c r="H15" i="5"/>
  <c r="G15" i="5"/>
  <c r="I15" i="4"/>
  <c r="H15" i="4"/>
  <c r="G15" i="4"/>
  <c r="G9" i="6" l="1"/>
  <c r="I9" i="6"/>
  <c r="I17" i="6"/>
  <c r="H17" i="6"/>
  <c r="G17" i="6"/>
  <c r="H9" i="6"/>
  <c r="I16" i="5"/>
  <c r="G16" i="5"/>
  <c r="H16" i="5"/>
  <c r="I9" i="5"/>
  <c r="H9" i="5"/>
  <c r="G9" i="5"/>
  <c r="G18" i="4"/>
  <c r="H18" i="4"/>
  <c r="I18" i="4"/>
  <c r="I9" i="4"/>
  <c r="H9" i="4"/>
  <c r="G9" i="4"/>
  <c r="G18" i="6" l="1"/>
  <c r="G10" i="6"/>
  <c r="G17" i="5"/>
  <c r="G10" i="5"/>
  <c r="G19" i="4"/>
  <c r="G10" i="4"/>
  <c r="AA8" i="3"/>
  <c r="AB8" i="3"/>
  <c r="R9" i="3"/>
  <c r="Q9" i="3"/>
  <c r="P9" i="3"/>
  <c r="R8" i="3"/>
  <c r="Q8" i="3"/>
  <c r="P8" i="3"/>
  <c r="AB9" i="3" l="1"/>
  <c r="AA9" i="3"/>
  <c r="F13" i="3"/>
  <c r="Z9" i="3"/>
  <c r="P10" i="3"/>
  <c r="Q10" i="3"/>
  <c r="R10" i="3"/>
  <c r="Z10" i="3" l="1"/>
  <c r="F14" i="3"/>
  <c r="P11" i="3"/>
</calcChain>
</file>

<file path=xl/sharedStrings.xml><?xml version="1.0" encoding="utf-8"?>
<sst xmlns="http://schemas.openxmlformats.org/spreadsheetml/2006/main" count="330" uniqueCount="107">
  <si>
    <t>CONTRATO 1</t>
  </si>
  <si>
    <t>CONTRATO 2</t>
  </si>
  <si>
    <t>CONTRATO 3</t>
  </si>
  <si>
    <t>CONTRATO 4</t>
  </si>
  <si>
    <t>CONTRATO 5</t>
  </si>
  <si>
    <t xml:space="preserve">EXPERIENCIA HABILITANTE </t>
  </si>
  <si>
    <t>SUMA TOTAL SMLMV</t>
  </si>
  <si>
    <t xml:space="preserve">DIRECTOR DE PROYECTO
Profesional Evaluable 1
</t>
  </si>
  <si>
    <t>CUMPLE/NO CUMPLE</t>
  </si>
  <si>
    <t xml:space="preserve">50 PUNTOS </t>
  </si>
  <si>
    <t>50 PUNTOS</t>
  </si>
  <si>
    <t xml:space="preserve">EDUCACIÓN </t>
  </si>
  <si>
    <t xml:space="preserve">NOMBRE </t>
  </si>
  <si>
    <t xml:space="preserve">CARTA DE COMPROMISO </t>
  </si>
  <si>
    <t xml:space="preserve">PROFESIONAL SG-SST </t>
  </si>
  <si>
    <t>ENTIDAD CONTRATANTE</t>
  </si>
  <si>
    <t>CARGO</t>
  </si>
  <si>
    <t>FECHA INICIAL</t>
  </si>
  <si>
    <t>FECHA FINAL</t>
  </si>
  <si>
    <t xml:space="preserve">AÑOS </t>
  </si>
  <si>
    <t xml:space="preserve">MESES </t>
  </si>
  <si>
    <t>DIAS</t>
  </si>
  <si>
    <t>Total en años</t>
  </si>
  <si>
    <t>TOTAL TIEMPO EXPERIENCIA</t>
  </si>
  <si>
    <t xml:space="preserve">CUMPLE </t>
  </si>
  <si>
    <t xml:space="preserve">TOTAL </t>
  </si>
  <si>
    <t>OBSERVACIONES</t>
  </si>
  <si>
    <t>100 PUNTOS</t>
  </si>
  <si>
    <t>PUNTAJE</t>
  </si>
  <si>
    <t>EXPERIENCIA ADICIONAL</t>
  </si>
  <si>
    <t>DIRECTOR DE PROYECTO
Profesional Evaluable 1</t>
  </si>
  <si>
    <t>TOTAL PUNTOS</t>
  </si>
  <si>
    <t>EXPERIENCIA ADICIONAL DEL PROPONENTE</t>
  </si>
  <si>
    <t xml:space="preserve">PUNTAJE ADICIONAL DEL DIRECTOR </t>
  </si>
  <si>
    <t>PUNTAJE DE LA CAMARA DE LA PROPIEDAD RAIZ</t>
  </si>
  <si>
    <t>Dar cumplimiento al requisito de conformidad con lo dispuesto en el SECOP II – Cuestionario (3).
Para acreditar la experiencia habilitante el proponente deberá demostrar haber ejecutado contratos, cuyos valores ejecutados sumen un valor igual o superior a 887 SMMLV, en máximo 6 contratos registrados en el RUP, suscritos y ejecutados con entidades públicas y/o privadas.
Los objetos de los contratos a acreditar deberán encontrarse dentro del siguiente código:</t>
  </si>
  <si>
    <t>CONTRATO 6</t>
  </si>
  <si>
    <t>Presentación de experiencia adicional por componentes:
- Se asignarán 150 puntos al proponente que acredite un contrato con actividades de elaboración de estudios de títulos; adicional y diferente a los acreditados en la experiencia habilitante.</t>
  </si>
  <si>
    <t>Se asignarán 150 puntos al proponente que acredite un contrato actividades de elaboración de fichas prediales, levantamientos topográficos adicional y diferente a los acreditados en la experiencia habilitante.</t>
  </si>
  <si>
    <t>Para el caso de los proponentes que acredite haber suscrito 1 contrato con actividades de elaboración de estudios de títulos, elaboración de fichas prediales, levantamientos topográficos; adicional a los descritos en la experiencia habilitante, la EMB asignará 300 puntos.</t>
  </si>
  <si>
    <t xml:space="preserve">300 PUNTOS </t>
  </si>
  <si>
    <t>Acreditar cualquier profesión siempre que cuente con mínimo 15 años de haber obtenido su título profesional, para lo cual deberá presentar el diploma o el acta de grado expedida por la correspondiente entidad educativa.</t>
  </si>
  <si>
    <t>8 años como director de proyectos de gestión predial, para los ingenieros contados a partir de la expedición de la tarjeta profesional y para las demás profesiones a partir de la terminación y aprobación del pensum académico, debidamente certificado por la entidad educativa o a partir de la expedición del diploma de grado, exceptuando las profesiones relacionadas con el sistema de seguridad social en salud en las cuales la experiencia profesional se computará a partir de la inscripción o registro profesional.</t>
  </si>
  <si>
    <t xml:space="preserve">COORDINADOR JURÍDICO
Profesional Evaluable 2
</t>
  </si>
  <si>
    <t>ABOGADO con mínimo 7 años de haber obtenido su título profesional, para lo cual deberá presentar el diploma o el acta de grado expedida por la correspondiente entidad educativa</t>
  </si>
  <si>
    <t xml:space="preserve">5 años como coordinador jurídico de proyectos de gestión predial contados a partir de la terminación y aprobación del pensum académico, debidamente certificado por la entidad educativa o a partir de la expedición del diploma de grado. </t>
  </si>
  <si>
    <t>COORDINADOR
TÉCNICO
Profesional Evaluable 3</t>
  </si>
  <si>
    <t xml:space="preserve">Ingeniero catastral o geodesta o ingeniero civil o ingeniero topográfico o afines con mínimo 7 años de haber obtenido su título profesional, para lo cual deberá presentar el diploma o el acta de grado expedida por la correspondiente entidad educativa.. </t>
  </si>
  <si>
    <t>5 años como coordinador técnico de proyectos de gestión predial, contados a partir de la expedición de la tarjeta profesional.</t>
  </si>
  <si>
    <t>Dos (2) años de experiencia profesional adicionales a los de experiencia específica habilitante y de experiencia específica de puntaje;Tres (3) años de experiencia profesional adicionales a los de experiencia específica habilitante y de experiencia específica de puntaje;</t>
  </si>
  <si>
    <t>COORDINADOR JURIDICO
Profesional Evaluable 2</t>
  </si>
  <si>
    <t>Por la acreditación de estudios de Maestría o Doctorado en cualquiera de las siguientes áreas: Gestión Territorial o Derecho Urbano o Planeación Urbana y Regional o Geografía o derecho de tierras o derecho notarial y registral o Derecho administrativo o Derecho (con la correspondiente certificación de profundización en Derecho Urbano o administrativo) o ciencias de la información y las comunicaciones (con la correspondiente certificación de profundización en geomática) o administración de tecnologías de información (con la correspondiente certificación de profundización en geomática) o Geomática o Derecho Público. (100 PUNTOS)</t>
  </si>
  <si>
    <t>Por la acreditación de estudios de Especialización en cualquiera de las siguientes áreas: Gestión Territorial o Avalúos o Sistemas de Información Geográfica o Especialización Geomántica o Derecho Urbano o Planeación Territorial o derecho de tierras o derecho notarial y registral o derecho administrativo o Geomática o Derecho Público. (50 PUNTOS)</t>
  </si>
  <si>
    <t>Por la acreditación de estudios de Maestría o Doctorado en cualquiera de las siguientes áreas: Gestión Territorial o Derecho Urbano o Planeación Urbana y Regional o Geografía o derecho de tierras o derecho notarial y registral o derecho administrativo o Derecho (con la correspondiente certificación de profundización en Derecho Urbano o administrativo) o Ciencias de la información y las comunicaciones (con la correspondiente certificación de profundización en geomática) o administración de tecnologías de información (con la correspondiente certificación de profundización en geomática) o Geomática o Derecho Público. (50 PUNTOS)</t>
  </si>
  <si>
    <t>Por la acreditación de estudios de Especialización en cualquiera de las siguientes áreas: Gestión Territorial o Avalúos o Sistemas de Información Geográfica o Especialización Geomántica o Derecho Urbano o Planeación Territorial o derecho de tierras o derecho notarial y registral o derecho administrativo o Geomática o derecho inmobiliario.(25 PUNTOS)</t>
  </si>
  <si>
    <t xml:space="preserve">Union Temporal Tesalia 2014: Objeto: Inspeccion -(actualizacion o revision) elaboracion de ficha predial. Se aclara con la presente certificacion que este item Incluye reconocimiuento fisico el area de nteres,m levantamiento topografico, georeferenciacion del area de interes, identificacion y actualizacion de linderos, calsificacion de construcciones, reconocimiento de mejoras, elaboracion de inventario de cultivos y especies vegetativas y reconocimiento, elaboracion de estudio de titulos </t>
  </si>
  <si>
    <t xml:space="preserve">MARCOS JAVIER MOTTA PERDOMO </t>
  </si>
  <si>
    <t xml:space="preserve">EMPRESAS PUBLICAS DE NEIVA </t>
  </si>
  <si>
    <t xml:space="preserve">ASESOR </t>
  </si>
  <si>
    <t>INCIVIL S.A.S</t>
  </si>
  <si>
    <t xml:space="preserve">DIRECTOR </t>
  </si>
  <si>
    <t>ARBITRIUM</t>
  </si>
  <si>
    <t>ABOGADO- GRADUADO EL 16 DE MAYO DE 2003</t>
  </si>
  <si>
    <t>MAGDALEMA ROJAS ALVAREZ</t>
  </si>
  <si>
    <t xml:space="preserve">ABOGADA- GRADUADA 25 DE FEBRERO DE 2011, CON 7 AÑOS DE EXPERIENCIA </t>
  </si>
  <si>
    <t xml:space="preserve">INFERCAL S.A </t>
  </si>
  <si>
    <t xml:space="preserve">COORDINADORA JURIDICA </t>
  </si>
  <si>
    <t xml:space="preserve">ARBITRIUM </t>
  </si>
  <si>
    <t xml:space="preserve">COORDINADORA PREDIAL </t>
  </si>
  <si>
    <t xml:space="preserve">INGENIERO CIVIL DEL 28 DE AGOSTO 2004- CON MAS DE 14 AÑOS </t>
  </si>
  <si>
    <t>TM SOLUCIONES</t>
  </si>
  <si>
    <t xml:space="preserve">RAFAEL ANDRES </t>
  </si>
  <si>
    <t xml:space="preserve">COORDINADORE TECNICO </t>
  </si>
  <si>
    <t>CUMPLE</t>
  </si>
  <si>
    <t>Agencia Nacional de Infraestructura- ANI:Prestar a la Agencia Nacional de Infraestructira sus servicios profesionales especializados para: i) Reconstruccion de expedientes prediales sin culminar y el desarrollo de su gestion y adquisicion predial. Ii) Reconstruccion  y revison de expedientes prediales culminados del proyecto vial BOSA- GRANADA-GIRARDOT, con ocasion de la reversion del contrato de concesion GG-040 de 2004</t>
  </si>
  <si>
    <t xml:space="preserve">PUNTAJE ADICIONAL DEL COORDINADOR JURIDICO </t>
  </si>
  <si>
    <t>PUNTAJE ADICIONAL DEL COORDINADOR TECNICO</t>
  </si>
  <si>
    <t>Magister en Derecho Administrativo de la Universidad Libre de Colombia, 19 de Febrero de 2014</t>
  </si>
  <si>
    <t xml:space="preserve">TM SOLUCIONES </t>
  </si>
  <si>
    <t>UNIVERSIDAD</t>
  </si>
  <si>
    <t xml:space="preserve">Magister en Derecho Público </t>
  </si>
  <si>
    <t xml:space="preserve">OSCAR HERNANDO ANDRADE LARA </t>
  </si>
  <si>
    <t xml:space="preserve">COORDINADOR JURIDICO </t>
  </si>
  <si>
    <t>BIOCIVIL INF LTDA</t>
  </si>
  <si>
    <t>COORDINADOR TECNICO</t>
  </si>
  <si>
    <t xml:space="preserve">Por la acreditación de estudios de Maestría o Doctorado en cualquiera de las siguientes áreas: Gestión Territorial o Derecho Urbano o Planeación Urbana y Regional o Geografía o derecho de tierras o derecho notarial y registral o derecho administrativo o Derecho (con la correspondiente certificación de profundización en Derecho Urbano o administrativo) o Ciencias de la información y las comunicaciones (con la correspondiente certificación de profundización en geomática) o administración de tecnologías de información (con la correspondiente certificación de profundización en geomática) o Geomática o Derecho Público. 40 PUNTOS </t>
  </si>
  <si>
    <t>Por la acreditación de estudios de Especialización en cualquiera de las siguientes áreas: Gestión Territorial o Avalúos o Sistemas de Información Geográfica o Especialización Geomántica o Derecho Urbano o Planeación Territorial o derecho de tierras o derecho notarial y registral o derecho administrativo o Geomática. PUNTOS 25</t>
  </si>
  <si>
    <t xml:space="preserve">COORDINADOR TECNICO </t>
  </si>
  <si>
    <t xml:space="preserve">COMISION DE TOPOGRAFIA </t>
  </si>
  <si>
    <t xml:space="preserve">COMSION DE TOPOGRAFIA </t>
  </si>
  <si>
    <t xml:space="preserve">GERMAN MEJIA </t>
  </si>
  <si>
    <t xml:space="preserve">LUIS GERMAN VARGAS SILVA </t>
  </si>
  <si>
    <t xml:space="preserve">BRAYAN ALBERTO VARGAS </t>
  </si>
  <si>
    <t xml:space="preserve">DANIEL ALEJNDRO GONZALEZ </t>
  </si>
  <si>
    <t xml:space="preserve">INGENIERO CATASTRAL </t>
  </si>
  <si>
    <t xml:space="preserve">YOHAIRA MILENA GUERRERO </t>
  </si>
  <si>
    <t xml:space="preserve">LINA MARIA MEDINA CASTRO </t>
  </si>
  <si>
    <t xml:space="preserve">TOPOGRAFO </t>
  </si>
  <si>
    <t xml:space="preserve">CARLOS ALBERTO GONZALEZ PARRA </t>
  </si>
  <si>
    <t xml:space="preserve">ABOGADOS </t>
  </si>
  <si>
    <t xml:space="preserve">RONNY FABIAN TORRES </t>
  </si>
  <si>
    <t xml:space="preserve">GLORIA JANET SALAZAR </t>
  </si>
  <si>
    <t xml:space="preserve">HEIDI DAYAN ALVARADO </t>
  </si>
  <si>
    <t>COORDINADOR TECNICO 
Profesional Evaluable 3</t>
  </si>
  <si>
    <t>NO PRESENTA</t>
  </si>
  <si>
    <t>200 PUNTOS</t>
  </si>
  <si>
    <t>40 PUNTOS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</si>
</sst>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"/>
    <numFmt numFmtId="165" formatCode="[$-C0A]d\-mmm\-yy;@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9"/>
        <bgColor indexed="26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27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5" xfId="0" applyBorder="1" applyAlignment="1">
      <alignment vertical="top"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horizontal="right" wrapText="1"/>
    </xf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0" fillId="0" borderId="0" xfId="0" applyBorder="1" applyAlignment="1">
      <alignment wrapText="1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3" fillId="2" borderId="14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2" fontId="3" fillId="0" borderId="16" xfId="0" applyNumberFormat="1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/>
    </xf>
    <xf numFmtId="0" fontId="3" fillId="6" borderId="18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right" wrapText="1"/>
    </xf>
    <xf numFmtId="0" fontId="3" fillId="0" borderId="0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2" fontId="3" fillId="0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6" borderId="2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7" borderId="1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65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vertical="top" wrapText="1"/>
    </xf>
    <xf numFmtId="0" fontId="1" fillId="0" borderId="10" xfId="0" applyFont="1" applyBorder="1" applyAlignment="1">
      <alignment horizontal="center" vertical="center"/>
    </xf>
    <xf numFmtId="0" fontId="0" fillId="0" borderId="10" xfId="0" applyBorder="1"/>
    <xf numFmtId="0" fontId="1" fillId="0" borderId="0" xfId="0" applyFont="1" applyBorder="1"/>
    <xf numFmtId="0" fontId="0" fillId="0" borderId="0" xfId="0" applyFill="1" applyBorder="1" applyAlignment="1">
      <alignment horizontal="center" wrapText="1"/>
    </xf>
    <xf numFmtId="0" fontId="3" fillId="3" borderId="0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wrapText="1"/>
    </xf>
    <xf numFmtId="164" fontId="0" fillId="0" borderId="1" xfId="0" applyNumberFormat="1" applyBorder="1" applyAlignment="1">
      <alignment horizontal="center" wrapText="1"/>
    </xf>
    <xf numFmtId="16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3" fillId="3" borderId="0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top" wrapText="1"/>
    </xf>
    <xf numFmtId="0" fontId="5" fillId="4" borderId="10" xfId="0" applyFont="1" applyFill="1" applyBorder="1" applyAlignment="1">
      <alignment horizontal="center" vertical="top" wrapText="1"/>
    </xf>
    <xf numFmtId="0" fontId="5" fillId="4" borderId="11" xfId="0" applyFont="1" applyFill="1" applyBorder="1" applyAlignment="1">
      <alignment horizontal="center" vertical="top" wrapText="1"/>
    </xf>
    <xf numFmtId="0" fontId="5" fillId="4" borderId="12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top" wrapText="1"/>
    </xf>
    <xf numFmtId="0" fontId="5" fillId="0" borderId="13" xfId="0" applyFont="1" applyBorder="1" applyAlignment="1">
      <alignment horizontal="center" wrapText="1"/>
    </xf>
    <xf numFmtId="0" fontId="5" fillId="0" borderId="0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wrapText="1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5" fillId="0" borderId="2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/>
    </xf>
    <xf numFmtId="0" fontId="3" fillId="0" borderId="22" xfId="0" applyFont="1" applyFill="1" applyBorder="1" applyAlignment="1">
      <alignment horizontal="center"/>
    </xf>
    <xf numFmtId="0" fontId="8" fillId="0" borderId="0" xfId="0" applyFont="1" applyAlignment="1">
      <alignment wrapText="1"/>
    </xf>
    <xf numFmtId="0" fontId="7" fillId="0" borderId="10" xfId="0" applyFont="1" applyBorder="1" applyAlignment="1">
      <alignment horizontal="center" wrapText="1"/>
    </xf>
    <xf numFmtId="0" fontId="7" fillId="0" borderId="11" xfId="0" applyFont="1" applyBorder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8" fillId="0" borderId="13" xfId="0" applyFont="1" applyBorder="1" applyAlignment="1">
      <alignment wrapText="1"/>
    </xf>
    <xf numFmtId="0" fontId="7" fillId="7" borderId="13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vertical="center" wrapText="1"/>
    </xf>
    <xf numFmtId="0" fontId="5" fillId="0" borderId="12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wrapText="1"/>
    </xf>
    <xf numFmtId="0" fontId="7" fillId="0" borderId="9" xfId="0" applyFont="1" applyBorder="1" applyAlignment="1">
      <alignment horizontal="center" wrapText="1"/>
    </xf>
    <xf numFmtId="0" fontId="7" fillId="0" borderId="24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8" fillId="0" borderId="0" xfId="0" applyFont="1" applyBorder="1" applyAlignment="1">
      <alignment wrapText="1"/>
    </xf>
    <xf numFmtId="0" fontId="5" fillId="0" borderId="25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1600200</xdr:rowOff>
    </xdr:from>
    <xdr:to>
      <xdr:col>0</xdr:col>
      <xdr:colOff>4543425</xdr:colOff>
      <xdr:row>5</xdr:row>
      <xdr:rowOff>3321085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4B224B8-7940-496B-A63B-509A9E5C54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562225"/>
          <a:ext cx="4543425" cy="1720885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5</xdr:row>
      <xdr:rowOff>3314700</xdr:rowOff>
    </xdr:from>
    <xdr:to>
      <xdr:col>0</xdr:col>
      <xdr:colOff>4558861</xdr:colOff>
      <xdr:row>5</xdr:row>
      <xdr:rowOff>4152900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459B757-B618-465A-8AA4-EF2D2FAE90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150" y="4276725"/>
          <a:ext cx="4501711" cy="838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14</xdr:row>
      <xdr:rowOff>35719</xdr:rowOff>
    </xdr:from>
    <xdr:to>
      <xdr:col>0</xdr:col>
      <xdr:colOff>6047619</xdr:colOff>
      <xdr:row>16</xdr:row>
      <xdr:rowOff>316556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5B8021C-DB18-42A8-BF02-B358220BBA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953375"/>
          <a:ext cx="6047619" cy="120952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13</xdr:row>
      <xdr:rowOff>0</xdr:rowOff>
    </xdr:from>
    <xdr:to>
      <xdr:col>1</xdr:col>
      <xdr:colOff>25362</xdr:colOff>
      <xdr:row>15</xdr:row>
      <xdr:rowOff>26082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1712119-3FF6-4B01-9308-7E30CA0715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667625"/>
          <a:ext cx="6657143" cy="895238"/>
        </a:xfrm>
        <a:prstGeom prst="rect">
          <a:avLst/>
        </a:prstGeom>
      </xdr:spPr>
    </xdr:pic>
    <xdr:clientData/>
  </xdr:twoCellAnchor>
  <xdr:twoCellAnchor editAs="oneCell">
    <xdr:from>
      <xdr:col>0</xdr:col>
      <xdr:colOff>35719</xdr:colOff>
      <xdr:row>14</xdr:row>
      <xdr:rowOff>511969</xdr:rowOff>
    </xdr:from>
    <xdr:to>
      <xdr:col>0</xdr:col>
      <xdr:colOff>6597624</xdr:colOff>
      <xdr:row>16</xdr:row>
      <xdr:rowOff>161875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13D22C6-887A-464B-8D87-C970B3CE26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719" y="8489157"/>
          <a:ext cx="6561905" cy="400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14</xdr:row>
      <xdr:rowOff>59531</xdr:rowOff>
    </xdr:from>
    <xdr:to>
      <xdr:col>0</xdr:col>
      <xdr:colOff>6609524</xdr:colOff>
      <xdr:row>15</xdr:row>
      <xdr:rowOff>468954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B27803E-5E37-4D5F-B8A0-611669F4CF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203156"/>
          <a:ext cx="6609524" cy="12190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81206-CA77-4375-8C1E-DBABDA25F421}">
  <dimension ref="A4:H8"/>
  <sheetViews>
    <sheetView tabSelected="1" workbookViewId="0"/>
  </sheetViews>
  <sheetFormatPr baseColWidth="10" defaultRowHeight="15" x14ac:dyDescent="0.25"/>
  <cols>
    <col min="1" max="1" width="76.140625" style="1" customWidth="1"/>
    <col min="2" max="2" width="26.28515625" style="1" customWidth="1"/>
    <col min="3" max="3" width="21.5703125" style="1" customWidth="1"/>
    <col min="4" max="4" width="22.5703125" style="1" customWidth="1"/>
    <col min="5" max="5" width="22" style="1" customWidth="1"/>
    <col min="6" max="6" width="23" style="1" customWidth="1"/>
    <col min="7" max="7" width="24.140625" style="1" customWidth="1"/>
    <col min="8" max="8" width="17.42578125" style="1" customWidth="1"/>
    <col min="9" max="16384" width="11.42578125" style="1"/>
  </cols>
  <sheetData>
    <row r="4" spans="1:8" ht="15.75" thickBot="1" x14ac:dyDescent="0.3"/>
    <row r="5" spans="1:8" x14ac:dyDescent="0.25">
      <c r="A5" s="8" t="s">
        <v>5</v>
      </c>
      <c r="B5" s="9" t="s">
        <v>0</v>
      </c>
      <c r="C5" s="9" t="s">
        <v>1</v>
      </c>
      <c r="D5" s="9" t="s">
        <v>2</v>
      </c>
      <c r="E5" s="9" t="s">
        <v>3</v>
      </c>
      <c r="F5" s="10" t="s">
        <v>4</v>
      </c>
      <c r="G5" s="10" t="s">
        <v>36</v>
      </c>
      <c r="H5" s="10" t="s">
        <v>26</v>
      </c>
    </row>
    <row r="6" spans="1:8" ht="342" customHeight="1" x14ac:dyDescent="0.25">
      <c r="A6" s="3" t="s">
        <v>35</v>
      </c>
      <c r="B6" s="57" t="s">
        <v>55</v>
      </c>
      <c r="C6" s="65" t="s">
        <v>104</v>
      </c>
      <c r="D6" s="65" t="s">
        <v>104</v>
      </c>
      <c r="E6" s="65" t="s">
        <v>104</v>
      </c>
      <c r="F6" s="65" t="s">
        <v>104</v>
      </c>
      <c r="G6" s="65" t="s">
        <v>104</v>
      </c>
      <c r="H6" s="35" t="s">
        <v>24</v>
      </c>
    </row>
    <row r="7" spans="1:8" x14ac:dyDescent="0.25">
      <c r="A7" s="4"/>
      <c r="B7" s="2">
        <v>1532.94</v>
      </c>
      <c r="C7" s="66"/>
      <c r="D7" s="64"/>
      <c r="E7" s="64"/>
      <c r="F7" s="64"/>
      <c r="G7" s="11"/>
    </row>
    <row r="8" spans="1:8" ht="15.75" thickBot="1" x14ac:dyDescent="0.3">
      <c r="A8" s="5" t="s">
        <v>6</v>
      </c>
      <c r="B8" s="6">
        <v>1532.94</v>
      </c>
      <c r="C8" s="6"/>
      <c r="D8" s="6"/>
      <c r="E8" s="6"/>
      <c r="F8" s="7"/>
      <c r="G8" s="11"/>
    </row>
  </sheetData>
  <customSheetViews>
    <customSheetView guid="{F2E4A41C-2EFD-4621-AFF5-FA2CC0D9A24D}">
      <selection activeCell="B6" sqref="B6"/>
      <pageMargins left="0.7" right="0.7" top="0.75" bottom="0.75" header="0.3" footer="0.3"/>
      <pageSetup paperSize="9" orientation="portrait" r:id="rId1"/>
    </customSheetView>
    <customSheetView guid="{78E235B8-33A1-427D-A2AE-7E86B2DC7C48}">
      <selection activeCell="B6" sqref="B6"/>
      <pageMargins left="0.7" right="0.7" top="0.75" bottom="0.75" header="0.3" footer="0.3"/>
      <pageSetup paperSize="9" orientation="portrait" r:id="rId2"/>
    </customSheetView>
  </customSheetViews>
  <pageMargins left="0.7" right="0.7" top="0.75" bottom="0.75" header="0.3" footer="0.3"/>
  <pageSetup paperSize="9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D1681-5825-4CF4-B534-0321A3E70168}">
  <dimension ref="A3:D13"/>
  <sheetViews>
    <sheetView workbookViewId="0">
      <selection activeCell="C12" sqref="C12"/>
    </sheetView>
  </sheetViews>
  <sheetFormatPr baseColWidth="10" defaultRowHeight="15" x14ac:dyDescent="0.25"/>
  <cols>
    <col min="1" max="1" width="58.85546875" style="1" customWidth="1"/>
    <col min="2" max="2" width="42.28515625" style="1" customWidth="1"/>
    <col min="3" max="3" width="39.5703125" style="1" customWidth="1"/>
    <col min="4" max="4" width="28.7109375" style="1" customWidth="1"/>
    <col min="5" max="16384" width="11.42578125" style="1"/>
  </cols>
  <sheetData>
    <row r="3" spans="1:4" x14ac:dyDescent="0.25">
      <c r="A3" s="2"/>
      <c r="B3" s="68" t="s">
        <v>40</v>
      </c>
      <c r="C3" s="68"/>
      <c r="D3" s="68"/>
    </row>
    <row r="4" spans="1:4" x14ac:dyDescent="0.25">
      <c r="A4" s="2"/>
      <c r="B4" s="12" t="s">
        <v>0</v>
      </c>
      <c r="C4" s="12" t="s">
        <v>1</v>
      </c>
      <c r="D4" s="12" t="s">
        <v>2</v>
      </c>
    </row>
    <row r="5" spans="1:4" ht="75" x14ac:dyDescent="0.25">
      <c r="A5" s="13" t="s">
        <v>37</v>
      </c>
      <c r="B5" s="67" t="s">
        <v>104</v>
      </c>
      <c r="C5" s="67" t="s">
        <v>104</v>
      </c>
      <c r="D5" s="67" t="s">
        <v>104</v>
      </c>
    </row>
    <row r="6" spans="1:4" ht="60" x14ac:dyDescent="0.25">
      <c r="A6" s="13" t="s">
        <v>38</v>
      </c>
      <c r="B6" s="67" t="s">
        <v>104</v>
      </c>
      <c r="C6" s="67" t="s">
        <v>104</v>
      </c>
      <c r="D6" s="67" t="s">
        <v>104</v>
      </c>
    </row>
    <row r="7" spans="1:4" x14ac:dyDescent="0.25">
      <c r="A7" s="33" t="s">
        <v>25</v>
      </c>
      <c r="B7" s="32">
        <v>0</v>
      </c>
      <c r="C7" s="2"/>
      <c r="D7" s="2"/>
    </row>
    <row r="11" spans="1:4" x14ac:dyDescent="0.25">
      <c r="A11" s="2"/>
      <c r="B11" s="69" t="s">
        <v>40</v>
      </c>
      <c r="C11" s="70"/>
      <c r="D11" s="71"/>
    </row>
    <row r="12" spans="1:4" ht="165" x14ac:dyDescent="0.25">
      <c r="A12" s="2" t="s">
        <v>39</v>
      </c>
      <c r="B12" s="2" t="s">
        <v>74</v>
      </c>
      <c r="C12" s="67" t="s">
        <v>104</v>
      </c>
      <c r="D12" s="67" t="s">
        <v>104</v>
      </c>
    </row>
    <row r="13" spans="1:4" x14ac:dyDescent="0.25">
      <c r="A13" s="33" t="s">
        <v>25</v>
      </c>
      <c r="B13" s="56" t="s">
        <v>40</v>
      </c>
    </row>
  </sheetData>
  <customSheetViews>
    <customSheetView guid="{F2E4A41C-2EFD-4621-AFF5-FA2CC0D9A24D}">
      <selection activeCell="B10" sqref="B10"/>
      <pageMargins left="0.7" right="0.7" top="0.75" bottom="0.75" header="0.3" footer="0.3"/>
      <pageSetup paperSize="9" orientation="portrait" r:id="rId1"/>
    </customSheetView>
    <customSheetView guid="{78E235B8-33A1-427D-A2AE-7E86B2DC7C48}">
      <selection activeCell="B15" sqref="B15"/>
      <pageMargins left="0.7" right="0.7" top="0.75" bottom="0.75" header="0.3" footer="0.3"/>
    </customSheetView>
  </customSheetViews>
  <mergeCells count="2">
    <mergeCell ref="B3:D3"/>
    <mergeCell ref="B11:D11"/>
  </mergeCell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610A0-9CD9-4E9D-8325-4B7CE4828DDB}">
  <dimension ref="A3:AM29"/>
  <sheetViews>
    <sheetView topLeftCell="M1" zoomScale="80" zoomScaleNormal="80" workbookViewId="0">
      <selection activeCell="AC13" sqref="AC13"/>
    </sheetView>
  </sheetViews>
  <sheetFormatPr baseColWidth="10" defaultRowHeight="12" x14ac:dyDescent="0.2"/>
  <cols>
    <col min="1" max="1" width="42.140625" style="46" bestFit="1" customWidth="1"/>
    <col min="2" max="2" width="18.85546875" style="46" customWidth="1"/>
    <col min="3" max="3" width="12" style="46" customWidth="1"/>
    <col min="4" max="5" width="12.42578125" style="46" customWidth="1"/>
    <col min="6" max="6" width="11.5703125" style="46" customWidth="1"/>
    <col min="7" max="7" width="13.5703125" style="46" bestFit="1" customWidth="1"/>
    <col min="8" max="8" width="10.85546875" style="46" customWidth="1"/>
    <col min="9" max="9" width="20.85546875" style="46" customWidth="1"/>
    <col min="10" max="10" width="6.7109375" style="46" customWidth="1"/>
    <col min="11" max="11" width="34.42578125" style="46" bestFit="1" customWidth="1"/>
    <col min="12" max="12" width="20.42578125" style="46" customWidth="1"/>
    <col min="13" max="13" width="17.28515625" style="46" customWidth="1"/>
    <col min="14" max="14" width="12.42578125" style="46" bestFit="1" customWidth="1"/>
    <col min="15" max="15" width="13.85546875" style="46" customWidth="1"/>
    <col min="16" max="16" width="13.7109375" style="46" customWidth="1"/>
    <col min="17" max="17" width="14.42578125" style="46" customWidth="1"/>
    <col min="18" max="18" width="8.5703125" style="46" customWidth="1"/>
    <col min="19" max="19" width="19.7109375" style="46" customWidth="1"/>
    <col min="20" max="20" width="9" style="46" customWidth="1"/>
    <col min="21" max="21" width="44.85546875" style="46" bestFit="1" customWidth="1"/>
    <col min="22" max="22" width="18.7109375" style="46" customWidth="1"/>
    <col min="23" max="23" width="16.5703125" style="46" customWidth="1"/>
    <col min="24" max="24" width="15.140625" style="46" customWidth="1"/>
    <col min="25" max="25" width="17.85546875" style="46" customWidth="1"/>
    <col min="26" max="26" width="12.140625" style="46" customWidth="1"/>
    <col min="27" max="27" width="12.42578125" style="46" customWidth="1"/>
    <col min="28" max="28" width="14.140625" style="46" customWidth="1"/>
    <col min="29" max="29" width="18.5703125" style="46" customWidth="1"/>
    <col min="30" max="30" width="11.42578125" style="46"/>
    <col min="31" max="31" width="25" style="46" customWidth="1"/>
    <col min="32" max="32" width="11.42578125" style="46"/>
    <col min="33" max="33" width="13.7109375" style="46" customWidth="1"/>
    <col min="34" max="34" width="13.42578125" style="46" customWidth="1"/>
    <col min="35" max="16384" width="11.42578125" style="46"/>
  </cols>
  <sheetData>
    <row r="3" spans="1:39" s="105" customFormat="1" ht="55.5" customHeight="1" x14ac:dyDescent="0.25">
      <c r="A3" s="103" t="s">
        <v>7</v>
      </c>
      <c r="B3" s="104" t="s">
        <v>56</v>
      </c>
      <c r="C3" s="104"/>
      <c r="D3" s="104"/>
      <c r="E3" s="104"/>
      <c r="F3" s="104"/>
      <c r="G3" s="104"/>
      <c r="H3" s="104"/>
      <c r="I3" s="103" t="s">
        <v>8</v>
      </c>
      <c r="K3" s="103" t="s">
        <v>43</v>
      </c>
      <c r="L3" s="104" t="s">
        <v>63</v>
      </c>
      <c r="M3" s="104"/>
      <c r="N3" s="104"/>
      <c r="O3" s="104"/>
      <c r="P3" s="104"/>
      <c r="Q3" s="104"/>
      <c r="R3" s="104"/>
      <c r="S3" s="103" t="s">
        <v>8</v>
      </c>
      <c r="U3" s="103" t="s">
        <v>46</v>
      </c>
      <c r="V3" s="104" t="s">
        <v>71</v>
      </c>
      <c r="W3" s="104"/>
      <c r="X3" s="104"/>
      <c r="Y3" s="104"/>
      <c r="Z3" s="104"/>
      <c r="AA3" s="104"/>
      <c r="AB3" s="104"/>
      <c r="AC3" s="103" t="s">
        <v>8</v>
      </c>
      <c r="AE3" s="106"/>
      <c r="AF3" s="107"/>
      <c r="AG3" s="107"/>
      <c r="AH3" s="107"/>
      <c r="AI3" s="107"/>
      <c r="AJ3" s="107"/>
      <c r="AK3" s="107"/>
      <c r="AL3" s="107"/>
      <c r="AM3" s="106"/>
    </row>
    <row r="4" spans="1:39" ht="61.5" customHeight="1" x14ac:dyDescent="0.2">
      <c r="A4" s="85" t="s">
        <v>41</v>
      </c>
      <c r="B4" s="86" t="s">
        <v>62</v>
      </c>
      <c r="C4" s="86"/>
      <c r="D4" s="86"/>
      <c r="E4" s="86"/>
      <c r="F4" s="86"/>
      <c r="G4" s="86"/>
      <c r="H4" s="86"/>
      <c r="I4" s="84" t="s">
        <v>73</v>
      </c>
      <c r="K4" s="43" t="s">
        <v>44</v>
      </c>
      <c r="L4" s="86" t="s">
        <v>64</v>
      </c>
      <c r="M4" s="86"/>
      <c r="N4" s="86"/>
      <c r="O4" s="86"/>
      <c r="P4" s="86"/>
      <c r="Q4" s="86"/>
      <c r="R4" s="86"/>
      <c r="S4" s="43" t="s">
        <v>73</v>
      </c>
      <c r="U4" s="85" t="s">
        <v>47</v>
      </c>
      <c r="V4" s="86" t="s">
        <v>69</v>
      </c>
      <c r="W4" s="86"/>
      <c r="X4" s="86"/>
      <c r="Y4" s="86"/>
      <c r="Z4" s="86"/>
      <c r="AA4" s="86"/>
      <c r="AB4" s="86"/>
      <c r="AC4" s="43"/>
      <c r="AE4" s="87"/>
      <c r="AF4" s="88"/>
      <c r="AG4" s="88"/>
      <c r="AH4" s="88"/>
      <c r="AI4" s="88"/>
      <c r="AJ4" s="88"/>
      <c r="AK4" s="88"/>
      <c r="AL4" s="88"/>
      <c r="AM4" s="89"/>
    </row>
    <row r="5" spans="1:39" ht="10.5" customHeight="1" x14ac:dyDescent="0.2">
      <c r="A5" s="90"/>
      <c r="B5" s="90"/>
      <c r="C5" s="90"/>
      <c r="D5" s="90"/>
      <c r="E5" s="90"/>
      <c r="F5" s="90"/>
      <c r="G5" s="90"/>
      <c r="H5" s="90"/>
      <c r="I5" s="90"/>
      <c r="K5" s="91"/>
      <c r="L5" s="92"/>
      <c r="M5" s="92"/>
      <c r="N5" s="92"/>
      <c r="O5" s="92"/>
      <c r="P5" s="92"/>
      <c r="Q5" s="92"/>
      <c r="R5" s="92"/>
      <c r="S5" s="93"/>
      <c r="U5" s="90"/>
      <c r="V5" s="90"/>
      <c r="W5" s="90"/>
      <c r="X5" s="90"/>
      <c r="Y5" s="90"/>
      <c r="Z5" s="90"/>
      <c r="AA5" s="90"/>
      <c r="AB5" s="90"/>
      <c r="AC5" s="90"/>
      <c r="AE5" s="94"/>
      <c r="AF5" s="94"/>
      <c r="AG5" s="94"/>
      <c r="AH5" s="94"/>
      <c r="AI5" s="94"/>
      <c r="AJ5" s="94"/>
      <c r="AK5" s="94"/>
      <c r="AL5" s="94"/>
      <c r="AM5" s="94"/>
    </row>
    <row r="6" spans="1:39" ht="9.75" customHeight="1" x14ac:dyDescent="0.2">
      <c r="A6" s="90"/>
      <c r="B6" s="90"/>
      <c r="C6" s="90"/>
      <c r="D6" s="90"/>
      <c r="E6" s="90"/>
      <c r="F6" s="90"/>
      <c r="G6" s="90"/>
      <c r="H6" s="90"/>
      <c r="I6" s="90"/>
      <c r="K6" s="91"/>
      <c r="L6" s="92"/>
      <c r="M6" s="92"/>
      <c r="N6" s="92"/>
      <c r="O6" s="92"/>
      <c r="P6" s="92"/>
      <c r="Q6" s="92"/>
      <c r="R6" s="92"/>
      <c r="S6" s="93"/>
      <c r="U6" s="90"/>
      <c r="V6" s="90"/>
      <c r="W6" s="90"/>
      <c r="X6" s="90"/>
      <c r="Y6" s="90"/>
      <c r="Z6" s="90"/>
      <c r="AA6" s="90"/>
      <c r="AB6" s="90"/>
      <c r="AC6" s="90"/>
      <c r="AE6" s="94"/>
      <c r="AF6" s="94"/>
      <c r="AG6" s="94"/>
      <c r="AH6" s="94"/>
      <c r="AI6" s="94"/>
      <c r="AJ6" s="94"/>
      <c r="AK6" s="94"/>
      <c r="AL6" s="94"/>
      <c r="AM6" s="94"/>
    </row>
    <row r="7" spans="1:39" ht="39.75" customHeight="1" x14ac:dyDescent="0.2">
      <c r="A7" s="42"/>
      <c r="B7" s="19" t="s">
        <v>15</v>
      </c>
      <c r="C7" s="20" t="s">
        <v>16</v>
      </c>
      <c r="D7" s="21" t="s">
        <v>17</v>
      </c>
      <c r="E7" s="21" t="s">
        <v>18</v>
      </c>
      <c r="F7" s="22" t="s">
        <v>19</v>
      </c>
      <c r="G7" s="22" t="s">
        <v>20</v>
      </c>
      <c r="H7" s="23" t="s">
        <v>21</v>
      </c>
      <c r="I7" s="38" t="s">
        <v>26</v>
      </c>
      <c r="K7" s="95"/>
      <c r="L7" s="19" t="s">
        <v>15</v>
      </c>
      <c r="M7" s="20" t="s">
        <v>16</v>
      </c>
      <c r="N7" s="21" t="s">
        <v>17</v>
      </c>
      <c r="O7" s="21" t="s">
        <v>18</v>
      </c>
      <c r="P7" s="22" t="s">
        <v>19</v>
      </c>
      <c r="Q7" s="22" t="s">
        <v>20</v>
      </c>
      <c r="R7" s="23" t="s">
        <v>21</v>
      </c>
      <c r="S7" s="38" t="s">
        <v>26</v>
      </c>
      <c r="U7" s="42"/>
      <c r="V7" s="19" t="s">
        <v>15</v>
      </c>
      <c r="W7" s="20" t="s">
        <v>16</v>
      </c>
      <c r="X7" s="21" t="s">
        <v>17</v>
      </c>
      <c r="Y7" s="21" t="s">
        <v>18</v>
      </c>
      <c r="Z7" s="22" t="s">
        <v>19</v>
      </c>
      <c r="AA7" s="22" t="s">
        <v>20</v>
      </c>
      <c r="AB7" s="23" t="s">
        <v>21</v>
      </c>
      <c r="AC7" s="38" t="s">
        <v>26</v>
      </c>
      <c r="AE7" s="96"/>
      <c r="AF7" s="50"/>
      <c r="AG7" s="50"/>
      <c r="AH7" s="50"/>
      <c r="AI7" s="50"/>
      <c r="AJ7" s="51"/>
      <c r="AK7" s="51"/>
      <c r="AL7" s="51"/>
      <c r="AM7" s="97"/>
    </row>
    <row r="8" spans="1:39" ht="83.25" customHeight="1" x14ac:dyDescent="0.2">
      <c r="A8" s="78" t="s">
        <v>42</v>
      </c>
      <c r="B8" s="30" t="s">
        <v>57</v>
      </c>
      <c r="C8" s="31" t="s">
        <v>58</v>
      </c>
      <c r="D8" s="25">
        <v>39087</v>
      </c>
      <c r="E8" s="25">
        <v>39447</v>
      </c>
      <c r="F8" s="26">
        <f>DATEDIF(D8,E8,"y")</f>
        <v>0</v>
      </c>
      <c r="G8" s="26">
        <f>DATEDIF(D8,E8,"ym")</f>
        <v>11</v>
      </c>
      <c r="H8" s="27">
        <f t="shared" ref="H8:H12" si="0">DATEDIF(D8,E8,"md")</f>
        <v>26</v>
      </c>
      <c r="I8" s="44" t="s">
        <v>24</v>
      </c>
      <c r="K8" s="98" t="s">
        <v>45</v>
      </c>
      <c r="L8" s="30" t="s">
        <v>65</v>
      </c>
      <c r="M8" s="31" t="s">
        <v>66</v>
      </c>
      <c r="N8" s="25">
        <v>41306</v>
      </c>
      <c r="O8" s="25">
        <v>42247</v>
      </c>
      <c r="P8" s="26">
        <f>DATEDIF(N8,O8,"y")</f>
        <v>2</v>
      </c>
      <c r="Q8" s="26">
        <f>DATEDIF(N8,O8,"ym")</f>
        <v>6</v>
      </c>
      <c r="R8" s="27">
        <f t="shared" ref="R8:R9" si="1">DATEDIF(N8,O8,"md")</f>
        <v>30</v>
      </c>
      <c r="S8" s="44" t="s">
        <v>24</v>
      </c>
      <c r="U8" s="55" t="s">
        <v>48</v>
      </c>
      <c r="V8" s="31" t="s">
        <v>70</v>
      </c>
      <c r="W8" s="31" t="s">
        <v>72</v>
      </c>
      <c r="X8" s="25">
        <v>40848</v>
      </c>
      <c r="Y8" s="25">
        <v>42766</v>
      </c>
      <c r="Z8" s="26">
        <f t="shared" ref="Z8" si="2">DATEDIF(X8,Y8,"y")</f>
        <v>5</v>
      </c>
      <c r="AA8" s="26">
        <f t="shared" ref="AA8" si="3">DATEDIF(X8,Y8,"ym")</f>
        <v>2</v>
      </c>
      <c r="AB8" s="27">
        <f t="shared" ref="AB8" si="4">DATEDIF(X8,Y8,"md")</f>
        <v>30</v>
      </c>
      <c r="AC8" s="44" t="s">
        <v>24</v>
      </c>
      <c r="AE8" s="88"/>
      <c r="AF8" s="52"/>
      <c r="AG8" s="52"/>
      <c r="AH8" s="53"/>
      <c r="AI8" s="53"/>
      <c r="AJ8" s="54"/>
      <c r="AK8" s="54"/>
      <c r="AL8" s="54"/>
      <c r="AM8" s="89"/>
    </row>
    <row r="9" spans="1:39" ht="24" x14ac:dyDescent="0.2">
      <c r="A9" s="102"/>
      <c r="B9" s="30" t="s">
        <v>57</v>
      </c>
      <c r="C9" s="31" t="s">
        <v>58</v>
      </c>
      <c r="D9" s="25">
        <v>39451</v>
      </c>
      <c r="E9" s="25">
        <v>39633</v>
      </c>
      <c r="F9" s="26">
        <f t="shared" ref="F9:F12" si="5">DATEDIF(D9,E9,"y")</f>
        <v>0</v>
      </c>
      <c r="G9" s="26">
        <f t="shared" ref="G9:G12" si="6">DATEDIF(D9,E9,"ym")</f>
        <v>6</v>
      </c>
      <c r="H9" s="27">
        <f t="shared" si="0"/>
        <v>0</v>
      </c>
      <c r="I9" s="44" t="s">
        <v>24</v>
      </c>
      <c r="K9" s="98"/>
      <c r="L9" s="30" t="s">
        <v>67</v>
      </c>
      <c r="M9" s="31" t="s">
        <v>68</v>
      </c>
      <c r="N9" s="25">
        <v>42286</v>
      </c>
      <c r="O9" s="25">
        <v>43389</v>
      </c>
      <c r="P9" s="26">
        <f>DATEDIF(N9,O9,"y")</f>
        <v>3</v>
      </c>
      <c r="Q9" s="26">
        <f>DATEDIF(N9,O9,"ym")</f>
        <v>0</v>
      </c>
      <c r="R9" s="27">
        <f t="shared" si="1"/>
        <v>7</v>
      </c>
      <c r="S9" s="44" t="s">
        <v>24</v>
      </c>
      <c r="U9" s="45"/>
      <c r="W9" s="75" t="s">
        <v>23</v>
      </c>
      <c r="X9" s="75"/>
      <c r="Y9" s="76"/>
      <c r="Z9" s="28">
        <f>+SUM(Z8:Z8)</f>
        <v>5</v>
      </c>
      <c r="AA9" s="28">
        <f>+SUM(AA8:AA8)</f>
        <v>2</v>
      </c>
      <c r="AB9" s="29">
        <f>+SUM(AB8:AB8)</f>
        <v>30</v>
      </c>
      <c r="AC9" s="47"/>
      <c r="AE9" s="88"/>
      <c r="AF9" s="89"/>
      <c r="AG9" s="96"/>
      <c r="AH9" s="53"/>
      <c r="AI9" s="53"/>
      <c r="AJ9" s="54"/>
      <c r="AK9" s="54"/>
      <c r="AL9" s="54"/>
      <c r="AM9" s="89"/>
    </row>
    <row r="10" spans="1:39" ht="21" customHeight="1" x14ac:dyDescent="0.2">
      <c r="A10" s="102"/>
      <c r="B10" s="30" t="s">
        <v>57</v>
      </c>
      <c r="C10" s="31" t="s">
        <v>58</v>
      </c>
      <c r="D10" s="25">
        <v>39630</v>
      </c>
      <c r="E10" s="25">
        <v>39813</v>
      </c>
      <c r="F10" s="26">
        <f t="shared" si="5"/>
        <v>0</v>
      </c>
      <c r="G10" s="26">
        <f t="shared" si="6"/>
        <v>5</v>
      </c>
      <c r="H10" s="27">
        <f t="shared" si="0"/>
        <v>30</v>
      </c>
      <c r="I10" s="44" t="s">
        <v>24</v>
      </c>
      <c r="K10" s="97"/>
      <c r="L10" s="101"/>
      <c r="M10" s="108" t="s">
        <v>23</v>
      </c>
      <c r="N10" s="108"/>
      <c r="O10" s="109"/>
      <c r="P10" s="28">
        <f>+SUM(P8:P9)</f>
        <v>5</v>
      </c>
      <c r="Q10" s="28">
        <f>+SUM(Q8:Q9)</f>
        <v>6</v>
      </c>
      <c r="R10" s="29">
        <f>+SUM(R8:R9)</f>
        <v>37</v>
      </c>
      <c r="S10" s="44"/>
      <c r="U10" s="45"/>
      <c r="Y10" s="48"/>
      <c r="Z10" s="24">
        <f>(AB9/365)+(AA9/12)+Z9</f>
        <v>5.2488584474885842</v>
      </c>
      <c r="AA10" s="73" t="s">
        <v>22</v>
      </c>
      <c r="AB10" s="74"/>
      <c r="AC10" s="47" t="s">
        <v>73</v>
      </c>
      <c r="AE10" s="45"/>
      <c r="AF10" s="99"/>
      <c r="AG10" s="72"/>
      <c r="AH10" s="72"/>
      <c r="AI10" s="72"/>
      <c r="AJ10" s="34"/>
      <c r="AK10" s="34"/>
      <c r="AL10" s="34"/>
      <c r="AM10" s="100"/>
    </row>
    <row r="11" spans="1:39" ht="15" customHeight="1" x14ac:dyDescent="0.2">
      <c r="A11" s="102"/>
      <c r="B11" s="30" t="s">
        <v>59</v>
      </c>
      <c r="C11" s="31" t="s">
        <v>60</v>
      </c>
      <c r="D11" s="25">
        <v>39848</v>
      </c>
      <c r="E11" s="25">
        <v>40918</v>
      </c>
      <c r="F11" s="26">
        <f t="shared" si="5"/>
        <v>2</v>
      </c>
      <c r="G11" s="26">
        <f t="shared" si="6"/>
        <v>11</v>
      </c>
      <c r="H11" s="27">
        <f t="shared" si="0"/>
        <v>6</v>
      </c>
      <c r="I11" s="44" t="s">
        <v>24</v>
      </c>
      <c r="K11" s="97"/>
      <c r="P11" s="24">
        <f>(R10/365)+(Q10/12)+P10</f>
        <v>5.6013698630136988</v>
      </c>
      <c r="Q11" s="73" t="s">
        <v>22</v>
      </c>
      <c r="R11" s="74"/>
      <c r="S11" s="47" t="s">
        <v>24</v>
      </c>
      <c r="U11" s="45"/>
      <c r="AC11" s="45"/>
      <c r="AE11" s="45"/>
      <c r="AF11" s="99"/>
      <c r="AG11" s="62"/>
      <c r="AH11" s="62"/>
      <c r="AI11" s="62"/>
      <c r="AJ11" s="34"/>
      <c r="AK11" s="34"/>
      <c r="AL11" s="34"/>
      <c r="AM11" s="100"/>
    </row>
    <row r="12" spans="1:39" x14ac:dyDescent="0.2">
      <c r="A12" s="79"/>
      <c r="B12" s="30" t="s">
        <v>61</v>
      </c>
      <c r="C12" s="31" t="s">
        <v>60</v>
      </c>
      <c r="D12" s="25">
        <v>42164</v>
      </c>
      <c r="E12" s="25">
        <v>43389</v>
      </c>
      <c r="F12" s="26">
        <f t="shared" si="5"/>
        <v>3</v>
      </c>
      <c r="G12" s="26">
        <f t="shared" si="6"/>
        <v>4</v>
      </c>
      <c r="H12" s="27">
        <f t="shared" si="0"/>
        <v>7</v>
      </c>
      <c r="I12" s="44" t="s">
        <v>24</v>
      </c>
      <c r="K12" s="97"/>
      <c r="U12" s="45"/>
      <c r="AC12" s="45"/>
      <c r="AE12" s="45"/>
      <c r="AF12" s="99"/>
      <c r="AG12" s="62"/>
      <c r="AH12" s="62"/>
      <c r="AI12" s="62"/>
      <c r="AJ12" s="34"/>
      <c r="AK12" s="34"/>
      <c r="AL12" s="34"/>
      <c r="AM12" s="100"/>
    </row>
    <row r="13" spans="1:39" ht="15" customHeight="1" x14ac:dyDescent="0.2">
      <c r="A13" s="45"/>
      <c r="C13" s="75" t="s">
        <v>23</v>
      </c>
      <c r="D13" s="75"/>
      <c r="E13" s="76"/>
      <c r="F13" s="28">
        <f>+SUM(F8:F12)</f>
        <v>5</v>
      </c>
      <c r="G13" s="28">
        <f>+SUM(G8:G12)</f>
        <v>37</v>
      </c>
      <c r="H13" s="29">
        <f>+SUM(H8:H12)</f>
        <v>69</v>
      </c>
      <c r="I13" s="84"/>
      <c r="K13" s="97"/>
      <c r="U13" s="45"/>
      <c r="AC13" s="45"/>
      <c r="AE13" s="45"/>
      <c r="AF13" s="99"/>
      <c r="AG13" s="99"/>
      <c r="AH13" s="99"/>
      <c r="AI13" s="45"/>
      <c r="AJ13" s="36"/>
      <c r="AK13" s="34"/>
      <c r="AL13" s="34"/>
      <c r="AM13" s="45"/>
    </row>
    <row r="14" spans="1:39" x14ac:dyDescent="0.2">
      <c r="A14" s="45"/>
      <c r="E14" s="48"/>
      <c r="F14" s="24">
        <f>(H13/365)+(G13/12)+F13</f>
        <v>8.2723744292237456</v>
      </c>
      <c r="G14" s="73" t="s">
        <v>22</v>
      </c>
      <c r="H14" s="74"/>
      <c r="I14" s="84" t="s">
        <v>73</v>
      </c>
      <c r="K14" s="97"/>
      <c r="AC14" s="45"/>
      <c r="AE14" s="45"/>
      <c r="AM14" s="45"/>
    </row>
    <row r="15" spans="1:39" x14ac:dyDescent="0.2">
      <c r="A15" s="45"/>
      <c r="I15" s="45"/>
      <c r="K15" s="97"/>
      <c r="AC15" s="45"/>
      <c r="AE15" s="45"/>
      <c r="AM15" s="45"/>
    </row>
    <row r="16" spans="1:39" x14ac:dyDescent="0.2">
      <c r="A16" s="45"/>
      <c r="I16" s="45"/>
      <c r="K16" s="97"/>
      <c r="AC16" s="45"/>
      <c r="AE16" s="45"/>
      <c r="AM16" s="45"/>
    </row>
    <row r="17" spans="1:39" x14ac:dyDescent="0.2">
      <c r="A17" s="45"/>
      <c r="I17" s="45"/>
      <c r="K17" s="97"/>
      <c r="AC17" s="45"/>
      <c r="AE17" s="45"/>
      <c r="AM17" s="45"/>
    </row>
    <row r="18" spans="1:39" x14ac:dyDescent="0.2">
      <c r="A18" s="45"/>
      <c r="I18" s="99"/>
      <c r="K18" s="97"/>
      <c r="AE18" s="45"/>
      <c r="AM18" s="45"/>
    </row>
    <row r="19" spans="1:39" x14ac:dyDescent="0.2">
      <c r="A19" s="45"/>
      <c r="K19" s="97"/>
      <c r="AE19" s="45"/>
      <c r="AM19" s="45"/>
    </row>
    <row r="20" spans="1:39" ht="15" customHeight="1" x14ac:dyDescent="0.2">
      <c r="A20" s="45"/>
      <c r="K20" s="97"/>
      <c r="AE20" s="45"/>
      <c r="AM20" s="45"/>
    </row>
    <row r="21" spans="1:39" x14ac:dyDescent="0.2">
      <c r="A21" s="45"/>
      <c r="K21" s="97"/>
      <c r="AE21" s="45"/>
      <c r="AM21" s="45"/>
    </row>
    <row r="22" spans="1:39" x14ac:dyDescent="0.2">
      <c r="A22" s="45"/>
      <c r="K22" s="97"/>
      <c r="AE22" s="45"/>
      <c r="AM22" s="45"/>
    </row>
    <row r="23" spans="1:39" x14ac:dyDescent="0.2">
      <c r="A23" s="45"/>
      <c r="K23" s="97"/>
      <c r="AE23" s="45"/>
      <c r="AM23" s="45"/>
    </row>
    <row r="24" spans="1:39" x14ac:dyDescent="0.2">
      <c r="K24" s="97"/>
      <c r="AE24" s="45"/>
      <c r="AM24" s="45"/>
    </row>
    <row r="25" spans="1:39" x14ac:dyDescent="0.2">
      <c r="K25" s="97"/>
      <c r="AE25" s="45"/>
      <c r="AM25" s="45"/>
    </row>
    <row r="26" spans="1:39" x14ac:dyDescent="0.2">
      <c r="K26" s="97"/>
      <c r="AE26" s="45"/>
      <c r="AM26" s="45"/>
    </row>
    <row r="27" spans="1:39" x14ac:dyDescent="0.2">
      <c r="AE27" s="45"/>
      <c r="AM27" s="45"/>
    </row>
    <row r="28" spans="1:39" x14ac:dyDescent="0.2">
      <c r="AE28" s="45"/>
      <c r="AM28" s="45"/>
    </row>
    <row r="29" spans="1:39" x14ac:dyDescent="0.2">
      <c r="AM29" s="99"/>
    </row>
  </sheetData>
  <customSheetViews>
    <customSheetView guid="{F2E4A41C-2EFD-4621-AFF5-FA2CC0D9A24D}" topLeftCell="AD4">
      <selection activeCell="L9" sqref="L9"/>
      <pageMargins left="0.7" right="0.7" top="0.75" bottom="0.75" header="0.3" footer="0.3"/>
    </customSheetView>
    <customSheetView guid="{78E235B8-33A1-427D-A2AE-7E86B2DC7C48}" topLeftCell="T16">
      <selection activeCell="Y24" sqref="Y24"/>
      <pageMargins left="0.7" right="0.7" top="0.75" bottom="0.75" header="0.3" footer="0.3"/>
      <pageSetup orientation="portrait" r:id="rId1"/>
    </customSheetView>
  </customSheetViews>
  <mergeCells count="26">
    <mergeCell ref="AA10:AB10"/>
    <mergeCell ref="A5:I5"/>
    <mergeCell ref="A6:I6"/>
    <mergeCell ref="G14:H14"/>
    <mergeCell ref="B3:H3"/>
    <mergeCell ref="B4:H4"/>
    <mergeCell ref="V3:AB3"/>
    <mergeCell ref="V4:AB4"/>
    <mergeCell ref="U5:AC5"/>
    <mergeCell ref="U6:AC6"/>
    <mergeCell ref="C13:E13"/>
    <mergeCell ref="A8:A12"/>
    <mergeCell ref="AG10:AI10"/>
    <mergeCell ref="Q11:R11"/>
    <mergeCell ref="L3:R3"/>
    <mergeCell ref="L4:R4"/>
    <mergeCell ref="K5:S5"/>
    <mergeCell ref="K6:S6"/>
    <mergeCell ref="AF3:AL3"/>
    <mergeCell ref="AF4:AL4"/>
    <mergeCell ref="AE5:AM5"/>
    <mergeCell ref="AE6:AM6"/>
    <mergeCell ref="AE8:AE9"/>
    <mergeCell ref="M10:O10"/>
    <mergeCell ref="K8:K9"/>
    <mergeCell ref="W9:Y9"/>
  </mergeCells>
  <pageMargins left="0.7" right="0.7" top="0.75" bottom="0.75" header="0.3" footer="0.3"/>
  <pageSetup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46FB6-E4CC-4F67-8EF9-8C4615223A49}">
  <dimension ref="A2:J23"/>
  <sheetViews>
    <sheetView zoomScale="80" zoomScaleNormal="80" workbookViewId="0">
      <selection activeCell="B6" sqref="B6"/>
    </sheetView>
  </sheetViews>
  <sheetFormatPr baseColWidth="10" defaultRowHeight="15" x14ac:dyDescent="0.25"/>
  <cols>
    <col min="1" max="1" width="93" style="110" customWidth="1"/>
    <col min="2" max="2" width="24.5703125" style="110" customWidth="1"/>
    <col min="3" max="3" width="18.42578125" style="110" customWidth="1"/>
    <col min="4" max="4" width="11.42578125" style="110"/>
    <col min="5" max="5" width="13" style="110" customWidth="1"/>
    <col min="6" max="8" width="11.42578125" style="110"/>
    <col min="9" max="9" width="19" style="110" customWidth="1"/>
    <col min="10" max="10" width="14.42578125" style="110" customWidth="1"/>
    <col min="11" max="16384" width="11.42578125" style="110"/>
  </cols>
  <sheetData>
    <row r="2" spans="1:10" ht="15.75" customHeight="1" x14ac:dyDescent="0.25">
      <c r="A2" s="80" t="s">
        <v>11</v>
      </c>
      <c r="B2" s="80"/>
      <c r="C2" s="80"/>
      <c r="D2" s="80"/>
      <c r="E2" s="80"/>
      <c r="F2" s="80"/>
      <c r="G2" s="80"/>
      <c r="H2" s="80"/>
      <c r="I2" s="80"/>
      <c r="J2" s="80"/>
    </row>
    <row r="3" spans="1:10" ht="32.25" customHeight="1" x14ac:dyDescent="0.25">
      <c r="A3" s="111" t="s">
        <v>30</v>
      </c>
      <c r="B3" s="112"/>
      <c r="C3" s="112"/>
      <c r="D3" s="112"/>
      <c r="E3" s="112"/>
      <c r="F3" s="112"/>
      <c r="G3" s="112"/>
      <c r="H3" s="112"/>
      <c r="I3" s="112"/>
      <c r="J3" s="113"/>
    </row>
    <row r="4" spans="1:10" x14ac:dyDescent="0.25">
      <c r="I4" s="114"/>
      <c r="J4" s="115" t="s">
        <v>27</v>
      </c>
    </row>
    <row r="5" spans="1:10" ht="54.75" customHeight="1" x14ac:dyDescent="0.25">
      <c r="A5" s="42"/>
      <c r="B5" s="43" t="s">
        <v>11</v>
      </c>
      <c r="C5" s="37" t="s">
        <v>15</v>
      </c>
      <c r="D5" s="37" t="s">
        <v>16</v>
      </c>
      <c r="E5" s="37" t="s">
        <v>17</v>
      </c>
      <c r="F5" s="37" t="s">
        <v>18</v>
      </c>
      <c r="G5" s="38" t="s">
        <v>19</v>
      </c>
      <c r="H5" s="38" t="s">
        <v>20</v>
      </c>
      <c r="I5" s="38" t="s">
        <v>21</v>
      </c>
      <c r="J5" s="43"/>
    </row>
    <row r="6" spans="1:10" ht="78" customHeight="1" x14ac:dyDescent="0.25">
      <c r="A6" s="55" t="s">
        <v>52</v>
      </c>
      <c r="B6" s="116" t="s">
        <v>104</v>
      </c>
      <c r="C6" s="116" t="s">
        <v>104</v>
      </c>
      <c r="D6" s="116" t="s">
        <v>104</v>
      </c>
      <c r="E6" s="116" t="s">
        <v>104</v>
      </c>
      <c r="F6" s="116" t="s">
        <v>104</v>
      </c>
      <c r="G6" s="116" t="s">
        <v>104</v>
      </c>
      <c r="H6" s="116" t="s">
        <v>104</v>
      </c>
      <c r="I6" s="116" t="s">
        <v>104</v>
      </c>
      <c r="J6" s="44"/>
    </row>
    <row r="7" spans="1:10" ht="105.75" customHeight="1" x14ac:dyDescent="0.25">
      <c r="A7" s="55" t="s">
        <v>51</v>
      </c>
      <c r="B7" s="116" t="s">
        <v>77</v>
      </c>
      <c r="C7" s="116" t="s">
        <v>104</v>
      </c>
      <c r="D7" s="116" t="s">
        <v>104</v>
      </c>
      <c r="E7" s="116" t="s">
        <v>104</v>
      </c>
      <c r="F7" s="116" t="s">
        <v>104</v>
      </c>
      <c r="G7" s="116" t="s">
        <v>104</v>
      </c>
      <c r="H7" s="116" t="s">
        <v>104</v>
      </c>
      <c r="I7" s="116" t="s">
        <v>104</v>
      </c>
      <c r="J7" s="44"/>
    </row>
    <row r="8" spans="1:10" ht="68.25" customHeight="1" x14ac:dyDescent="0.25">
      <c r="A8" s="55" t="s">
        <v>49</v>
      </c>
      <c r="B8" s="116" t="s">
        <v>104</v>
      </c>
      <c r="C8" s="116" t="s">
        <v>104</v>
      </c>
      <c r="D8" s="116" t="s">
        <v>104</v>
      </c>
      <c r="E8" s="116" t="s">
        <v>104</v>
      </c>
      <c r="F8" s="116" t="s">
        <v>104</v>
      </c>
      <c r="G8" s="116" t="s">
        <v>104</v>
      </c>
      <c r="H8" s="116" t="s">
        <v>104</v>
      </c>
      <c r="I8" s="116" t="s">
        <v>104</v>
      </c>
      <c r="J8" s="44"/>
    </row>
    <row r="9" spans="1:10" x14ac:dyDescent="0.25">
      <c r="A9" s="45"/>
      <c r="B9" s="45"/>
      <c r="C9" s="46"/>
      <c r="D9" s="77" t="s">
        <v>23</v>
      </c>
      <c r="E9" s="77"/>
      <c r="F9" s="77"/>
      <c r="G9" s="39">
        <f>+SUM(G6:G8)</f>
        <v>0</v>
      </c>
      <c r="H9" s="28">
        <f>+SUM(H6:H8)</f>
        <v>0</v>
      </c>
      <c r="I9" s="29">
        <f>+SUM(I6:I8)</f>
        <v>0</v>
      </c>
      <c r="J9" s="47" t="s">
        <v>28</v>
      </c>
    </row>
    <row r="10" spans="1:10" ht="15" customHeight="1" x14ac:dyDescent="0.25">
      <c r="A10" s="45"/>
      <c r="B10" s="45"/>
      <c r="C10" s="46"/>
      <c r="D10" s="46"/>
      <c r="E10" s="46"/>
      <c r="F10" s="48"/>
      <c r="G10" s="24">
        <f>(I9/365)+(H9/12)+G9</f>
        <v>0</v>
      </c>
      <c r="H10" s="73" t="s">
        <v>22</v>
      </c>
      <c r="I10" s="74"/>
      <c r="J10" s="43">
        <v>100</v>
      </c>
    </row>
    <row r="11" spans="1:10" ht="15" customHeight="1" x14ac:dyDescent="0.25">
      <c r="A11" s="45"/>
      <c r="B11" s="45"/>
      <c r="C11" s="46"/>
      <c r="D11" s="46"/>
      <c r="E11" s="46"/>
      <c r="F11" s="48"/>
      <c r="G11" s="36"/>
      <c r="H11" s="34"/>
      <c r="I11" s="34"/>
      <c r="J11" s="45"/>
    </row>
    <row r="12" spans="1:10" ht="15" customHeight="1" x14ac:dyDescent="0.25">
      <c r="A12" s="80" t="s">
        <v>29</v>
      </c>
      <c r="B12" s="80"/>
      <c r="C12" s="80"/>
      <c r="D12" s="80"/>
      <c r="E12" s="80"/>
      <c r="F12" s="80"/>
      <c r="G12" s="80"/>
      <c r="H12" s="80"/>
      <c r="I12" s="80"/>
      <c r="J12" s="80"/>
    </row>
    <row r="13" spans="1:10" ht="15" customHeight="1" x14ac:dyDescent="0.25">
      <c r="A13" s="63"/>
      <c r="B13" s="63"/>
      <c r="C13" s="63"/>
      <c r="D13" s="63"/>
      <c r="E13" s="63"/>
      <c r="F13" s="63"/>
      <c r="G13" s="63"/>
      <c r="H13" s="63"/>
      <c r="I13" s="63"/>
      <c r="J13" s="49" t="s">
        <v>105</v>
      </c>
    </row>
    <row r="14" spans="1:10" ht="33.75" customHeight="1" x14ac:dyDescent="0.25">
      <c r="A14" s="42"/>
      <c r="B14" s="42"/>
      <c r="C14" s="37" t="s">
        <v>15</v>
      </c>
      <c r="D14" s="37" t="s">
        <v>16</v>
      </c>
      <c r="E14" s="37" t="s">
        <v>17</v>
      </c>
      <c r="F14" s="37" t="s">
        <v>18</v>
      </c>
      <c r="G14" s="38" t="s">
        <v>19</v>
      </c>
      <c r="H14" s="38" t="s">
        <v>20</v>
      </c>
      <c r="I14" s="38" t="s">
        <v>21</v>
      </c>
      <c r="J14" s="43"/>
    </row>
    <row r="15" spans="1:10" ht="36.75" customHeight="1" x14ac:dyDescent="0.25">
      <c r="A15" s="86"/>
      <c r="B15" s="117"/>
      <c r="C15" s="30" t="s">
        <v>78</v>
      </c>
      <c r="D15" s="31" t="s">
        <v>60</v>
      </c>
      <c r="E15" s="25">
        <v>40924</v>
      </c>
      <c r="F15" s="25">
        <v>42127</v>
      </c>
      <c r="G15" s="26">
        <f>DATEDIF(E15,F15,"y")</f>
        <v>3</v>
      </c>
      <c r="H15" s="26">
        <f>DATEDIF(E15,F15,"ym")</f>
        <v>3</v>
      </c>
      <c r="I15" s="27">
        <f>DATEDIF(E15,F15,"md")</f>
        <v>17</v>
      </c>
      <c r="J15" s="44"/>
    </row>
    <row r="16" spans="1:10" ht="36.75" customHeight="1" x14ac:dyDescent="0.25">
      <c r="A16" s="86"/>
      <c r="B16" s="117"/>
      <c r="C16" s="116" t="s">
        <v>104</v>
      </c>
      <c r="D16" s="116" t="s">
        <v>104</v>
      </c>
      <c r="E16" s="116" t="s">
        <v>104</v>
      </c>
      <c r="F16" s="116" t="s">
        <v>104</v>
      </c>
      <c r="G16" s="116" t="s">
        <v>104</v>
      </c>
      <c r="H16" s="116" t="s">
        <v>104</v>
      </c>
      <c r="I16" s="116" t="s">
        <v>104</v>
      </c>
      <c r="J16" s="44"/>
    </row>
    <row r="17" spans="1:10" ht="45" customHeight="1" x14ac:dyDescent="0.25">
      <c r="A17" s="86"/>
      <c r="B17" s="117"/>
      <c r="C17" s="116" t="s">
        <v>104</v>
      </c>
      <c r="D17" s="116" t="s">
        <v>104</v>
      </c>
      <c r="E17" s="116" t="s">
        <v>104</v>
      </c>
      <c r="F17" s="116" t="s">
        <v>104</v>
      </c>
      <c r="G17" s="116" t="s">
        <v>104</v>
      </c>
      <c r="H17" s="116" t="s">
        <v>104</v>
      </c>
      <c r="I17" s="116" t="s">
        <v>104</v>
      </c>
      <c r="J17" s="44"/>
    </row>
    <row r="18" spans="1:10" ht="15" customHeight="1" x14ac:dyDescent="0.25">
      <c r="A18" s="45"/>
      <c r="B18" s="45"/>
      <c r="C18" s="46"/>
      <c r="D18" s="77" t="s">
        <v>23</v>
      </c>
      <c r="E18" s="77"/>
      <c r="F18" s="77"/>
      <c r="G18" s="39">
        <f>+SUM(G15:G17)</f>
        <v>3</v>
      </c>
      <c r="H18" s="28">
        <f>+SUM(H15:H17)</f>
        <v>3</v>
      </c>
      <c r="I18" s="29">
        <f>+SUM(I15:I17)</f>
        <v>17</v>
      </c>
      <c r="J18" s="47" t="s">
        <v>28</v>
      </c>
    </row>
    <row r="19" spans="1:10" ht="15" customHeight="1" x14ac:dyDescent="0.25">
      <c r="A19" s="45"/>
      <c r="B19" s="45"/>
      <c r="C19" s="46"/>
      <c r="D19" s="46"/>
      <c r="E19" s="46"/>
      <c r="F19" s="48"/>
      <c r="G19" s="24">
        <f>(I18/365)+(H18/12)+G18</f>
        <v>3.2965753424657533</v>
      </c>
      <c r="H19" s="73" t="s">
        <v>22</v>
      </c>
      <c r="I19" s="74"/>
      <c r="J19" s="43">
        <v>200</v>
      </c>
    </row>
    <row r="20" spans="1:10" ht="15" customHeight="1" thickBot="1" x14ac:dyDescent="0.3">
      <c r="A20" s="118"/>
      <c r="B20" s="118"/>
      <c r="C20" s="118"/>
      <c r="D20" s="118"/>
      <c r="E20" s="118"/>
      <c r="F20" s="118"/>
      <c r="G20" s="118"/>
      <c r="H20" s="118"/>
      <c r="I20" s="118"/>
      <c r="J20" s="118"/>
    </row>
    <row r="21" spans="1:10" ht="15" customHeight="1" thickBot="1" x14ac:dyDescent="0.3">
      <c r="A21" s="118"/>
      <c r="B21" s="118"/>
      <c r="C21" s="118"/>
      <c r="D21" s="118"/>
      <c r="E21" s="118"/>
      <c r="F21" s="118"/>
      <c r="G21" s="119" t="s">
        <v>31</v>
      </c>
      <c r="H21" s="120"/>
      <c r="I21" s="120"/>
      <c r="J21" s="121">
        <v>300</v>
      </c>
    </row>
    <row r="22" spans="1:10" ht="15" customHeight="1" x14ac:dyDescent="0.25">
      <c r="A22" s="45"/>
      <c r="B22" s="45"/>
      <c r="C22" s="46"/>
      <c r="D22" s="46"/>
      <c r="E22" s="46"/>
      <c r="F22" s="48"/>
      <c r="G22" s="36"/>
      <c r="H22" s="34"/>
      <c r="I22" s="34"/>
      <c r="J22" s="45"/>
    </row>
    <row r="23" spans="1:10" ht="15" customHeight="1" x14ac:dyDescent="0.25">
      <c r="A23" s="45"/>
      <c r="B23" s="45"/>
      <c r="C23" s="46"/>
      <c r="D23" s="46"/>
      <c r="E23" s="46"/>
      <c r="F23" s="48"/>
      <c r="G23" s="36"/>
      <c r="H23" s="34"/>
      <c r="I23" s="34"/>
      <c r="J23" s="45"/>
    </row>
  </sheetData>
  <customSheetViews>
    <customSheetView guid="{F2E4A41C-2EFD-4621-AFF5-FA2CC0D9A24D}">
      <selection activeCell="A19" sqref="A19"/>
      <pageMargins left="0.7" right="0.7" top="0.75" bottom="0.75" header="0.3" footer="0.3"/>
    </customSheetView>
    <customSheetView guid="{78E235B8-33A1-427D-A2AE-7E86B2DC7C48}">
      <selection activeCell="A19" sqref="A19"/>
      <pageMargins left="0.7" right="0.7" top="0.75" bottom="0.75" header="0.3" footer="0.3"/>
    </customSheetView>
  </customSheetViews>
  <mergeCells count="9">
    <mergeCell ref="H19:I19"/>
    <mergeCell ref="D9:F9"/>
    <mergeCell ref="D18:F18"/>
    <mergeCell ref="G21:I21"/>
    <mergeCell ref="A2:J2"/>
    <mergeCell ref="H10:I10"/>
    <mergeCell ref="A12:J12"/>
    <mergeCell ref="A15:A17"/>
    <mergeCell ref="A3:J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B2C38-CA86-4944-8EBE-D1DF2207F873}">
  <dimension ref="A2:J33"/>
  <sheetViews>
    <sheetView zoomScale="80" zoomScaleNormal="80" workbookViewId="0">
      <selection activeCell="B5" sqref="B5:B6"/>
    </sheetView>
  </sheetViews>
  <sheetFormatPr baseColWidth="10" defaultRowHeight="15" x14ac:dyDescent="0.25"/>
  <cols>
    <col min="1" max="1" width="99.42578125" style="110" customWidth="1"/>
    <col min="2" max="2" width="23.28515625" style="110" customWidth="1"/>
    <col min="3" max="3" width="32.7109375" style="110" customWidth="1"/>
    <col min="4" max="4" width="15.5703125" style="110" customWidth="1"/>
    <col min="5" max="16384" width="11.42578125" style="110"/>
  </cols>
  <sheetData>
    <row r="2" spans="1:10" x14ac:dyDescent="0.25">
      <c r="A2" s="80" t="s">
        <v>11</v>
      </c>
      <c r="B2" s="80"/>
      <c r="C2" s="80"/>
      <c r="D2" s="80"/>
      <c r="E2" s="80"/>
      <c r="F2" s="80"/>
      <c r="G2" s="80"/>
      <c r="H2" s="80"/>
      <c r="I2" s="80"/>
      <c r="J2" s="80"/>
    </row>
    <row r="3" spans="1:10" ht="34.5" customHeight="1" x14ac:dyDescent="0.25">
      <c r="A3" s="111" t="s">
        <v>50</v>
      </c>
      <c r="B3" s="112"/>
      <c r="C3" s="112"/>
      <c r="D3" s="112"/>
      <c r="E3" s="112"/>
      <c r="F3" s="112"/>
      <c r="G3" s="112"/>
      <c r="H3" s="112"/>
      <c r="I3" s="112"/>
      <c r="J3" s="113"/>
    </row>
    <row r="4" spans="1:10" x14ac:dyDescent="0.25">
      <c r="I4" s="114"/>
      <c r="J4" s="115" t="s">
        <v>9</v>
      </c>
    </row>
    <row r="5" spans="1:10" ht="24" x14ac:dyDescent="0.25">
      <c r="A5" s="42"/>
      <c r="B5" s="37" t="s">
        <v>79</v>
      </c>
      <c r="C5" s="37" t="s">
        <v>15</v>
      </c>
      <c r="D5" s="37" t="s">
        <v>16</v>
      </c>
      <c r="E5" s="37" t="s">
        <v>17</v>
      </c>
      <c r="F5" s="37" t="s">
        <v>18</v>
      </c>
      <c r="G5" s="38" t="s">
        <v>19</v>
      </c>
      <c r="H5" s="38" t="s">
        <v>20</v>
      </c>
      <c r="I5" s="38" t="s">
        <v>21</v>
      </c>
      <c r="J5" s="43"/>
    </row>
    <row r="6" spans="1:10" ht="87.75" customHeight="1" x14ac:dyDescent="0.25">
      <c r="A6" s="55" t="s">
        <v>54</v>
      </c>
      <c r="B6" s="116" t="s">
        <v>104</v>
      </c>
      <c r="C6" s="116" t="s">
        <v>104</v>
      </c>
      <c r="D6" s="116" t="s">
        <v>104</v>
      </c>
      <c r="E6" s="116" t="s">
        <v>104</v>
      </c>
      <c r="F6" s="116" t="s">
        <v>104</v>
      </c>
      <c r="G6" s="116" t="s">
        <v>104</v>
      </c>
      <c r="H6" s="116" t="s">
        <v>104</v>
      </c>
      <c r="I6" s="116" t="s">
        <v>104</v>
      </c>
      <c r="J6" s="30"/>
    </row>
    <row r="7" spans="1:10" ht="169.5" customHeight="1" x14ac:dyDescent="0.25">
      <c r="A7" s="55" t="s">
        <v>53</v>
      </c>
      <c r="B7" s="116" t="s">
        <v>80</v>
      </c>
      <c r="C7" s="116" t="s">
        <v>104</v>
      </c>
      <c r="D7" s="116" t="s">
        <v>104</v>
      </c>
      <c r="E7" s="116" t="s">
        <v>104</v>
      </c>
      <c r="F7" s="116" t="s">
        <v>104</v>
      </c>
      <c r="G7" s="116" t="s">
        <v>104</v>
      </c>
      <c r="H7" s="116" t="s">
        <v>104</v>
      </c>
      <c r="I7" s="116" t="s">
        <v>104</v>
      </c>
      <c r="J7" s="30"/>
    </row>
    <row r="8" spans="1:10" ht="84" customHeight="1" x14ac:dyDescent="0.25">
      <c r="A8" s="55" t="s">
        <v>49</v>
      </c>
      <c r="B8" s="116"/>
      <c r="C8" s="116" t="s">
        <v>104</v>
      </c>
      <c r="D8" s="116" t="s">
        <v>104</v>
      </c>
      <c r="E8" s="116" t="s">
        <v>104</v>
      </c>
      <c r="F8" s="116" t="s">
        <v>104</v>
      </c>
      <c r="G8" s="116" t="s">
        <v>104</v>
      </c>
      <c r="H8" s="116" t="s">
        <v>104</v>
      </c>
      <c r="I8" s="116" t="s">
        <v>104</v>
      </c>
      <c r="J8" s="30"/>
    </row>
    <row r="9" spans="1:10" x14ac:dyDescent="0.25">
      <c r="A9" s="45"/>
      <c r="B9" s="45"/>
      <c r="C9" s="46"/>
      <c r="D9" s="77" t="s">
        <v>23</v>
      </c>
      <c r="E9" s="77"/>
      <c r="F9" s="77"/>
      <c r="G9" s="39">
        <f>+SUM(G6:G8)</f>
        <v>0</v>
      </c>
      <c r="H9" s="28">
        <f>+SUM(H6:H8)</f>
        <v>0</v>
      </c>
      <c r="I9" s="29">
        <f>+SUM(I6:I8)</f>
        <v>0</v>
      </c>
      <c r="J9" s="47" t="s">
        <v>28</v>
      </c>
    </row>
    <row r="10" spans="1:10" ht="28.5" customHeight="1" x14ac:dyDescent="0.25">
      <c r="A10" s="45"/>
      <c r="B10" s="45"/>
      <c r="C10" s="46"/>
      <c r="D10" s="46"/>
      <c r="E10" s="46"/>
      <c r="F10" s="48"/>
      <c r="G10" s="24">
        <f>(I9/365)+(H9/12)+G9</f>
        <v>0</v>
      </c>
      <c r="H10" s="73" t="s">
        <v>22</v>
      </c>
      <c r="I10" s="74"/>
      <c r="J10" s="43" t="s">
        <v>10</v>
      </c>
    </row>
    <row r="11" spans="1:10" x14ac:dyDescent="0.25">
      <c r="A11" s="45"/>
      <c r="B11" s="45"/>
      <c r="C11" s="46"/>
      <c r="D11" s="46"/>
      <c r="E11" s="46"/>
      <c r="F11" s="48"/>
      <c r="G11" s="36"/>
      <c r="H11" s="34"/>
      <c r="I11" s="34"/>
      <c r="J11" s="45"/>
    </row>
    <row r="12" spans="1:10" x14ac:dyDescent="0.25">
      <c r="A12" s="80" t="s">
        <v>29</v>
      </c>
      <c r="B12" s="80"/>
      <c r="C12" s="80"/>
      <c r="D12" s="80"/>
      <c r="E12" s="80"/>
      <c r="F12" s="80"/>
      <c r="G12" s="80"/>
      <c r="H12" s="80"/>
      <c r="I12" s="80"/>
      <c r="J12" s="80"/>
    </row>
    <row r="13" spans="1:10" ht="30" x14ac:dyDescent="0.25">
      <c r="A13" s="63"/>
      <c r="B13" s="63"/>
      <c r="C13" s="63"/>
      <c r="D13" s="63"/>
      <c r="E13" s="63"/>
      <c r="F13" s="63"/>
      <c r="G13" s="63"/>
      <c r="H13" s="63"/>
      <c r="I13" s="63"/>
      <c r="J13" s="49" t="s">
        <v>27</v>
      </c>
    </row>
    <row r="14" spans="1:10" ht="24" x14ac:dyDescent="0.25">
      <c r="A14" s="42"/>
      <c r="B14" s="42"/>
      <c r="C14" s="37" t="s">
        <v>15</v>
      </c>
      <c r="D14" s="37" t="s">
        <v>16</v>
      </c>
      <c r="E14" s="37" t="s">
        <v>17</v>
      </c>
      <c r="F14" s="37" t="s">
        <v>18</v>
      </c>
      <c r="G14" s="38" t="s">
        <v>19</v>
      </c>
      <c r="H14" s="38" t="s">
        <v>20</v>
      </c>
      <c r="I14" s="38" t="s">
        <v>21</v>
      </c>
      <c r="J14" s="43"/>
    </row>
    <row r="15" spans="1:10" ht="44.25" customHeight="1" x14ac:dyDescent="0.25">
      <c r="A15" s="43"/>
      <c r="B15" s="117"/>
      <c r="C15" s="30" t="s">
        <v>81</v>
      </c>
      <c r="D15" s="31" t="s">
        <v>82</v>
      </c>
      <c r="E15" s="25">
        <v>40631</v>
      </c>
      <c r="F15" s="25">
        <v>41208</v>
      </c>
      <c r="G15" s="26">
        <f>DATEDIF(E15,F15,"y")</f>
        <v>1</v>
      </c>
      <c r="H15" s="26">
        <f>DATEDIF(E15,F15,"ym")</f>
        <v>6</v>
      </c>
      <c r="I15" s="27">
        <f>DATEDIF(E15,F15,"md")</f>
        <v>27</v>
      </c>
      <c r="J15" s="44"/>
    </row>
    <row r="16" spans="1:10" x14ac:dyDescent="0.25">
      <c r="A16" s="45"/>
      <c r="B16" s="45"/>
      <c r="C16" s="46"/>
      <c r="D16" s="77" t="s">
        <v>23</v>
      </c>
      <c r="E16" s="77"/>
      <c r="F16" s="77"/>
      <c r="G16" s="39">
        <f>+SUM(G15:G15)</f>
        <v>1</v>
      </c>
      <c r="H16" s="28">
        <f>+SUM(H15:H15)</f>
        <v>6</v>
      </c>
      <c r="I16" s="29">
        <f>+SUM(I15:I15)</f>
        <v>27</v>
      </c>
      <c r="J16" s="47" t="s">
        <v>28</v>
      </c>
    </row>
    <row r="17" spans="1:10" ht="28.5" customHeight="1" x14ac:dyDescent="0.25">
      <c r="A17" s="45"/>
      <c r="B17" s="45"/>
      <c r="C17" s="46"/>
      <c r="D17" s="46"/>
      <c r="E17" s="46"/>
      <c r="F17" s="48"/>
      <c r="G17" s="24">
        <f>(I16/365)+(H16/12)+G16</f>
        <v>1.5739726027397261</v>
      </c>
      <c r="H17" s="73" t="s">
        <v>22</v>
      </c>
      <c r="I17" s="74"/>
      <c r="J17" s="43" t="s">
        <v>27</v>
      </c>
    </row>
    <row r="18" spans="1:10" ht="15.75" thickBot="1" x14ac:dyDescent="0.3"/>
    <row r="19" spans="1:10" ht="15.75" thickBot="1" x14ac:dyDescent="0.3">
      <c r="G19" s="119" t="s">
        <v>31</v>
      </c>
      <c r="H19" s="120"/>
      <c r="I19" s="120"/>
      <c r="J19" s="121">
        <v>150</v>
      </c>
    </row>
    <row r="32" spans="1:10" x14ac:dyDescent="0.25">
      <c r="A32" s="122"/>
      <c r="B32" s="122"/>
      <c r="C32" s="122"/>
    </row>
    <row r="33" spans="1:3" x14ac:dyDescent="0.25">
      <c r="A33" s="122"/>
      <c r="B33" s="122"/>
      <c r="C33" s="122"/>
    </row>
  </sheetData>
  <customSheetViews>
    <customSheetView guid="{F2E4A41C-2EFD-4621-AFF5-FA2CC0D9A24D}">
      <selection activeCell="A9" sqref="A9"/>
      <pageMargins left="0.7" right="0.7" top="0.75" bottom="0.75" header="0.3" footer="0.3"/>
    </customSheetView>
    <customSheetView guid="{78E235B8-33A1-427D-A2AE-7E86B2DC7C48}" topLeftCell="A10">
      <selection activeCell="A9" sqref="A9"/>
      <pageMargins left="0.7" right="0.7" top="0.75" bottom="0.75" header="0.3" footer="0.3"/>
    </customSheetView>
  </customSheetViews>
  <mergeCells count="8">
    <mergeCell ref="D16:F16"/>
    <mergeCell ref="H17:I17"/>
    <mergeCell ref="G19:I19"/>
    <mergeCell ref="A2:J2"/>
    <mergeCell ref="A3:J3"/>
    <mergeCell ref="D9:F9"/>
    <mergeCell ref="H10:I10"/>
    <mergeCell ref="A12:J12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755E9-9269-4459-ACCA-4411104F5581}">
  <dimension ref="A2:J33"/>
  <sheetViews>
    <sheetView zoomScale="80" zoomScaleNormal="80" workbookViewId="0">
      <selection activeCell="J22" sqref="J22"/>
    </sheetView>
  </sheetViews>
  <sheetFormatPr baseColWidth="10" defaultRowHeight="15" x14ac:dyDescent="0.25"/>
  <cols>
    <col min="1" max="1" width="99.28515625" style="110" customWidth="1"/>
    <col min="2" max="2" width="24.140625" style="110" customWidth="1"/>
    <col min="3" max="4" width="18.5703125" style="110" customWidth="1"/>
    <col min="5" max="9" width="11.42578125" style="110"/>
    <col min="10" max="10" width="19.42578125" style="110" customWidth="1"/>
    <col min="11" max="16384" width="11.42578125" style="110"/>
  </cols>
  <sheetData>
    <row r="2" spans="1:10" x14ac:dyDescent="0.25">
      <c r="A2" s="80" t="s">
        <v>11</v>
      </c>
      <c r="B2" s="80"/>
      <c r="C2" s="80"/>
      <c r="D2" s="80"/>
      <c r="E2" s="80"/>
      <c r="F2" s="80"/>
      <c r="G2" s="80"/>
      <c r="H2" s="80"/>
      <c r="I2" s="80"/>
      <c r="J2" s="80"/>
    </row>
    <row r="3" spans="1:10" ht="33.75" customHeight="1" x14ac:dyDescent="0.25">
      <c r="A3" s="111" t="s">
        <v>103</v>
      </c>
      <c r="B3" s="112"/>
      <c r="C3" s="112"/>
      <c r="D3" s="112"/>
      <c r="E3" s="112"/>
      <c r="F3" s="112"/>
      <c r="G3" s="112"/>
      <c r="H3" s="112"/>
      <c r="I3" s="112"/>
      <c r="J3" s="113"/>
    </row>
    <row r="4" spans="1:10" x14ac:dyDescent="0.25">
      <c r="I4" s="114"/>
      <c r="J4" s="115" t="s">
        <v>106</v>
      </c>
    </row>
    <row r="5" spans="1:10" ht="24" x14ac:dyDescent="0.25">
      <c r="A5" s="42"/>
      <c r="B5" s="37" t="s">
        <v>79</v>
      </c>
      <c r="C5" s="37" t="s">
        <v>15</v>
      </c>
      <c r="D5" s="37" t="s">
        <v>16</v>
      </c>
      <c r="E5" s="37" t="s">
        <v>17</v>
      </c>
      <c r="F5" s="37" t="s">
        <v>18</v>
      </c>
      <c r="G5" s="38" t="s">
        <v>19</v>
      </c>
      <c r="H5" s="38" t="s">
        <v>20</v>
      </c>
      <c r="I5" s="38" t="s">
        <v>21</v>
      </c>
      <c r="J5" s="43"/>
    </row>
    <row r="6" spans="1:10" ht="84" customHeight="1" x14ac:dyDescent="0.25">
      <c r="A6" s="55" t="s">
        <v>86</v>
      </c>
      <c r="B6" s="116" t="s">
        <v>104</v>
      </c>
      <c r="C6" s="116" t="s">
        <v>104</v>
      </c>
      <c r="D6" s="116" t="s">
        <v>104</v>
      </c>
      <c r="E6" s="116" t="s">
        <v>104</v>
      </c>
      <c r="F6" s="116" t="s">
        <v>104</v>
      </c>
      <c r="G6" s="116" t="s">
        <v>104</v>
      </c>
      <c r="H6" s="116" t="s">
        <v>104</v>
      </c>
      <c r="I6" s="116" t="s">
        <v>104</v>
      </c>
      <c r="J6" s="30"/>
    </row>
    <row r="7" spans="1:10" ht="120" customHeight="1" x14ac:dyDescent="0.25">
      <c r="A7" s="55" t="s">
        <v>85</v>
      </c>
      <c r="B7" s="116" t="s">
        <v>104</v>
      </c>
      <c r="C7" s="116" t="s">
        <v>104</v>
      </c>
      <c r="D7" s="116" t="s">
        <v>104</v>
      </c>
      <c r="E7" s="116" t="s">
        <v>104</v>
      </c>
      <c r="F7" s="116" t="s">
        <v>104</v>
      </c>
      <c r="G7" s="116" t="s">
        <v>104</v>
      </c>
      <c r="H7" s="116" t="s">
        <v>104</v>
      </c>
      <c r="I7" s="116" t="s">
        <v>104</v>
      </c>
      <c r="J7" s="30"/>
    </row>
    <row r="8" spans="1:10" ht="77.25" customHeight="1" x14ac:dyDescent="0.25">
      <c r="A8" s="55" t="s">
        <v>49</v>
      </c>
      <c r="B8" s="116"/>
      <c r="C8" s="30" t="s">
        <v>83</v>
      </c>
      <c r="D8" s="31" t="s">
        <v>84</v>
      </c>
      <c r="E8" s="25">
        <v>39328</v>
      </c>
      <c r="F8" s="25">
        <v>40542</v>
      </c>
      <c r="G8" s="26">
        <f>DATEDIF(E8,F8,"y")</f>
        <v>3</v>
      </c>
      <c r="H8" s="26">
        <f>DATEDIF(E8,F8,"ym")</f>
        <v>3</v>
      </c>
      <c r="I8" s="27">
        <f t="shared" ref="I8" si="0">DATEDIF(E8,F8,"md")</f>
        <v>27</v>
      </c>
      <c r="J8" s="44"/>
    </row>
    <row r="9" spans="1:10" x14ac:dyDescent="0.25">
      <c r="A9" s="45"/>
      <c r="B9" s="45"/>
      <c r="C9" s="46"/>
      <c r="D9" s="77" t="s">
        <v>23</v>
      </c>
      <c r="E9" s="77"/>
      <c r="F9" s="77"/>
      <c r="G9" s="39">
        <f>+SUM(G6:G8)</f>
        <v>3</v>
      </c>
      <c r="H9" s="28">
        <f>+SUM(H6:H8)</f>
        <v>3</v>
      </c>
      <c r="I9" s="29">
        <f>+SUM(I6:I8)</f>
        <v>27</v>
      </c>
      <c r="J9" s="47" t="s">
        <v>28</v>
      </c>
    </row>
    <row r="10" spans="1:10" x14ac:dyDescent="0.25">
      <c r="A10" s="45"/>
      <c r="B10" s="45"/>
      <c r="C10" s="46"/>
      <c r="D10" s="46"/>
      <c r="E10" s="46"/>
      <c r="F10" s="48"/>
      <c r="G10" s="24">
        <f>(I9/365)+(H9/12)+G9</f>
        <v>3.3239726027397261</v>
      </c>
      <c r="H10" s="73" t="s">
        <v>22</v>
      </c>
      <c r="I10" s="74"/>
      <c r="J10" s="43">
        <v>40</v>
      </c>
    </row>
    <row r="11" spans="1:10" x14ac:dyDescent="0.25">
      <c r="A11" s="45"/>
      <c r="B11" s="45"/>
      <c r="C11" s="46"/>
      <c r="D11" s="46"/>
      <c r="E11" s="46"/>
      <c r="F11" s="48"/>
      <c r="G11" s="36"/>
      <c r="H11" s="34"/>
      <c r="I11" s="34"/>
      <c r="J11" s="45"/>
    </row>
    <row r="12" spans="1:10" x14ac:dyDescent="0.25">
      <c r="A12" s="80" t="s">
        <v>29</v>
      </c>
      <c r="B12" s="80"/>
      <c r="C12" s="80"/>
      <c r="D12" s="80"/>
      <c r="E12" s="80"/>
      <c r="F12" s="80"/>
      <c r="G12" s="80"/>
      <c r="H12" s="80"/>
      <c r="I12" s="80"/>
      <c r="J12" s="80"/>
    </row>
    <row r="13" spans="1:10" x14ac:dyDescent="0.25">
      <c r="A13" s="63"/>
      <c r="B13" s="63"/>
      <c r="C13" s="63"/>
      <c r="D13" s="63"/>
      <c r="E13" s="63"/>
      <c r="F13" s="63"/>
      <c r="G13" s="63"/>
      <c r="H13" s="63"/>
      <c r="I13" s="63"/>
      <c r="J13" s="49" t="s">
        <v>10</v>
      </c>
    </row>
    <row r="14" spans="1:10" ht="24" x14ac:dyDescent="0.25">
      <c r="A14" s="42"/>
      <c r="B14" s="42"/>
      <c r="C14" s="37" t="s">
        <v>15</v>
      </c>
      <c r="D14" s="37" t="s">
        <v>16</v>
      </c>
      <c r="E14" s="37" t="s">
        <v>17</v>
      </c>
      <c r="F14" s="37" t="s">
        <v>18</v>
      </c>
      <c r="G14" s="38" t="s">
        <v>19</v>
      </c>
      <c r="H14" s="38" t="s">
        <v>20</v>
      </c>
      <c r="I14" s="38" t="s">
        <v>21</v>
      </c>
      <c r="J14" s="38" t="s">
        <v>26</v>
      </c>
    </row>
    <row r="15" spans="1:10" ht="63.75" customHeight="1" x14ac:dyDescent="0.25">
      <c r="A15" s="78"/>
      <c r="B15" s="123"/>
      <c r="C15" s="30" t="s">
        <v>67</v>
      </c>
      <c r="D15" s="31" t="s">
        <v>87</v>
      </c>
      <c r="E15" s="25">
        <v>42800</v>
      </c>
      <c r="F15" s="25">
        <v>43385</v>
      </c>
      <c r="G15" s="26">
        <f>DATEDIF(E15,F15,"y")</f>
        <v>1</v>
      </c>
      <c r="H15" s="26">
        <f>DATEDIF(E15,F15,"ym")</f>
        <v>7</v>
      </c>
      <c r="I15" s="27">
        <f>DATEDIF(E15,F15,"md")</f>
        <v>6</v>
      </c>
      <c r="J15" s="44"/>
    </row>
    <row r="16" spans="1:10" ht="63.75" customHeight="1" x14ac:dyDescent="0.25">
      <c r="A16" s="79"/>
      <c r="B16" s="124"/>
      <c r="C16" s="30"/>
      <c r="D16" s="31"/>
      <c r="E16" s="25"/>
      <c r="F16" s="25"/>
      <c r="G16" s="26"/>
      <c r="H16" s="26"/>
      <c r="I16" s="27"/>
      <c r="J16" s="44"/>
    </row>
    <row r="17" spans="1:10" x14ac:dyDescent="0.25">
      <c r="A17" s="45"/>
      <c r="B17" s="45"/>
      <c r="C17" s="46"/>
      <c r="D17" s="77" t="s">
        <v>23</v>
      </c>
      <c r="E17" s="77"/>
      <c r="F17" s="77"/>
      <c r="G17" s="39">
        <f>+SUM(G15:G16)</f>
        <v>1</v>
      </c>
      <c r="H17" s="28">
        <f>+SUM(H15:H16)</f>
        <v>7</v>
      </c>
      <c r="I17" s="29">
        <f>+SUM(I15:I16)</f>
        <v>6</v>
      </c>
      <c r="J17" s="47" t="s">
        <v>28</v>
      </c>
    </row>
    <row r="18" spans="1:10" ht="28.5" customHeight="1" x14ac:dyDescent="0.25">
      <c r="A18" s="45"/>
      <c r="B18" s="45"/>
      <c r="C18" s="46"/>
      <c r="D18" s="46"/>
      <c r="E18" s="46"/>
      <c r="F18" s="48"/>
      <c r="G18" s="24">
        <f>(I17/365)+(H17/12)+G17</f>
        <v>1.599771689497717</v>
      </c>
      <c r="H18" s="73" t="s">
        <v>22</v>
      </c>
      <c r="I18" s="74"/>
      <c r="J18" s="43" t="s">
        <v>10</v>
      </c>
    </row>
    <row r="19" spans="1:10" ht="15.75" thickBot="1" x14ac:dyDescent="0.3"/>
    <row r="20" spans="1:10" ht="15.75" thickBot="1" x14ac:dyDescent="0.3">
      <c r="G20" s="119" t="s">
        <v>31</v>
      </c>
      <c r="H20" s="120"/>
      <c r="I20" s="120"/>
      <c r="J20" s="121">
        <v>100</v>
      </c>
    </row>
    <row r="32" spans="1:10" x14ac:dyDescent="0.25">
      <c r="A32" s="122"/>
      <c r="B32" s="122"/>
      <c r="C32" s="122"/>
    </row>
    <row r="33" spans="1:3" x14ac:dyDescent="0.25">
      <c r="A33" s="122"/>
      <c r="B33" s="122"/>
      <c r="C33" s="122"/>
    </row>
  </sheetData>
  <customSheetViews>
    <customSheetView guid="{F2E4A41C-2EFD-4621-AFF5-FA2CC0D9A24D}" topLeftCell="A13">
      <selection activeCell="A25" sqref="A25"/>
      <pageMargins left="0.7" right="0.7" top="0.75" bottom="0.75" header="0.3" footer="0.3"/>
    </customSheetView>
    <customSheetView guid="{78E235B8-33A1-427D-A2AE-7E86B2DC7C48}" topLeftCell="A13">
      <selection activeCell="A25" sqref="A25"/>
      <pageMargins left="0.7" right="0.7" top="0.75" bottom="0.75" header="0.3" footer="0.3"/>
    </customSheetView>
  </customSheetViews>
  <mergeCells count="9">
    <mergeCell ref="A15:A16"/>
    <mergeCell ref="D17:F17"/>
    <mergeCell ref="H18:I18"/>
    <mergeCell ref="G20:I20"/>
    <mergeCell ref="A2:J2"/>
    <mergeCell ref="A3:J3"/>
    <mergeCell ref="D9:F9"/>
    <mergeCell ref="H10:I10"/>
    <mergeCell ref="A12:J12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A4FA9-A91B-4309-9F29-BE37B97E8C1D}">
  <dimension ref="A5:B12"/>
  <sheetViews>
    <sheetView workbookViewId="0">
      <selection activeCell="C18" sqref="C18"/>
    </sheetView>
  </sheetViews>
  <sheetFormatPr baseColWidth="10" defaultRowHeight="15" x14ac:dyDescent="0.25"/>
  <cols>
    <col min="1" max="1" width="45.85546875" customWidth="1"/>
  </cols>
  <sheetData>
    <row r="5" spans="1:2" x14ac:dyDescent="0.25">
      <c r="A5" s="81" t="s">
        <v>34</v>
      </c>
      <c r="B5" s="81"/>
    </row>
    <row r="6" spans="1:2" x14ac:dyDescent="0.25">
      <c r="A6" s="40"/>
      <c r="B6" s="40"/>
    </row>
    <row r="7" spans="1:2" x14ac:dyDescent="0.25">
      <c r="A7" t="s">
        <v>32</v>
      </c>
      <c r="B7">
        <v>300</v>
      </c>
    </row>
    <row r="8" spans="1:2" x14ac:dyDescent="0.25">
      <c r="A8" t="s">
        <v>33</v>
      </c>
      <c r="B8">
        <v>300</v>
      </c>
    </row>
    <row r="9" spans="1:2" x14ac:dyDescent="0.25">
      <c r="A9" t="s">
        <v>75</v>
      </c>
      <c r="B9">
        <v>150</v>
      </c>
    </row>
    <row r="10" spans="1:2" x14ac:dyDescent="0.25">
      <c r="A10" t="s">
        <v>76</v>
      </c>
      <c r="B10">
        <v>140</v>
      </c>
    </row>
    <row r="11" spans="1:2" x14ac:dyDescent="0.25">
      <c r="A11" s="41" t="s">
        <v>25</v>
      </c>
      <c r="B11">
        <f>B7+B8+B9+B10</f>
        <v>890</v>
      </c>
    </row>
    <row r="12" spans="1:2" x14ac:dyDescent="0.25">
      <c r="A12" s="41"/>
    </row>
  </sheetData>
  <mergeCells count="1">
    <mergeCell ref="A5:B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D587C-481A-4159-B7BE-CDD64F4A3394}">
  <dimension ref="A3:D27"/>
  <sheetViews>
    <sheetView workbookViewId="0">
      <selection activeCell="A24" sqref="A24:A27"/>
    </sheetView>
  </sheetViews>
  <sheetFormatPr baseColWidth="10" defaultRowHeight="15" x14ac:dyDescent="0.25"/>
  <cols>
    <col min="1" max="1" width="33.28515625" customWidth="1"/>
    <col min="2" max="2" width="51.7109375" customWidth="1"/>
    <col min="3" max="3" width="30.28515625" customWidth="1"/>
    <col min="4" max="4" width="47.5703125" customWidth="1"/>
  </cols>
  <sheetData>
    <row r="3" spans="1:4" x14ac:dyDescent="0.25">
      <c r="A3" s="15" t="s">
        <v>88</v>
      </c>
      <c r="B3" s="15" t="s">
        <v>12</v>
      </c>
      <c r="C3" s="15" t="s">
        <v>13</v>
      </c>
    </row>
    <row r="4" spans="1:4" x14ac:dyDescent="0.25">
      <c r="A4" s="82" t="s">
        <v>89</v>
      </c>
      <c r="B4" s="16" t="s">
        <v>90</v>
      </c>
      <c r="C4" s="125" t="s">
        <v>24</v>
      </c>
    </row>
    <row r="5" spans="1:4" x14ac:dyDescent="0.25">
      <c r="A5" s="83"/>
      <c r="B5" s="16" t="s">
        <v>91</v>
      </c>
      <c r="C5" s="125"/>
    </row>
    <row r="6" spans="1:4" x14ac:dyDescent="0.25">
      <c r="A6" s="83"/>
      <c r="B6" s="16" t="s">
        <v>92</v>
      </c>
      <c r="C6" s="125"/>
    </row>
    <row r="7" spans="1:4" x14ac:dyDescent="0.25">
      <c r="A7" s="83"/>
      <c r="B7" s="16" t="s">
        <v>93</v>
      </c>
      <c r="C7" s="125"/>
    </row>
    <row r="10" spans="1:4" x14ac:dyDescent="0.25">
      <c r="A10" s="14" t="s">
        <v>94</v>
      </c>
      <c r="B10" s="17" t="s">
        <v>12</v>
      </c>
      <c r="C10" s="17" t="s">
        <v>13</v>
      </c>
    </row>
    <row r="11" spans="1:4" x14ac:dyDescent="0.25">
      <c r="A11" s="16"/>
      <c r="B11" s="16" t="s">
        <v>95</v>
      </c>
      <c r="C11" s="16" t="s">
        <v>24</v>
      </c>
    </row>
    <row r="15" spans="1:4" x14ac:dyDescent="0.25">
      <c r="A15" s="18" t="s">
        <v>97</v>
      </c>
      <c r="B15" s="17" t="s">
        <v>12</v>
      </c>
      <c r="C15" s="58" t="s">
        <v>13</v>
      </c>
      <c r="D15" s="60"/>
    </row>
    <row r="16" spans="1:4" x14ac:dyDescent="0.25">
      <c r="A16" s="16"/>
      <c r="B16" s="16" t="s">
        <v>98</v>
      </c>
      <c r="C16" s="59" t="s">
        <v>24</v>
      </c>
      <c r="D16" s="61"/>
    </row>
    <row r="19" spans="1:3" x14ac:dyDescent="0.25">
      <c r="A19" s="18" t="s">
        <v>14</v>
      </c>
      <c r="B19" s="17" t="s">
        <v>12</v>
      </c>
      <c r="C19" s="17" t="s">
        <v>13</v>
      </c>
    </row>
    <row r="20" spans="1:3" x14ac:dyDescent="0.25">
      <c r="A20" s="16"/>
      <c r="B20" s="16" t="s">
        <v>96</v>
      </c>
      <c r="C20" s="16" t="s">
        <v>24</v>
      </c>
    </row>
    <row r="23" spans="1:3" x14ac:dyDescent="0.25">
      <c r="A23" s="15" t="s">
        <v>99</v>
      </c>
      <c r="B23" s="15" t="s">
        <v>12</v>
      </c>
      <c r="C23" s="15" t="s">
        <v>13</v>
      </c>
    </row>
    <row r="24" spans="1:3" x14ac:dyDescent="0.25">
      <c r="A24" s="82"/>
      <c r="B24" s="16" t="s">
        <v>100</v>
      </c>
      <c r="C24" s="125" t="s">
        <v>24</v>
      </c>
    </row>
    <row r="25" spans="1:3" x14ac:dyDescent="0.25">
      <c r="A25" s="83"/>
      <c r="B25" s="16" t="s">
        <v>101</v>
      </c>
      <c r="C25" s="125"/>
    </row>
    <row r="26" spans="1:3" x14ac:dyDescent="0.25">
      <c r="A26" s="83"/>
      <c r="B26" s="16" t="s">
        <v>102</v>
      </c>
      <c r="C26" s="125"/>
    </row>
    <row r="27" spans="1:3" x14ac:dyDescent="0.25">
      <c r="A27" s="83"/>
      <c r="B27" s="16"/>
      <c r="C27" s="125"/>
    </row>
  </sheetData>
  <customSheetViews>
    <customSheetView guid="{F2E4A41C-2EFD-4621-AFF5-FA2CC0D9A24D}" topLeftCell="C10">
      <selection activeCell="D22" sqref="D22"/>
      <pageMargins left="0.7" right="0.7" top="0.75" bottom="0.75" header="0.3" footer="0.3"/>
    </customSheetView>
    <customSheetView guid="{78E235B8-33A1-427D-A2AE-7E86B2DC7C48}">
      <selection activeCell="C17" sqref="C17"/>
      <pageMargins left="0.7" right="0.7" top="0.75" bottom="0.75" header="0.3" footer="0.3"/>
    </customSheetView>
  </customSheetViews>
  <mergeCells count="4">
    <mergeCell ref="C4:C7"/>
    <mergeCell ref="A4:A7"/>
    <mergeCell ref="A24:A27"/>
    <mergeCell ref="C24:C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EXPERIENCIA HABILITANTE </vt:lpstr>
      <vt:lpstr>EXPERIENCIA ADICIONAL DEL PROP</vt:lpstr>
      <vt:lpstr>EXPERIENCIA DE LOS PROFESIONALE</vt:lpstr>
      <vt:lpstr>EXP OBJETO DE CAL DIRECTOR  </vt:lpstr>
      <vt:lpstr>EXP OBJETO DE CAL CORRDINADOR </vt:lpstr>
      <vt:lpstr>EXP OBJETO DE CAL COORD TECNICO</vt:lpstr>
      <vt:lpstr>PONDERADO GENERAL </vt:lpstr>
      <vt:lpstr>CARTAS DE COMPROMISO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Troilo Vitta</dc:creator>
  <cp:lastModifiedBy>Paola Troilo Vitta</cp:lastModifiedBy>
  <dcterms:created xsi:type="dcterms:W3CDTF">2018-09-07T19:34:44Z</dcterms:created>
  <dcterms:modified xsi:type="dcterms:W3CDTF">2018-11-15T20:21:40Z</dcterms:modified>
</cp:coreProperties>
</file>