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D:\$Rodrigo.Lopez\Documents\AEROCIVIL\PROCESOS\PROCESOS 2018\TORRE DE CONTROL QUIBDO\"/>
    </mc:Choice>
  </mc:AlternateContent>
  <xr:revisionPtr revIDLastSave="0" documentId="13_ncr:1_{1BE2FAE1-D723-4A49-8C8F-FD612C561674}" xr6:coauthVersionLast="36" xr6:coauthVersionMax="36" xr10:uidLastSave="{00000000-0000-0000-0000-000000000000}"/>
  <bookViews>
    <workbookView xWindow="0" yWindow="0" windowWidth="27315" windowHeight="15360" xr2:uid="{00000000-000D-0000-FFFF-FFFF00000000}"/>
  </bookViews>
  <sheets>
    <sheet name="Matriz riesgos Obra" sheetId="17" r:id="rId1"/>
  </sheets>
  <definedNames>
    <definedName name="_xlnm.Print_Titles" localSheetId="0">'Matriz riesgos Obra'!$2:$6</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S17" i="17" l="1"/>
  <c r="U17" i="17"/>
  <c r="V17" i="17"/>
  <c r="W17" i="17"/>
  <c r="J8" i="17"/>
  <c r="J9" i="17"/>
  <c r="J10" i="17"/>
  <c r="K10" i="17"/>
  <c r="J11" i="17"/>
  <c r="J12" i="17"/>
  <c r="K12" i="17"/>
  <c r="J13" i="17"/>
  <c r="K13" i="17" s="1"/>
  <c r="J14" i="17"/>
  <c r="J15" i="17"/>
  <c r="J16" i="17"/>
  <c r="K16" i="17"/>
  <c r="J17" i="17"/>
  <c r="K17" i="17" s="1"/>
  <c r="J18" i="17"/>
  <c r="J19" i="17"/>
  <c r="J20" i="17"/>
  <c r="J21" i="17"/>
  <c r="U16" i="17"/>
  <c r="S16" i="17"/>
  <c r="V16" i="17" s="1"/>
  <c r="W16" i="17" s="1"/>
  <c r="U8" i="17"/>
  <c r="U9" i="17"/>
  <c r="U10" i="17"/>
  <c r="U11" i="17"/>
  <c r="S11" i="17"/>
  <c r="V11" i="17" s="1"/>
  <c r="W11" i="17" s="1"/>
  <c r="U12" i="17"/>
  <c r="S8" i="17"/>
  <c r="V8" i="17" s="1"/>
  <c r="W8" i="17" s="1"/>
  <c r="S9" i="17"/>
  <c r="S10" i="17"/>
  <c r="V10" i="17"/>
  <c r="W10" i="17" s="1"/>
  <c r="S12" i="17"/>
  <c r="G16" i="17"/>
  <c r="G17" i="17"/>
  <c r="I16" i="17"/>
  <c r="I17" i="17"/>
  <c r="K8" i="17"/>
  <c r="K9" i="17"/>
  <c r="K11" i="17"/>
  <c r="I8" i="17"/>
  <c r="I9" i="17"/>
  <c r="I10" i="17"/>
  <c r="I11" i="17"/>
  <c r="I12" i="17"/>
  <c r="G8" i="17"/>
  <c r="G9" i="17"/>
  <c r="G10" i="17"/>
  <c r="G11" i="17"/>
  <c r="G12" i="17"/>
  <c r="U15" i="17"/>
  <c r="U18" i="17"/>
  <c r="U19" i="17"/>
  <c r="S15" i="17"/>
  <c r="S18" i="17"/>
  <c r="V18" i="17" s="1"/>
  <c r="W18" i="17" s="1"/>
  <c r="S19" i="17"/>
  <c r="K15" i="17"/>
  <c r="K18" i="17"/>
  <c r="K19" i="17"/>
  <c r="I15" i="17"/>
  <c r="I18" i="17"/>
  <c r="I19" i="17"/>
  <c r="G15" i="17"/>
  <c r="G18" i="17"/>
  <c r="G19" i="17"/>
  <c r="U22" i="17"/>
  <c r="S22" i="17"/>
  <c r="J22" i="17"/>
  <c r="K22" i="17" s="1"/>
  <c r="I22" i="17"/>
  <c r="G22" i="17"/>
  <c r="U21" i="17"/>
  <c r="S21" i="17"/>
  <c r="K21" i="17"/>
  <c r="I21" i="17"/>
  <c r="G21" i="17"/>
  <c r="U20" i="17"/>
  <c r="S20" i="17"/>
  <c r="V20" i="17" s="1"/>
  <c r="W20" i="17" s="1"/>
  <c r="K20" i="17"/>
  <c r="I20" i="17"/>
  <c r="G20" i="17"/>
  <c r="U14" i="17"/>
  <c r="S14" i="17"/>
  <c r="V14" i="17" s="1"/>
  <c r="W14" i="17" s="1"/>
  <c r="K14" i="17"/>
  <c r="I14" i="17"/>
  <c r="G14" i="17"/>
  <c r="U13" i="17"/>
  <c r="V13" i="17" s="1"/>
  <c r="W13" i="17" s="1"/>
  <c r="S13" i="17"/>
  <c r="I13" i="17"/>
  <c r="G13" i="17"/>
  <c r="U7" i="17"/>
  <c r="V7" i="17" s="1"/>
  <c r="W7" i="17" s="1"/>
  <c r="S7" i="17"/>
  <c r="K7" i="17"/>
  <c r="I7" i="17"/>
  <c r="G7" i="17"/>
  <c r="V19" i="17"/>
  <c r="W19" i="17"/>
  <c r="V22" i="17"/>
  <c r="W22" i="17" s="1"/>
  <c r="V21" i="17"/>
  <c r="W21" i="17"/>
  <c r="V12" i="17" l="1"/>
  <c r="W12" i="17" s="1"/>
  <c r="V9" i="17"/>
  <c r="W9" i="17" s="1"/>
  <c r="V15" i="17"/>
  <c r="W15" i="17" s="1"/>
</calcChain>
</file>

<file path=xl/sharedStrings.xml><?xml version="1.0" encoding="utf-8"?>
<sst xmlns="http://schemas.openxmlformats.org/spreadsheetml/2006/main" count="216" uniqueCount="120">
  <si>
    <t>IMPACTO</t>
  </si>
  <si>
    <t>PROBABILIDAD</t>
  </si>
  <si>
    <t>CONTRATISTA</t>
  </si>
  <si>
    <t>ASIGNACION</t>
  </si>
  <si>
    <t>TIPIFICACIÓN DEL RIESGO</t>
  </si>
  <si>
    <t>ASIGNACIÓN DEL RIESGO</t>
  </si>
  <si>
    <t>I.                                RIESGOS OPERACIONALES</t>
  </si>
  <si>
    <t>Calificación</t>
  </si>
  <si>
    <t>X</t>
  </si>
  <si>
    <t>Aerocivil</t>
  </si>
  <si>
    <t>Contratista</t>
  </si>
  <si>
    <t>II. RIESGO REGULATORIO</t>
  </si>
  <si>
    <t>CARACTERIZACIÓN DEL RIESGO</t>
  </si>
  <si>
    <t>II. RIESGO ECONÓMICO</t>
  </si>
  <si>
    <t>RIESGO MAYOR COSTO</t>
  </si>
  <si>
    <t>RIESGO POR NORMATIVIDAD</t>
  </si>
  <si>
    <t>DESCRIPCIÓN</t>
  </si>
  <si>
    <t>CONSECUENCIA</t>
  </si>
  <si>
    <t>TIPO</t>
  </si>
  <si>
    <t>CLASE / FUENTE</t>
  </si>
  <si>
    <t>TRATAMIENTO - (CONTROLES A SER IMPLEMENTADOS)</t>
  </si>
  <si>
    <t xml:space="preserve">CALIFICACIÓN </t>
  </si>
  <si>
    <t>Afecta le ejecución del contrato?</t>
  </si>
  <si>
    <t>Persona responsable del tratamiento</t>
  </si>
  <si>
    <t>Fecha inicio tratamiento</t>
  </si>
  <si>
    <t>Fecha terminación tratamiento</t>
  </si>
  <si>
    <t>MONITOREO</t>
  </si>
  <si>
    <t>¿Cómo se realiza el monitoreo?</t>
  </si>
  <si>
    <t>Periodicidad - ¿Cuándo?</t>
  </si>
  <si>
    <t>MANEJO DEL RIESGO</t>
  </si>
  <si>
    <t>TIPIFICACIÓN DEL RIESGO: ETAPA CONTRACTUAL Y POST CONTRACTUAL</t>
  </si>
  <si>
    <t>MONITOREO Y GESTIÓN DEL RIESGO</t>
  </si>
  <si>
    <t>Nivel Riesgo</t>
  </si>
  <si>
    <t>RIESGO DE VARIACIÓN DEL TIPO DE CAMBIO</t>
  </si>
  <si>
    <t>SI</t>
  </si>
  <si>
    <t>NO</t>
  </si>
  <si>
    <t>A través de actividades de verificación</t>
  </si>
  <si>
    <t>A través de actividades de control de la calidad</t>
  </si>
  <si>
    <t>A través de actividades de verificación y control</t>
  </si>
  <si>
    <t>A través de actividades de evaluación previa</t>
  </si>
  <si>
    <t>A través de actividades de revisión</t>
  </si>
  <si>
    <t>De manera previa a la presentación de la propuesta</t>
  </si>
  <si>
    <t>Nivel  Probabilidad</t>
  </si>
  <si>
    <t>Nivel Impacto</t>
  </si>
  <si>
    <t>Calificación (1-5)</t>
  </si>
  <si>
    <t>Calificación    (1 - 5)</t>
  </si>
  <si>
    <t>Calificación (1- 5)</t>
  </si>
  <si>
    <t>Calificación      (1-5)</t>
  </si>
  <si>
    <t>Nivel de probabilidad</t>
  </si>
  <si>
    <t>Nivel de Impacto</t>
  </si>
  <si>
    <t>II. RIESGOS AMBIENTALES</t>
  </si>
  <si>
    <t>III. RIESGOS SOCIALES</t>
  </si>
  <si>
    <t>II. RIESGOS ECONÓMICOS</t>
  </si>
  <si>
    <t>MATRIZ PARA LA TIPIFICACIÓN, ESTIMACIÓN Y ASIGNACIÓN DE RIESGOS PREVISIBLES CONTRATO DE OBRA</t>
  </si>
  <si>
    <t>ID1. RIESGOS DE DISEÑO</t>
  </si>
  <si>
    <t xml:space="preserve">Está asociado con los diferentes elementos de diseño que pueden afectar la consecución de los resultados esperados con la contratación. </t>
  </si>
  <si>
    <t>Cuando el contrato se ejecute más allá de los plazos contractualmente previstos o respecto de los hitos del cronograma</t>
  </si>
  <si>
    <t>IS1. RIESGO DE PAROS LABORALES COLECTIVOS</t>
  </si>
  <si>
    <t xml:space="preserve">Está asociado a eventuales restricciones derivadas de licencias o permisos ambientales </t>
  </si>
  <si>
    <t>Que no se cumpla con la estabilidad esperada de la obra o, no se pueda cumplir con los niveles mínimos de servicio esperado con las obras</t>
  </si>
  <si>
    <t>Está referido a la falta de cumplimiento de los requisitos técnicos de construcción previsto en los pliegos de condiciones y en los anexos técnicos</t>
  </si>
  <si>
    <t>ID2. RIESGOS DE MANO DE OBRA</t>
  </si>
  <si>
    <t>ID3. RIESGOS INSUMOS DE CONSTRUCCIÓN</t>
  </si>
  <si>
    <t>ID4. RIESGO DE MAYORES PLAZOS DE EJECUCIÓN</t>
  </si>
  <si>
    <t>ID5. RIESGOS INDUSTRIALES</t>
  </si>
  <si>
    <t>ID6. RIESGO POR MALAS PRÁCTICAS CONSTRUCTIVAS</t>
  </si>
  <si>
    <t>ID7. RIESGOS DE CALIDAD</t>
  </si>
  <si>
    <t>ID8. RIESGOS EN CUMPLIMIENTO DE ESPECIFICACIONES TÉCNICAS</t>
  </si>
  <si>
    <t>IA1. RIESGOS DE PLUVIOSIDAD</t>
  </si>
  <si>
    <t>IA2. RIESGO DE TERREMOTOS - SISMOS</t>
  </si>
  <si>
    <t>IA3. RIESGO DE DAÑOS AL MEDIO AMBIENTE</t>
  </si>
  <si>
    <t>IA4. RIESGO DE RESTRICCIONES AMBIENTALES</t>
  </si>
  <si>
    <t>CONTRATISTA / AEROCIVIL</t>
  </si>
  <si>
    <t>Durante la ejecución de las obras de construcción</t>
  </si>
  <si>
    <t>De maenra previa a la presentación de la propuesta y durante la ejecución de las obras de construcción</t>
  </si>
  <si>
    <t>MATRIZ DE IMPACTO Y MONITOREO DEL RIESGO DESPUÉS DE SU TRATAMIENTO (OBRA)</t>
  </si>
  <si>
    <t xml:space="preserve">Está referido a la deficiencia en los insumos ó su  consecucion para la ejecución de las obras de construcción. </t>
  </si>
  <si>
    <t>Que se generen demoras en la consecución de los insumos de construcción ó que no se obtengan de la calidad requerida.</t>
  </si>
  <si>
    <t>Que se generen mayores costos de ejecución, mayor costo de  interventoría, incumplimiento, o demoras en la prestación del servicio</t>
  </si>
  <si>
    <t xml:space="preserve">Esta referido a los daños que se puedan generar para la vida o la integridad de las personas o daños a la infraestructura </t>
  </si>
  <si>
    <t>Que se causen daños fisicos al personal que labora o daños materiales en la obra,  que se afecte la normal ejecución de las obras de construcción</t>
  </si>
  <si>
    <t>Está asociado a la no consecución de los resultados técnicos esperados con la contratación</t>
  </si>
  <si>
    <t>Esta relacionado con la deficiencia del producto terminado como parte de la obra.</t>
  </si>
  <si>
    <t>incumplimiento de las especificaciones, aplicación de multas, demoras en la prestacion del servicio.</t>
  </si>
  <si>
    <t>Que la obra ejecutada no cumpla condiciones para su recibo final, aplicacuion de multas , no prestar el servicio que se prentende atender.</t>
  </si>
  <si>
    <t>Está asociado a los impactos adversos que se puedan derivar en desarrollo de las obras por la acción de las lluvias continuas.</t>
  </si>
  <si>
    <t>Que se generen demoras en la ejecución de las obras de construcción o mayores plazos de ejecución</t>
  </si>
  <si>
    <t>Está asociado a daños en la infraestructura por hechos de la naturaleza</t>
  </si>
  <si>
    <t>Que se generen replanteo de lo proyectado, demolicion y nueva construccción, suspensiones en la ejecucion  ó  el no cumplimiento del contrato.</t>
  </si>
  <si>
    <t xml:space="preserve">Deterioro al medio ambiente,  suspension ó cierre de la obra, aplicacion de multas </t>
  </si>
  <si>
    <t xml:space="preserve">Que se generen suspension del contrato, ó demoras en la ejecución de las obras de construcción </t>
  </si>
  <si>
    <t>Está asociado a la ausencia de mano de obra requerido para las obras por huelgas o paros laborales</t>
  </si>
  <si>
    <t xml:space="preserve">Que se generen mayores tiempos de ejecución  de las obras ó suspensión del contrato </t>
  </si>
  <si>
    <t>Esta relacionado con los mayores costos para el desarrollo del contrato.</t>
  </si>
  <si>
    <t xml:space="preserve">adiciones al valor del contrato ó incumplimiento del total de los ítems </t>
  </si>
  <si>
    <t xml:space="preserve">Está asociado a la devaluación o revaluación del tipo de cambio </t>
  </si>
  <si>
    <t xml:space="preserve">Está asociado a los cambiios de la normativa que  afecten la ejecución del contrato  </t>
  </si>
  <si>
    <t>Por variacion al alza  adicion al contrato por variacion a la baja, replanteo de obra o devolucion de presupuesto al unidad por parte del contratista.</t>
  </si>
  <si>
    <t>Que se generen exigencias no contempladas en el contrato, suspensiones  o mayores plazos de ejecucion,</t>
  </si>
  <si>
    <t>Que no se cumpla con el objeto o finalidad prevista con la contratación.</t>
  </si>
  <si>
    <t>Que se generen mayores tiempos de ejecucion, incumplimiento ó ejecucion inadecuada de la obra</t>
  </si>
  <si>
    <t xml:space="preserve"> Mitigar el riesgo mediante la evaluación previa de los diseños entregados por la administración</t>
  </si>
  <si>
    <t xml:space="preserve">Ejecutar  las obras de acuerdo al plan de manejo ambiental aprobado ó, al  plan de manejo ambiental del aeropuerto. </t>
  </si>
  <si>
    <t>Elaborar el plan de manejo ambiental para la obra, con fundamento en las normas actuales, proyectar en el cronograma las obras alternativas que se puedan realizar durante una restricción ambiental.</t>
  </si>
  <si>
    <t xml:space="preserve">Ejecutar la obra acorde con las normas vigentes  y disponibilidad para aplicar las modificaciones normativas que se prsenten durante el tiempo de ejecucion. </t>
  </si>
  <si>
    <t xml:space="preserve">Está referido a la déficiencia o aucencia de mano de obra en la zona para la ejecución de las obras de construcción . </t>
  </si>
  <si>
    <t xml:space="preserve">Está asociado a las eventuales daños o deterioro del medio ambiente por actos asociados a la ejecucion de la obra </t>
  </si>
  <si>
    <t>Estudiar el comportamiento del mercado de mano de obra enla zona donde se ejecutaran las obras de construcción. Sugeriri al contratista emplear personal calificado que intervengan directamete en el desarrollo del contrato.</t>
  </si>
  <si>
    <t xml:space="preserve"> Evaluar el comportamiento del mercado de insumos de construcción en la zona donde se ejecutaran las obras. Especificar muy bien en los pliegos las condiciones mínimas para todos los insumos.</t>
  </si>
  <si>
    <t>Planeación previa de las obras y, ejecucion acorde con el cronograma. Hacer segumiento periodico al cronograma.</t>
  </si>
  <si>
    <t>Adotar y cumplir de manera estricta un plan de seguridad industrial. Exijir al contratista la implementación de plan de seguridad industrial.</t>
  </si>
  <si>
    <t xml:space="preserve"> Ejecutar aplicando las normas de construcción   de manera estricta. Ejercer supervisión permanente durante la ejecución de los trabajos.</t>
  </si>
  <si>
    <t>Aplicar  de manera estricta un plan de gestión de calidad. Ejercer supervisión permanente durante la ejecución de los trabajos.</t>
  </si>
  <si>
    <t>Cumplir con las especificacioens tecnicas  definidas o las avaladas por la interventoria y especificar con detalle cada actividad.</t>
  </si>
  <si>
    <t>Preveer que en la zona la pluviosodad es alta y así generar la logística necesaria para mitigar el impacto considerándolo en todos los análisis de costos.</t>
  </si>
  <si>
    <t>Durante la ejecución de los sondeos se deberá implementar todas las medidas de seguridad que garanticen la estabilidad de los equipos y las personas en el evento de presentarse un sismo.</t>
  </si>
  <si>
    <t>Promover en la calificación de las propuestas la vinculación directa del personal a la empresa.</t>
  </si>
  <si>
    <t>Hacer un debido análisis del mercado generando presupestos acordes a los servicios y obras a contratar.</t>
  </si>
  <si>
    <t>Incluir cláusula contractual que no permita variación en los costos unitarios por motivos de tasas de cambio.</t>
  </si>
  <si>
    <t xml:space="preserve">Contratación No. 18001697 H3 . Objeto: CONTRATAR EL MEJORAMIENTO, MANTENIMIENTO Y ADECUACIONES DE LA TORRE DE CONTROL DEL AEROPUERTO EL CARAÑO DE LA CIUDAD  DE QUIBDÓ EN EL DEPARTAMENTO DEL CHOCÓ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</si>
</sst>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9" x14ac:knownFonts="1">
    <font>
      <sz val="11"/>
      <color theme="1"/>
      <name val="Calibri"/>
      <family val="2"/>
      <scheme val="minor"/>
    </font>
    <font>
      <sz val="11"/>
      <color theme="1"/>
      <name val="Calibri"/>
      <family val="2"/>
      <scheme val="minor"/>
    </font>
    <font>
      <b/>
      <sz val="10"/>
      <color theme="3"/>
      <name val="Arial"/>
      <family val="2"/>
    </font>
    <font>
      <sz val="10"/>
      <color theme="3"/>
      <name val="Arial"/>
      <family val="2"/>
    </font>
    <font>
      <b/>
      <sz val="10"/>
      <color theme="1" tint="0.499984740745262"/>
      <name val="Arial"/>
      <family val="2"/>
    </font>
    <font>
      <b/>
      <sz val="12"/>
      <color theme="1" tint="0.499984740745262"/>
      <name val="Arial"/>
      <family val="2"/>
    </font>
    <font>
      <sz val="10"/>
      <color theme="1" tint="0.499984740745262"/>
      <name val="Arial"/>
      <family val="2"/>
    </font>
    <font>
      <sz val="5"/>
      <color theme="1" tint="0.499984740745262"/>
      <name val="Arial"/>
      <family val="2"/>
    </font>
    <font>
      <b/>
      <sz val="12"/>
      <name val="Arial"/>
      <family val="2"/>
    </font>
    <font>
      <b/>
      <sz val="10"/>
      <name val="Arial"/>
      <family val="2"/>
    </font>
    <font>
      <sz val="10"/>
      <name val="Arial"/>
      <family val="2"/>
    </font>
    <font>
      <sz val="11"/>
      <color theme="0"/>
      <name val="Calibri"/>
      <family val="2"/>
      <scheme val="minor"/>
    </font>
    <font>
      <sz val="10"/>
      <color theme="0"/>
      <name val="Arial"/>
      <family val="2"/>
    </font>
    <font>
      <b/>
      <sz val="18"/>
      <color rgb="FF002060"/>
      <name val="Arial"/>
      <family val="2"/>
    </font>
    <font>
      <b/>
      <sz val="14"/>
      <color rgb="FF002060"/>
      <name val="Arial"/>
      <family val="2"/>
    </font>
    <font>
      <b/>
      <sz val="10"/>
      <color rgb="FF002060"/>
      <name val="Arial"/>
      <family val="2"/>
    </font>
    <font>
      <b/>
      <sz val="8"/>
      <color rgb="FF002060"/>
      <name val="Arial"/>
      <family val="2"/>
    </font>
    <font>
      <sz val="11"/>
      <name val="Calibri"/>
      <family val="2"/>
      <scheme val="minor"/>
    </font>
    <font>
      <sz val="12"/>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002060"/>
        <bgColor indexed="64"/>
      </patternFill>
    </fill>
    <fill>
      <patternFill patternType="solid">
        <fgColor theme="3" tint="0.59999389629810485"/>
        <bgColor indexed="64"/>
      </patternFill>
    </fill>
    <fill>
      <patternFill patternType="solid">
        <fgColor theme="6" tint="0.39997558519241921"/>
        <bgColor indexed="64"/>
      </patternFill>
    </fill>
  </fills>
  <borders count="1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rgb="FF002060"/>
      </bottom>
      <diagonal/>
    </border>
    <border>
      <left style="medium">
        <color rgb="FF002060"/>
      </left>
      <right style="thin">
        <color theme="0" tint="-0.34998626667073579"/>
      </right>
      <top style="medium">
        <color rgb="FF002060"/>
      </top>
      <bottom style="thin">
        <color theme="0" tint="-0.34998626667073579"/>
      </bottom>
      <diagonal/>
    </border>
    <border>
      <left style="thin">
        <color theme="0" tint="-0.34998626667073579"/>
      </left>
      <right style="thin">
        <color theme="0" tint="-0.34998626667073579"/>
      </right>
      <top style="medium">
        <color rgb="FF002060"/>
      </top>
      <bottom style="thin">
        <color theme="0" tint="-0.34998626667073579"/>
      </bottom>
      <diagonal/>
    </border>
    <border>
      <left style="thin">
        <color theme="0" tint="-0.34998626667073579"/>
      </left>
      <right style="medium">
        <color rgb="FF002060"/>
      </right>
      <top style="medium">
        <color rgb="FF002060"/>
      </top>
      <bottom style="thin">
        <color theme="0" tint="-0.34998626667073579"/>
      </bottom>
      <diagonal/>
    </border>
    <border>
      <left style="medium">
        <color rgb="FF002060"/>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rgb="FF002060"/>
      </right>
      <top style="thin">
        <color theme="0" tint="-0.34998626667073579"/>
      </top>
      <bottom style="thin">
        <color theme="0" tint="-0.34998626667073579"/>
      </bottom>
      <diagonal/>
    </border>
    <border>
      <left style="medium">
        <color rgb="FF002060"/>
      </left>
      <right style="thin">
        <color theme="0" tint="-0.34998626667073579"/>
      </right>
      <top style="thin">
        <color theme="0" tint="-0.34998626667073579"/>
      </top>
      <bottom style="medium">
        <color rgb="FF002060"/>
      </bottom>
      <diagonal/>
    </border>
    <border>
      <left style="thin">
        <color theme="0" tint="-0.34998626667073579"/>
      </left>
      <right style="medium">
        <color rgb="FF002060"/>
      </right>
      <top style="thin">
        <color theme="0" tint="-0.34998626667073579"/>
      </top>
      <bottom style="medium">
        <color rgb="FF002060"/>
      </bottom>
      <diagonal/>
    </border>
    <border>
      <left style="medium">
        <color rgb="FF002060"/>
      </left>
      <right style="thin">
        <color theme="0" tint="-0.34998626667073579"/>
      </right>
      <top style="thin">
        <color theme="0" tint="-0.34998626667073579"/>
      </top>
      <bottom/>
      <diagonal/>
    </border>
    <border>
      <left style="medium">
        <color rgb="FF002060"/>
      </left>
      <right style="thin">
        <color theme="0" tint="-0.34998626667073579"/>
      </right>
      <top/>
      <bottom style="thin">
        <color theme="0" tint="-0.34998626667073579"/>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11" fillId="4" borderId="0" applyNumberFormat="0" applyBorder="0" applyAlignment="0" applyProtection="0"/>
  </cellStyleXfs>
  <cellXfs count="76">
    <xf numFmtId="0" fontId="0" fillId="0" borderId="0" xfId="0"/>
    <xf numFmtId="0" fontId="5" fillId="0" borderId="0" xfId="0" applyFont="1" applyFill="1" applyBorder="1" applyAlignment="1">
      <alignment horizontal="justify" vertical="center"/>
    </xf>
    <xf numFmtId="0" fontId="6" fillId="0" borderId="0" xfId="0" applyFont="1" applyFill="1" applyBorder="1" applyAlignment="1">
      <alignment horizontal="center" vertical="center"/>
    </xf>
    <xf numFmtId="9" fontId="6" fillId="0" borderId="0" xfId="1" applyFont="1" applyFill="1" applyBorder="1" applyAlignment="1">
      <alignment horizontal="center" vertical="center" wrapText="1"/>
    </xf>
    <xf numFmtId="0" fontId="5" fillId="0" borderId="0" xfId="0" applyFont="1" applyFill="1" applyBorder="1" applyAlignment="1">
      <alignment vertical="center"/>
    </xf>
    <xf numFmtId="0" fontId="3" fillId="0" borderId="0" xfId="0" applyFont="1" applyAlignment="1">
      <alignment horizontal="justify" vertical="center"/>
    </xf>
    <xf numFmtId="0" fontId="6" fillId="0" borderId="0" xfId="0" applyFont="1" applyFill="1" applyBorder="1" applyAlignment="1">
      <alignment horizontal="justify" vertical="center" wrapText="1"/>
    </xf>
    <xf numFmtId="0" fontId="7" fillId="0" borderId="0" xfId="0" applyFont="1" applyFill="1" applyBorder="1" applyAlignment="1">
      <alignment horizontal="justify" vertical="center" wrapText="1"/>
    </xf>
    <xf numFmtId="0" fontId="8" fillId="0" borderId="0" xfId="0" applyFont="1" applyFill="1" applyBorder="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Fill="1" applyBorder="1" applyAlignment="1">
      <alignment horizontal="justify" vertical="center"/>
    </xf>
    <xf numFmtId="0" fontId="6" fillId="0" borderId="0" xfId="0" applyFont="1" applyFill="1" applyBorder="1" applyAlignment="1">
      <alignment horizontal="justify" vertical="center"/>
    </xf>
    <xf numFmtId="0" fontId="3" fillId="0" borderId="0" xfId="0" applyFont="1" applyFill="1" applyBorder="1" applyAlignment="1">
      <alignment vertical="center"/>
    </xf>
    <xf numFmtId="0" fontId="3" fillId="0" borderId="0" xfId="0" applyFont="1" applyBorder="1" applyAlignment="1">
      <alignment vertical="center"/>
    </xf>
    <xf numFmtId="0" fontId="3" fillId="0" borderId="0" xfId="0" applyFont="1" applyFill="1" applyAlignment="1">
      <alignment vertical="center"/>
    </xf>
    <xf numFmtId="0" fontId="4" fillId="0" borderId="0" xfId="0" applyFont="1" applyFill="1" applyBorder="1" applyAlignment="1">
      <alignment horizontal="center" vertical="center"/>
    </xf>
    <xf numFmtId="0" fontId="2" fillId="0" borderId="0" xfId="0" applyFont="1" applyAlignment="1">
      <alignment horizontal="left" vertical="center"/>
    </xf>
    <xf numFmtId="9" fontId="4" fillId="0" borderId="0" xfId="1" applyFont="1" applyFill="1" applyBorder="1" applyAlignment="1">
      <alignment horizontal="left" vertical="center" wrapText="1"/>
    </xf>
    <xf numFmtId="0" fontId="9" fillId="0" borderId="1" xfId="0" applyFont="1" applyFill="1" applyBorder="1" applyAlignment="1">
      <alignment horizontal="justify"/>
    </xf>
    <xf numFmtId="0" fontId="10" fillId="3" borderId="1" xfId="0" applyFont="1" applyFill="1" applyBorder="1" applyAlignment="1">
      <alignment horizontal="justify"/>
    </xf>
    <xf numFmtId="0" fontId="16" fillId="7" borderId="1" xfId="0" applyFont="1" applyFill="1" applyBorder="1" applyAlignment="1">
      <alignment horizontal="justify" vertical="center"/>
    </xf>
    <xf numFmtId="0" fontId="16" fillId="7" borderId="1" xfId="0" applyFont="1" applyFill="1" applyBorder="1" applyAlignment="1">
      <alignment horizontal="left" vertical="center"/>
    </xf>
    <xf numFmtId="0" fontId="16" fillId="7" borderId="1" xfId="0" applyFont="1" applyFill="1" applyBorder="1" applyAlignment="1">
      <alignment horizontal="center" vertical="center"/>
    </xf>
    <xf numFmtId="0" fontId="10" fillId="3" borderId="1" xfId="0" applyFont="1" applyFill="1" applyBorder="1" applyAlignment="1">
      <alignment horizontal="justify" vertical="center"/>
    </xf>
    <xf numFmtId="9" fontId="17" fillId="3" borderId="1" xfId="3" applyNumberFormat="1" applyFont="1" applyFill="1" applyBorder="1" applyAlignment="1">
      <alignment horizontal="center" vertical="center" wrapText="1"/>
    </xf>
    <xf numFmtId="0" fontId="9" fillId="3" borderId="1" xfId="0" applyFont="1" applyFill="1" applyBorder="1" applyAlignment="1">
      <alignment horizontal="center" vertical="center"/>
    </xf>
    <xf numFmtId="9" fontId="10" fillId="3" borderId="1" xfId="3" applyNumberFormat="1" applyFont="1" applyFill="1" applyBorder="1" applyAlignment="1">
      <alignment horizontal="center" vertical="center" wrapText="1"/>
    </xf>
    <xf numFmtId="165" fontId="9" fillId="2" borderId="1" xfId="2" applyNumberFormat="1" applyFont="1" applyFill="1" applyBorder="1" applyAlignment="1">
      <alignment horizontal="left" vertical="center" wrapText="1"/>
    </xf>
    <xf numFmtId="9" fontId="10" fillId="2" borderId="1" xfId="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7" xfId="0" applyFont="1" applyFill="1" applyBorder="1" applyAlignment="1">
      <alignment horizontal="justify" vertical="center" wrapText="1"/>
    </xf>
    <xf numFmtId="0" fontId="10" fillId="3" borderId="1" xfId="0" applyFont="1" applyFill="1" applyBorder="1" applyAlignment="1">
      <alignment horizontal="justify" vertical="center" wrapText="1"/>
    </xf>
    <xf numFmtId="0" fontId="8" fillId="3" borderId="8" xfId="0" applyFont="1" applyFill="1" applyBorder="1" applyAlignment="1">
      <alignment horizontal="justify" vertical="center"/>
    </xf>
    <xf numFmtId="0" fontId="10" fillId="3" borderId="2" xfId="0" applyFont="1" applyFill="1" applyBorder="1" applyAlignment="1">
      <alignment horizontal="justify" vertical="center"/>
    </xf>
    <xf numFmtId="0" fontId="9" fillId="3" borderId="2" xfId="0" applyFont="1" applyFill="1" applyBorder="1" applyAlignment="1">
      <alignment horizontal="center" vertical="center"/>
    </xf>
    <xf numFmtId="9" fontId="10" fillId="5" borderId="2" xfId="1" applyFont="1" applyFill="1" applyBorder="1" applyAlignment="1">
      <alignment horizontal="center" vertical="center" wrapText="1"/>
    </xf>
    <xf numFmtId="9" fontId="10" fillId="3" borderId="2" xfId="3" applyNumberFormat="1" applyFont="1" applyFill="1" applyBorder="1" applyAlignment="1">
      <alignment horizontal="center" vertical="center" wrapText="1"/>
    </xf>
    <xf numFmtId="165" fontId="9" fillId="2" borderId="2" xfId="2" applyNumberFormat="1" applyFont="1" applyFill="1" applyBorder="1" applyAlignment="1">
      <alignment horizontal="left" vertical="center" wrapText="1"/>
    </xf>
    <xf numFmtId="9" fontId="10" fillId="2" borderId="2" xfId="1"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9" xfId="0" applyFont="1" applyFill="1" applyBorder="1" applyAlignment="1">
      <alignment horizontal="justify" vertical="center" wrapText="1"/>
    </xf>
    <xf numFmtId="0" fontId="15" fillId="7" borderId="1" xfId="0" applyFont="1" applyFill="1" applyBorder="1" applyAlignment="1">
      <alignment horizontal="justify" vertical="center"/>
    </xf>
    <xf numFmtId="0" fontId="15" fillId="7" borderId="7" xfId="0" applyFont="1" applyFill="1" applyBorder="1" applyAlignment="1">
      <alignment vertical="center" wrapText="1"/>
    </xf>
    <xf numFmtId="9" fontId="11" fillId="3" borderId="1" xfId="3" applyNumberFormat="1" applyFill="1" applyBorder="1" applyAlignment="1">
      <alignment horizontal="center" vertical="center" wrapText="1"/>
    </xf>
    <xf numFmtId="9" fontId="12" fillId="3" borderId="1" xfId="3" applyNumberFormat="1" applyFont="1" applyFill="1" applyBorder="1" applyAlignment="1">
      <alignment horizontal="center" vertical="center" wrapText="1"/>
    </xf>
    <xf numFmtId="165" fontId="10" fillId="2" borderId="1" xfId="2" applyNumberFormat="1" applyFont="1" applyFill="1" applyBorder="1" applyAlignment="1">
      <alignment horizontal="right" vertical="center" wrapText="1"/>
    </xf>
    <xf numFmtId="15" fontId="10" fillId="3" borderId="1" xfId="0" applyNumberFormat="1" applyFont="1" applyFill="1" applyBorder="1" applyAlignment="1">
      <alignment horizontal="center" vertical="center"/>
    </xf>
    <xf numFmtId="0" fontId="8" fillId="3" borderId="6" xfId="0" applyFont="1" applyFill="1" applyBorder="1" applyAlignment="1">
      <alignment horizontal="justify" vertical="center"/>
    </xf>
    <xf numFmtId="9" fontId="11" fillId="3" borderId="2" xfId="3" applyNumberFormat="1" applyFill="1" applyBorder="1" applyAlignment="1">
      <alignment horizontal="center" vertical="center" wrapText="1"/>
    </xf>
    <xf numFmtId="9" fontId="12" fillId="3" borderId="2" xfId="3" applyNumberFormat="1" applyFont="1" applyFill="1" applyBorder="1" applyAlignment="1">
      <alignment horizontal="center" vertical="center" wrapText="1"/>
    </xf>
    <xf numFmtId="165" fontId="10" fillId="2" borderId="2" xfId="2" applyNumberFormat="1" applyFont="1" applyFill="1" applyBorder="1" applyAlignment="1">
      <alignment horizontal="right" vertical="center" wrapText="1"/>
    </xf>
    <xf numFmtId="0" fontId="9" fillId="3" borderId="1" xfId="0" applyFont="1" applyFill="1" applyBorder="1" applyAlignment="1">
      <alignment horizontal="justify" vertical="center"/>
    </xf>
    <xf numFmtId="0" fontId="9" fillId="3" borderId="2" xfId="0" applyFont="1" applyFill="1" applyBorder="1" applyAlignment="1">
      <alignment horizontal="justify" vertical="center"/>
    </xf>
    <xf numFmtId="0" fontId="18" fillId="4" borderId="1" xfId="3" applyFont="1" applyBorder="1" applyAlignment="1">
      <alignment horizontal="center" vertical="center"/>
    </xf>
    <xf numFmtId="0" fontId="18" fillId="3" borderId="1" xfId="0" applyFont="1" applyFill="1" applyBorder="1" applyAlignment="1">
      <alignment horizontal="center" vertical="center"/>
    </xf>
    <xf numFmtId="0" fontId="18" fillId="3" borderId="2" xfId="0" applyFont="1" applyFill="1" applyBorder="1" applyAlignment="1">
      <alignment horizontal="center" vertical="center"/>
    </xf>
    <xf numFmtId="0" fontId="15" fillId="7" borderId="1" xfId="0" applyFont="1" applyFill="1" applyBorder="1" applyAlignment="1">
      <alignment horizontal="center" vertical="center"/>
    </xf>
    <xf numFmtId="0" fontId="15" fillId="7" borderId="7" xfId="0" applyFont="1" applyFill="1" applyBorder="1" applyAlignment="1">
      <alignment horizontal="center" vertical="center"/>
    </xf>
    <xf numFmtId="0" fontId="8" fillId="3" borderId="6" xfId="0" applyFont="1" applyFill="1" applyBorder="1" applyAlignment="1">
      <alignment horizontal="justify" vertical="center"/>
    </xf>
    <xf numFmtId="0" fontId="8" fillId="3" borderId="10" xfId="0" applyFont="1" applyFill="1" applyBorder="1" applyAlignment="1">
      <alignment horizontal="center" vertical="center"/>
    </xf>
    <xf numFmtId="0" fontId="8" fillId="3" borderId="11" xfId="0" applyFont="1" applyFill="1" applyBorder="1" applyAlignment="1">
      <alignment horizontal="center" vertical="center"/>
    </xf>
    <xf numFmtId="0" fontId="15" fillId="7" borderId="7" xfId="0" applyFont="1" applyFill="1" applyBorder="1" applyAlignment="1">
      <alignment horizontal="justify" vertical="center" wrapText="1"/>
    </xf>
    <xf numFmtId="0" fontId="15" fillId="7" borderId="6" xfId="0" applyFont="1" applyFill="1" applyBorder="1" applyAlignment="1">
      <alignment horizontal="center" vertical="center"/>
    </xf>
    <xf numFmtId="0" fontId="13" fillId="6" borderId="3"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8" fillId="6" borderId="1" xfId="0" applyFont="1" applyFill="1" applyBorder="1" applyAlignment="1">
      <alignment horizontal="justify" vertical="center"/>
    </xf>
    <xf numFmtId="0" fontId="8" fillId="6" borderId="7" xfId="0" applyFont="1" applyFill="1" applyBorder="1" applyAlignment="1">
      <alignment horizontal="justify" vertical="center"/>
    </xf>
    <xf numFmtId="0" fontId="14" fillId="6" borderId="1" xfId="0" applyFont="1" applyFill="1" applyBorder="1" applyAlignment="1">
      <alignment horizontal="justify" vertical="center"/>
    </xf>
    <xf numFmtId="0" fontId="14" fillId="6" borderId="7" xfId="0" applyFont="1" applyFill="1" applyBorder="1" applyAlignment="1">
      <alignment horizontal="justify" vertical="center"/>
    </xf>
    <xf numFmtId="0" fontId="14" fillId="6" borderId="6" xfId="0" applyFont="1" applyFill="1" applyBorder="1" applyAlignment="1">
      <alignment horizontal="center" vertical="center"/>
    </xf>
    <xf numFmtId="0" fontId="14" fillId="6" borderId="1" xfId="0" applyFont="1" applyFill="1" applyBorder="1" applyAlignment="1">
      <alignment horizontal="center" vertical="center"/>
    </xf>
    <xf numFmtId="0" fontId="14" fillId="6" borderId="7" xfId="0" applyFont="1" applyFill="1" applyBorder="1" applyAlignment="1">
      <alignment horizontal="center" vertical="center"/>
    </xf>
    <xf numFmtId="0" fontId="8" fillId="6" borderId="6" xfId="0" applyFont="1" applyFill="1" applyBorder="1" applyAlignment="1">
      <alignment horizontal="justify" vertical="center" wrapText="1"/>
    </xf>
    <xf numFmtId="0" fontId="14" fillId="6" borderId="6" xfId="0" applyFont="1" applyFill="1" applyBorder="1" applyAlignment="1">
      <alignment horizontal="justify" vertical="center" wrapText="1"/>
    </xf>
  </cellXfs>
  <cellStyles count="4">
    <cellStyle name="Énfasis1" xfId="3" builtinId="29"/>
    <cellStyle name="Millares" xfId="2" builtinId="3"/>
    <cellStyle name="Normal" xfId="0" builtinId="0"/>
    <cellStyle name="Porcentaje" xfId="1" builtinId="5"/>
  </cellStyles>
  <dxfs count="39">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24</xdr:row>
      <xdr:rowOff>0</xdr:rowOff>
    </xdr:from>
    <xdr:to>
      <xdr:col>3</xdr:col>
      <xdr:colOff>922844</xdr:colOff>
      <xdr:row>40</xdr:row>
      <xdr:rowOff>119742</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713200"/>
          <a:ext cx="3988987" cy="2964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1850572</xdr:colOff>
      <xdr:row>23</xdr:row>
      <xdr:rowOff>87087</xdr:rowOff>
    </xdr:from>
    <xdr:to>
      <xdr:col>10</xdr:col>
      <xdr:colOff>374425</xdr:colOff>
      <xdr:row>40</xdr:row>
      <xdr:rowOff>97970</xdr:rowOff>
    </xdr:to>
    <xdr:pic>
      <xdr:nvPicPr>
        <xdr:cNvPr id="3" name="2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47112" y="10564587"/>
          <a:ext cx="7919313" cy="3066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152401</xdr:colOff>
      <xdr:row>23</xdr:row>
      <xdr:rowOff>43543</xdr:rowOff>
    </xdr:from>
    <xdr:to>
      <xdr:col>23</xdr:col>
      <xdr:colOff>300990</xdr:colOff>
      <xdr:row>49</xdr:row>
      <xdr:rowOff>155667</xdr:rowOff>
    </xdr:to>
    <xdr:pic>
      <xdr:nvPicPr>
        <xdr:cNvPr id="4" name="3 Imagen">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701261" y="10521043"/>
          <a:ext cx="8668294" cy="46765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32"/>
  <sheetViews>
    <sheetView showGridLines="0" tabSelected="1" zoomScale="125" zoomScaleNormal="80" workbookViewId="0">
      <selection activeCell="B3" sqref="B3:N3"/>
    </sheetView>
  </sheetViews>
  <sheetFormatPr baseColWidth="10" defaultColWidth="11.42578125" defaultRowHeight="12.75" x14ac:dyDescent="0.25"/>
  <cols>
    <col min="1" max="1" width="3.42578125" style="10" customWidth="1"/>
    <col min="2" max="2" width="20.140625" style="9" customWidth="1"/>
    <col min="3" max="3" width="21.28515625" style="10" customWidth="1"/>
    <col min="4" max="4" width="35" style="10" customWidth="1"/>
    <col min="5" max="5" width="33.7109375" style="10" customWidth="1"/>
    <col min="6" max="6" width="12.7109375" style="9" customWidth="1"/>
    <col min="7" max="7" width="14.7109375" style="10" customWidth="1"/>
    <col min="8" max="8" width="13.42578125" style="10" customWidth="1"/>
    <col min="9" max="9" width="16.7109375" style="10" customWidth="1"/>
    <col min="10" max="10" width="10.7109375" style="17" customWidth="1"/>
    <col min="11" max="11" width="11.7109375" style="10" customWidth="1"/>
    <col min="12" max="13" width="10.7109375" style="10" customWidth="1"/>
    <col min="14" max="14" width="41" style="5" customWidth="1"/>
    <col min="15" max="15" width="4.140625" style="15" customWidth="1"/>
    <col min="16" max="16" width="25.42578125" style="10" customWidth="1"/>
    <col min="17" max="17" width="19.7109375" style="10" customWidth="1"/>
    <col min="18" max="18" width="13.7109375" style="10" customWidth="1"/>
    <col min="19" max="19" width="15.42578125" style="10" customWidth="1"/>
    <col min="20" max="20" width="11.7109375" style="10" customWidth="1"/>
    <col min="21" max="21" width="15.7109375" style="10" customWidth="1"/>
    <col min="22" max="22" width="9.85546875" style="10" customWidth="1"/>
    <col min="23" max="23" width="12.7109375" style="10" customWidth="1"/>
    <col min="24" max="24" width="22.42578125" style="10" customWidth="1"/>
    <col min="25" max="25" width="26" style="10" customWidth="1"/>
    <col min="26" max="26" width="17.28515625" style="10" customWidth="1"/>
    <col min="27" max="27" width="21.7109375" style="10" customWidth="1"/>
    <col min="28" max="28" width="21.85546875" style="10" customWidth="1"/>
    <col min="29" max="29" width="24.42578125" style="10" customWidth="1"/>
    <col min="30" max="16384" width="11.42578125" style="10"/>
  </cols>
  <sheetData>
    <row r="1" spans="2:29" ht="15.6" customHeight="1" thickBot="1" x14ac:dyDescent="0.3"/>
    <row r="2" spans="2:29" ht="34.35" customHeight="1" x14ac:dyDescent="0.25">
      <c r="B2" s="64" t="s">
        <v>53</v>
      </c>
      <c r="C2" s="65"/>
      <c r="D2" s="65"/>
      <c r="E2" s="65"/>
      <c r="F2" s="65"/>
      <c r="G2" s="65"/>
      <c r="H2" s="65"/>
      <c r="I2" s="65"/>
      <c r="J2" s="65"/>
      <c r="K2" s="65"/>
      <c r="L2" s="65"/>
      <c r="M2" s="65"/>
      <c r="N2" s="66"/>
      <c r="P2" s="64" t="s">
        <v>75</v>
      </c>
      <c r="Q2" s="65"/>
      <c r="R2" s="65"/>
      <c r="S2" s="65"/>
      <c r="T2" s="65"/>
      <c r="U2" s="65"/>
      <c r="V2" s="65"/>
      <c r="W2" s="65"/>
      <c r="X2" s="65"/>
      <c r="Y2" s="65"/>
      <c r="Z2" s="65"/>
      <c r="AA2" s="65"/>
      <c r="AB2" s="65"/>
      <c r="AC2" s="66"/>
    </row>
    <row r="3" spans="2:29" ht="48" customHeight="1" x14ac:dyDescent="0.25">
      <c r="B3" s="74" t="s">
        <v>119</v>
      </c>
      <c r="C3" s="67"/>
      <c r="D3" s="67"/>
      <c r="E3" s="67"/>
      <c r="F3" s="67"/>
      <c r="G3" s="67"/>
      <c r="H3" s="67"/>
      <c r="I3" s="67"/>
      <c r="J3" s="67"/>
      <c r="K3" s="67"/>
      <c r="L3" s="67"/>
      <c r="M3" s="67"/>
      <c r="N3" s="68"/>
      <c r="P3" s="75" t="s">
        <v>119</v>
      </c>
      <c r="Q3" s="69"/>
      <c r="R3" s="69"/>
      <c r="S3" s="69"/>
      <c r="T3" s="69"/>
      <c r="U3" s="69"/>
      <c r="V3" s="69"/>
      <c r="W3" s="69"/>
      <c r="X3" s="69"/>
      <c r="Y3" s="69"/>
      <c r="Z3" s="69"/>
      <c r="AA3" s="69"/>
      <c r="AB3" s="69"/>
      <c r="AC3" s="70"/>
    </row>
    <row r="4" spans="2:29" ht="28.5" customHeight="1" x14ac:dyDescent="0.25">
      <c r="B4" s="71" t="s">
        <v>30</v>
      </c>
      <c r="C4" s="72"/>
      <c r="D4" s="72"/>
      <c r="E4" s="72"/>
      <c r="F4" s="72" t="s">
        <v>12</v>
      </c>
      <c r="G4" s="72"/>
      <c r="H4" s="72"/>
      <c r="I4" s="72"/>
      <c r="J4" s="72"/>
      <c r="K4" s="72"/>
      <c r="L4" s="72" t="s">
        <v>5</v>
      </c>
      <c r="M4" s="72"/>
      <c r="N4" s="73"/>
      <c r="P4" s="71" t="s">
        <v>4</v>
      </c>
      <c r="Q4" s="72"/>
      <c r="R4" s="72" t="s">
        <v>12</v>
      </c>
      <c r="S4" s="72"/>
      <c r="T4" s="72"/>
      <c r="U4" s="72"/>
      <c r="V4" s="72"/>
      <c r="W4" s="72"/>
      <c r="X4" s="72" t="s">
        <v>31</v>
      </c>
      <c r="Y4" s="72"/>
      <c r="Z4" s="72"/>
      <c r="AA4" s="72"/>
      <c r="AB4" s="72"/>
      <c r="AC4" s="73"/>
    </row>
    <row r="5" spans="2:29" ht="29.1" customHeight="1" x14ac:dyDescent="0.25">
      <c r="B5" s="63" t="s">
        <v>19</v>
      </c>
      <c r="C5" s="57" t="s">
        <v>18</v>
      </c>
      <c r="D5" s="57" t="s">
        <v>16</v>
      </c>
      <c r="E5" s="57" t="s">
        <v>17</v>
      </c>
      <c r="F5" s="57" t="s">
        <v>1</v>
      </c>
      <c r="G5" s="57"/>
      <c r="H5" s="57" t="s">
        <v>0</v>
      </c>
      <c r="I5" s="57"/>
      <c r="J5" s="57"/>
      <c r="K5" s="57"/>
      <c r="L5" s="57" t="s">
        <v>3</v>
      </c>
      <c r="M5" s="57"/>
      <c r="N5" s="62" t="s">
        <v>20</v>
      </c>
      <c r="P5" s="63" t="s">
        <v>19</v>
      </c>
      <c r="Q5" s="57" t="s">
        <v>18</v>
      </c>
      <c r="R5" s="57" t="s">
        <v>1</v>
      </c>
      <c r="S5" s="57"/>
      <c r="T5" s="57" t="s">
        <v>0</v>
      </c>
      <c r="U5" s="57"/>
      <c r="V5" s="57" t="s">
        <v>21</v>
      </c>
      <c r="W5" s="57"/>
      <c r="X5" s="57" t="s">
        <v>29</v>
      </c>
      <c r="Y5" s="57"/>
      <c r="Z5" s="57"/>
      <c r="AA5" s="57"/>
      <c r="AB5" s="57" t="s">
        <v>26</v>
      </c>
      <c r="AC5" s="58"/>
    </row>
    <row r="6" spans="2:29" ht="29.45" customHeight="1" x14ac:dyDescent="0.25">
      <c r="B6" s="63"/>
      <c r="C6" s="57"/>
      <c r="D6" s="57"/>
      <c r="E6" s="57"/>
      <c r="F6" s="21" t="s">
        <v>46</v>
      </c>
      <c r="G6" s="21" t="s">
        <v>42</v>
      </c>
      <c r="H6" s="21" t="s">
        <v>45</v>
      </c>
      <c r="I6" s="21" t="s">
        <v>43</v>
      </c>
      <c r="J6" s="22" t="s">
        <v>7</v>
      </c>
      <c r="K6" s="23" t="s">
        <v>32</v>
      </c>
      <c r="L6" s="23" t="s">
        <v>9</v>
      </c>
      <c r="M6" s="23" t="s">
        <v>10</v>
      </c>
      <c r="N6" s="62"/>
      <c r="P6" s="63"/>
      <c r="Q6" s="57"/>
      <c r="R6" s="21" t="s">
        <v>47</v>
      </c>
      <c r="S6" s="21" t="s">
        <v>48</v>
      </c>
      <c r="T6" s="21" t="s">
        <v>44</v>
      </c>
      <c r="U6" s="21" t="s">
        <v>49</v>
      </c>
      <c r="V6" s="23" t="s">
        <v>7</v>
      </c>
      <c r="W6" s="23" t="s">
        <v>32</v>
      </c>
      <c r="X6" s="42" t="s">
        <v>22</v>
      </c>
      <c r="Y6" s="42" t="s">
        <v>23</v>
      </c>
      <c r="Z6" s="42" t="s">
        <v>24</v>
      </c>
      <c r="AA6" s="42" t="s">
        <v>25</v>
      </c>
      <c r="AB6" s="42" t="s">
        <v>27</v>
      </c>
      <c r="AC6" s="43" t="s">
        <v>28</v>
      </c>
    </row>
    <row r="7" spans="2:29" ht="79.5" customHeight="1" x14ac:dyDescent="0.2">
      <c r="B7" s="59" t="s">
        <v>6</v>
      </c>
      <c r="C7" s="19" t="s">
        <v>54</v>
      </c>
      <c r="D7" s="20" t="s">
        <v>55</v>
      </c>
      <c r="E7" s="24" t="s">
        <v>99</v>
      </c>
      <c r="F7" s="54">
        <v>2</v>
      </c>
      <c r="G7" s="25" t="str">
        <f>IF(F7=0,"",IF(F7=5,"CASI CIERTO",IF(F7=4,"PROBABLE",IF(F7=3,"POSIBLE",IF(F7=2,"IMPROBABLE","RARO")))))</f>
        <v>IMPROBABLE</v>
      </c>
      <c r="H7" s="26">
        <v>3</v>
      </c>
      <c r="I7" s="27" t="str">
        <f>IF(H7=0,"",IF(H7=5,"CATASTRÓFICO",IF(H7=4,"MAYOR",IF(H7=3,"MODERADO",IF(H7=2,"MENOR","INSIGNIFICANTE")))))</f>
        <v>MODERADO</v>
      </c>
      <c r="J7" s="28">
        <v>3</v>
      </c>
      <c r="K7" s="29" t="str">
        <f>IF(J7=0,"",IF(J7&gt;7.9,"MUY ALTO",IF(J7&gt;5.9,"ALTO",IF(J7&gt;4.9,"MODERADO",IF(J7&gt;2.9,"BAJO","MUY BAJO")))))</f>
        <v>BAJO</v>
      </c>
      <c r="L7" s="30" t="s">
        <v>8</v>
      </c>
      <c r="M7" s="30" t="s">
        <v>8</v>
      </c>
      <c r="N7" s="31" t="s">
        <v>101</v>
      </c>
      <c r="P7" s="59" t="s">
        <v>6</v>
      </c>
      <c r="Q7" s="19" t="s">
        <v>54</v>
      </c>
      <c r="R7" s="30">
        <v>2</v>
      </c>
      <c r="S7" s="44" t="str">
        <f>IF(R7=0,"",IF(R7=5,"CASI CIERTO",IF(R7=4,"PROBABLE",IF(R7=3,"POSIBLE",IF(R7=2,"IMPROBABLE","RARO")))))</f>
        <v>IMPROBABLE</v>
      </c>
      <c r="T7" s="30">
        <v>2</v>
      </c>
      <c r="U7" s="45" t="str">
        <f>IF(T7=0,"",IF(T7=5,"CATASTRÓFICO",IF(T7=4,"MAYOR",IF(T7=3,"MODERADO",IF(T7=2,"MENOR","INSIGNIFICANTE")))))</f>
        <v>MENOR</v>
      </c>
      <c r="V7" s="46">
        <f t="shared" ref="V7:V22" si="0">SUM(R7:S7)+SUM(T7:U7)</f>
        <v>4</v>
      </c>
      <c r="W7" s="29" t="str">
        <f>IF(V7=0,"",IF(V7&gt;7.9,"MUY ALTO",IF(V7&gt;5.9,"ALTO",IF(V7&gt;4.9,"MODERADO",IF(V7&gt;2.9,"BAJO","MUY BAJO")))))</f>
        <v>BAJO</v>
      </c>
      <c r="X7" s="30" t="s">
        <v>34</v>
      </c>
      <c r="Y7" s="30" t="s">
        <v>72</v>
      </c>
      <c r="Z7" s="47">
        <v>43424</v>
      </c>
      <c r="AA7" s="47">
        <v>43459</v>
      </c>
      <c r="AB7" s="24" t="s">
        <v>36</v>
      </c>
      <c r="AC7" s="31" t="s">
        <v>73</v>
      </c>
    </row>
    <row r="8" spans="2:29" ht="79.5" customHeight="1" x14ac:dyDescent="0.2">
      <c r="B8" s="59"/>
      <c r="C8" s="19" t="s">
        <v>61</v>
      </c>
      <c r="D8" s="20" t="s">
        <v>105</v>
      </c>
      <c r="E8" s="24" t="s">
        <v>100</v>
      </c>
      <c r="F8" s="55">
        <v>3</v>
      </c>
      <c r="G8" s="25" t="str">
        <f t="shared" ref="G8:G12" si="1">IF(F8=0,"",IF(F8=5,"CASI CIERTO",IF(F8=4,"PROBABLE",IF(F8=3,"POSIBLE",IF(F8=2,"IMPROBABLE","RARO")))))</f>
        <v>POSIBLE</v>
      </c>
      <c r="H8" s="26">
        <v>4</v>
      </c>
      <c r="I8" s="27" t="str">
        <f t="shared" ref="I8:I12" si="2">IF(H8=0,"",IF(H8=5,"CATASTRÓFICO",IF(H8=4,"MAYOR",IF(H8=3,"MODERADO",IF(H8=2,"MENOR","INSIGNIFICANTE")))))</f>
        <v>MAYOR</v>
      </c>
      <c r="J8" s="28">
        <f t="shared" ref="J8:J21" si="3">+H8+F8</f>
        <v>7</v>
      </c>
      <c r="K8" s="29" t="str">
        <f t="shared" ref="K8:K12" si="4">IF(J8=0,"",IF(J8&gt;7.9,"MUY ALTO",IF(J8&gt;5.9,"ALTO",IF(J8&gt;4.9,"MODERADO",IF(J8&gt;2.9,"BAJO","MUY BAJO")))))</f>
        <v>ALTO</v>
      </c>
      <c r="L8" s="30"/>
      <c r="M8" s="30" t="s">
        <v>8</v>
      </c>
      <c r="N8" s="31" t="s">
        <v>107</v>
      </c>
      <c r="P8" s="59"/>
      <c r="Q8" s="19" t="s">
        <v>61</v>
      </c>
      <c r="R8" s="30">
        <v>2</v>
      </c>
      <c r="S8" s="44" t="str">
        <f t="shared" ref="S8:S12" si="5">IF(R8=0,"",IF(R8=5,"CASI CIERTO",IF(R8=4,"PROBABLE",IF(R8=3,"POSIBLE",IF(R8=2,"IMPROBABLE","RARO")))))</f>
        <v>IMPROBABLE</v>
      </c>
      <c r="T8" s="30">
        <v>2</v>
      </c>
      <c r="U8" s="45" t="str">
        <f t="shared" ref="U8:U12" si="6">IF(T8=0,"",IF(T8=5,"CATASTRÓFICO",IF(T8=4,"MAYOR",IF(T8=3,"MODERADO",IF(T8=2,"MENOR","INSIGNIFICANTE")))))</f>
        <v>MENOR</v>
      </c>
      <c r="V8" s="46">
        <f t="shared" si="0"/>
        <v>4</v>
      </c>
      <c r="W8" s="29" t="str">
        <f t="shared" ref="W8:W12" si="7">IF(V8=0,"",IF(V8&gt;7.9,"MUY ALTO",IF(V8&gt;5.9,"ALTO",IF(V8&gt;4.9,"MODERADO",IF(V8&gt;2.9,"BAJO","MUY BAJO")))))</f>
        <v>BAJO</v>
      </c>
      <c r="X8" s="30" t="s">
        <v>35</v>
      </c>
      <c r="Y8" s="30" t="s">
        <v>2</v>
      </c>
      <c r="Z8" s="47">
        <v>43424</v>
      </c>
      <c r="AA8" s="47">
        <v>43459</v>
      </c>
      <c r="AB8" s="24" t="s">
        <v>38</v>
      </c>
      <c r="AC8" s="31" t="s">
        <v>73</v>
      </c>
    </row>
    <row r="9" spans="2:29" ht="79.5" customHeight="1" x14ac:dyDescent="0.2">
      <c r="B9" s="59"/>
      <c r="C9" s="19" t="s">
        <v>62</v>
      </c>
      <c r="D9" s="20" t="s">
        <v>76</v>
      </c>
      <c r="E9" s="24" t="s">
        <v>77</v>
      </c>
      <c r="F9" s="55">
        <v>2</v>
      </c>
      <c r="G9" s="25" t="str">
        <f t="shared" si="1"/>
        <v>IMPROBABLE</v>
      </c>
      <c r="H9" s="26">
        <v>4</v>
      </c>
      <c r="I9" s="27" t="str">
        <f t="shared" si="2"/>
        <v>MAYOR</v>
      </c>
      <c r="J9" s="28">
        <f t="shared" si="3"/>
        <v>6</v>
      </c>
      <c r="K9" s="29" t="str">
        <f t="shared" si="4"/>
        <v>ALTO</v>
      </c>
      <c r="L9" s="30"/>
      <c r="M9" s="30" t="s">
        <v>8</v>
      </c>
      <c r="N9" s="31" t="s">
        <v>108</v>
      </c>
      <c r="P9" s="59"/>
      <c r="Q9" s="19" t="s">
        <v>62</v>
      </c>
      <c r="R9" s="30">
        <v>2</v>
      </c>
      <c r="S9" s="44" t="str">
        <f t="shared" si="5"/>
        <v>IMPROBABLE</v>
      </c>
      <c r="T9" s="30">
        <v>2</v>
      </c>
      <c r="U9" s="45" t="str">
        <f t="shared" si="6"/>
        <v>MENOR</v>
      </c>
      <c r="V9" s="46">
        <f t="shared" si="0"/>
        <v>4</v>
      </c>
      <c r="W9" s="29" t="str">
        <f t="shared" si="7"/>
        <v>BAJO</v>
      </c>
      <c r="X9" s="30" t="s">
        <v>35</v>
      </c>
      <c r="Y9" s="30" t="s">
        <v>2</v>
      </c>
      <c r="Z9" s="47">
        <v>43424</v>
      </c>
      <c r="AA9" s="47">
        <v>43459</v>
      </c>
      <c r="AB9" s="24" t="s">
        <v>38</v>
      </c>
      <c r="AC9" s="31" t="s">
        <v>73</v>
      </c>
    </row>
    <row r="10" spans="2:29" ht="79.5" customHeight="1" x14ac:dyDescent="0.2">
      <c r="B10" s="59"/>
      <c r="C10" s="19" t="s">
        <v>63</v>
      </c>
      <c r="D10" s="20" t="s">
        <v>56</v>
      </c>
      <c r="E10" s="24" t="s">
        <v>78</v>
      </c>
      <c r="F10" s="55">
        <v>3</v>
      </c>
      <c r="G10" s="25" t="str">
        <f t="shared" si="1"/>
        <v>POSIBLE</v>
      </c>
      <c r="H10" s="26">
        <v>4</v>
      </c>
      <c r="I10" s="27" t="str">
        <f t="shared" si="2"/>
        <v>MAYOR</v>
      </c>
      <c r="J10" s="28">
        <f t="shared" si="3"/>
        <v>7</v>
      </c>
      <c r="K10" s="29" t="str">
        <f t="shared" si="4"/>
        <v>ALTO</v>
      </c>
      <c r="L10" s="30"/>
      <c r="M10" s="30" t="s">
        <v>8</v>
      </c>
      <c r="N10" s="31" t="s">
        <v>109</v>
      </c>
      <c r="P10" s="59"/>
      <c r="Q10" s="19" t="s">
        <v>63</v>
      </c>
      <c r="R10" s="30">
        <v>2</v>
      </c>
      <c r="S10" s="44" t="str">
        <f t="shared" si="5"/>
        <v>IMPROBABLE</v>
      </c>
      <c r="T10" s="30">
        <v>2</v>
      </c>
      <c r="U10" s="45" t="str">
        <f t="shared" si="6"/>
        <v>MENOR</v>
      </c>
      <c r="V10" s="46">
        <f t="shared" si="0"/>
        <v>4</v>
      </c>
      <c r="W10" s="29" t="str">
        <f t="shared" si="7"/>
        <v>BAJO</v>
      </c>
      <c r="X10" s="30" t="s">
        <v>35</v>
      </c>
      <c r="Y10" s="30" t="s">
        <v>2</v>
      </c>
      <c r="Z10" s="47">
        <v>43424</v>
      </c>
      <c r="AA10" s="47">
        <v>43459</v>
      </c>
      <c r="AB10" s="24" t="s">
        <v>38</v>
      </c>
      <c r="AC10" s="31" t="s">
        <v>73</v>
      </c>
    </row>
    <row r="11" spans="2:29" ht="79.5" customHeight="1" x14ac:dyDescent="0.2">
      <c r="B11" s="59"/>
      <c r="C11" s="19" t="s">
        <v>64</v>
      </c>
      <c r="D11" s="20" t="s">
        <v>79</v>
      </c>
      <c r="E11" s="24" t="s">
        <v>80</v>
      </c>
      <c r="F11" s="55">
        <v>3</v>
      </c>
      <c r="G11" s="25" t="str">
        <f t="shared" si="1"/>
        <v>POSIBLE</v>
      </c>
      <c r="H11" s="26">
        <v>5</v>
      </c>
      <c r="I11" s="27" t="str">
        <f t="shared" si="2"/>
        <v>CATASTRÓFICO</v>
      </c>
      <c r="J11" s="28">
        <f t="shared" si="3"/>
        <v>8</v>
      </c>
      <c r="K11" s="29" t="str">
        <f t="shared" si="4"/>
        <v>MUY ALTO</v>
      </c>
      <c r="L11" s="30"/>
      <c r="M11" s="30" t="s">
        <v>8</v>
      </c>
      <c r="N11" s="31" t="s">
        <v>110</v>
      </c>
      <c r="P11" s="59"/>
      <c r="Q11" s="19" t="s">
        <v>64</v>
      </c>
      <c r="R11" s="30">
        <v>3</v>
      </c>
      <c r="S11" s="44" t="str">
        <f t="shared" si="5"/>
        <v>POSIBLE</v>
      </c>
      <c r="T11" s="30">
        <v>4</v>
      </c>
      <c r="U11" s="45" t="str">
        <f t="shared" si="6"/>
        <v>MAYOR</v>
      </c>
      <c r="V11" s="46">
        <f t="shared" si="0"/>
        <v>7</v>
      </c>
      <c r="W11" s="29" t="str">
        <f t="shared" si="7"/>
        <v>ALTO</v>
      </c>
      <c r="X11" s="30" t="s">
        <v>34</v>
      </c>
      <c r="Y11" s="30" t="s">
        <v>2</v>
      </c>
      <c r="Z11" s="47">
        <v>43424</v>
      </c>
      <c r="AA11" s="47">
        <v>43459</v>
      </c>
      <c r="AB11" s="24" t="s">
        <v>38</v>
      </c>
      <c r="AC11" s="31" t="s">
        <v>73</v>
      </c>
    </row>
    <row r="12" spans="2:29" ht="79.5" customHeight="1" x14ac:dyDescent="0.2">
      <c r="B12" s="59"/>
      <c r="C12" s="19" t="s">
        <v>65</v>
      </c>
      <c r="D12" s="20" t="s">
        <v>81</v>
      </c>
      <c r="E12" s="24" t="s">
        <v>59</v>
      </c>
      <c r="F12" s="55">
        <v>3</v>
      </c>
      <c r="G12" s="25" t="str">
        <f t="shared" si="1"/>
        <v>POSIBLE</v>
      </c>
      <c r="H12" s="26">
        <v>4</v>
      </c>
      <c r="I12" s="27" t="str">
        <f t="shared" si="2"/>
        <v>MAYOR</v>
      </c>
      <c r="J12" s="28">
        <f t="shared" si="3"/>
        <v>7</v>
      </c>
      <c r="K12" s="29" t="str">
        <f t="shared" si="4"/>
        <v>ALTO</v>
      </c>
      <c r="L12" s="30"/>
      <c r="M12" s="30" t="s">
        <v>8</v>
      </c>
      <c r="N12" s="31" t="s">
        <v>111</v>
      </c>
      <c r="P12" s="59"/>
      <c r="Q12" s="19" t="s">
        <v>65</v>
      </c>
      <c r="R12" s="30">
        <v>2</v>
      </c>
      <c r="S12" s="44" t="str">
        <f t="shared" si="5"/>
        <v>IMPROBABLE</v>
      </c>
      <c r="T12" s="30">
        <v>2</v>
      </c>
      <c r="U12" s="45" t="str">
        <f t="shared" si="6"/>
        <v>MENOR</v>
      </c>
      <c r="V12" s="46">
        <f t="shared" si="0"/>
        <v>4</v>
      </c>
      <c r="W12" s="29" t="str">
        <f t="shared" si="7"/>
        <v>BAJO</v>
      </c>
      <c r="X12" s="30" t="s">
        <v>34</v>
      </c>
      <c r="Y12" s="30" t="s">
        <v>2</v>
      </c>
      <c r="Z12" s="47">
        <v>43424</v>
      </c>
      <c r="AA12" s="47">
        <v>43459</v>
      </c>
      <c r="AB12" s="24" t="s">
        <v>37</v>
      </c>
      <c r="AC12" s="31" t="s">
        <v>73</v>
      </c>
    </row>
    <row r="13" spans="2:29" ht="69.95" customHeight="1" x14ac:dyDescent="0.25">
      <c r="B13" s="59"/>
      <c r="C13" s="52" t="s">
        <v>66</v>
      </c>
      <c r="D13" s="32" t="s">
        <v>82</v>
      </c>
      <c r="E13" s="32" t="s">
        <v>83</v>
      </c>
      <c r="F13" s="55">
        <v>3</v>
      </c>
      <c r="G13" s="29" t="str">
        <f t="shared" ref="G13:G22" si="8">IF(F13=0,"",IF(F13=5,"CASI CIERTO",IF(F13=4,"PROBABLE",IF(F13=3,"POSIBLE",IF(F13=2,"IMPROBABLE","RARO")))))</f>
        <v>POSIBLE</v>
      </c>
      <c r="H13" s="26">
        <v>4</v>
      </c>
      <c r="I13" s="27" t="str">
        <f t="shared" ref="I13:I22" si="9">IF(H13=0,"",IF(H13=5,"CATASTRÓFICO",IF(H13=4,"MAYOR",IF(H13=3,"MODERADO",IF(H13=2,"MENOR","INSIGNIFICANTE")))))</f>
        <v>MAYOR</v>
      </c>
      <c r="J13" s="28">
        <f t="shared" si="3"/>
        <v>7</v>
      </c>
      <c r="K13" s="29" t="str">
        <f t="shared" ref="K13:K22" si="10">IF(J13=0,"",IF(J13&gt;7.9,"MUY ALTO",IF(J13&gt;5.9,"ALTO",IF(J13&gt;4.9,"MODERADO",IF(J13&gt;2.9,"BAJO","MUY BAJO")))))</f>
        <v>ALTO</v>
      </c>
      <c r="L13" s="30"/>
      <c r="M13" s="30" t="s">
        <v>8</v>
      </c>
      <c r="N13" s="31" t="s">
        <v>112</v>
      </c>
      <c r="P13" s="59"/>
      <c r="Q13" s="52" t="s">
        <v>66</v>
      </c>
      <c r="R13" s="30">
        <v>2</v>
      </c>
      <c r="S13" s="44" t="str">
        <f t="shared" ref="S13:S22" si="11">IF(R13=0,"",IF(R13=5,"CASI CIERTO",IF(R13=4,"PROBABLE",IF(R13=3,"POSIBLE",IF(R13=2,"IMPROBABLE","RARO")))))</f>
        <v>IMPROBABLE</v>
      </c>
      <c r="T13" s="30">
        <v>2</v>
      </c>
      <c r="U13" s="45" t="str">
        <f t="shared" ref="U13:U22" si="12">IF(T13=0,"",IF(T13=5,"CATASTRÓFICO",IF(T13=4,"MAYOR",IF(T13=3,"MODERADO",IF(T13=2,"MENOR","INSIGNIFICANTE")))))</f>
        <v>MENOR</v>
      </c>
      <c r="V13" s="46">
        <f t="shared" si="0"/>
        <v>4</v>
      </c>
      <c r="W13" s="29" t="str">
        <f t="shared" ref="W13:W22" si="13">IF(V13=0,"",IF(V13&gt;7.9,"MUY ALTO",IF(V13&gt;5.9,"ALTO",IF(V13&gt;4.9,"MODERADO",IF(V13&gt;2.9,"BAJO","MUY BAJO")))))</f>
        <v>BAJO</v>
      </c>
      <c r="X13" s="30" t="s">
        <v>34</v>
      </c>
      <c r="Y13" s="30" t="s">
        <v>2</v>
      </c>
      <c r="Z13" s="47">
        <v>43424</v>
      </c>
      <c r="AA13" s="47">
        <v>43459</v>
      </c>
      <c r="AB13" s="24" t="s">
        <v>37</v>
      </c>
      <c r="AC13" s="31" t="s">
        <v>73</v>
      </c>
    </row>
    <row r="14" spans="2:29" ht="79.5" customHeight="1" x14ac:dyDescent="0.25">
      <c r="B14" s="59"/>
      <c r="C14" s="52" t="s">
        <v>67</v>
      </c>
      <c r="D14" s="24" t="s">
        <v>60</v>
      </c>
      <c r="E14" s="32" t="s">
        <v>84</v>
      </c>
      <c r="F14" s="55">
        <v>3</v>
      </c>
      <c r="G14" s="29" t="str">
        <f t="shared" si="8"/>
        <v>POSIBLE</v>
      </c>
      <c r="H14" s="26">
        <v>4</v>
      </c>
      <c r="I14" s="27" t="str">
        <f t="shared" si="9"/>
        <v>MAYOR</v>
      </c>
      <c r="J14" s="28">
        <f t="shared" si="3"/>
        <v>7</v>
      </c>
      <c r="K14" s="29" t="str">
        <f t="shared" si="10"/>
        <v>ALTO</v>
      </c>
      <c r="L14" s="30"/>
      <c r="M14" s="30" t="s">
        <v>8</v>
      </c>
      <c r="N14" s="31" t="s">
        <v>113</v>
      </c>
      <c r="P14" s="59"/>
      <c r="Q14" s="52" t="s">
        <v>67</v>
      </c>
      <c r="R14" s="30">
        <v>2</v>
      </c>
      <c r="S14" s="44" t="str">
        <f t="shared" si="11"/>
        <v>IMPROBABLE</v>
      </c>
      <c r="T14" s="30">
        <v>2</v>
      </c>
      <c r="U14" s="45" t="str">
        <f t="shared" si="12"/>
        <v>MENOR</v>
      </c>
      <c r="V14" s="46">
        <f t="shared" si="0"/>
        <v>4</v>
      </c>
      <c r="W14" s="29" t="str">
        <f t="shared" si="13"/>
        <v>BAJO</v>
      </c>
      <c r="X14" s="30" t="s">
        <v>34</v>
      </c>
      <c r="Y14" s="30" t="s">
        <v>72</v>
      </c>
      <c r="Z14" s="47">
        <v>43424</v>
      </c>
      <c r="AA14" s="47">
        <v>43459</v>
      </c>
      <c r="AB14" s="24" t="s">
        <v>38</v>
      </c>
      <c r="AC14" s="31" t="s">
        <v>73</v>
      </c>
    </row>
    <row r="15" spans="2:29" ht="79.5" customHeight="1" x14ac:dyDescent="0.2">
      <c r="B15" s="59" t="s">
        <v>50</v>
      </c>
      <c r="C15" s="19" t="s">
        <v>68</v>
      </c>
      <c r="D15" s="20" t="s">
        <v>85</v>
      </c>
      <c r="E15" s="32" t="s">
        <v>86</v>
      </c>
      <c r="F15" s="55">
        <v>5</v>
      </c>
      <c r="G15" s="29" t="str">
        <f t="shared" si="8"/>
        <v>CASI CIERTO</v>
      </c>
      <c r="H15" s="26">
        <v>3</v>
      </c>
      <c r="I15" s="27" t="str">
        <f t="shared" si="9"/>
        <v>MODERADO</v>
      </c>
      <c r="J15" s="28">
        <f t="shared" si="3"/>
        <v>8</v>
      </c>
      <c r="K15" s="29" t="str">
        <f t="shared" si="10"/>
        <v>MUY ALTO</v>
      </c>
      <c r="L15" s="30"/>
      <c r="M15" s="30" t="s">
        <v>8</v>
      </c>
      <c r="N15" s="31" t="s">
        <v>114</v>
      </c>
      <c r="P15" s="59" t="s">
        <v>50</v>
      </c>
      <c r="Q15" s="19" t="s">
        <v>68</v>
      </c>
      <c r="R15" s="30">
        <v>2</v>
      </c>
      <c r="S15" s="44" t="str">
        <f t="shared" si="11"/>
        <v>IMPROBABLE</v>
      </c>
      <c r="T15" s="30">
        <v>2</v>
      </c>
      <c r="U15" s="45" t="str">
        <f t="shared" si="12"/>
        <v>MENOR</v>
      </c>
      <c r="V15" s="46">
        <f t="shared" si="0"/>
        <v>4</v>
      </c>
      <c r="W15" s="29" t="str">
        <f t="shared" si="13"/>
        <v>BAJO</v>
      </c>
      <c r="X15" s="30" t="s">
        <v>35</v>
      </c>
      <c r="Y15" s="30" t="s">
        <v>72</v>
      </c>
      <c r="Z15" s="47">
        <v>43424</v>
      </c>
      <c r="AA15" s="47">
        <v>43459</v>
      </c>
      <c r="AB15" s="24" t="s">
        <v>36</v>
      </c>
      <c r="AC15" s="31" t="s">
        <v>73</v>
      </c>
    </row>
    <row r="16" spans="2:29" ht="79.5" customHeight="1" x14ac:dyDescent="0.2">
      <c r="B16" s="59"/>
      <c r="C16" s="19" t="s">
        <v>69</v>
      </c>
      <c r="D16" s="20" t="s">
        <v>87</v>
      </c>
      <c r="E16" s="32" t="s">
        <v>88</v>
      </c>
      <c r="F16" s="55">
        <v>4</v>
      </c>
      <c r="G16" s="29" t="str">
        <f t="shared" si="8"/>
        <v>PROBABLE</v>
      </c>
      <c r="H16" s="26">
        <v>5</v>
      </c>
      <c r="I16" s="27" t="str">
        <f t="shared" si="9"/>
        <v>CATASTRÓFICO</v>
      </c>
      <c r="J16" s="28">
        <f t="shared" si="3"/>
        <v>9</v>
      </c>
      <c r="K16" s="29" t="str">
        <f t="shared" si="10"/>
        <v>MUY ALTO</v>
      </c>
      <c r="L16" s="30"/>
      <c r="M16" s="30" t="s">
        <v>8</v>
      </c>
      <c r="N16" s="31" t="s">
        <v>115</v>
      </c>
      <c r="P16" s="59"/>
      <c r="Q16" s="19" t="s">
        <v>69</v>
      </c>
      <c r="R16" s="30">
        <v>2</v>
      </c>
      <c r="S16" s="44" t="str">
        <f t="shared" si="11"/>
        <v>IMPROBABLE</v>
      </c>
      <c r="T16" s="30">
        <v>2</v>
      </c>
      <c r="U16" s="45" t="str">
        <f t="shared" si="12"/>
        <v>MENOR</v>
      </c>
      <c r="V16" s="46">
        <f t="shared" si="0"/>
        <v>4</v>
      </c>
      <c r="W16" s="29" t="str">
        <f t="shared" si="13"/>
        <v>BAJO</v>
      </c>
      <c r="X16" s="30" t="s">
        <v>34</v>
      </c>
      <c r="Y16" s="30" t="s">
        <v>72</v>
      </c>
      <c r="Z16" s="47">
        <v>43424</v>
      </c>
      <c r="AA16" s="47">
        <v>43459</v>
      </c>
      <c r="AB16" s="24" t="s">
        <v>36</v>
      </c>
      <c r="AC16" s="31" t="s">
        <v>73</v>
      </c>
    </row>
    <row r="17" spans="2:29" ht="79.5" customHeight="1" x14ac:dyDescent="0.2">
      <c r="B17" s="59"/>
      <c r="C17" s="19" t="s">
        <v>70</v>
      </c>
      <c r="D17" s="20" t="s">
        <v>106</v>
      </c>
      <c r="E17" s="32" t="s">
        <v>89</v>
      </c>
      <c r="F17" s="55">
        <v>3</v>
      </c>
      <c r="G17" s="29" t="str">
        <f t="shared" si="8"/>
        <v>POSIBLE</v>
      </c>
      <c r="H17" s="26">
        <v>4</v>
      </c>
      <c r="I17" s="27" t="str">
        <f t="shared" si="9"/>
        <v>MAYOR</v>
      </c>
      <c r="J17" s="28">
        <f t="shared" si="3"/>
        <v>7</v>
      </c>
      <c r="K17" s="29" t="str">
        <f t="shared" si="10"/>
        <v>ALTO</v>
      </c>
      <c r="L17" s="30"/>
      <c r="M17" s="30" t="s">
        <v>8</v>
      </c>
      <c r="N17" s="31" t="s">
        <v>102</v>
      </c>
      <c r="P17" s="59"/>
      <c r="Q17" s="19" t="s">
        <v>70</v>
      </c>
      <c r="R17" s="30">
        <v>2</v>
      </c>
      <c r="S17" s="44" t="str">
        <f t="shared" si="11"/>
        <v>IMPROBABLE</v>
      </c>
      <c r="T17" s="30">
        <v>2</v>
      </c>
      <c r="U17" s="45" t="str">
        <f t="shared" si="12"/>
        <v>MENOR</v>
      </c>
      <c r="V17" s="46">
        <f t="shared" si="0"/>
        <v>4</v>
      </c>
      <c r="W17" s="29" t="str">
        <f t="shared" si="13"/>
        <v>BAJO</v>
      </c>
      <c r="X17" s="30" t="s">
        <v>34</v>
      </c>
      <c r="Y17" s="30" t="s">
        <v>2</v>
      </c>
      <c r="Z17" s="47">
        <v>43424</v>
      </c>
      <c r="AA17" s="47">
        <v>43459</v>
      </c>
      <c r="AB17" s="24" t="s">
        <v>36</v>
      </c>
      <c r="AC17" s="31" t="s">
        <v>73</v>
      </c>
    </row>
    <row r="18" spans="2:29" ht="79.5" customHeight="1" x14ac:dyDescent="0.2">
      <c r="B18" s="59"/>
      <c r="C18" s="19" t="s">
        <v>71</v>
      </c>
      <c r="D18" s="20" t="s">
        <v>58</v>
      </c>
      <c r="E18" s="32" t="s">
        <v>90</v>
      </c>
      <c r="F18" s="55">
        <v>2</v>
      </c>
      <c r="G18" s="29" t="str">
        <f t="shared" si="8"/>
        <v>IMPROBABLE</v>
      </c>
      <c r="H18" s="26">
        <v>4</v>
      </c>
      <c r="I18" s="27" t="str">
        <f t="shared" si="9"/>
        <v>MAYOR</v>
      </c>
      <c r="J18" s="28">
        <f t="shared" si="3"/>
        <v>6</v>
      </c>
      <c r="K18" s="29" t="str">
        <f t="shared" si="10"/>
        <v>ALTO</v>
      </c>
      <c r="L18" s="30"/>
      <c r="M18" s="30" t="s">
        <v>8</v>
      </c>
      <c r="N18" s="31" t="s">
        <v>103</v>
      </c>
      <c r="P18" s="59"/>
      <c r="Q18" s="19" t="s">
        <v>71</v>
      </c>
      <c r="R18" s="30">
        <v>2</v>
      </c>
      <c r="S18" s="44" t="str">
        <f t="shared" si="11"/>
        <v>IMPROBABLE</v>
      </c>
      <c r="T18" s="30">
        <v>2</v>
      </c>
      <c r="U18" s="45" t="str">
        <f t="shared" si="12"/>
        <v>MENOR</v>
      </c>
      <c r="V18" s="46">
        <f t="shared" si="0"/>
        <v>4</v>
      </c>
      <c r="W18" s="29" t="str">
        <f t="shared" si="13"/>
        <v>BAJO</v>
      </c>
      <c r="X18" s="30" t="s">
        <v>34</v>
      </c>
      <c r="Y18" s="30" t="s">
        <v>2</v>
      </c>
      <c r="Z18" s="47">
        <v>43424</v>
      </c>
      <c r="AA18" s="47">
        <v>43459</v>
      </c>
      <c r="AB18" s="24" t="s">
        <v>36</v>
      </c>
      <c r="AC18" s="31" t="s">
        <v>73</v>
      </c>
    </row>
    <row r="19" spans="2:29" ht="79.5" customHeight="1" x14ac:dyDescent="0.2">
      <c r="B19" s="48" t="s">
        <v>51</v>
      </c>
      <c r="C19" s="19" t="s">
        <v>57</v>
      </c>
      <c r="D19" s="20" t="s">
        <v>91</v>
      </c>
      <c r="E19" s="32" t="s">
        <v>92</v>
      </c>
      <c r="F19" s="55">
        <v>2</v>
      </c>
      <c r="G19" s="29" t="str">
        <f t="shared" si="8"/>
        <v>IMPROBABLE</v>
      </c>
      <c r="H19" s="26">
        <v>4</v>
      </c>
      <c r="I19" s="27" t="str">
        <f t="shared" si="9"/>
        <v>MAYOR</v>
      </c>
      <c r="J19" s="28">
        <f t="shared" si="3"/>
        <v>6</v>
      </c>
      <c r="K19" s="29" t="str">
        <f t="shared" si="10"/>
        <v>ALTO</v>
      </c>
      <c r="L19" s="30"/>
      <c r="M19" s="30" t="s">
        <v>8</v>
      </c>
      <c r="N19" s="31" t="s">
        <v>116</v>
      </c>
      <c r="P19" s="48" t="s">
        <v>51</v>
      </c>
      <c r="Q19" s="19" t="s">
        <v>57</v>
      </c>
      <c r="R19" s="30">
        <v>2</v>
      </c>
      <c r="S19" s="44" t="str">
        <f t="shared" si="11"/>
        <v>IMPROBABLE</v>
      </c>
      <c r="T19" s="30">
        <v>2</v>
      </c>
      <c r="U19" s="45" t="str">
        <f t="shared" si="12"/>
        <v>MENOR</v>
      </c>
      <c r="V19" s="46">
        <f t="shared" si="0"/>
        <v>4</v>
      </c>
      <c r="W19" s="29" t="str">
        <f t="shared" si="13"/>
        <v>BAJO</v>
      </c>
      <c r="X19" s="30" t="s">
        <v>34</v>
      </c>
      <c r="Y19" s="30" t="s">
        <v>2</v>
      </c>
      <c r="Z19" s="47">
        <v>43424</v>
      </c>
      <c r="AA19" s="47">
        <v>43459</v>
      </c>
      <c r="AB19" s="24" t="s">
        <v>36</v>
      </c>
      <c r="AC19" s="31" t="s">
        <v>73</v>
      </c>
    </row>
    <row r="20" spans="2:29" ht="69.95" customHeight="1" x14ac:dyDescent="0.25">
      <c r="B20" s="59" t="s">
        <v>52</v>
      </c>
      <c r="C20" s="52" t="s">
        <v>14</v>
      </c>
      <c r="D20" s="24" t="s">
        <v>93</v>
      </c>
      <c r="E20" s="24" t="s">
        <v>94</v>
      </c>
      <c r="F20" s="55">
        <v>3</v>
      </c>
      <c r="G20" s="29" t="str">
        <f t="shared" si="8"/>
        <v>POSIBLE</v>
      </c>
      <c r="H20" s="26">
        <v>3</v>
      </c>
      <c r="I20" s="27" t="str">
        <f t="shared" si="9"/>
        <v>MODERADO</v>
      </c>
      <c r="J20" s="28">
        <f t="shared" si="3"/>
        <v>6</v>
      </c>
      <c r="K20" s="29" t="str">
        <f t="shared" si="10"/>
        <v>ALTO</v>
      </c>
      <c r="L20" s="30"/>
      <c r="M20" s="30" t="s">
        <v>8</v>
      </c>
      <c r="N20" s="31" t="s">
        <v>117</v>
      </c>
      <c r="P20" s="60" t="s">
        <v>13</v>
      </c>
      <c r="Q20" s="52" t="s">
        <v>14</v>
      </c>
      <c r="R20" s="30">
        <v>2</v>
      </c>
      <c r="S20" s="44" t="str">
        <f t="shared" si="11"/>
        <v>IMPROBABLE</v>
      </c>
      <c r="T20" s="30">
        <v>2</v>
      </c>
      <c r="U20" s="45" t="str">
        <f t="shared" si="12"/>
        <v>MENOR</v>
      </c>
      <c r="V20" s="46">
        <f t="shared" si="0"/>
        <v>4</v>
      </c>
      <c r="W20" s="29" t="str">
        <f t="shared" si="13"/>
        <v>BAJO</v>
      </c>
      <c r="X20" s="30" t="s">
        <v>35</v>
      </c>
      <c r="Y20" s="30" t="s">
        <v>2</v>
      </c>
      <c r="Z20" s="47">
        <v>43424</v>
      </c>
      <c r="AA20" s="47">
        <v>43459</v>
      </c>
      <c r="AB20" s="24" t="s">
        <v>39</v>
      </c>
      <c r="AC20" s="31" t="s">
        <v>74</v>
      </c>
    </row>
    <row r="21" spans="2:29" ht="69.95" customHeight="1" x14ac:dyDescent="0.25">
      <c r="B21" s="59"/>
      <c r="C21" s="52" t="s">
        <v>33</v>
      </c>
      <c r="D21" s="24" t="s">
        <v>95</v>
      </c>
      <c r="E21" s="24" t="s">
        <v>97</v>
      </c>
      <c r="F21" s="55">
        <v>2</v>
      </c>
      <c r="G21" s="29" t="str">
        <f t="shared" si="8"/>
        <v>IMPROBABLE</v>
      </c>
      <c r="H21" s="26">
        <v>3</v>
      </c>
      <c r="I21" s="27" t="str">
        <f t="shared" si="9"/>
        <v>MODERADO</v>
      </c>
      <c r="J21" s="28">
        <f t="shared" si="3"/>
        <v>5</v>
      </c>
      <c r="K21" s="29" t="str">
        <f t="shared" si="10"/>
        <v>MODERADO</v>
      </c>
      <c r="L21" s="30"/>
      <c r="M21" s="30" t="s">
        <v>8</v>
      </c>
      <c r="N21" s="31" t="s">
        <v>118</v>
      </c>
      <c r="P21" s="61"/>
      <c r="Q21" s="52" t="s">
        <v>33</v>
      </c>
      <c r="R21" s="30">
        <v>2</v>
      </c>
      <c r="S21" s="44" t="str">
        <f t="shared" si="11"/>
        <v>IMPROBABLE</v>
      </c>
      <c r="T21" s="30">
        <v>2</v>
      </c>
      <c r="U21" s="45" t="str">
        <f t="shared" si="12"/>
        <v>MENOR</v>
      </c>
      <c r="V21" s="46">
        <f t="shared" si="0"/>
        <v>4</v>
      </c>
      <c r="W21" s="29" t="str">
        <f t="shared" si="13"/>
        <v>BAJO</v>
      </c>
      <c r="X21" s="30" t="s">
        <v>35</v>
      </c>
      <c r="Y21" s="30" t="s">
        <v>2</v>
      </c>
      <c r="Z21" s="47">
        <v>43424</v>
      </c>
      <c r="AA21" s="47">
        <v>43459</v>
      </c>
      <c r="AB21" s="24" t="s">
        <v>39</v>
      </c>
      <c r="AC21" s="31" t="s">
        <v>74</v>
      </c>
    </row>
    <row r="22" spans="2:29" ht="69.95" customHeight="1" thickBot="1" x14ac:dyDescent="0.3">
      <c r="B22" s="33" t="s">
        <v>11</v>
      </c>
      <c r="C22" s="53" t="s">
        <v>15</v>
      </c>
      <c r="D22" s="34" t="s">
        <v>96</v>
      </c>
      <c r="E22" s="34" t="s">
        <v>98</v>
      </c>
      <c r="F22" s="56">
        <v>2</v>
      </c>
      <c r="G22" s="36" t="str">
        <f t="shared" si="8"/>
        <v>IMPROBABLE</v>
      </c>
      <c r="H22" s="35">
        <v>4</v>
      </c>
      <c r="I22" s="37" t="str">
        <f t="shared" si="9"/>
        <v>MAYOR</v>
      </c>
      <c r="J22" s="38">
        <f>+H22+F22</f>
        <v>6</v>
      </c>
      <c r="K22" s="39" t="str">
        <f t="shared" si="10"/>
        <v>ALTO</v>
      </c>
      <c r="L22" s="40"/>
      <c r="M22" s="40" t="s">
        <v>8</v>
      </c>
      <c r="N22" s="41" t="s">
        <v>104</v>
      </c>
      <c r="P22" s="33" t="s">
        <v>11</v>
      </c>
      <c r="Q22" s="53" t="s">
        <v>15</v>
      </c>
      <c r="R22" s="40">
        <v>1</v>
      </c>
      <c r="S22" s="49" t="str">
        <f t="shared" si="11"/>
        <v>RARO</v>
      </c>
      <c r="T22" s="40">
        <v>1</v>
      </c>
      <c r="U22" s="50" t="str">
        <f t="shared" si="12"/>
        <v>INSIGNIFICANTE</v>
      </c>
      <c r="V22" s="51">
        <f t="shared" si="0"/>
        <v>2</v>
      </c>
      <c r="W22" s="39" t="str">
        <f t="shared" si="13"/>
        <v>MUY BAJO</v>
      </c>
      <c r="X22" s="40" t="s">
        <v>35</v>
      </c>
      <c r="Y22" s="30" t="s">
        <v>72</v>
      </c>
      <c r="Z22" s="47">
        <v>43424</v>
      </c>
      <c r="AA22" s="47">
        <v>43459</v>
      </c>
      <c r="AB22" s="34" t="s">
        <v>40</v>
      </c>
      <c r="AC22" s="41" t="s">
        <v>41</v>
      </c>
    </row>
    <row r="23" spans="2:29" ht="15" customHeight="1" x14ac:dyDescent="0.25">
      <c r="B23" s="1"/>
      <c r="C23" s="11"/>
      <c r="D23" s="11"/>
      <c r="E23" s="12"/>
      <c r="F23" s="16"/>
      <c r="G23" s="2"/>
      <c r="H23" s="2"/>
      <c r="I23" s="2"/>
      <c r="J23" s="18"/>
      <c r="K23" s="3"/>
      <c r="L23" s="2"/>
      <c r="M23" s="2"/>
      <c r="N23" s="6"/>
      <c r="O23" s="13"/>
    </row>
    <row r="24" spans="2:29" ht="15" customHeight="1" x14ac:dyDescent="0.25">
      <c r="B24" s="8"/>
      <c r="C24" s="11"/>
      <c r="D24" s="11"/>
      <c r="E24" s="12"/>
      <c r="F24" s="16"/>
      <c r="G24" s="2"/>
      <c r="H24" s="2"/>
      <c r="I24" s="2"/>
      <c r="J24" s="18"/>
      <c r="K24" s="3"/>
      <c r="L24" s="2"/>
      <c r="M24" s="2"/>
      <c r="N24" s="6"/>
      <c r="O24" s="13"/>
    </row>
    <row r="25" spans="2:29" ht="15" customHeight="1" x14ac:dyDescent="0.25">
      <c r="B25" s="4"/>
      <c r="C25" s="11"/>
      <c r="D25" s="11"/>
      <c r="E25" s="12"/>
      <c r="F25" s="16"/>
      <c r="G25" s="2"/>
      <c r="H25" s="2"/>
      <c r="I25" s="2"/>
      <c r="J25" s="18"/>
      <c r="K25" s="3"/>
      <c r="L25" s="2"/>
      <c r="M25" s="2"/>
      <c r="N25" s="6"/>
      <c r="O25" s="13"/>
    </row>
    <row r="26" spans="2:29" ht="15" customHeight="1" x14ac:dyDescent="0.25">
      <c r="B26" s="4"/>
      <c r="C26" s="11"/>
      <c r="D26" s="11"/>
      <c r="E26" s="12"/>
      <c r="F26" s="16"/>
      <c r="G26" s="2"/>
      <c r="H26" s="2"/>
      <c r="I26" s="2"/>
      <c r="J26" s="18"/>
      <c r="K26" s="3"/>
      <c r="L26" s="2"/>
      <c r="M26" s="2"/>
      <c r="N26" s="6"/>
      <c r="O26" s="13"/>
    </row>
    <row r="27" spans="2:29" ht="15" customHeight="1" x14ac:dyDescent="0.25">
      <c r="B27" s="4"/>
      <c r="C27" s="11"/>
      <c r="D27" s="11"/>
      <c r="E27" s="12"/>
      <c r="F27" s="16"/>
      <c r="G27" s="2"/>
      <c r="H27" s="2"/>
      <c r="I27" s="2"/>
      <c r="J27" s="18"/>
      <c r="K27" s="3"/>
      <c r="L27" s="2"/>
      <c r="M27" s="2"/>
      <c r="N27" s="6"/>
      <c r="O27" s="13"/>
    </row>
    <row r="28" spans="2:29" ht="15" customHeight="1" x14ac:dyDescent="0.25">
      <c r="B28" s="1"/>
      <c r="C28" s="11"/>
      <c r="D28" s="11"/>
      <c r="E28" s="12"/>
      <c r="F28" s="16"/>
      <c r="G28" s="2"/>
      <c r="H28" s="2"/>
      <c r="I28" s="2"/>
      <c r="J28" s="18"/>
      <c r="K28" s="3"/>
      <c r="L28" s="2"/>
      <c r="M28" s="2"/>
      <c r="N28" s="7"/>
      <c r="O28" s="13"/>
      <c r="P28" s="13"/>
    </row>
    <row r="29" spans="2:29" ht="15" customHeight="1" x14ac:dyDescent="0.25">
      <c r="B29" s="1"/>
      <c r="C29" s="11"/>
      <c r="D29" s="11"/>
      <c r="E29" s="12"/>
      <c r="F29" s="16"/>
      <c r="G29" s="2"/>
      <c r="H29" s="2"/>
      <c r="I29" s="2"/>
      <c r="J29" s="18"/>
      <c r="K29" s="3"/>
      <c r="L29" s="2"/>
      <c r="M29" s="2"/>
      <c r="N29" s="6"/>
      <c r="O29" s="13"/>
      <c r="P29" s="13"/>
    </row>
    <row r="30" spans="2:29" ht="15" customHeight="1" x14ac:dyDescent="0.25">
      <c r="B30" s="1"/>
      <c r="C30" s="11"/>
      <c r="D30" s="11"/>
      <c r="E30" s="12"/>
      <c r="F30" s="16"/>
      <c r="G30" s="2"/>
      <c r="H30" s="2"/>
      <c r="I30" s="2"/>
      <c r="J30" s="18"/>
      <c r="K30" s="3"/>
      <c r="L30" s="2"/>
      <c r="M30" s="2"/>
      <c r="N30" s="6"/>
      <c r="O30" s="13"/>
      <c r="P30" s="13"/>
    </row>
    <row r="31" spans="2:29" ht="15" customHeight="1" x14ac:dyDescent="0.25">
      <c r="B31" s="1"/>
      <c r="C31" s="11"/>
      <c r="D31" s="11"/>
      <c r="E31" s="12"/>
      <c r="F31" s="16"/>
      <c r="G31" s="2"/>
      <c r="H31" s="2"/>
      <c r="I31" s="2"/>
      <c r="J31" s="18"/>
      <c r="K31" s="3"/>
      <c r="L31" s="2"/>
      <c r="M31" s="2"/>
      <c r="N31" s="6"/>
      <c r="O31" s="13"/>
      <c r="P31" s="13"/>
    </row>
    <row r="32" spans="2:29" ht="15" customHeight="1" x14ac:dyDescent="0.25">
      <c r="B32" s="1"/>
      <c r="C32" s="11"/>
      <c r="D32" s="11"/>
      <c r="E32" s="12"/>
      <c r="F32" s="16"/>
      <c r="G32" s="2"/>
      <c r="H32" s="2"/>
      <c r="I32" s="2"/>
      <c r="J32" s="18"/>
      <c r="K32" s="3"/>
      <c r="L32" s="2"/>
      <c r="M32" s="2"/>
      <c r="N32" s="6"/>
      <c r="O32" s="13"/>
      <c r="P32" s="14"/>
    </row>
  </sheetData>
  <mergeCells count="31">
    <mergeCell ref="B2:N2"/>
    <mergeCell ref="P2:AC2"/>
    <mergeCell ref="B3:N3"/>
    <mergeCell ref="P3:AC3"/>
    <mergeCell ref="B4:E4"/>
    <mergeCell ref="F4:K4"/>
    <mergeCell ref="L4:N4"/>
    <mergeCell ref="P4:Q4"/>
    <mergeCell ref="R4:W4"/>
    <mergeCell ref="X4:AC4"/>
    <mergeCell ref="B20:B21"/>
    <mergeCell ref="B15:B18"/>
    <mergeCell ref="P20:P21"/>
    <mergeCell ref="P15:P18"/>
    <mergeCell ref="L5:M5"/>
    <mergeCell ref="N5:N6"/>
    <mergeCell ref="P5:P6"/>
    <mergeCell ref="H5:K5"/>
    <mergeCell ref="B5:B6"/>
    <mergeCell ref="C5:C6"/>
    <mergeCell ref="D5:D6"/>
    <mergeCell ref="E5:E6"/>
    <mergeCell ref="F5:G5"/>
    <mergeCell ref="V5:W5"/>
    <mergeCell ref="X5:AA5"/>
    <mergeCell ref="AB5:AC5"/>
    <mergeCell ref="T5:U5"/>
    <mergeCell ref="B7:B14"/>
    <mergeCell ref="P7:P14"/>
    <mergeCell ref="Q5:Q6"/>
    <mergeCell ref="R5:S5"/>
  </mergeCells>
  <conditionalFormatting sqref="K22:K32 K7:K12 K14:K20">
    <cfRule type="cellIs" dxfId="38" priority="109" operator="greaterThan">
      <formula>0.5</formula>
    </cfRule>
    <cfRule type="iconSet" priority="110">
      <iconSet iconSet="4Rating">
        <cfvo type="percent" val="0"/>
        <cfvo type="percent" val="25"/>
        <cfvo type="percent" val="50"/>
        <cfvo type="percent" val="75"/>
      </iconSet>
    </cfRule>
    <cfRule type="iconSet" priority="111">
      <iconSet iconSet="3Arrows">
        <cfvo type="percent" val="0"/>
        <cfvo type="percent" val="33"/>
        <cfvo type="percent" val="67"/>
      </iconSet>
    </cfRule>
    <cfRule type="colorScale" priority="112">
      <colorScale>
        <cfvo type="min"/>
        <cfvo type="percentile" val="50"/>
        <cfvo type="max"/>
        <color rgb="FFF8696B"/>
        <color rgb="FFFCFCFF"/>
        <color rgb="FF5A8AC6"/>
      </colorScale>
    </cfRule>
    <cfRule type="colorScale" priority="113">
      <colorScale>
        <cfvo type="min"/>
        <cfvo type="max"/>
        <color rgb="FFFF7128"/>
        <color rgb="FFFFEF9C"/>
      </colorScale>
    </cfRule>
  </conditionalFormatting>
  <conditionalFormatting sqref="K22:K32 K7:K12 K14:K20">
    <cfRule type="colorScale" priority="114">
      <colorScale>
        <cfvo type="min"/>
        <cfvo type="percentile" val="50"/>
        <cfvo type="max"/>
        <color rgb="FFF8696B"/>
        <color rgb="FFFFEB84"/>
        <color rgb="FF63BE7B"/>
      </colorScale>
    </cfRule>
  </conditionalFormatting>
  <conditionalFormatting sqref="K22:K32 K7:K12 K14:K20">
    <cfRule type="top10" dxfId="37" priority="115" percent="1" rank="50"/>
    <cfRule type="dataBar" priority="116">
      <dataBar>
        <cfvo type="percent" val="0.5"/>
        <cfvo type="max"/>
        <color rgb="FF638EC6"/>
      </dataBar>
      <extLst>
        <ext xmlns:x14="http://schemas.microsoft.com/office/spreadsheetml/2009/9/main" uri="{B025F937-C7B1-47D3-B67F-A62EFF666E3E}">
          <x14:id>{6C20C637-FF06-4FF4-899C-4122E3AF0384}</x14:id>
        </ext>
      </extLst>
    </cfRule>
    <cfRule type="colorScale" priority="117">
      <colorScale>
        <cfvo type="min"/>
        <cfvo type="max"/>
        <color rgb="FFFF7128"/>
        <color rgb="FFFFEF9C"/>
      </colorScale>
    </cfRule>
    <cfRule type="top10" dxfId="36" priority="118" rank="50"/>
    <cfRule type="colorScale" priority="119">
      <colorScale>
        <cfvo type="percent" val="0"/>
        <cfvo type="percentile" val="50"/>
        <cfvo type="max"/>
        <color rgb="FFF8696B"/>
        <color rgb="FFFFEB84"/>
        <color rgb="FF63BE7B"/>
      </colorScale>
    </cfRule>
  </conditionalFormatting>
  <conditionalFormatting sqref="K22:K32 K7:K12 K14:K20">
    <cfRule type="cellIs" priority="120" operator="between">
      <formula>0.5</formula>
      <formula>1</formula>
    </cfRule>
    <cfRule type="colorScale" priority="121">
      <colorScale>
        <cfvo type="percent" val="50"/>
        <cfvo type="max"/>
        <color rgb="FFFF7128"/>
        <color rgb="FFFFEF9C"/>
      </colorScale>
    </cfRule>
  </conditionalFormatting>
  <conditionalFormatting sqref="K21">
    <cfRule type="cellIs" dxfId="35" priority="70" operator="greaterThan">
      <formula>0.5</formula>
    </cfRule>
    <cfRule type="iconSet" priority="71">
      <iconSet iconSet="4Rating">
        <cfvo type="percent" val="0"/>
        <cfvo type="percent" val="25"/>
        <cfvo type="percent" val="50"/>
        <cfvo type="percent" val="75"/>
      </iconSet>
    </cfRule>
    <cfRule type="iconSet" priority="72">
      <iconSet iconSet="3Arrows">
        <cfvo type="percent" val="0"/>
        <cfvo type="percent" val="33"/>
        <cfvo type="percent" val="67"/>
      </iconSet>
    </cfRule>
    <cfRule type="colorScale" priority="73">
      <colorScale>
        <cfvo type="min"/>
        <cfvo type="percentile" val="50"/>
        <cfvo type="max"/>
        <color rgb="FFF8696B"/>
        <color rgb="FFFCFCFF"/>
        <color rgb="FF5A8AC6"/>
      </colorScale>
    </cfRule>
    <cfRule type="colorScale" priority="74">
      <colorScale>
        <cfvo type="min"/>
        <cfvo type="max"/>
        <color rgb="FFFF7128"/>
        <color rgb="FFFFEF9C"/>
      </colorScale>
    </cfRule>
  </conditionalFormatting>
  <conditionalFormatting sqref="K21">
    <cfRule type="colorScale" priority="75">
      <colorScale>
        <cfvo type="min"/>
        <cfvo type="percentile" val="50"/>
        <cfvo type="max"/>
        <color rgb="FFF8696B"/>
        <color rgb="FFFFEB84"/>
        <color rgb="FF63BE7B"/>
      </colorScale>
    </cfRule>
  </conditionalFormatting>
  <conditionalFormatting sqref="K21">
    <cfRule type="top10" dxfId="34" priority="76" percent="1" rank="50"/>
    <cfRule type="dataBar" priority="77">
      <dataBar>
        <cfvo type="percent" val="0.5"/>
        <cfvo type="max"/>
        <color rgb="FF638EC6"/>
      </dataBar>
      <extLst>
        <ext xmlns:x14="http://schemas.microsoft.com/office/spreadsheetml/2009/9/main" uri="{B025F937-C7B1-47D3-B67F-A62EFF666E3E}">
          <x14:id>{19D3C4CB-C3B4-4AA1-83BC-101073BA20AF}</x14:id>
        </ext>
      </extLst>
    </cfRule>
    <cfRule type="colorScale" priority="78">
      <colorScale>
        <cfvo type="min"/>
        <cfvo type="max"/>
        <color rgb="FFFF7128"/>
        <color rgb="FFFFEF9C"/>
      </colorScale>
    </cfRule>
    <cfRule type="top10" dxfId="33" priority="79" rank="50"/>
    <cfRule type="colorScale" priority="80">
      <colorScale>
        <cfvo type="percent" val="0"/>
        <cfvo type="percentile" val="50"/>
        <cfvo type="max"/>
        <color rgb="FFF8696B"/>
        <color rgb="FFFFEB84"/>
        <color rgb="FF63BE7B"/>
      </colorScale>
    </cfRule>
  </conditionalFormatting>
  <conditionalFormatting sqref="K21">
    <cfRule type="cellIs" priority="81" operator="between">
      <formula>0.5</formula>
      <formula>1</formula>
    </cfRule>
    <cfRule type="colorScale" priority="82">
      <colorScale>
        <cfvo type="percent" val="50"/>
        <cfvo type="max"/>
        <color rgb="FFFF7128"/>
        <color rgb="FFFFEF9C"/>
      </colorScale>
    </cfRule>
  </conditionalFormatting>
  <conditionalFormatting sqref="F7:F22 H13:H22">
    <cfRule type="cellIs" dxfId="32" priority="39" operator="equal">
      <formula>5</formula>
    </cfRule>
  </conditionalFormatting>
  <conditionalFormatting sqref="F13:F22 H13:H22">
    <cfRule type="cellIs" dxfId="31" priority="38" operator="lessThan">
      <formula>5</formula>
    </cfRule>
  </conditionalFormatting>
  <conditionalFormatting sqref="F7:F12">
    <cfRule type="cellIs" dxfId="30" priority="37" operator="lessThan">
      <formula>5</formula>
    </cfRule>
  </conditionalFormatting>
  <conditionalFormatting sqref="H7:H12">
    <cfRule type="cellIs" dxfId="29" priority="30" operator="equal">
      <formula>5</formula>
    </cfRule>
  </conditionalFormatting>
  <conditionalFormatting sqref="H7:H12">
    <cfRule type="cellIs" dxfId="28" priority="29" operator="lessThan">
      <formula>5</formula>
    </cfRule>
  </conditionalFormatting>
  <conditionalFormatting sqref="H7:H12">
    <cfRule type="top10" dxfId="27" priority="703" rank="4"/>
    <cfRule type="cellIs" dxfId="26" priority="704" operator="equal">
      <formula>5</formula>
    </cfRule>
  </conditionalFormatting>
  <conditionalFormatting sqref="K13">
    <cfRule type="cellIs" dxfId="25" priority="785" operator="greaterThan">
      <formula>0.5</formula>
    </cfRule>
    <cfRule type="iconSet" priority="786">
      <iconSet iconSet="4Rating">
        <cfvo type="percent" val="0"/>
        <cfvo type="percent" val="25"/>
        <cfvo type="percent" val="50"/>
        <cfvo type="percent" val="75"/>
      </iconSet>
    </cfRule>
    <cfRule type="iconSet" priority="787">
      <iconSet iconSet="3Arrows">
        <cfvo type="percent" val="0"/>
        <cfvo type="percent" val="33"/>
        <cfvo type="percent" val="67"/>
      </iconSet>
    </cfRule>
    <cfRule type="colorScale" priority="788">
      <colorScale>
        <cfvo type="min"/>
        <cfvo type="percentile" val="50"/>
        <cfvo type="max"/>
        <color rgb="FFF8696B"/>
        <color rgb="FFFCFCFF"/>
        <color rgb="FF5A8AC6"/>
      </colorScale>
    </cfRule>
    <cfRule type="colorScale" priority="789">
      <colorScale>
        <cfvo type="min"/>
        <cfvo type="max"/>
        <color rgb="FFFF7128"/>
        <color rgb="FFFFEF9C"/>
      </colorScale>
    </cfRule>
  </conditionalFormatting>
  <conditionalFormatting sqref="K13">
    <cfRule type="colorScale" priority="790">
      <colorScale>
        <cfvo type="min"/>
        <cfvo type="percentile" val="50"/>
        <cfvo type="max"/>
        <color rgb="FFF8696B"/>
        <color rgb="FFFFEB84"/>
        <color rgb="FF63BE7B"/>
      </colorScale>
    </cfRule>
  </conditionalFormatting>
  <conditionalFormatting sqref="K13">
    <cfRule type="top10" dxfId="24" priority="791" percent="1" rank="50"/>
    <cfRule type="dataBar" priority="792">
      <dataBar>
        <cfvo type="percent" val="0.5"/>
        <cfvo type="max"/>
        <color rgb="FF638EC6"/>
      </dataBar>
      <extLst>
        <ext xmlns:x14="http://schemas.microsoft.com/office/spreadsheetml/2009/9/main" uri="{B025F937-C7B1-47D3-B67F-A62EFF666E3E}">
          <x14:id>{79F8FDBD-8466-4E00-97F4-36CDFAECCB52}</x14:id>
        </ext>
      </extLst>
    </cfRule>
    <cfRule type="colorScale" priority="793">
      <colorScale>
        <cfvo type="min"/>
        <cfvo type="max"/>
        <color rgb="FFFF7128"/>
        <color rgb="FFFFEF9C"/>
      </colorScale>
    </cfRule>
    <cfRule type="top10" dxfId="23" priority="794" rank="50"/>
    <cfRule type="colorScale" priority="795">
      <colorScale>
        <cfvo type="percent" val="0"/>
        <cfvo type="percentile" val="50"/>
        <cfvo type="max"/>
        <color rgb="FFF8696B"/>
        <color rgb="FFFFEB84"/>
        <color rgb="FF63BE7B"/>
      </colorScale>
    </cfRule>
  </conditionalFormatting>
  <conditionalFormatting sqref="K13">
    <cfRule type="cellIs" priority="796" operator="between">
      <formula>0.5</formula>
      <formula>1</formula>
    </cfRule>
    <cfRule type="colorScale" priority="797">
      <colorScale>
        <cfvo type="percent" val="50"/>
        <cfvo type="max"/>
        <color rgb="FFFF7128"/>
        <color rgb="FFFFEF9C"/>
      </colorScale>
    </cfRule>
  </conditionalFormatting>
  <conditionalFormatting sqref="H13:H22">
    <cfRule type="top10" dxfId="22" priority="1366" rank="4"/>
    <cfRule type="cellIs" dxfId="21" priority="1367" operator="equal">
      <formula>5</formula>
    </cfRule>
  </conditionalFormatting>
  <conditionalFormatting sqref="W7:W22">
    <cfRule type="cellIs" dxfId="20" priority="1370" operator="greaterThan">
      <formula>0.5</formula>
    </cfRule>
    <cfRule type="iconSet" priority="1371">
      <iconSet iconSet="4Rating">
        <cfvo type="percent" val="0"/>
        <cfvo type="percent" val="25"/>
        <cfvo type="percent" val="50"/>
        <cfvo type="percent" val="75"/>
      </iconSet>
    </cfRule>
    <cfRule type="iconSet" priority="1372">
      <iconSet iconSet="3Arrows">
        <cfvo type="percent" val="0"/>
        <cfvo type="percent" val="33"/>
        <cfvo type="percent" val="67"/>
      </iconSet>
    </cfRule>
    <cfRule type="colorScale" priority="1373">
      <colorScale>
        <cfvo type="min"/>
        <cfvo type="percentile" val="50"/>
        <cfvo type="max"/>
        <color rgb="FFF8696B"/>
        <color rgb="FFFCFCFF"/>
        <color rgb="FF5A8AC6"/>
      </colorScale>
    </cfRule>
    <cfRule type="colorScale" priority="1374">
      <colorScale>
        <cfvo type="min"/>
        <cfvo type="max"/>
        <color rgb="FFFF7128"/>
        <color rgb="FFFFEF9C"/>
      </colorScale>
    </cfRule>
  </conditionalFormatting>
  <conditionalFormatting sqref="W7:W22">
    <cfRule type="colorScale" priority="1380">
      <colorScale>
        <cfvo type="min"/>
        <cfvo type="percentile" val="50"/>
        <cfvo type="max"/>
        <color rgb="FFF8696B"/>
        <color rgb="FFFFEB84"/>
        <color rgb="FF63BE7B"/>
      </colorScale>
    </cfRule>
  </conditionalFormatting>
  <conditionalFormatting sqref="W7:W22">
    <cfRule type="top10" dxfId="19" priority="1382" percent="1" rank="50"/>
    <cfRule type="dataBar" priority="1383">
      <dataBar>
        <cfvo type="percent" val="0.5"/>
        <cfvo type="max"/>
        <color rgb="FF638EC6"/>
      </dataBar>
      <extLst>
        <ext xmlns:x14="http://schemas.microsoft.com/office/spreadsheetml/2009/9/main" uri="{B025F937-C7B1-47D3-B67F-A62EFF666E3E}">
          <x14:id>{D2C063AF-A66A-49A7-BBE0-A4625840032C}</x14:id>
        </ext>
      </extLst>
    </cfRule>
    <cfRule type="colorScale" priority="1384">
      <colorScale>
        <cfvo type="min"/>
        <cfvo type="max"/>
        <color rgb="FFFF7128"/>
        <color rgb="FFFFEF9C"/>
      </colorScale>
    </cfRule>
    <cfRule type="top10" dxfId="18" priority="1385" rank="50"/>
    <cfRule type="colorScale" priority="1386">
      <colorScale>
        <cfvo type="percent" val="0"/>
        <cfvo type="percentile" val="50"/>
        <cfvo type="max"/>
        <color rgb="FFF8696B"/>
        <color rgb="FFFFEB84"/>
        <color rgb="FF63BE7B"/>
      </colorScale>
    </cfRule>
  </conditionalFormatting>
  <conditionalFormatting sqref="W7:W22">
    <cfRule type="cellIs" priority="1392" operator="between">
      <formula>0.5</formula>
      <formula>1</formula>
    </cfRule>
    <cfRule type="colorScale" priority="1393">
      <colorScale>
        <cfvo type="percent" val="50"/>
        <cfvo type="max"/>
        <color rgb="FFFF7128"/>
        <color rgb="FFFFEF9C"/>
      </colorScale>
    </cfRule>
  </conditionalFormatting>
  <conditionalFormatting sqref="G7:G22">
    <cfRule type="colorScale" priority="1396">
      <colorScale>
        <cfvo type="min"/>
        <cfvo type="percentile" val="50"/>
        <cfvo type="max"/>
        <color rgb="FF63BE7B"/>
        <color rgb="FFFFEB84"/>
        <color rgb="FFF8696B"/>
      </colorScale>
    </cfRule>
    <cfRule type="cellIs" dxfId="17" priority="1397" operator="equal">
      <formula>5</formula>
    </cfRule>
    <cfRule type="cellIs" dxfId="16" priority="1398" operator="greaterThan">
      <formula>0.5</formula>
    </cfRule>
    <cfRule type="iconSet" priority="1399">
      <iconSet iconSet="4Rating">
        <cfvo type="percent" val="0"/>
        <cfvo type="percent" val="25"/>
        <cfvo type="percent" val="50"/>
        <cfvo type="percent" val="75"/>
      </iconSet>
    </cfRule>
    <cfRule type="iconSet" priority="1400">
      <iconSet iconSet="3Arrows">
        <cfvo type="percent" val="0"/>
        <cfvo type="percent" val="33"/>
        <cfvo type="percent" val="67"/>
      </iconSet>
    </cfRule>
    <cfRule type="colorScale" priority="1401">
      <colorScale>
        <cfvo type="min"/>
        <cfvo type="max"/>
        <color rgb="FFFF7128"/>
        <color rgb="FFFFEF9C"/>
      </colorScale>
    </cfRule>
  </conditionalFormatting>
  <conditionalFormatting sqref="G7:G22">
    <cfRule type="colorScale" priority="1408">
      <colorScale>
        <cfvo type="min"/>
        <cfvo type="percentile" val="50"/>
        <cfvo type="max"/>
        <color rgb="FFF8696B"/>
        <color rgb="FFFFEB84"/>
        <color rgb="FF63BE7B"/>
      </colorScale>
    </cfRule>
  </conditionalFormatting>
  <conditionalFormatting sqref="G7:G22">
    <cfRule type="top10" dxfId="15" priority="1410" percent="1" rank="50"/>
    <cfRule type="dataBar" priority="1411">
      <dataBar>
        <cfvo type="percent" val="0.5"/>
        <cfvo type="max"/>
        <color rgb="FF638EC6"/>
      </dataBar>
      <extLst>
        <ext xmlns:x14="http://schemas.microsoft.com/office/spreadsheetml/2009/9/main" uri="{B025F937-C7B1-47D3-B67F-A62EFF666E3E}">
          <x14:id>{04CE5AD1-2ED6-43ED-BB66-E9AE48DF5560}</x14:id>
        </ext>
      </extLst>
    </cfRule>
    <cfRule type="colorScale" priority="1412">
      <colorScale>
        <cfvo type="min"/>
        <cfvo type="max"/>
        <color rgb="FFFF7128"/>
        <color rgb="FFFFEF9C"/>
      </colorScale>
    </cfRule>
    <cfRule type="top10" dxfId="14" priority="1413" rank="50"/>
    <cfRule type="colorScale" priority="1414">
      <colorScale>
        <cfvo type="percent" val="0"/>
        <cfvo type="percentile" val="50"/>
        <cfvo type="max"/>
        <color rgb="FFF8696B"/>
        <color rgb="FFFFEB84"/>
        <color rgb="FF63BE7B"/>
      </colorScale>
    </cfRule>
  </conditionalFormatting>
  <conditionalFormatting sqref="G7:G22">
    <cfRule type="cellIs" priority="1420" operator="between">
      <formula>0.5</formula>
      <formula>1</formula>
    </cfRule>
    <cfRule type="colorScale" priority="1421">
      <colorScale>
        <cfvo type="percent" val="50"/>
        <cfvo type="max"/>
        <color rgb="FFFF7128"/>
        <color rgb="FFFFEF9C"/>
      </colorScale>
    </cfRule>
  </conditionalFormatting>
  <conditionalFormatting sqref="I7:I22">
    <cfRule type="colorScale" priority="1424">
      <colorScale>
        <cfvo type="min"/>
        <cfvo type="percentile" val="50"/>
        <cfvo type="max"/>
        <color rgb="FF63BE7B"/>
        <color rgb="FFFFEB84"/>
        <color rgb="FFF8696B"/>
      </colorScale>
    </cfRule>
    <cfRule type="cellIs" dxfId="13" priority="1425" operator="equal">
      <formula>5</formula>
    </cfRule>
    <cfRule type="cellIs" dxfId="12" priority="1426" operator="greaterThan">
      <formula>0.5</formula>
    </cfRule>
    <cfRule type="iconSet" priority="1427">
      <iconSet iconSet="4Rating">
        <cfvo type="percent" val="0"/>
        <cfvo type="percent" val="25"/>
        <cfvo type="percent" val="50"/>
        <cfvo type="percent" val="75"/>
      </iconSet>
    </cfRule>
    <cfRule type="iconSet" priority="1428">
      <iconSet iconSet="3Arrows">
        <cfvo type="percent" val="0"/>
        <cfvo type="percent" val="33"/>
        <cfvo type="percent" val="67"/>
      </iconSet>
    </cfRule>
    <cfRule type="colorScale" priority="1429">
      <colorScale>
        <cfvo type="min"/>
        <cfvo type="max"/>
        <color rgb="FFFF7128"/>
        <color rgb="FFFFEF9C"/>
      </colorScale>
    </cfRule>
  </conditionalFormatting>
  <conditionalFormatting sqref="I7:I22">
    <cfRule type="colorScale" priority="1436">
      <colorScale>
        <cfvo type="min"/>
        <cfvo type="percentile" val="50"/>
        <cfvo type="max"/>
        <color rgb="FFF8696B"/>
        <color rgb="FFFFEB84"/>
        <color rgb="FF63BE7B"/>
      </colorScale>
    </cfRule>
  </conditionalFormatting>
  <conditionalFormatting sqref="I7:I22">
    <cfRule type="top10" dxfId="11" priority="1438" percent="1" rank="50"/>
    <cfRule type="dataBar" priority="1439">
      <dataBar>
        <cfvo type="percent" val="0.5"/>
        <cfvo type="max"/>
        <color rgb="FF638EC6"/>
      </dataBar>
      <extLst>
        <ext xmlns:x14="http://schemas.microsoft.com/office/spreadsheetml/2009/9/main" uri="{B025F937-C7B1-47D3-B67F-A62EFF666E3E}">
          <x14:id>{64CD4642-F9C9-4697-A92E-ADC8E2C45006}</x14:id>
        </ext>
      </extLst>
    </cfRule>
    <cfRule type="colorScale" priority="1440">
      <colorScale>
        <cfvo type="min"/>
        <cfvo type="max"/>
        <color rgb="FFFF7128"/>
        <color rgb="FFFFEF9C"/>
      </colorScale>
    </cfRule>
    <cfRule type="top10" dxfId="10" priority="1441" rank="50"/>
    <cfRule type="colorScale" priority="1442">
      <colorScale>
        <cfvo type="percent" val="0"/>
        <cfvo type="percentile" val="50"/>
        <cfvo type="max"/>
        <color rgb="FFF8696B"/>
        <color rgb="FFFFEB84"/>
        <color rgb="FF63BE7B"/>
      </colorScale>
    </cfRule>
  </conditionalFormatting>
  <conditionalFormatting sqref="I7:I22">
    <cfRule type="cellIs" priority="1448" operator="between">
      <formula>0.5</formula>
      <formula>1</formula>
    </cfRule>
    <cfRule type="colorScale" priority="1449">
      <colorScale>
        <cfvo type="percent" val="50"/>
        <cfvo type="max"/>
        <color rgb="FFFF7128"/>
        <color rgb="FFFFEF9C"/>
      </colorScale>
    </cfRule>
  </conditionalFormatting>
  <conditionalFormatting sqref="F7:F22">
    <cfRule type="top10" dxfId="9" priority="1452" rank="4"/>
    <cfRule type="cellIs" dxfId="8" priority="1453" operator="equal">
      <formula>5</formula>
    </cfRule>
  </conditionalFormatting>
  <conditionalFormatting sqref="S7:S22">
    <cfRule type="colorScale" priority="1456">
      <colorScale>
        <cfvo type="min"/>
        <cfvo type="percentile" val="50"/>
        <cfvo type="max"/>
        <color rgb="FF63BE7B"/>
        <color rgb="FFFFEB84"/>
        <color rgb="FFF8696B"/>
      </colorScale>
    </cfRule>
    <cfRule type="cellIs" dxfId="7" priority="1457" operator="equal">
      <formula>5</formula>
    </cfRule>
    <cfRule type="cellIs" dxfId="6" priority="1458" operator="greaterThan">
      <formula>0.5</formula>
    </cfRule>
    <cfRule type="iconSet" priority="1459">
      <iconSet iconSet="4Rating">
        <cfvo type="percent" val="0"/>
        <cfvo type="percent" val="25"/>
        <cfvo type="percent" val="50"/>
        <cfvo type="percent" val="75"/>
      </iconSet>
    </cfRule>
    <cfRule type="iconSet" priority="1460">
      <iconSet iconSet="3Arrows">
        <cfvo type="percent" val="0"/>
        <cfvo type="percent" val="33"/>
        <cfvo type="percent" val="67"/>
      </iconSet>
    </cfRule>
    <cfRule type="colorScale" priority="1461">
      <colorScale>
        <cfvo type="min"/>
        <cfvo type="max"/>
        <color rgb="FFFF7128"/>
        <color rgb="FFFFEF9C"/>
      </colorScale>
    </cfRule>
  </conditionalFormatting>
  <conditionalFormatting sqref="S7:S22">
    <cfRule type="colorScale" priority="1468">
      <colorScale>
        <cfvo type="min"/>
        <cfvo type="percentile" val="50"/>
        <cfvo type="max"/>
        <color rgb="FFF8696B"/>
        <color rgb="FFFFEB84"/>
        <color rgb="FF63BE7B"/>
      </colorScale>
    </cfRule>
  </conditionalFormatting>
  <conditionalFormatting sqref="S7:S22">
    <cfRule type="top10" dxfId="5" priority="1470" percent="1" rank="50"/>
    <cfRule type="dataBar" priority="1471">
      <dataBar>
        <cfvo type="percent" val="0.5"/>
        <cfvo type="max"/>
        <color rgb="FF638EC6"/>
      </dataBar>
      <extLst>
        <ext xmlns:x14="http://schemas.microsoft.com/office/spreadsheetml/2009/9/main" uri="{B025F937-C7B1-47D3-B67F-A62EFF666E3E}">
          <x14:id>{50F8FD90-E269-4E2D-A90C-109D67ABAEFB}</x14:id>
        </ext>
      </extLst>
    </cfRule>
    <cfRule type="colorScale" priority="1472">
      <colorScale>
        <cfvo type="min"/>
        <cfvo type="max"/>
        <color rgb="FFFF7128"/>
        <color rgb="FFFFEF9C"/>
      </colorScale>
    </cfRule>
    <cfRule type="top10" dxfId="4" priority="1473" rank="50"/>
    <cfRule type="colorScale" priority="1474">
      <colorScale>
        <cfvo type="percent" val="0"/>
        <cfvo type="percentile" val="50"/>
        <cfvo type="max"/>
        <color rgb="FFF8696B"/>
        <color rgb="FFFFEB84"/>
        <color rgb="FF63BE7B"/>
      </colorScale>
    </cfRule>
  </conditionalFormatting>
  <conditionalFormatting sqref="S7:S22">
    <cfRule type="cellIs" priority="1480" operator="between">
      <formula>0.5</formula>
      <formula>1</formula>
    </cfRule>
    <cfRule type="colorScale" priority="1481">
      <colorScale>
        <cfvo type="percent" val="50"/>
        <cfvo type="max"/>
        <color rgb="FFFF7128"/>
        <color rgb="FFFFEF9C"/>
      </colorScale>
    </cfRule>
  </conditionalFormatting>
  <conditionalFormatting sqref="U7:U22">
    <cfRule type="colorScale" priority="1484">
      <colorScale>
        <cfvo type="min"/>
        <cfvo type="percentile" val="50"/>
        <cfvo type="max"/>
        <color rgb="FF63BE7B"/>
        <color rgb="FFFFEB84"/>
        <color rgb="FFF8696B"/>
      </colorScale>
    </cfRule>
    <cfRule type="cellIs" dxfId="3" priority="1485" operator="equal">
      <formula>5</formula>
    </cfRule>
    <cfRule type="cellIs" dxfId="2" priority="1486" operator="greaterThan">
      <formula>0.5</formula>
    </cfRule>
    <cfRule type="iconSet" priority="1487">
      <iconSet iconSet="4Rating">
        <cfvo type="percent" val="0"/>
        <cfvo type="percent" val="25"/>
        <cfvo type="percent" val="50"/>
        <cfvo type="percent" val="75"/>
      </iconSet>
    </cfRule>
    <cfRule type="iconSet" priority="1488">
      <iconSet iconSet="3Arrows">
        <cfvo type="percent" val="0"/>
        <cfvo type="percent" val="33"/>
        <cfvo type="percent" val="67"/>
      </iconSet>
    </cfRule>
    <cfRule type="colorScale" priority="1489">
      <colorScale>
        <cfvo type="min"/>
        <cfvo type="max"/>
        <color rgb="FFFF7128"/>
        <color rgb="FFFFEF9C"/>
      </colorScale>
    </cfRule>
  </conditionalFormatting>
  <conditionalFormatting sqref="U7:U22">
    <cfRule type="colorScale" priority="1496">
      <colorScale>
        <cfvo type="min"/>
        <cfvo type="percentile" val="50"/>
        <cfvo type="max"/>
        <color rgb="FFF8696B"/>
        <color rgb="FFFFEB84"/>
        <color rgb="FF63BE7B"/>
      </colorScale>
    </cfRule>
  </conditionalFormatting>
  <conditionalFormatting sqref="U7:U22">
    <cfRule type="top10" dxfId="1" priority="1498" percent="1" rank="50"/>
    <cfRule type="dataBar" priority="1499">
      <dataBar>
        <cfvo type="percent" val="0.5"/>
        <cfvo type="max"/>
        <color rgb="FF638EC6"/>
      </dataBar>
      <extLst>
        <ext xmlns:x14="http://schemas.microsoft.com/office/spreadsheetml/2009/9/main" uri="{B025F937-C7B1-47D3-B67F-A62EFF666E3E}">
          <x14:id>{78B34E9A-2BF2-45D0-A836-47CD563D013C}</x14:id>
        </ext>
      </extLst>
    </cfRule>
    <cfRule type="colorScale" priority="1500">
      <colorScale>
        <cfvo type="min"/>
        <cfvo type="max"/>
        <color rgb="FFFF7128"/>
        <color rgb="FFFFEF9C"/>
      </colorScale>
    </cfRule>
    <cfRule type="top10" dxfId="0" priority="1501" rank="50"/>
    <cfRule type="colorScale" priority="1502">
      <colorScale>
        <cfvo type="percent" val="0"/>
        <cfvo type="percentile" val="50"/>
        <cfvo type="max"/>
        <color rgb="FFF8696B"/>
        <color rgb="FFFFEB84"/>
        <color rgb="FF63BE7B"/>
      </colorScale>
    </cfRule>
  </conditionalFormatting>
  <conditionalFormatting sqref="U7:U22">
    <cfRule type="cellIs" priority="1508" operator="between">
      <formula>0.5</formula>
      <formula>1</formula>
    </cfRule>
    <cfRule type="colorScale" priority="1509">
      <colorScale>
        <cfvo type="percent" val="50"/>
        <cfvo type="max"/>
        <color rgb="FFFF7128"/>
        <color rgb="FFFFEF9C"/>
      </colorScale>
    </cfRule>
  </conditionalFormatting>
  <pageMargins left="0.70866141732283472" right="0.70866141732283472" top="0.94488188976377963" bottom="0.74803149606299213" header="0.31496062992125984" footer="0.31496062992125984"/>
  <pageSetup scale="45"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6C20C637-FF06-4FF4-899C-4122E3AF0384}">
            <x14:dataBar minLength="0" maxLength="100" gradient="0">
              <x14:cfvo type="percent">
                <xm:f>0.5</xm:f>
              </x14:cfvo>
              <x14:cfvo type="max"/>
              <x14:negativeFillColor rgb="FFFF0000"/>
              <x14:axisColor rgb="FF000000"/>
            </x14:dataBar>
          </x14:cfRule>
          <xm:sqref>K22:K32 K7:K12 K14:K20</xm:sqref>
        </x14:conditionalFormatting>
        <x14:conditionalFormatting xmlns:xm="http://schemas.microsoft.com/office/excel/2006/main">
          <x14:cfRule type="dataBar" id="{19D3C4CB-C3B4-4AA1-83BC-101073BA20AF}">
            <x14:dataBar minLength="0" maxLength="100" gradient="0">
              <x14:cfvo type="percent">
                <xm:f>0.5</xm:f>
              </x14:cfvo>
              <x14:cfvo type="max"/>
              <x14:negativeFillColor rgb="FFFF0000"/>
              <x14:axisColor rgb="FF000000"/>
            </x14:dataBar>
          </x14:cfRule>
          <xm:sqref>K21</xm:sqref>
        </x14:conditionalFormatting>
        <x14:conditionalFormatting xmlns:xm="http://schemas.microsoft.com/office/excel/2006/main">
          <x14:cfRule type="dataBar" id="{79F8FDBD-8466-4E00-97F4-36CDFAECCB52}">
            <x14:dataBar minLength="0" maxLength="100" gradient="0">
              <x14:cfvo type="percent">
                <xm:f>0.5</xm:f>
              </x14:cfvo>
              <x14:cfvo type="max"/>
              <x14:negativeFillColor rgb="FFFF0000"/>
              <x14:axisColor rgb="FF000000"/>
            </x14:dataBar>
          </x14:cfRule>
          <xm:sqref>K13</xm:sqref>
        </x14:conditionalFormatting>
        <x14:conditionalFormatting xmlns:xm="http://schemas.microsoft.com/office/excel/2006/main">
          <x14:cfRule type="dataBar" id="{D2C063AF-A66A-49A7-BBE0-A4625840032C}">
            <x14:dataBar minLength="0" maxLength="100" gradient="0">
              <x14:cfvo type="percent">
                <xm:f>0.5</xm:f>
              </x14:cfvo>
              <x14:cfvo type="max"/>
              <x14:negativeFillColor rgb="FFFF0000"/>
              <x14:axisColor rgb="FF000000"/>
            </x14:dataBar>
          </x14:cfRule>
          <xm:sqref>W7:W22</xm:sqref>
        </x14:conditionalFormatting>
        <x14:conditionalFormatting xmlns:xm="http://schemas.microsoft.com/office/excel/2006/main">
          <x14:cfRule type="dataBar" id="{04CE5AD1-2ED6-43ED-BB66-E9AE48DF5560}">
            <x14:dataBar minLength="0" maxLength="100" gradient="0">
              <x14:cfvo type="percent">
                <xm:f>0.5</xm:f>
              </x14:cfvo>
              <x14:cfvo type="max"/>
              <x14:negativeFillColor rgb="FFFF0000"/>
              <x14:axisColor rgb="FF000000"/>
            </x14:dataBar>
          </x14:cfRule>
          <xm:sqref>G7:G22</xm:sqref>
        </x14:conditionalFormatting>
        <x14:conditionalFormatting xmlns:xm="http://schemas.microsoft.com/office/excel/2006/main">
          <x14:cfRule type="dataBar" id="{64CD4642-F9C9-4697-A92E-ADC8E2C45006}">
            <x14:dataBar minLength="0" maxLength="100" gradient="0">
              <x14:cfvo type="percent">
                <xm:f>0.5</xm:f>
              </x14:cfvo>
              <x14:cfvo type="max"/>
              <x14:negativeFillColor rgb="FFFF0000"/>
              <x14:axisColor rgb="FF000000"/>
            </x14:dataBar>
          </x14:cfRule>
          <xm:sqref>I7:I22</xm:sqref>
        </x14:conditionalFormatting>
        <x14:conditionalFormatting xmlns:xm="http://schemas.microsoft.com/office/excel/2006/main">
          <x14:cfRule type="dataBar" id="{50F8FD90-E269-4E2D-A90C-109D67ABAEFB}">
            <x14:dataBar minLength="0" maxLength="100" gradient="0">
              <x14:cfvo type="percent">
                <xm:f>0.5</xm:f>
              </x14:cfvo>
              <x14:cfvo type="max"/>
              <x14:negativeFillColor rgb="FFFF0000"/>
              <x14:axisColor rgb="FF000000"/>
            </x14:dataBar>
          </x14:cfRule>
          <xm:sqref>S7:S22</xm:sqref>
        </x14:conditionalFormatting>
        <x14:conditionalFormatting xmlns:xm="http://schemas.microsoft.com/office/excel/2006/main">
          <x14:cfRule type="dataBar" id="{78B34E9A-2BF2-45D0-A836-47CD563D013C}">
            <x14:dataBar minLength="0" maxLength="100" gradient="0">
              <x14:cfvo type="percent">
                <xm:f>0.5</xm:f>
              </x14:cfvo>
              <x14:cfvo type="max"/>
              <x14:negativeFillColor rgb="FFFF0000"/>
              <x14:axisColor rgb="FF000000"/>
            </x14:dataBar>
          </x14:cfRule>
          <xm:sqref>U7:U22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riesgos Obra</vt:lpstr>
      <vt:lpstr>'Matriz riesgos Obra'!Títulos_a_imprimir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Rodrigo Lopez Segura</cp:lastModifiedBy>
  <cp:lastPrinted>2015-04-06T14:48:36Z</cp:lastPrinted>
  <dcterms:created xsi:type="dcterms:W3CDTF">2011-10-26T13:45:21Z</dcterms:created>
  <dcterms:modified xsi:type="dcterms:W3CDTF">2018-11-20T20:23:52Z</dcterms:modified>
</cp:coreProperties>
</file>