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00. LJOP\2021\11.NOVIEMBRE\"/>
    </mc:Choice>
  </mc:AlternateContent>
  <bookViews>
    <workbookView xWindow="0" yWindow="0" windowWidth="28800" windowHeight="11430" firstSheet="1" activeTab="1"/>
  </bookViews>
  <sheets>
    <sheet name="5.5 AIU" sheetId="4" state="hidden" r:id="rId1"/>
    <sheet name="5.6 INTERVENTORIA " sheetId="6" r:id="rId2"/>
    <sheet name="FACTOR MULTIPLICADOR " sheetId="7" r:id="rId3"/>
    <sheet name="PAPSO INTERVENTORIA" sheetId="1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s>
  <definedNames>
    <definedName name="\a" localSheetId="3">#REF!</definedName>
    <definedName name="\a">#REF!</definedName>
    <definedName name="\b" localSheetId="3">#REF!</definedName>
    <definedName name="\b">#REF!</definedName>
    <definedName name="\eliminar" localSheetId="3">[1]RESUM96!#REF!</definedName>
    <definedName name="\eliminar">[1]RESUM96!#REF!</definedName>
    <definedName name="\eliminar1" localSheetId="3">[1]RESUM96!#REF!</definedName>
    <definedName name="\eliminar1">[1]RESUM96!#REF!</definedName>
    <definedName name="\f" localSheetId="3">#REF!</definedName>
    <definedName name="\f">#REF!</definedName>
    <definedName name="\q" localSheetId="3">#REF!</definedName>
    <definedName name="\q">#REF!</definedName>
    <definedName name="\X" localSheetId="3">[2]!ERR</definedName>
    <definedName name="\X">[2]!ERR</definedName>
    <definedName name="\Z" localSheetId="3">[2]!ERR</definedName>
    <definedName name="\Z">[2]!ERR</definedName>
    <definedName name="_________________________________________\a" localSheetId="3">#REF!</definedName>
    <definedName name="_________________________________________\a">#REF!</definedName>
    <definedName name="_________________________________________\b" localSheetId="3">#REF!</definedName>
    <definedName name="_________________________________________\b">#REF!</definedName>
    <definedName name="_________________________________________\eliminar" localSheetId="3">[1]RESUM96!#REF!</definedName>
    <definedName name="_________________________________________\eliminar">[1]RESUM96!#REF!</definedName>
    <definedName name="_________________________________________\eliminar1" localSheetId="3">[1]RESUM96!#REF!</definedName>
    <definedName name="_________________________________________\eliminar1">[1]RESUM96!#REF!</definedName>
    <definedName name="_________________________________________\q" localSheetId="3">#REF!</definedName>
    <definedName name="_________________________________________\q">#REF!</definedName>
    <definedName name="______________________i1" localSheetId="3">#REF!</definedName>
    <definedName name="______________________i1">#REF!</definedName>
    <definedName name="_____________________i1" localSheetId="3">#REF!</definedName>
    <definedName name="_____________________i1">#REF!</definedName>
    <definedName name="____________________i1" localSheetId="3">#REF!</definedName>
    <definedName name="____________________i1">#REF!</definedName>
    <definedName name="___________________i1" localSheetId="3">#REF!</definedName>
    <definedName name="___________________i1">#REF!</definedName>
    <definedName name="__________________i1" localSheetId="3">#REF!</definedName>
    <definedName name="__________________i1">#REF!</definedName>
    <definedName name="_________________i1" localSheetId="3">#REF!</definedName>
    <definedName name="_________________i1">#REF!</definedName>
    <definedName name="________________EST10" localSheetId="3">#REF!</definedName>
    <definedName name="________________EST10">#REF!</definedName>
    <definedName name="________________EST11" localSheetId="3">#REF!</definedName>
    <definedName name="________________EST11">#REF!</definedName>
    <definedName name="________________EST12" localSheetId="3">#REF!</definedName>
    <definedName name="________________EST12">#REF!</definedName>
    <definedName name="________________EST13" localSheetId="3">#REF!</definedName>
    <definedName name="________________EST13">#REF!</definedName>
    <definedName name="________________EST14" localSheetId="3">#REF!</definedName>
    <definedName name="________________EST14">#REF!</definedName>
    <definedName name="________________EST16" localSheetId="3">#REF!</definedName>
    <definedName name="________________EST16">#REF!</definedName>
    <definedName name="________________EST17" localSheetId="3">#REF!</definedName>
    <definedName name="________________EST17">#REF!</definedName>
    <definedName name="________________EST18" localSheetId="3">#REF!</definedName>
    <definedName name="________________EST18">#REF!</definedName>
    <definedName name="________________EST19" localSheetId="3">#REF!</definedName>
    <definedName name="________________EST19">#REF!</definedName>
    <definedName name="________________EST2" localSheetId="3">#REF!</definedName>
    <definedName name="________________EST2">#REF!</definedName>
    <definedName name="________________EST3" localSheetId="3">#REF!</definedName>
    <definedName name="________________EST3">#REF!</definedName>
    <definedName name="________________EST4" localSheetId="3">#REF!</definedName>
    <definedName name="________________EST4">#REF!</definedName>
    <definedName name="________________EST5" localSheetId="3">#REF!</definedName>
    <definedName name="________________EST5">#REF!</definedName>
    <definedName name="________________EST6" localSheetId="3">#REF!</definedName>
    <definedName name="________________EST6">#REF!</definedName>
    <definedName name="________________EST7" localSheetId="3">#REF!</definedName>
    <definedName name="________________EST7">#REF!</definedName>
    <definedName name="________________EST8" localSheetId="3">#REF!</definedName>
    <definedName name="________________EST8">#REF!</definedName>
    <definedName name="________________EST9" localSheetId="3">#REF!</definedName>
    <definedName name="________________EST9">#REF!</definedName>
    <definedName name="________________EXC1" localSheetId="3">#REF!</definedName>
    <definedName name="________________EXC1">#REF!</definedName>
    <definedName name="________________EXC10" localSheetId="3">#REF!</definedName>
    <definedName name="________________EXC10">#REF!</definedName>
    <definedName name="________________EXC11" localSheetId="3">#REF!</definedName>
    <definedName name="________________EXC11">#REF!</definedName>
    <definedName name="________________EXC12" localSheetId="3">#REF!</definedName>
    <definedName name="________________EXC12">#REF!</definedName>
    <definedName name="________________EXC2" localSheetId="3">#REF!</definedName>
    <definedName name="________________EXC2">#REF!</definedName>
    <definedName name="________________EXC3" localSheetId="3">#REF!</definedName>
    <definedName name="________________EXC3">#REF!</definedName>
    <definedName name="________________EXC4" localSheetId="3">#REF!</definedName>
    <definedName name="________________EXC4">#REF!</definedName>
    <definedName name="________________EXC5" localSheetId="3">#REF!</definedName>
    <definedName name="________________EXC5">#REF!</definedName>
    <definedName name="________________EXC8" localSheetId="3">#REF!</definedName>
    <definedName name="________________EXC8">#REF!</definedName>
    <definedName name="________________EXC9" localSheetId="3">#REF!</definedName>
    <definedName name="________________EXC9">#REF!</definedName>
    <definedName name="________________i1" localSheetId="3">#REF!</definedName>
    <definedName name="________________i1">#REF!</definedName>
    <definedName name="_______________EST1" localSheetId="3">#REF!</definedName>
    <definedName name="_______________EST1">#REF!</definedName>
    <definedName name="_______________EST10" localSheetId="3">#REF!</definedName>
    <definedName name="_______________EST10">#REF!</definedName>
    <definedName name="_______________EST11" localSheetId="3">#REF!</definedName>
    <definedName name="_______________EST11">#REF!</definedName>
    <definedName name="_______________EST12" localSheetId="3">#REF!</definedName>
    <definedName name="_______________EST12">#REF!</definedName>
    <definedName name="_______________EST13" localSheetId="3">#REF!</definedName>
    <definedName name="_______________EST13">#REF!</definedName>
    <definedName name="_______________EST14" localSheetId="3">#REF!</definedName>
    <definedName name="_______________EST14">#REF!</definedName>
    <definedName name="_______________EST15" localSheetId="3">#REF!</definedName>
    <definedName name="_______________EST15">#REF!</definedName>
    <definedName name="_______________EST16" localSheetId="3">#REF!</definedName>
    <definedName name="_______________EST16">#REF!</definedName>
    <definedName name="_______________EST17" localSheetId="3">#REF!</definedName>
    <definedName name="_______________EST17">#REF!</definedName>
    <definedName name="_______________EST18" localSheetId="3">#REF!</definedName>
    <definedName name="_______________EST18">#REF!</definedName>
    <definedName name="_______________EST19" localSheetId="3">#REF!</definedName>
    <definedName name="_______________EST19">#REF!</definedName>
    <definedName name="_______________EST2" localSheetId="3">#REF!</definedName>
    <definedName name="_______________EST2">#REF!</definedName>
    <definedName name="_______________EST3" localSheetId="3">#REF!</definedName>
    <definedName name="_______________EST3">#REF!</definedName>
    <definedName name="_______________EST4" localSheetId="3">#REF!</definedName>
    <definedName name="_______________EST4">#REF!</definedName>
    <definedName name="_______________EST5" localSheetId="3">#REF!</definedName>
    <definedName name="_______________EST5">#REF!</definedName>
    <definedName name="_______________EST6" localSheetId="3">#REF!</definedName>
    <definedName name="_______________EST6">#REF!</definedName>
    <definedName name="_______________EST7" localSheetId="3">#REF!</definedName>
    <definedName name="_______________EST7">#REF!</definedName>
    <definedName name="_______________EST8" localSheetId="3">#REF!</definedName>
    <definedName name="_______________EST8">#REF!</definedName>
    <definedName name="_______________EST9" localSheetId="3">#REF!</definedName>
    <definedName name="_______________EST9">#REF!</definedName>
    <definedName name="_______________EXC1" localSheetId="3">#REF!</definedName>
    <definedName name="_______________EXC1">#REF!</definedName>
    <definedName name="_______________EXC10" localSheetId="3">#REF!</definedName>
    <definedName name="_______________EXC10">#REF!</definedName>
    <definedName name="_______________EXC11" localSheetId="3">#REF!</definedName>
    <definedName name="_______________EXC11">#REF!</definedName>
    <definedName name="_______________EXC12" localSheetId="3">#REF!</definedName>
    <definedName name="_______________EXC12">#REF!</definedName>
    <definedName name="_______________EXC2" localSheetId="3">#REF!</definedName>
    <definedName name="_______________EXC2">#REF!</definedName>
    <definedName name="_______________EXC3" localSheetId="3">#REF!</definedName>
    <definedName name="_______________EXC3">#REF!</definedName>
    <definedName name="_______________EXC4" localSheetId="3">#REF!</definedName>
    <definedName name="_______________EXC4">#REF!</definedName>
    <definedName name="_______________EXC5" localSheetId="3">#REF!</definedName>
    <definedName name="_______________EXC5">#REF!</definedName>
    <definedName name="_______________EXC6" localSheetId="3">#REF!</definedName>
    <definedName name="_______________EXC6">#REF!</definedName>
    <definedName name="_______________EXC7" localSheetId="3">#REF!</definedName>
    <definedName name="_______________EXC7">#REF!</definedName>
    <definedName name="_______________EXC8" localSheetId="3">#REF!</definedName>
    <definedName name="_______________EXC8">#REF!</definedName>
    <definedName name="_______________EXC9" localSheetId="3">#REF!</definedName>
    <definedName name="_______________EXC9">#REF!</definedName>
    <definedName name="_______________i1" localSheetId="3">#REF!</definedName>
    <definedName name="_______________i1">#REF!</definedName>
    <definedName name="______________EST1" localSheetId="3">#REF!</definedName>
    <definedName name="______________EST1">#REF!</definedName>
    <definedName name="______________EST10" localSheetId="3">#REF!</definedName>
    <definedName name="______________EST10">#REF!</definedName>
    <definedName name="______________EST11" localSheetId="3">#REF!</definedName>
    <definedName name="______________EST11">#REF!</definedName>
    <definedName name="______________EST12" localSheetId="3">#REF!</definedName>
    <definedName name="______________EST12">#REF!</definedName>
    <definedName name="______________EST13" localSheetId="3">#REF!</definedName>
    <definedName name="______________EST13">#REF!</definedName>
    <definedName name="______________EST14" localSheetId="3">#REF!</definedName>
    <definedName name="______________EST14">#REF!</definedName>
    <definedName name="______________EST15" localSheetId="3">#REF!</definedName>
    <definedName name="______________EST15">#REF!</definedName>
    <definedName name="______________EST16" localSheetId="3">#REF!</definedName>
    <definedName name="______________EST16">#REF!</definedName>
    <definedName name="______________EST17" localSheetId="3">#REF!</definedName>
    <definedName name="______________EST17">#REF!</definedName>
    <definedName name="______________EST18" localSheetId="3">#REF!</definedName>
    <definedName name="______________EST18">#REF!</definedName>
    <definedName name="______________EST19" localSheetId="3">#REF!</definedName>
    <definedName name="______________EST19">#REF!</definedName>
    <definedName name="______________EST2" localSheetId="3">#REF!</definedName>
    <definedName name="______________EST2">#REF!</definedName>
    <definedName name="______________EST3" localSheetId="3">#REF!</definedName>
    <definedName name="______________EST3">#REF!</definedName>
    <definedName name="______________EST4" localSheetId="3">#REF!</definedName>
    <definedName name="______________EST4">#REF!</definedName>
    <definedName name="______________EST5" localSheetId="3">#REF!</definedName>
    <definedName name="______________EST5">#REF!</definedName>
    <definedName name="______________EST6" localSheetId="3">#REF!</definedName>
    <definedName name="______________EST6">#REF!</definedName>
    <definedName name="______________EST7" localSheetId="3">#REF!</definedName>
    <definedName name="______________EST7">#REF!</definedName>
    <definedName name="______________EST8" localSheetId="3">#REF!</definedName>
    <definedName name="______________EST8">#REF!</definedName>
    <definedName name="______________EST9" localSheetId="3">#REF!</definedName>
    <definedName name="______________EST9">#REF!</definedName>
    <definedName name="______________EXC1" localSheetId="3">#REF!</definedName>
    <definedName name="______________EXC1">#REF!</definedName>
    <definedName name="______________EXC10" localSheetId="3">#REF!</definedName>
    <definedName name="______________EXC10">#REF!</definedName>
    <definedName name="______________EXC11" localSheetId="3">#REF!</definedName>
    <definedName name="______________EXC11">#REF!</definedName>
    <definedName name="______________EXC12" localSheetId="3">#REF!</definedName>
    <definedName name="______________EXC12">#REF!</definedName>
    <definedName name="______________EXC2" localSheetId="3">#REF!</definedName>
    <definedName name="______________EXC2">#REF!</definedName>
    <definedName name="______________EXC3" localSheetId="3">#REF!</definedName>
    <definedName name="______________EXC3">#REF!</definedName>
    <definedName name="______________EXC4" localSheetId="3">#REF!</definedName>
    <definedName name="______________EXC4">#REF!</definedName>
    <definedName name="______________EXC5" localSheetId="3">#REF!</definedName>
    <definedName name="______________EXC5">#REF!</definedName>
    <definedName name="______________EXC6" localSheetId="3">#REF!</definedName>
    <definedName name="______________EXC6">#REF!</definedName>
    <definedName name="______________EXC7" localSheetId="3">#REF!</definedName>
    <definedName name="______________EXC7">#REF!</definedName>
    <definedName name="______________EXC8" localSheetId="3">#REF!</definedName>
    <definedName name="______________EXC8">#REF!</definedName>
    <definedName name="______________EXC9" localSheetId="3">#REF!</definedName>
    <definedName name="______________EXC9">#REF!</definedName>
    <definedName name="______________i1" localSheetId="3">#REF!</definedName>
    <definedName name="______________i1">#REF!</definedName>
    <definedName name="_____________EST1" localSheetId="3">#REF!</definedName>
    <definedName name="_____________EST1">#REF!</definedName>
    <definedName name="_____________EST10" localSheetId="3">#REF!</definedName>
    <definedName name="_____________EST10">#REF!</definedName>
    <definedName name="_____________EST11" localSheetId="3">#REF!</definedName>
    <definedName name="_____________EST11">#REF!</definedName>
    <definedName name="_____________EST12" localSheetId="3">#REF!</definedName>
    <definedName name="_____________EST12">#REF!</definedName>
    <definedName name="_____________EST13" localSheetId="3">#REF!</definedName>
    <definedName name="_____________EST13">#REF!</definedName>
    <definedName name="_____________EST14" localSheetId="3">#REF!</definedName>
    <definedName name="_____________EST14">#REF!</definedName>
    <definedName name="_____________EST15" localSheetId="3">#REF!</definedName>
    <definedName name="_____________EST15">#REF!</definedName>
    <definedName name="_____________EST16" localSheetId="3">#REF!</definedName>
    <definedName name="_____________EST16">#REF!</definedName>
    <definedName name="_____________EST17" localSheetId="3">#REF!</definedName>
    <definedName name="_____________EST17">#REF!</definedName>
    <definedName name="_____________EST18" localSheetId="3">#REF!</definedName>
    <definedName name="_____________EST18">#REF!</definedName>
    <definedName name="_____________EST19" localSheetId="3">#REF!</definedName>
    <definedName name="_____________EST19">#REF!</definedName>
    <definedName name="_____________EST2" localSheetId="3">#REF!</definedName>
    <definedName name="_____________EST2">#REF!</definedName>
    <definedName name="_____________EST3" localSheetId="3">#REF!</definedName>
    <definedName name="_____________EST3">#REF!</definedName>
    <definedName name="_____________EST4" localSheetId="3">#REF!</definedName>
    <definedName name="_____________EST4">#REF!</definedName>
    <definedName name="_____________EST5" localSheetId="3">#REF!</definedName>
    <definedName name="_____________EST5">#REF!</definedName>
    <definedName name="_____________EST6" localSheetId="3">#REF!</definedName>
    <definedName name="_____________EST6">#REF!</definedName>
    <definedName name="_____________EST7" localSheetId="3">#REF!</definedName>
    <definedName name="_____________EST7">#REF!</definedName>
    <definedName name="_____________EST8" localSheetId="3">#REF!</definedName>
    <definedName name="_____________EST8">#REF!</definedName>
    <definedName name="_____________EST9" localSheetId="3">#REF!</definedName>
    <definedName name="_____________EST9">#REF!</definedName>
    <definedName name="_____________EXC1" localSheetId="3">#REF!</definedName>
    <definedName name="_____________EXC1">#REF!</definedName>
    <definedName name="_____________EXC10" localSheetId="3">#REF!</definedName>
    <definedName name="_____________EXC10">#REF!</definedName>
    <definedName name="_____________EXC11" localSheetId="3">#REF!</definedName>
    <definedName name="_____________EXC11">#REF!</definedName>
    <definedName name="_____________EXC12" localSheetId="3">#REF!</definedName>
    <definedName name="_____________EXC12">#REF!</definedName>
    <definedName name="_____________EXC2" localSheetId="3">#REF!</definedName>
    <definedName name="_____________EXC2">#REF!</definedName>
    <definedName name="_____________EXC3" localSheetId="3">#REF!</definedName>
    <definedName name="_____________EXC3">#REF!</definedName>
    <definedName name="_____________EXC4" localSheetId="3">#REF!</definedName>
    <definedName name="_____________EXC4">#REF!</definedName>
    <definedName name="_____________EXC5" localSheetId="3">#REF!</definedName>
    <definedName name="_____________EXC5">#REF!</definedName>
    <definedName name="_____________EXC6" localSheetId="3">#REF!</definedName>
    <definedName name="_____________EXC6">#REF!</definedName>
    <definedName name="_____________EXC7" localSheetId="3">#REF!</definedName>
    <definedName name="_____________EXC7">#REF!</definedName>
    <definedName name="_____________EXC8" localSheetId="3">#REF!</definedName>
    <definedName name="_____________EXC8">#REF!</definedName>
    <definedName name="_____________EXC9" localSheetId="3">#REF!</definedName>
    <definedName name="_____________EXC9">#REF!</definedName>
    <definedName name="_____________i1" localSheetId="3">#REF!</definedName>
    <definedName name="_____________i1">#REF!</definedName>
    <definedName name="_____________ORO10" localSheetId="3">#REF!</definedName>
    <definedName name="_____________ORO10">#REF!</definedName>
    <definedName name="_____________ORO11" localSheetId="3">#REF!</definedName>
    <definedName name="_____________ORO11">#REF!</definedName>
    <definedName name="_____________ORO12" localSheetId="3">#REF!</definedName>
    <definedName name="_____________ORO12">#REF!</definedName>
    <definedName name="_____________ORO13" localSheetId="3">#REF!</definedName>
    <definedName name="_____________ORO13">#REF!</definedName>
    <definedName name="_____________ORO14" localSheetId="3">#REF!</definedName>
    <definedName name="_____________ORO14">#REF!</definedName>
    <definedName name="_____________ORO15" localSheetId="3">#REF!</definedName>
    <definedName name="_____________ORO15">#REF!</definedName>
    <definedName name="_____________ORO16" localSheetId="3">#REF!</definedName>
    <definedName name="_____________ORO16">#REF!</definedName>
    <definedName name="_____________ORO17" localSheetId="3">#REF!</definedName>
    <definedName name="_____________ORO17">#REF!</definedName>
    <definedName name="_____________ORO18" localSheetId="3">#REF!</definedName>
    <definedName name="_____________ORO18">#REF!</definedName>
    <definedName name="_____________ORO19" localSheetId="3">#REF!</definedName>
    <definedName name="_____________ORO19">#REF!</definedName>
    <definedName name="____________EST1" localSheetId="3">#REF!</definedName>
    <definedName name="____________EST1">#REF!</definedName>
    <definedName name="____________EST10" localSheetId="3">#REF!</definedName>
    <definedName name="____________EST10">#REF!</definedName>
    <definedName name="____________EST11" localSheetId="3">#REF!</definedName>
    <definedName name="____________EST11">#REF!</definedName>
    <definedName name="____________EST12" localSheetId="3">#REF!</definedName>
    <definedName name="____________EST12">#REF!</definedName>
    <definedName name="____________EST13" localSheetId="3">#REF!</definedName>
    <definedName name="____________EST13">#REF!</definedName>
    <definedName name="____________EST14" localSheetId="3">#REF!</definedName>
    <definedName name="____________EST14">#REF!</definedName>
    <definedName name="____________EST15" localSheetId="3">#REF!</definedName>
    <definedName name="____________EST15">#REF!</definedName>
    <definedName name="____________EST16" localSheetId="3">#REF!</definedName>
    <definedName name="____________EST16">#REF!</definedName>
    <definedName name="____________EST17" localSheetId="3">#REF!</definedName>
    <definedName name="____________EST17">#REF!</definedName>
    <definedName name="____________EST18" localSheetId="3">#REF!</definedName>
    <definedName name="____________EST18">#REF!</definedName>
    <definedName name="____________EST19" localSheetId="3">#REF!</definedName>
    <definedName name="____________EST19">#REF!</definedName>
    <definedName name="____________EST2" localSheetId="3">#REF!</definedName>
    <definedName name="____________EST2">#REF!</definedName>
    <definedName name="____________EST3" localSheetId="3">#REF!</definedName>
    <definedName name="____________EST3">#REF!</definedName>
    <definedName name="____________EST4" localSheetId="3">#REF!</definedName>
    <definedName name="____________EST4">#REF!</definedName>
    <definedName name="____________EST5" localSheetId="3">#REF!</definedName>
    <definedName name="____________EST5">#REF!</definedName>
    <definedName name="____________EST6" localSheetId="3">#REF!</definedName>
    <definedName name="____________EST6">#REF!</definedName>
    <definedName name="____________EST7" localSheetId="3">#REF!</definedName>
    <definedName name="____________EST7">#REF!</definedName>
    <definedName name="____________EST8" localSheetId="3">#REF!</definedName>
    <definedName name="____________EST8">#REF!</definedName>
    <definedName name="____________EST9" localSheetId="3">#REF!</definedName>
    <definedName name="____________EST9">#REF!</definedName>
    <definedName name="____________EXC1" localSheetId="3">#REF!</definedName>
    <definedName name="____________EXC1">#REF!</definedName>
    <definedName name="____________EXC10" localSheetId="3">#REF!</definedName>
    <definedName name="____________EXC10">#REF!</definedName>
    <definedName name="____________EXC11" localSheetId="3">#REF!</definedName>
    <definedName name="____________EXC11">#REF!</definedName>
    <definedName name="____________EXC12" localSheetId="3">#REF!</definedName>
    <definedName name="____________EXC12">#REF!</definedName>
    <definedName name="____________EXC2" localSheetId="3">#REF!</definedName>
    <definedName name="____________EXC2">#REF!</definedName>
    <definedName name="____________EXC3" localSheetId="3">#REF!</definedName>
    <definedName name="____________EXC3">#REF!</definedName>
    <definedName name="____________EXC4" localSheetId="3">#REF!</definedName>
    <definedName name="____________EXC4">#REF!</definedName>
    <definedName name="____________EXC5" localSheetId="3">#REF!</definedName>
    <definedName name="____________EXC5">#REF!</definedName>
    <definedName name="____________EXC6" localSheetId="3">#REF!</definedName>
    <definedName name="____________EXC6">#REF!</definedName>
    <definedName name="____________EXC7" localSheetId="3">#REF!</definedName>
    <definedName name="____________EXC7">#REF!</definedName>
    <definedName name="____________EXC8" localSheetId="3">#REF!</definedName>
    <definedName name="____________EXC8">#REF!</definedName>
    <definedName name="____________EXC9" localSheetId="3">#REF!</definedName>
    <definedName name="____________EXC9">#REF!</definedName>
    <definedName name="____________i1" localSheetId="3">#REF!</definedName>
    <definedName name="____________i1">#REF!</definedName>
    <definedName name="___________EST1" localSheetId="3">#REF!</definedName>
    <definedName name="___________EST1">#REF!</definedName>
    <definedName name="___________EST10" localSheetId="3">#REF!</definedName>
    <definedName name="___________EST10">#REF!</definedName>
    <definedName name="___________EST11" localSheetId="3">#REF!</definedName>
    <definedName name="___________EST11">#REF!</definedName>
    <definedName name="___________EST12" localSheetId="3">#REF!</definedName>
    <definedName name="___________EST12">#REF!</definedName>
    <definedName name="___________EST13" localSheetId="3">#REF!</definedName>
    <definedName name="___________EST13">#REF!</definedName>
    <definedName name="___________EST14" localSheetId="3">#REF!</definedName>
    <definedName name="___________EST14">#REF!</definedName>
    <definedName name="___________EST15" localSheetId="3">#REF!</definedName>
    <definedName name="___________EST15">#REF!</definedName>
    <definedName name="___________EST16" localSheetId="3">#REF!</definedName>
    <definedName name="___________EST16">#REF!</definedName>
    <definedName name="___________EST17" localSheetId="3">#REF!</definedName>
    <definedName name="___________EST17">#REF!</definedName>
    <definedName name="___________EST18" localSheetId="3">#REF!</definedName>
    <definedName name="___________EST18">#REF!</definedName>
    <definedName name="___________EST19" localSheetId="3">#REF!</definedName>
    <definedName name="___________EST19">#REF!</definedName>
    <definedName name="___________EST2" localSheetId="3">#REF!</definedName>
    <definedName name="___________EST2">#REF!</definedName>
    <definedName name="___________EST3" localSheetId="3">#REF!</definedName>
    <definedName name="___________EST3">#REF!</definedName>
    <definedName name="___________EST4" localSheetId="3">#REF!</definedName>
    <definedName name="___________EST4">#REF!</definedName>
    <definedName name="___________EST5" localSheetId="3">#REF!</definedName>
    <definedName name="___________EST5">#REF!</definedName>
    <definedName name="___________EST6" localSheetId="3">#REF!</definedName>
    <definedName name="___________EST6">#REF!</definedName>
    <definedName name="___________EST7" localSheetId="3">#REF!</definedName>
    <definedName name="___________EST7">#REF!</definedName>
    <definedName name="___________EST8" localSheetId="3">#REF!</definedName>
    <definedName name="___________EST8">#REF!</definedName>
    <definedName name="___________EST9" localSheetId="3">#REF!</definedName>
    <definedName name="___________EST9">#REF!</definedName>
    <definedName name="___________EXC1" localSheetId="3">#REF!</definedName>
    <definedName name="___________EXC1">#REF!</definedName>
    <definedName name="___________EXC10" localSheetId="3">#REF!</definedName>
    <definedName name="___________EXC10">#REF!</definedName>
    <definedName name="___________EXC11" localSheetId="3">#REF!</definedName>
    <definedName name="___________EXC11">#REF!</definedName>
    <definedName name="___________EXC12" localSheetId="3">#REF!</definedName>
    <definedName name="___________EXC12">#REF!</definedName>
    <definedName name="___________EXC2" localSheetId="3">#REF!</definedName>
    <definedName name="___________EXC2">#REF!</definedName>
    <definedName name="___________EXC3" localSheetId="3">#REF!</definedName>
    <definedName name="___________EXC3">#REF!</definedName>
    <definedName name="___________EXC4" localSheetId="3">#REF!</definedName>
    <definedName name="___________EXC4">#REF!</definedName>
    <definedName name="___________EXC5" localSheetId="3">#REF!</definedName>
    <definedName name="___________EXC5">#REF!</definedName>
    <definedName name="___________EXC6" localSheetId="3">#REF!</definedName>
    <definedName name="___________EXC6">#REF!</definedName>
    <definedName name="___________EXC7" localSheetId="3">#REF!</definedName>
    <definedName name="___________EXC7">#REF!</definedName>
    <definedName name="___________EXC8" localSheetId="3">#REF!</definedName>
    <definedName name="___________EXC8">#REF!</definedName>
    <definedName name="___________EXC9" localSheetId="3">#REF!</definedName>
    <definedName name="___________EXC9">#REF!</definedName>
    <definedName name="___________i1" localSheetId="3">#REF!</definedName>
    <definedName name="___________i1">#REF!</definedName>
    <definedName name="___________tab1" localSheetId="3">#REF!</definedName>
    <definedName name="___________tab1">#REF!</definedName>
    <definedName name="___________tab2" localSheetId="3">#REF!</definedName>
    <definedName name="___________tab2">#REF!</definedName>
    <definedName name="___________tab3" localSheetId="3">#REF!</definedName>
    <definedName name="___________tab3">#REF!</definedName>
    <definedName name="___________TAB4" localSheetId="3">#REF!</definedName>
    <definedName name="___________TAB4">#REF!</definedName>
    <definedName name="__________EST1" localSheetId="3">#REF!</definedName>
    <definedName name="__________EST1">#REF!</definedName>
    <definedName name="__________EST10" localSheetId="3">#REF!</definedName>
    <definedName name="__________EST10">#REF!</definedName>
    <definedName name="__________EST11" localSheetId="3">#REF!</definedName>
    <definedName name="__________EST11">#REF!</definedName>
    <definedName name="__________EST12" localSheetId="3">#REF!</definedName>
    <definedName name="__________EST12">#REF!</definedName>
    <definedName name="__________EST13" localSheetId="3">#REF!</definedName>
    <definedName name="__________EST13">#REF!</definedName>
    <definedName name="__________EST14" localSheetId="3">#REF!</definedName>
    <definedName name="__________EST14">#REF!</definedName>
    <definedName name="__________EST15" localSheetId="3">#REF!</definedName>
    <definedName name="__________EST15">#REF!</definedName>
    <definedName name="__________EST16" localSheetId="3">#REF!</definedName>
    <definedName name="__________EST16">#REF!</definedName>
    <definedName name="__________EST17" localSheetId="3">#REF!</definedName>
    <definedName name="__________EST17">#REF!</definedName>
    <definedName name="__________EST18" localSheetId="3">#REF!</definedName>
    <definedName name="__________EST18">#REF!</definedName>
    <definedName name="__________EST19" localSheetId="3">#REF!</definedName>
    <definedName name="__________EST19">#REF!</definedName>
    <definedName name="__________EST2" localSheetId="3">#REF!</definedName>
    <definedName name="__________EST2">#REF!</definedName>
    <definedName name="__________EST3" localSheetId="3">#REF!</definedName>
    <definedName name="__________EST3">#REF!</definedName>
    <definedName name="__________EST4" localSheetId="3">#REF!</definedName>
    <definedName name="__________EST4">#REF!</definedName>
    <definedName name="__________EST5" localSheetId="3">#REF!</definedName>
    <definedName name="__________EST5">#REF!</definedName>
    <definedName name="__________EST6" localSheetId="3">#REF!</definedName>
    <definedName name="__________EST6">#REF!</definedName>
    <definedName name="__________EST7" localSheetId="3">#REF!</definedName>
    <definedName name="__________EST7">#REF!</definedName>
    <definedName name="__________EST8" localSheetId="3">#REF!</definedName>
    <definedName name="__________EST8">#REF!</definedName>
    <definedName name="__________EST9" localSheetId="3">#REF!</definedName>
    <definedName name="__________EST9">#REF!</definedName>
    <definedName name="__________EXC1" localSheetId="3">#REF!</definedName>
    <definedName name="__________EXC1">#REF!</definedName>
    <definedName name="__________EXC10" localSheetId="3">#REF!</definedName>
    <definedName name="__________EXC10">#REF!</definedName>
    <definedName name="__________EXC11" localSheetId="3">#REF!</definedName>
    <definedName name="__________EXC11">#REF!</definedName>
    <definedName name="__________EXC12" localSheetId="3">#REF!</definedName>
    <definedName name="__________EXC12">#REF!</definedName>
    <definedName name="__________EXC2" localSheetId="3">#REF!</definedName>
    <definedName name="__________EXC2">#REF!</definedName>
    <definedName name="__________EXC3" localSheetId="3">#REF!</definedName>
    <definedName name="__________EXC3">#REF!</definedName>
    <definedName name="__________EXC4" localSheetId="3">#REF!</definedName>
    <definedName name="__________EXC4">#REF!</definedName>
    <definedName name="__________EXC5" localSheetId="3">#REF!</definedName>
    <definedName name="__________EXC5">#REF!</definedName>
    <definedName name="__________EXC6" localSheetId="3">#REF!</definedName>
    <definedName name="__________EXC6">#REF!</definedName>
    <definedName name="__________EXC7" localSheetId="3">#REF!</definedName>
    <definedName name="__________EXC7">#REF!</definedName>
    <definedName name="__________EXC8" localSheetId="3">#REF!</definedName>
    <definedName name="__________EXC8">#REF!</definedName>
    <definedName name="__________EXC9" localSheetId="3">#REF!</definedName>
    <definedName name="__________EXC9">#REF!</definedName>
    <definedName name="__________i1" localSheetId="3">#REF!</definedName>
    <definedName name="__________i1">#REF!</definedName>
    <definedName name="__________ORO10" localSheetId="3">#REF!</definedName>
    <definedName name="__________ORO10">#REF!</definedName>
    <definedName name="__________ORO11" localSheetId="3">#REF!</definedName>
    <definedName name="__________ORO11">#REF!</definedName>
    <definedName name="__________ORO12" localSheetId="3">#REF!</definedName>
    <definedName name="__________ORO12">#REF!</definedName>
    <definedName name="__________ORO13" localSheetId="3">#REF!</definedName>
    <definedName name="__________ORO13">#REF!</definedName>
    <definedName name="__________ORO14" localSheetId="3">#REF!</definedName>
    <definedName name="__________ORO14">#REF!</definedName>
    <definedName name="__________ORO15" localSheetId="3">#REF!</definedName>
    <definedName name="__________ORO15">#REF!</definedName>
    <definedName name="__________ORO16" localSheetId="3">#REF!</definedName>
    <definedName name="__________ORO16">#REF!</definedName>
    <definedName name="__________ORO17" localSheetId="3">#REF!</definedName>
    <definedName name="__________ORO17">#REF!</definedName>
    <definedName name="__________ORO18" localSheetId="3">#REF!</definedName>
    <definedName name="__________ORO18">#REF!</definedName>
    <definedName name="__________ORO19" localSheetId="3">#REF!</definedName>
    <definedName name="__________ORO19">#REF!</definedName>
    <definedName name="__________tab1" localSheetId="3">#REF!</definedName>
    <definedName name="__________tab1">#REF!</definedName>
    <definedName name="__________tab2" localSheetId="3">#REF!</definedName>
    <definedName name="__________tab2">#REF!</definedName>
    <definedName name="__________tab3" localSheetId="3">#REF!</definedName>
    <definedName name="__________tab3">#REF!</definedName>
    <definedName name="__________TAB4" localSheetId="3">#REF!</definedName>
    <definedName name="__________TAB4">#REF!</definedName>
    <definedName name="_________EST1" localSheetId="3">#REF!</definedName>
    <definedName name="_________EST1">#REF!</definedName>
    <definedName name="_________EST10" localSheetId="3">#REF!</definedName>
    <definedName name="_________EST10">#REF!</definedName>
    <definedName name="_________EST11" localSheetId="3">#REF!</definedName>
    <definedName name="_________EST11">#REF!</definedName>
    <definedName name="_________EST12" localSheetId="3">#REF!</definedName>
    <definedName name="_________EST12">#REF!</definedName>
    <definedName name="_________EST13" localSheetId="3">#REF!</definedName>
    <definedName name="_________EST13">#REF!</definedName>
    <definedName name="_________EST14" localSheetId="3">#REF!</definedName>
    <definedName name="_________EST14">#REF!</definedName>
    <definedName name="_________EST15" localSheetId="3">#REF!</definedName>
    <definedName name="_________EST15">#REF!</definedName>
    <definedName name="_________EST16" localSheetId="3">#REF!</definedName>
    <definedName name="_________EST16">#REF!</definedName>
    <definedName name="_________EST17" localSheetId="3">#REF!</definedName>
    <definedName name="_________EST17">#REF!</definedName>
    <definedName name="_________EST18" localSheetId="3">#REF!</definedName>
    <definedName name="_________EST18">#REF!</definedName>
    <definedName name="_________EST19" localSheetId="3">#REF!</definedName>
    <definedName name="_________EST19">#REF!</definedName>
    <definedName name="_________EST2" localSheetId="3">#REF!</definedName>
    <definedName name="_________EST2">#REF!</definedName>
    <definedName name="_________EST3" localSheetId="3">#REF!</definedName>
    <definedName name="_________EST3">#REF!</definedName>
    <definedName name="_________EST4" localSheetId="3">#REF!</definedName>
    <definedName name="_________EST4">#REF!</definedName>
    <definedName name="_________EST5" localSheetId="3">#REF!</definedName>
    <definedName name="_________EST5">#REF!</definedName>
    <definedName name="_________EST6" localSheetId="3">#REF!</definedName>
    <definedName name="_________EST6">#REF!</definedName>
    <definedName name="_________EST7" localSheetId="3">#REF!</definedName>
    <definedName name="_________EST7">#REF!</definedName>
    <definedName name="_________EST8" localSheetId="3">#REF!</definedName>
    <definedName name="_________EST8">#REF!</definedName>
    <definedName name="_________EST9" localSheetId="3">#REF!</definedName>
    <definedName name="_________EST9">#REF!</definedName>
    <definedName name="_________EXC1" localSheetId="3">#REF!</definedName>
    <definedName name="_________EXC1">#REF!</definedName>
    <definedName name="_________EXC10" localSheetId="3">#REF!</definedName>
    <definedName name="_________EXC10">#REF!</definedName>
    <definedName name="_________EXC11" localSheetId="3">#REF!</definedName>
    <definedName name="_________EXC11">#REF!</definedName>
    <definedName name="_________EXC12" localSheetId="3">#REF!</definedName>
    <definedName name="_________EXC12">#REF!</definedName>
    <definedName name="_________EXC2" localSheetId="3">#REF!</definedName>
    <definedName name="_________EXC2">#REF!</definedName>
    <definedName name="_________EXC3" localSheetId="3">#REF!</definedName>
    <definedName name="_________EXC3">#REF!</definedName>
    <definedName name="_________EXC4" localSheetId="3">#REF!</definedName>
    <definedName name="_________EXC4">#REF!</definedName>
    <definedName name="_________EXC5" localSheetId="3">#REF!</definedName>
    <definedName name="_________EXC5">#REF!</definedName>
    <definedName name="_________EXC6" localSheetId="3">#REF!</definedName>
    <definedName name="_________EXC6">#REF!</definedName>
    <definedName name="_________EXC7" localSheetId="3">#REF!</definedName>
    <definedName name="_________EXC7">#REF!</definedName>
    <definedName name="_________EXC8" localSheetId="3">#REF!</definedName>
    <definedName name="_________EXC8">#REF!</definedName>
    <definedName name="_________EXC9" localSheetId="3">#REF!</definedName>
    <definedName name="_________EXC9">#REF!</definedName>
    <definedName name="_________i1" localSheetId="3">#REF!</definedName>
    <definedName name="_________i1">#REF!</definedName>
    <definedName name="_________MA2" localSheetId="3">#REF!</definedName>
    <definedName name="_________MA2">#REF!</definedName>
    <definedName name="_________PMT5671" localSheetId="3">[3]MEMORIAS!#REF!</definedName>
    <definedName name="_________PMT5671">[3]MEMORIAS!#REF!</definedName>
    <definedName name="_________PMT5805" localSheetId="3">[3]MEMORIAS!#REF!</definedName>
    <definedName name="_________PMT5805">[3]MEMORIAS!#REF!</definedName>
    <definedName name="_________PMT5806" localSheetId="3">[3]MEMORIAS!#REF!</definedName>
    <definedName name="_________PMT5806">[3]MEMORIAS!#REF!</definedName>
    <definedName name="_________PMT5815" localSheetId="3">[3]MEMORIAS!#REF!</definedName>
    <definedName name="_________PMT5815">[3]MEMORIAS!#REF!</definedName>
    <definedName name="_________PMT5820" localSheetId="3">[3]MEMORIAS!#REF!</definedName>
    <definedName name="_________PMT5820">[3]MEMORIAS!#REF!</definedName>
    <definedName name="________aiu2">[4]AIU!$J$105</definedName>
    <definedName name="________EST1" localSheetId="2">#REF!</definedName>
    <definedName name="________EST1" localSheetId="3">#REF!</definedName>
    <definedName name="________EST1">#REF!</definedName>
    <definedName name="________EST10" localSheetId="3">#REF!</definedName>
    <definedName name="________EST10">#REF!</definedName>
    <definedName name="________EST11" localSheetId="3">#REF!</definedName>
    <definedName name="________EST11">#REF!</definedName>
    <definedName name="________EST12" localSheetId="3">#REF!</definedName>
    <definedName name="________EST12">#REF!</definedName>
    <definedName name="________EST13" localSheetId="3">#REF!</definedName>
    <definedName name="________EST13">#REF!</definedName>
    <definedName name="________EST14" localSheetId="3">#REF!</definedName>
    <definedName name="________EST14">#REF!</definedName>
    <definedName name="________EST15" localSheetId="3">#REF!</definedName>
    <definedName name="________EST15">#REF!</definedName>
    <definedName name="________EST16" localSheetId="3">#REF!</definedName>
    <definedName name="________EST16">#REF!</definedName>
    <definedName name="________EST17" localSheetId="3">#REF!</definedName>
    <definedName name="________EST17">#REF!</definedName>
    <definedName name="________EST18" localSheetId="3">#REF!</definedName>
    <definedName name="________EST18">#REF!</definedName>
    <definedName name="________EST19" localSheetId="3">#REF!</definedName>
    <definedName name="________EST19">#REF!</definedName>
    <definedName name="________EST2" localSheetId="3">#REF!</definedName>
    <definedName name="________EST2">#REF!</definedName>
    <definedName name="________EST3" localSheetId="3">#REF!</definedName>
    <definedName name="________EST3">#REF!</definedName>
    <definedName name="________EST4" localSheetId="3">#REF!</definedName>
    <definedName name="________EST4">#REF!</definedName>
    <definedName name="________EST5" localSheetId="3">#REF!</definedName>
    <definedName name="________EST5">#REF!</definedName>
    <definedName name="________EST6" localSheetId="3">#REF!</definedName>
    <definedName name="________EST6">#REF!</definedName>
    <definedName name="________EST7" localSheetId="3">#REF!</definedName>
    <definedName name="________EST7">#REF!</definedName>
    <definedName name="________EST8" localSheetId="3">#REF!</definedName>
    <definedName name="________EST8">#REF!</definedName>
    <definedName name="________EST9" localSheetId="3">#REF!</definedName>
    <definedName name="________EST9">#REF!</definedName>
    <definedName name="________EXC1" localSheetId="3">#REF!</definedName>
    <definedName name="________EXC1">#REF!</definedName>
    <definedName name="________EXC10" localSheetId="3">#REF!</definedName>
    <definedName name="________EXC10">#REF!</definedName>
    <definedName name="________EXC11" localSheetId="3">#REF!</definedName>
    <definedName name="________EXC11">#REF!</definedName>
    <definedName name="________EXC12" localSheetId="3">#REF!</definedName>
    <definedName name="________EXC12">#REF!</definedName>
    <definedName name="________EXC2" localSheetId="3">#REF!</definedName>
    <definedName name="________EXC2">#REF!</definedName>
    <definedName name="________EXC3" localSheetId="3">#REF!</definedName>
    <definedName name="________EXC3">#REF!</definedName>
    <definedName name="________EXC4" localSheetId="3">#REF!</definedName>
    <definedName name="________EXC4">#REF!</definedName>
    <definedName name="________EXC5" localSheetId="3">#REF!</definedName>
    <definedName name="________EXC5">#REF!</definedName>
    <definedName name="________EXC6" localSheetId="3">#REF!</definedName>
    <definedName name="________EXC6">#REF!</definedName>
    <definedName name="________EXC7" localSheetId="3">#REF!</definedName>
    <definedName name="________EXC7">#REF!</definedName>
    <definedName name="________EXC8" localSheetId="3">#REF!</definedName>
    <definedName name="________EXC8">#REF!</definedName>
    <definedName name="________EXC9" localSheetId="3">#REF!</definedName>
    <definedName name="________EXC9">#REF!</definedName>
    <definedName name="________i1" localSheetId="3">#REF!</definedName>
    <definedName name="________i1">#REF!</definedName>
    <definedName name="________MA2" localSheetId="3">#REF!</definedName>
    <definedName name="________MA2">#REF!</definedName>
    <definedName name="_______AFC1">[5]INV!$A$25:$D$28</definedName>
    <definedName name="_______AFC3">[5]INV!$F$25:$I$28</definedName>
    <definedName name="_______AFC5">[5]INV!$K$25:$N$28</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3">#REF!</definedName>
    <definedName name="_______EST1">#REF!</definedName>
    <definedName name="_______EST10" localSheetId="3">#REF!</definedName>
    <definedName name="_______EST10">#REF!</definedName>
    <definedName name="_______EST11" localSheetId="3">#REF!</definedName>
    <definedName name="_______EST11">#REF!</definedName>
    <definedName name="_______EST12" localSheetId="3">#REF!</definedName>
    <definedName name="_______EST12">#REF!</definedName>
    <definedName name="_______EST13" localSheetId="3">#REF!</definedName>
    <definedName name="_______EST13">#REF!</definedName>
    <definedName name="_______EST14" localSheetId="3">#REF!</definedName>
    <definedName name="_______EST14">#REF!</definedName>
    <definedName name="_______EST15" localSheetId="3">#REF!</definedName>
    <definedName name="_______EST15">#REF!</definedName>
    <definedName name="_______EST16" localSheetId="3">#REF!</definedName>
    <definedName name="_______EST16">#REF!</definedName>
    <definedName name="_______EST17" localSheetId="3">#REF!</definedName>
    <definedName name="_______EST17">#REF!</definedName>
    <definedName name="_______EST18" localSheetId="3">#REF!</definedName>
    <definedName name="_______EST18">#REF!</definedName>
    <definedName name="_______EST19" localSheetId="3">#REF!</definedName>
    <definedName name="_______EST19">#REF!</definedName>
    <definedName name="_______EST2" localSheetId="3">#REF!</definedName>
    <definedName name="_______EST2">#REF!</definedName>
    <definedName name="_______EST3" localSheetId="3">#REF!</definedName>
    <definedName name="_______EST3">#REF!</definedName>
    <definedName name="_______EST4" localSheetId="3">#REF!</definedName>
    <definedName name="_______EST4">#REF!</definedName>
    <definedName name="_______EST5" localSheetId="3">#REF!</definedName>
    <definedName name="_______EST5">#REF!</definedName>
    <definedName name="_______EST6" localSheetId="3">#REF!</definedName>
    <definedName name="_______EST6">#REF!</definedName>
    <definedName name="_______EST7" localSheetId="3">#REF!</definedName>
    <definedName name="_______EST7">#REF!</definedName>
    <definedName name="_______EST8" localSheetId="3">#REF!</definedName>
    <definedName name="_______EST8">#REF!</definedName>
    <definedName name="_______EST9" localSheetId="3">#REF!</definedName>
    <definedName name="_______EST9">#REF!</definedName>
    <definedName name="_______EXC1" localSheetId="3">#REF!</definedName>
    <definedName name="_______EXC1">#REF!</definedName>
    <definedName name="_______EXC10" localSheetId="3">#REF!</definedName>
    <definedName name="_______EXC10">#REF!</definedName>
    <definedName name="_______EXC11" localSheetId="3">#REF!</definedName>
    <definedName name="_______EXC11">#REF!</definedName>
    <definedName name="_______EXC12" localSheetId="3">#REF!</definedName>
    <definedName name="_______EXC12">#REF!</definedName>
    <definedName name="_______EXC2" localSheetId="3">#REF!</definedName>
    <definedName name="_______EXC2">#REF!</definedName>
    <definedName name="_______EXC3" localSheetId="3">#REF!</definedName>
    <definedName name="_______EXC3">#REF!</definedName>
    <definedName name="_______EXC4" localSheetId="3">#REF!</definedName>
    <definedName name="_______EXC4">#REF!</definedName>
    <definedName name="_______EXC5" localSheetId="3">#REF!</definedName>
    <definedName name="_______EXC5">#REF!</definedName>
    <definedName name="_______EXC6" localSheetId="3">#REF!</definedName>
    <definedName name="_______EXC6">#REF!</definedName>
    <definedName name="_______EXC7" localSheetId="3">#REF!</definedName>
    <definedName name="_______EXC7">#REF!</definedName>
    <definedName name="_______EXC8" localSheetId="3">#REF!</definedName>
    <definedName name="_______EXC8">#REF!</definedName>
    <definedName name="_______EXC9" localSheetId="3">#REF!</definedName>
    <definedName name="_______EXC9">#REF!</definedName>
    <definedName name="_______FC" localSheetId="3">#REF!</definedName>
    <definedName name="_______FC">#REF!</definedName>
    <definedName name="_______FOR1" localSheetId="3">#REF!</definedName>
    <definedName name="_______FOR1">#REF!</definedName>
    <definedName name="_______i1" localSheetId="3">#REF!</definedName>
    <definedName name="_______i1">#REF!</definedName>
    <definedName name="_______MA2" localSheetId="3">#REF!</definedName>
    <definedName name="_______MA2">#REF!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3">#REF!</definedName>
    <definedName name="______EST1">#REF!</definedName>
    <definedName name="______EST10" localSheetId="3">#REF!</definedName>
    <definedName name="______EST10">#REF!</definedName>
    <definedName name="______EST11" localSheetId="3">#REF!</definedName>
    <definedName name="______EST11">#REF!</definedName>
    <definedName name="______EST12" localSheetId="3">#REF!</definedName>
    <definedName name="______EST12">#REF!</definedName>
    <definedName name="______EST13" localSheetId="3">#REF!</definedName>
    <definedName name="______EST13">#REF!</definedName>
    <definedName name="______EST14" localSheetId="3">#REF!</definedName>
    <definedName name="______EST14">#REF!</definedName>
    <definedName name="______EST15" localSheetId="3">#REF!</definedName>
    <definedName name="______EST15">#REF!</definedName>
    <definedName name="______EST16" localSheetId="3">#REF!</definedName>
    <definedName name="______EST16">#REF!</definedName>
    <definedName name="______EST17" localSheetId="3">#REF!</definedName>
    <definedName name="______EST17">#REF!</definedName>
    <definedName name="______EST18" localSheetId="3">#REF!</definedName>
    <definedName name="______EST18">#REF!</definedName>
    <definedName name="______EST19" localSheetId="3">#REF!</definedName>
    <definedName name="______EST19">#REF!</definedName>
    <definedName name="______EST2" localSheetId="3">#REF!</definedName>
    <definedName name="______EST2">#REF!</definedName>
    <definedName name="______EST3" localSheetId="3">#REF!</definedName>
    <definedName name="______EST3">#REF!</definedName>
    <definedName name="______EST4" localSheetId="3">#REF!</definedName>
    <definedName name="______EST4">#REF!</definedName>
    <definedName name="______EST5" localSheetId="3">#REF!</definedName>
    <definedName name="______EST5">#REF!</definedName>
    <definedName name="______EST6" localSheetId="3">#REF!</definedName>
    <definedName name="______EST6">#REF!</definedName>
    <definedName name="______EST7" localSheetId="3">#REF!</definedName>
    <definedName name="______EST7">#REF!</definedName>
    <definedName name="______EST8" localSheetId="3">#REF!</definedName>
    <definedName name="______EST8">#REF!</definedName>
    <definedName name="______EST9" localSheetId="3">#REF!</definedName>
    <definedName name="______EST9">#REF!</definedName>
    <definedName name="______EXC1" localSheetId="3">#REF!</definedName>
    <definedName name="______EXC1">#REF!</definedName>
    <definedName name="______EXC10" localSheetId="3">#REF!</definedName>
    <definedName name="______EXC10">#REF!</definedName>
    <definedName name="______EXC11" localSheetId="3">#REF!</definedName>
    <definedName name="______EXC11">#REF!</definedName>
    <definedName name="______EXC12" localSheetId="3">#REF!</definedName>
    <definedName name="______EXC12">#REF!</definedName>
    <definedName name="______EXC2" localSheetId="3">#REF!</definedName>
    <definedName name="______EXC2">#REF!</definedName>
    <definedName name="______EXC3" localSheetId="3">#REF!</definedName>
    <definedName name="______EXC3">#REF!</definedName>
    <definedName name="______EXC4" localSheetId="3">#REF!</definedName>
    <definedName name="______EXC4">#REF!</definedName>
    <definedName name="______EXC5" localSheetId="3">#REF!</definedName>
    <definedName name="______EXC5">#REF!</definedName>
    <definedName name="______EXC6" localSheetId="3">#REF!</definedName>
    <definedName name="______EXC6">#REF!</definedName>
    <definedName name="______EXC7" localSheetId="3">#REF!</definedName>
    <definedName name="______EXC7">#REF!</definedName>
    <definedName name="______EXC8" localSheetId="3">#REF!</definedName>
    <definedName name="______EXC8">#REF!</definedName>
    <definedName name="______EXC9" localSheetId="3">#REF!</definedName>
    <definedName name="______EXC9">#REF!</definedName>
    <definedName name="______FC" localSheetId="3">#REF!</definedName>
    <definedName name="______FC">#REF!</definedName>
    <definedName name="______FOR1" localSheetId="3">#REF!</definedName>
    <definedName name="______FOR1">#REF!</definedName>
    <definedName name="______i1" localSheetId="3">#REF!</definedName>
    <definedName name="______i1">#REF!</definedName>
    <definedName name="______INF1" localSheetId="3">#REF!</definedName>
    <definedName name="______INF1">#REF!</definedName>
    <definedName name="______MA2" localSheetId="3">#REF!</definedName>
    <definedName name="______MA2">#REF!</definedName>
    <definedName name="______SBC1">[5]INV!$A$12:$D$15</definedName>
    <definedName name="______SBC3">[5]INV!$F$12:$I$15</definedName>
    <definedName name="______SBC5">[5]INV!$K$12:$N$15</definedName>
    <definedName name="_____AFC1">[5]INV!$A$25:$D$28</definedName>
    <definedName name="_____AFC3">[5]INV!$F$25:$I$28</definedName>
    <definedName name="_____AFC5">[5]INV!$K$25:$N$28</definedName>
    <definedName name="_____aiu2">[4]AIU!$J$105</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3">#REF!</definedName>
    <definedName name="_____EST1">#REF!</definedName>
    <definedName name="_____EST10" localSheetId="3">#REF!</definedName>
    <definedName name="_____EST10">#REF!</definedName>
    <definedName name="_____EST11" localSheetId="3">#REF!</definedName>
    <definedName name="_____EST11">#REF!</definedName>
    <definedName name="_____EST12" localSheetId="3">#REF!</definedName>
    <definedName name="_____EST12">#REF!</definedName>
    <definedName name="_____EST13" localSheetId="3">#REF!</definedName>
    <definedName name="_____EST13">#REF!</definedName>
    <definedName name="_____EST14" localSheetId="3">#REF!</definedName>
    <definedName name="_____EST14">#REF!</definedName>
    <definedName name="_____EST15" localSheetId="3">#REF!</definedName>
    <definedName name="_____EST15">#REF!</definedName>
    <definedName name="_____EST16" localSheetId="3">#REF!</definedName>
    <definedName name="_____EST16">#REF!</definedName>
    <definedName name="_____EST17" localSheetId="3">#REF!</definedName>
    <definedName name="_____EST17">#REF!</definedName>
    <definedName name="_____EST18" localSheetId="3">#REF!</definedName>
    <definedName name="_____EST18">#REF!</definedName>
    <definedName name="_____EST19" localSheetId="3">#REF!</definedName>
    <definedName name="_____EST19">#REF!</definedName>
    <definedName name="_____EST2" localSheetId="3">#REF!</definedName>
    <definedName name="_____EST2">#REF!</definedName>
    <definedName name="_____EST3" localSheetId="3">#REF!</definedName>
    <definedName name="_____EST3">#REF!</definedName>
    <definedName name="_____EST4" localSheetId="3">#REF!</definedName>
    <definedName name="_____EST4">#REF!</definedName>
    <definedName name="_____EST5" localSheetId="3">#REF!</definedName>
    <definedName name="_____EST5">#REF!</definedName>
    <definedName name="_____EST6" localSheetId="3">#REF!</definedName>
    <definedName name="_____EST6">#REF!</definedName>
    <definedName name="_____EST7" localSheetId="3">#REF!</definedName>
    <definedName name="_____EST7">#REF!</definedName>
    <definedName name="_____EST8" localSheetId="3">#REF!</definedName>
    <definedName name="_____EST8">#REF!</definedName>
    <definedName name="_____EST9" localSheetId="3">#REF!</definedName>
    <definedName name="_____EST9">#REF!</definedName>
    <definedName name="_____EXC1" localSheetId="3">#REF!</definedName>
    <definedName name="_____EXC1">#REF!</definedName>
    <definedName name="_____EXC10" localSheetId="3">#REF!</definedName>
    <definedName name="_____EXC10">#REF!</definedName>
    <definedName name="_____EXC11" localSheetId="3">#REF!</definedName>
    <definedName name="_____EXC11">#REF!</definedName>
    <definedName name="_____EXC12" localSheetId="3">#REF!</definedName>
    <definedName name="_____EXC12">#REF!</definedName>
    <definedName name="_____EXC2" localSheetId="3">#REF!</definedName>
    <definedName name="_____EXC2">#REF!</definedName>
    <definedName name="_____EXC3" localSheetId="3">#REF!</definedName>
    <definedName name="_____EXC3">#REF!</definedName>
    <definedName name="_____EXC4" localSheetId="3">#REF!</definedName>
    <definedName name="_____EXC4">#REF!</definedName>
    <definedName name="_____EXC5" localSheetId="3">#REF!</definedName>
    <definedName name="_____EXC5">#REF!</definedName>
    <definedName name="_____EXC6" localSheetId="3">#REF!</definedName>
    <definedName name="_____EXC6">#REF!</definedName>
    <definedName name="_____EXC7" localSheetId="3">#REF!</definedName>
    <definedName name="_____EXC7">#REF!</definedName>
    <definedName name="_____EXC8" localSheetId="3">#REF!</definedName>
    <definedName name="_____EXC8">#REF!</definedName>
    <definedName name="_____EXC9" localSheetId="3">#REF!</definedName>
    <definedName name="_____EXC9">#REF!</definedName>
    <definedName name="_____FC" localSheetId="3">#REF!</definedName>
    <definedName name="_____FC">#REF!</definedName>
    <definedName name="_____FOR1" localSheetId="3">#REF!</definedName>
    <definedName name="_____FOR1">#REF!</definedName>
    <definedName name="_____i1" localSheetId="3">#REF!</definedName>
    <definedName name="_____i1">#REF!</definedName>
    <definedName name="_____MA2" localSheetId="3">#REF!</definedName>
    <definedName name="_____MA2">#REF!</definedName>
    <definedName name="_____ORO10" localSheetId="3">#REF!</definedName>
    <definedName name="_____ORO10">#REF!</definedName>
    <definedName name="_____ORO11" localSheetId="3">#REF!</definedName>
    <definedName name="_____ORO11">#REF!</definedName>
    <definedName name="_____ORO12" localSheetId="3">#REF!</definedName>
    <definedName name="_____ORO12">#REF!</definedName>
    <definedName name="_____ORO13" localSheetId="3">#REF!</definedName>
    <definedName name="_____ORO13">#REF!</definedName>
    <definedName name="_____ORO14" localSheetId="3">#REF!</definedName>
    <definedName name="_____ORO14">#REF!</definedName>
    <definedName name="_____ORO15" localSheetId="3">#REF!</definedName>
    <definedName name="_____ORO15">#REF!</definedName>
    <definedName name="_____ORO16" localSheetId="3">#REF!</definedName>
    <definedName name="_____ORO16">#REF!</definedName>
    <definedName name="_____ORO17" localSheetId="3">#REF!</definedName>
    <definedName name="_____ORO17">#REF!</definedName>
    <definedName name="_____ORO18" localSheetId="3">#REF!</definedName>
    <definedName name="_____ORO18">#REF!</definedName>
    <definedName name="_____ORO19" localSheetId="3">#REF!</definedName>
    <definedName name="_____ORO19">#REF!</definedName>
    <definedName name="_____PMT5671" localSheetId="3">[3]MEMORIAS!#REF!</definedName>
    <definedName name="_____PMT5671">[3]MEMORIAS!#REF!</definedName>
    <definedName name="_____PMT5805" localSheetId="3">[3]MEMORIAS!#REF!</definedName>
    <definedName name="_____PMT5805">[3]MEMORIAS!#REF!</definedName>
    <definedName name="_____PMT5806" localSheetId="3">[3]MEMORIAS!#REF!</definedName>
    <definedName name="_____PMT5806">[3]MEMORIAS!#REF!</definedName>
    <definedName name="_____PMT5815" localSheetId="3">[3]MEMORIAS!#REF!</definedName>
    <definedName name="_____PMT5815">[3]MEMORIAS!#REF!</definedName>
    <definedName name="_____PMT5820" localSheetId="3">[3]MEMORIAS!#REF!</definedName>
    <definedName name="_____PMT5820">[3]MEMORIAS!#REF!</definedName>
    <definedName name="_____r" localSheetId="3">#REF!</definedName>
    <definedName name="_____r">#REF!</definedName>
    <definedName name="_____SBC1">[5]INV!$A$12:$D$15</definedName>
    <definedName name="_____SBC3">[5]INV!$F$12:$I$15</definedName>
    <definedName name="_____SBC5">[5]INV!$K$12:$N$15</definedName>
    <definedName name="_____tab1" localSheetId="3">#REF!</definedName>
    <definedName name="_____tab1">#REF!</definedName>
    <definedName name="_____tab2" localSheetId="3">#REF!</definedName>
    <definedName name="_____tab2">#REF!</definedName>
    <definedName name="_____tab3" localSheetId="3">#REF!</definedName>
    <definedName name="_____tab3">#REF!</definedName>
    <definedName name="_____TAB4" localSheetId="3">#REF!</definedName>
    <definedName name="_____TAB4">#REF!</definedName>
    <definedName name="_____Vol1">[6]Item!$A:$D</definedName>
    <definedName name="____AFC1">[5]INV!$A$25:$D$28</definedName>
    <definedName name="____AFC3">[5]INV!$F$25:$I$28</definedName>
    <definedName name="____AFC5">[5]INV!$K$25:$N$28</definedName>
    <definedName name="____aiu2">[4]AIU!$J$105</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3">#REF!</definedName>
    <definedName name="____EST1">#REF!</definedName>
    <definedName name="____EST10" localSheetId="3">#REF!</definedName>
    <definedName name="____EST10">#REF!</definedName>
    <definedName name="____EST11" localSheetId="3">#REF!</definedName>
    <definedName name="____EST11">#REF!</definedName>
    <definedName name="____EST12" localSheetId="3">#REF!</definedName>
    <definedName name="____EST12">#REF!</definedName>
    <definedName name="____EST13" localSheetId="3">#REF!</definedName>
    <definedName name="____EST13">#REF!</definedName>
    <definedName name="____EST14" localSheetId="3">#REF!</definedName>
    <definedName name="____EST14">#REF!</definedName>
    <definedName name="____EST15" localSheetId="3">#REF!</definedName>
    <definedName name="____EST15">#REF!</definedName>
    <definedName name="____EST16" localSheetId="3">#REF!</definedName>
    <definedName name="____EST16">#REF!</definedName>
    <definedName name="____EST17" localSheetId="3">#REF!</definedName>
    <definedName name="____EST17">#REF!</definedName>
    <definedName name="____EST18" localSheetId="3">#REF!</definedName>
    <definedName name="____EST18">#REF!</definedName>
    <definedName name="____EST19" localSheetId="3">#REF!</definedName>
    <definedName name="____EST19">#REF!</definedName>
    <definedName name="____EST2" localSheetId="3">#REF!</definedName>
    <definedName name="____EST2">#REF!</definedName>
    <definedName name="____EST3" localSheetId="3">#REF!</definedName>
    <definedName name="____EST3">#REF!</definedName>
    <definedName name="____EST4" localSheetId="3">#REF!</definedName>
    <definedName name="____EST4">#REF!</definedName>
    <definedName name="____EST5" localSheetId="3">#REF!</definedName>
    <definedName name="____EST5">#REF!</definedName>
    <definedName name="____EST6" localSheetId="3">#REF!</definedName>
    <definedName name="____EST6">#REF!</definedName>
    <definedName name="____EST7" localSheetId="3">#REF!</definedName>
    <definedName name="____EST7">#REF!</definedName>
    <definedName name="____EST8" localSheetId="3">#REF!</definedName>
    <definedName name="____EST8">#REF!</definedName>
    <definedName name="____EST9" localSheetId="3">#REF!</definedName>
    <definedName name="____EST9">#REF!</definedName>
    <definedName name="____EXC1" localSheetId="3">#REF!</definedName>
    <definedName name="____EXC1">#REF!</definedName>
    <definedName name="____EXC10" localSheetId="3">#REF!</definedName>
    <definedName name="____EXC10">#REF!</definedName>
    <definedName name="____EXC11" localSheetId="3">#REF!</definedName>
    <definedName name="____EXC11">#REF!</definedName>
    <definedName name="____EXC12" localSheetId="3">#REF!</definedName>
    <definedName name="____EXC12">#REF!</definedName>
    <definedName name="____EXC2" localSheetId="3">#REF!</definedName>
    <definedName name="____EXC2">#REF!</definedName>
    <definedName name="____EXC3" localSheetId="3">#REF!</definedName>
    <definedName name="____EXC3">#REF!</definedName>
    <definedName name="____EXC4" localSheetId="3">#REF!</definedName>
    <definedName name="____EXC4">#REF!</definedName>
    <definedName name="____EXC5" localSheetId="3">#REF!</definedName>
    <definedName name="____EXC5">#REF!</definedName>
    <definedName name="____EXC6" localSheetId="3">#REF!</definedName>
    <definedName name="____EXC6">#REF!</definedName>
    <definedName name="____EXC7" localSheetId="3">#REF!</definedName>
    <definedName name="____EXC7">#REF!</definedName>
    <definedName name="____EXC8" localSheetId="3">#REF!</definedName>
    <definedName name="____EXC8">#REF!</definedName>
    <definedName name="____EXC9" localSheetId="3">#REF!</definedName>
    <definedName name="____EXC9">#REF!</definedName>
    <definedName name="____FC" localSheetId="3">#REF!</definedName>
    <definedName name="____FC">#REF!</definedName>
    <definedName name="____FOR1" localSheetId="3">#REF!</definedName>
    <definedName name="____FOR1">#REF!</definedName>
    <definedName name="____i1" localSheetId="3">#REF!</definedName>
    <definedName name="____i1">#REF!</definedName>
    <definedName name="____MA2" localSheetId="3">#REF!</definedName>
    <definedName name="____MA2">#REF!</definedName>
    <definedName name="____ORO10" localSheetId="3">#REF!</definedName>
    <definedName name="____ORO10">#REF!</definedName>
    <definedName name="____ORO11" localSheetId="3">#REF!</definedName>
    <definedName name="____ORO11">#REF!</definedName>
    <definedName name="____ORO12" localSheetId="3">#REF!</definedName>
    <definedName name="____ORO12">#REF!</definedName>
    <definedName name="____ORO13" localSheetId="3">#REF!</definedName>
    <definedName name="____ORO13">#REF!</definedName>
    <definedName name="____ORO14" localSheetId="3">#REF!</definedName>
    <definedName name="____ORO14">#REF!</definedName>
    <definedName name="____ORO15" localSheetId="3">#REF!</definedName>
    <definedName name="____ORO15">#REF!</definedName>
    <definedName name="____ORO16" localSheetId="3">#REF!</definedName>
    <definedName name="____ORO16">#REF!</definedName>
    <definedName name="____ORO17" localSheetId="3">#REF!</definedName>
    <definedName name="____ORO17">#REF!</definedName>
    <definedName name="____ORO18" localSheetId="3">#REF!</definedName>
    <definedName name="____ORO18">#REF!</definedName>
    <definedName name="____ORO19" localSheetId="3">#REF!</definedName>
    <definedName name="____ORO19">#REF!</definedName>
    <definedName name="____PMT5671" localSheetId="3">[3]MEMORIAS!#REF!</definedName>
    <definedName name="____PMT5671">[3]MEMORIAS!#REF!</definedName>
    <definedName name="____PMT5805" localSheetId="3">[3]MEMORIAS!#REF!</definedName>
    <definedName name="____PMT5805">[3]MEMORIAS!#REF!</definedName>
    <definedName name="____PMT5806" localSheetId="3">[3]MEMORIAS!#REF!</definedName>
    <definedName name="____PMT5806">[3]MEMORIAS!#REF!</definedName>
    <definedName name="____PMT5815" localSheetId="3">[3]MEMORIAS!#REF!</definedName>
    <definedName name="____PMT5815">[3]MEMORIAS!#REF!</definedName>
    <definedName name="____PMT5820" localSheetId="3">[3]MEMORIAS!#REF!</definedName>
    <definedName name="____PMT5820">[3]MEMORIAS!#REF!</definedName>
    <definedName name="____r" localSheetId="3">#REF!</definedName>
    <definedName name="____r">#REF!</definedName>
    <definedName name="____SAL1" localSheetId="3">#REF!</definedName>
    <definedName name="____SAL1">#REF!</definedName>
    <definedName name="____SBC1">[5]INV!$A$12:$D$15</definedName>
    <definedName name="____SBC3">[5]INV!$F$12:$I$15</definedName>
    <definedName name="____SBC5">[5]INV!$K$12:$N$15</definedName>
    <definedName name="____tab1" localSheetId="3">#REF!</definedName>
    <definedName name="____tab1">#REF!</definedName>
    <definedName name="____tab2" localSheetId="3">#REF!</definedName>
    <definedName name="____tab2">#REF!</definedName>
    <definedName name="____tab3" localSheetId="3">#REF!</definedName>
    <definedName name="____tab3">#REF!</definedName>
    <definedName name="____TAB4" localSheetId="3">#REF!</definedName>
    <definedName name="____TAB4">#REF!</definedName>
    <definedName name="____Vol1">[6]Item!$A:$D</definedName>
    <definedName name="___ACT1" localSheetId="2">#REF!</definedName>
    <definedName name="___ACT1" localSheetId="3">#REF!</definedName>
    <definedName name="___ACT1">#REF!</definedName>
    <definedName name="___ACT2" localSheetId="3">#REF!</definedName>
    <definedName name="___ACT2">#REF!</definedName>
    <definedName name="___AFC1">[5]INV!$A$25:$D$28</definedName>
    <definedName name="___AFC3">[5]INV!$F$25:$I$28</definedName>
    <definedName name="___AFC5">[5]INV!$K$25:$N$28</definedName>
    <definedName name="___aiu2">[4]AIU!$J$105</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EST1" localSheetId="3">#REF!</definedName>
    <definedName name="___EST1">#REF!</definedName>
    <definedName name="___EST10" localSheetId="3">#REF!</definedName>
    <definedName name="___EST10">#REF!</definedName>
    <definedName name="___EST11" localSheetId="3">#REF!</definedName>
    <definedName name="___EST11">#REF!</definedName>
    <definedName name="___EST12" localSheetId="3">#REF!</definedName>
    <definedName name="___EST12">#REF!</definedName>
    <definedName name="___EST13" localSheetId="3">#REF!</definedName>
    <definedName name="___EST13">#REF!</definedName>
    <definedName name="___EST14" localSheetId="3">#REF!</definedName>
    <definedName name="___EST14">#REF!</definedName>
    <definedName name="___EST15" localSheetId="3">#REF!</definedName>
    <definedName name="___EST15">#REF!</definedName>
    <definedName name="___EST16" localSheetId="3">#REF!</definedName>
    <definedName name="___EST16">#REF!</definedName>
    <definedName name="___EST17" localSheetId="3">#REF!</definedName>
    <definedName name="___EST17">#REF!</definedName>
    <definedName name="___EST18" localSheetId="3">#REF!</definedName>
    <definedName name="___EST18">#REF!</definedName>
    <definedName name="___EST19" localSheetId="3">#REF!</definedName>
    <definedName name="___EST19">#REF!</definedName>
    <definedName name="___EST2" localSheetId="3">#REF!</definedName>
    <definedName name="___EST2">#REF!</definedName>
    <definedName name="___EST3" localSheetId="3">#REF!</definedName>
    <definedName name="___EST3">#REF!</definedName>
    <definedName name="___EST4" localSheetId="3">#REF!</definedName>
    <definedName name="___EST4">#REF!</definedName>
    <definedName name="___EST5" localSheetId="3">#REF!</definedName>
    <definedName name="___EST5">#REF!</definedName>
    <definedName name="___EST6" localSheetId="3">#REF!</definedName>
    <definedName name="___EST6">#REF!</definedName>
    <definedName name="___EST7" localSheetId="3">#REF!</definedName>
    <definedName name="___EST7">#REF!</definedName>
    <definedName name="___EST8" localSheetId="3">#REF!</definedName>
    <definedName name="___EST8">#REF!</definedName>
    <definedName name="___EST9" localSheetId="3">#REF!</definedName>
    <definedName name="___EST9">#REF!</definedName>
    <definedName name="___ETR13" localSheetId="3">#REF!</definedName>
    <definedName name="___ETR13">#REF!</definedName>
    <definedName name="___EXC1" localSheetId="3">#REF!</definedName>
    <definedName name="___EXC1">#REF!</definedName>
    <definedName name="___EXC10" localSheetId="3">#REF!</definedName>
    <definedName name="___EXC10">#REF!</definedName>
    <definedName name="___EXC11" localSheetId="3">#REF!</definedName>
    <definedName name="___EXC11">#REF!</definedName>
    <definedName name="___EXC12" localSheetId="3">#REF!</definedName>
    <definedName name="___EXC12">#REF!</definedName>
    <definedName name="___EXC2" localSheetId="3">#REF!</definedName>
    <definedName name="___EXC2">#REF!</definedName>
    <definedName name="___EXC3" localSheetId="3">#REF!</definedName>
    <definedName name="___EXC3">#REF!</definedName>
    <definedName name="___EXC4" localSheetId="3">#REF!</definedName>
    <definedName name="___EXC4">#REF!</definedName>
    <definedName name="___EXC5" localSheetId="3">#REF!</definedName>
    <definedName name="___EXC5">#REF!</definedName>
    <definedName name="___EXC6" localSheetId="3">#REF!</definedName>
    <definedName name="___EXC6">#REF!</definedName>
    <definedName name="___EXC7" localSheetId="3">#REF!</definedName>
    <definedName name="___EXC7">#REF!</definedName>
    <definedName name="___EXC8" localSheetId="3">#REF!</definedName>
    <definedName name="___EXC8">#REF!</definedName>
    <definedName name="___EXC9" localSheetId="3">#REF!</definedName>
    <definedName name="___EXC9">#REF!</definedName>
    <definedName name="___FC" localSheetId="3">#REF!</definedName>
    <definedName name="___FC">#REF!</definedName>
    <definedName name="___FOR1" localSheetId="3">#REF!</definedName>
    <definedName name="___FOR1">#REF!</definedName>
    <definedName name="___FS01" localSheetId="2">'FACTOR MULTIPLICADOR '!ERR</definedName>
    <definedName name="___FS01" localSheetId="3">'PAPSO INTERVENTORIA'!ERR</definedName>
    <definedName name="___FS01">[0]!ERR</definedName>
    <definedName name="___i1" localSheetId="2">#REF!</definedName>
    <definedName name="___i1" localSheetId="3">#REF!</definedName>
    <definedName name="___i1">#REF!</definedName>
    <definedName name="___INF1" localSheetId="3">#REF!</definedName>
    <definedName name="___INF1">#REF!</definedName>
    <definedName name="___MA2" localSheetId="3">#REF!</definedName>
    <definedName name="___MA2">#REF!</definedName>
    <definedName name="___ORO10" localSheetId="3">#REF!</definedName>
    <definedName name="___ORO10">#REF!</definedName>
    <definedName name="___ORO11" localSheetId="3">#REF!</definedName>
    <definedName name="___ORO11">#REF!</definedName>
    <definedName name="___ORO12" localSheetId="3">#REF!</definedName>
    <definedName name="___ORO12">#REF!</definedName>
    <definedName name="___ORO13" localSheetId="3">#REF!</definedName>
    <definedName name="___ORO13">#REF!</definedName>
    <definedName name="___ORO14" localSheetId="3">#REF!</definedName>
    <definedName name="___ORO14">#REF!</definedName>
    <definedName name="___ORO15" localSheetId="3">#REF!</definedName>
    <definedName name="___ORO15">#REF!</definedName>
    <definedName name="___ORO16" localSheetId="3">#REF!</definedName>
    <definedName name="___ORO16">#REF!</definedName>
    <definedName name="___ORO17" localSheetId="3">#REF!</definedName>
    <definedName name="___ORO17">#REF!</definedName>
    <definedName name="___ORO18" localSheetId="3">#REF!</definedName>
    <definedName name="___ORO18">#REF!</definedName>
    <definedName name="___ORO19" localSheetId="3">#REF!</definedName>
    <definedName name="___ORO19">#REF!</definedName>
    <definedName name="___PMT5671" localSheetId="3">[3]MEMORIAS!#REF!</definedName>
    <definedName name="___PMT5671">[3]MEMORIAS!#REF!</definedName>
    <definedName name="___PMT5805" localSheetId="3">[3]MEMORIAS!#REF!</definedName>
    <definedName name="___PMT5805">[3]MEMORIAS!#REF!</definedName>
    <definedName name="___PMT5806" localSheetId="3">[3]MEMORIAS!#REF!</definedName>
    <definedName name="___PMT5806">[3]MEMORIAS!#REF!</definedName>
    <definedName name="___PMT5815" localSheetId="3">[3]MEMORIAS!#REF!</definedName>
    <definedName name="___PMT5815">[3]MEMORIAS!#REF!</definedName>
    <definedName name="___PMT5820" localSheetId="3">[3]MEMORIAS!#REF!</definedName>
    <definedName name="___PMT5820">[3]MEMORIAS!#REF!</definedName>
    <definedName name="___r" localSheetId="3">#REF!</definedName>
    <definedName name="___r">#REF!</definedName>
    <definedName name="___SBC1">[5]INV!$A$12:$D$15</definedName>
    <definedName name="___SBC3">[5]INV!$F$12:$I$15</definedName>
    <definedName name="___SBC5">[5]INV!$K$12:$N$15</definedName>
    <definedName name="___tab1" localSheetId="3">#REF!</definedName>
    <definedName name="___tab1">#REF!</definedName>
    <definedName name="___tab2" localSheetId="3">#REF!</definedName>
    <definedName name="___tab2">#REF!</definedName>
    <definedName name="___tab3" localSheetId="3">#REF!</definedName>
    <definedName name="___tab3">#REF!</definedName>
    <definedName name="___TAB4" localSheetId="3">#REF!</definedName>
    <definedName name="___TAB4">#REF!</definedName>
    <definedName name="___VLR1" localSheetId="2">(#REF!)</definedName>
    <definedName name="___VLR1" localSheetId="3">(#REF!)</definedName>
    <definedName name="___VLR1">(#REF!)</definedName>
    <definedName name="___Vol1">[6]Item!$A:$D</definedName>
    <definedName name="__123Graph_A" hidden="1">[7]AIU!$D$338:$D$357</definedName>
    <definedName name="__123Graph_Acaja" hidden="1">[7]EVA!$D$39:$AD$39</definedName>
    <definedName name="__123Graph_ACart_AnticAdic" hidden="1">[7]EVA!$F$95:$I$95</definedName>
    <definedName name="__123Graph_AFACTURAC" hidden="1">[7]Program!$B$120:$Y$120</definedName>
    <definedName name="__123Graph_AGraph2" hidden="1">[7]AIU!$D$338:$D$357</definedName>
    <definedName name="__123Graph_Bcaja" hidden="1">[7]EVA!$D$56:$AD$56</definedName>
    <definedName name="__123Graph_BCart_AnticAdic" hidden="1">[7]EVA!$F$96:$I$96</definedName>
    <definedName name="__123Graph_Ccaja" hidden="1">[7]EVA!$D$58:$AD$58</definedName>
    <definedName name="__123Graph_CCart_AnticAdic" hidden="1">[7]EVA!$F$97:$I$97</definedName>
    <definedName name="__123Graph_Dcaja" hidden="1">[7]EVA!$D$61:$AD$61</definedName>
    <definedName name="__123Graph_DCart_AnticAdic" hidden="1">[7]EVA!$F$99:$I$99</definedName>
    <definedName name="__123Graph_ECart_AnticAdic" hidden="1">[7]EVA!$F$99:$I$99</definedName>
    <definedName name="__123Graph_LBL_ACart_AnticAdic" hidden="1">[7]EVA!$J$95:$K$95</definedName>
    <definedName name="__123Graph_LBL_Ccaja" hidden="1">[7]EVA!$D$58:$AD$58</definedName>
    <definedName name="__123Graph_LBL_DCart_AnticAdic" hidden="1">[7]EVA!$F$98:$I$98</definedName>
    <definedName name="__123Graph_X" hidden="1">[7]AIU!$C$338:$C$357</definedName>
    <definedName name="__123Graph_Xcaja" hidden="1">[7]EVA!$D$6:$AD$6</definedName>
    <definedName name="__1Excel_BuiltIn_Print_Area_1_1_1" localSheetId="3">#REF!</definedName>
    <definedName name="__1Excel_BuiltIn_Print_Area_1_1_1">#REF!</definedName>
    <definedName name="__2Excel_BuiltIn_Print_Titles_1_1_1_1" localSheetId="3">#REF!</definedName>
    <definedName name="__2Excel_BuiltIn_Print_Titles_1_1_1_1">#REF!</definedName>
    <definedName name="__a1" localSheetId="2" hidden="1">{"TAB1",#N/A,TRUE,"GENERAL";"TAB2",#N/A,TRUE,"GENERAL";"TAB3",#N/A,TRUE,"GENERAL";"TAB4",#N/A,TRUE,"GENERAL";"TAB5",#N/A,TRUE,"GENERAL"}</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localSheetId="3"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CT1" localSheetId="3">#REF!</definedName>
    <definedName name="__ACT1">#REF!</definedName>
    <definedName name="__ACT2" localSheetId="3">#REF!</definedName>
    <definedName name="__ACT2">#REF!</definedName>
    <definedName name="__AFC1">[5]INV!$A$25:$D$28</definedName>
    <definedName name="__AFC3">[5]INV!$F$25:$I$28</definedName>
    <definedName name="__AFC5">[5]INV!$K$25:$N$28</definedName>
    <definedName name="__aiu2">[4]AIU!$J$105</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3"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EST1" localSheetId="2">#REF!</definedName>
    <definedName name="__EST1" localSheetId="3">#REF!</definedName>
    <definedName name="__EST1">#REF!</definedName>
    <definedName name="__EST10" localSheetId="3">#REF!</definedName>
    <definedName name="__EST10">#REF!</definedName>
    <definedName name="__EST11" localSheetId="3">#REF!</definedName>
    <definedName name="__EST11">#REF!</definedName>
    <definedName name="__EST12" localSheetId="3">#REF!</definedName>
    <definedName name="__EST12">#REF!</definedName>
    <definedName name="__EST13" localSheetId="3">#REF!</definedName>
    <definedName name="__EST13">#REF!</definedName>
    <definedName name="__EST14" localSheetId="3">#REF!</definedName>
    <definedName name="__EST14">#REF!</definedName>
    <definedName name="__EST15" localSheetId="3">#REF!</definedName>
    <definedName name="__EST15">#REF!</definedName>
    <definedName name="__EST16" localSheetId="3">#REF!</definedName>
    <definedName name="__EST16">#REF!</definedName>
    <definedName name="__EST17" localSheetId="3">#REF!</definedName>
    <definedName name="__EST17">#REF!</definedName>
    <definedName name="__EST18" localSheetId="3">#REF!</definedName>
    <definedName name="__EST18">#REF!</definedName>
    <definedName name="__EST19" localSheetId="3">#REF!</definedName>
    <definedName name="__EST19">#REF!</definedName>
    <definedName name="__EST2" localSheetId="3">#REF!</definedName>
    <definedName name="__EST2">#REF!</definedName>
    <definedName name="__EST23" localSheetId="3">#REF!</definedName>
    <definedName name="__EST23">#REF!</definedName>
    <definedName name="__EST3" localSheetId="3">#REF!</definedName>
    <definedName name="__EST3">#REF!</definedName>
    <definedName name="__EST4" localSheetId="3">#REF!</definedName>
    <definedName name="__EST4">#REF!</definedName>
    <definedName name="__EST5" localSheetId="3">#REF!</definedName>
    <definedName name="__EST5">#REF!</definedName>
    <definedName name="__EST6" localSheetId="3">#REF!</definedName>
    <definedName name="__EST6">#REF!</definedName>
    <definedName name="__EST7" localSheetId="3">#REF!</definedName>
    <definedName name="__EST7">#REF!</definedName>
    <definedName name="__EST8" localSheetId="3">#REF!</definedName>
    <definedName name="__EST8">#REF!</definedName>
    <definedName name="__EST9" localSheetId="3">#REF!</definedName>
    <definedName name="__EST9">#REF!</definedName>
    <definedName name="__ETR13" localSheetId="3">#REF!</definedName>
    <definedName name="__ETR13">#REF!</definedName>
    <definedName name="__EXC1" localSheetId="3">#REF!</definedName>
    <definedName name="__EXC1">#REF!</definedName>
    <definedName name="__EXC10" localSheetId="3">#REF!</definedName>
    <definedName name="__EXC10">#REF!</definedName>
    <definedName name="__EXC11" localSheetId="3">#REF!</definedName>
    <definedName name="__EXC11">#REF!</definedName>
    <definedName name="__EXC12" localSheetId="3">#REF!</definedName>
    <definedName name="__EXC12">#REF!</definedName>
    <definedName name="__EXC2" localSheetId="3">#REF!</definedName>
    <definedName name="__EXC2">#REF!</definedName>
    <definedName name="__EXC3" localSheetId="3">#REF!</definedName>
    <definedName name="__EXC3">#REF!</definedName>
    <definedName name="__EXC4" localSheetId="3">#REF!</definedName>
    <definedName name="__EXC4">#REF!</definedName>
    <definedName name="__EXC5" localSheetId="3">#REF!</definedName>
    <definedName name="__EXC5">#REF!</definedName>
    <definedName name="__EXC6" localSheetId="3">#REF!</definedName>
    <definedName name="__EXC6">#REF!</definedName>
    <definedName name="__EXC7" localSheetId="3">#REF!</definedName>
    <definedName name="__EXC7">#REF!</definedName>
    <definedName name="__EXC8" localSheetId="3">#REF!</definedName>
    <definedName name="__EXC8">#REF!</definedName>
    <definedName name="__EXC9" localSheetId="3">#REF!</definedName>
    <definedName name="__EXC9">#REF!</definedName>
    <definedName name="__FC" localSheetId="3">#REF!</definedName>
    <definedName name="__FC">#REF!</definedName>
    <definedName name="__FOR1" localSheetId="3">#REF!</definedName>
    <definedName name="__FOR1">#REF!</definedName>
    <definedName name="__FS01" localSheetId="3">[2]!ERR</definedName>
    <definedName name="__FS01">[2]!ERR</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3"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3"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3"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3"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1" localSheetId="2">#REF!</definedName>
    <definedName name="__i1" localSheetId="3">#REF!</definedName>
    <definedName name="__i1">#REF!</definedName>
    <definedName name="__i4" localSheetId="2"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3"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3"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3"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3"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3"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3"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3"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MA2" localSheetId="2">#REF!</definedName>
    <definedName name="__MA2" localSheetId="3">#REF!</definedName>
    <definedName name="__MA2">#REF!</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3"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localSheetId="3"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3"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ORO10" localSheetId="2">#REF!</definedName>
    <definedName name="__ORO10" localSheetId="3">#REF!</definedName>
    <definedName name="__ORO10">#REF!</definedName>
    <definedName name="__ORO11" localSheetId="3">#REF!</definedName>
    <definedName name="__ORO11">#REF!</definedName>
    <definedName name="__ORO12" localSheetId="3">#REF!</definedName>
    <definedName name="__ORO12">#REF!</definedName>
    <definedName name="__ORO13" localSheetId="3">#REF!</definedName>
    <definedName name="__ORO13">#REF!</definedName>
    <definedName name="__ORO14" localSheetId="3">#REF!</definedName>
    <definedName name="__ORO14">#REF!</definedName>
    <definedName name="__ORO15" localSheetId="3">#REF!</definedName>
    <definedName name="__ORO15">#REF!</definedName>
    <definedName name="__ORO16" localSheetId="3">#REF!</definedName>
    <definedName name="__ORO16">#REF!</definedName>
    <definedName name="__ORO17" localSheetId="3">#REF!</definedName>
    <definedName name="__ORO17">#REF!</definedName>
    <definedName name="__ORO18" localSheetId="3">#REF!</definedName>
    <definedName name="__ORO18">#REF!</definedName>
    <definedName name="__ORO19" localSheetId="3">#REF!</definedName>
    <definedName name="__ORO19">#REF!</definedName>
    <definedName name="__p6" localSheetId="2" hidden="1">{"via1",#N/A,TRUE,"general";"via2",#N/A,TRUE,"general";"via3",#N/A,TRUE,"general"}</definedName>
    <definedName name="__p6" localSheetId="3"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MT5671" localSheetId="2">[3]MEMORIAS!#REF!</definedName>
    <definedName name="__PMT5671" localSheetId="3">[3]MEMORIAS!#REF!</definedName>
    <definedName name="__PMT5671">[3]MEMORIAS!#REF!</definedName>
    <definedName name="__PMT5805" localSheetId="3">[3]MEMORIAS!#REF!</definedName>
    <definedName name="__PMT5805">[3]MEMORIAS!#REF!</definedName>
    <definedName name="__PMT5806" localSheetId="3">[3]MEMORIAS!#REF!</definedName>
    <definedName name="__PMT5806">[3]MEMORIAS!#REF!</definedName>
    <definedName name="__PMT5815" localSheetId="3">[3]MEMORIAS!#REF!</definedName>
    <definedName name="__PMT5815">[3]MEMORIAS!#REF!</definedName>
    <definedName name="__PMT5820" localSheetId="3">[3]MEMORIAS!#REF!</definedName>
    <definedName name="__PMT5820">[3]MEMORIAS!#REF!</definedName>
    <definedName name="__r" localSheetId="2" hidden="1">{"TAB1",#N/A,TRUE,"GENERAL";"TAB2",#N/A,TRUE,"GENERAL";"TAB3",#N/A,TRUE,"GENERAL";"TAB4",#N/A,TRUE,"GENERAL";"TAB5",#N/A,TRUE,"GENERAL"}</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3"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localSheetId="3"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3"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3" hidden="1">{"via1",#N/A,TRUE,"general";"via2",#N/A,TRUE,"general";"via3",#N/A,TRUE,"general"}</definedName>
    <definedName name="__s7" hidden="1">{"via1",#N/A,TRUE,"general";"via2",#N/A,TRUE,"general";"via3",#N/A,TRUE,"general"}</definedName>
    <definedName name="__SBC1">[5]INV!$A$12:$D$15</definedName>
    <definedName name="__SBC3">[5]INV!$F$12:$I$15</definedName>
    <definedName name="__SBC5">[5]INV!$K$12:$N$15</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3"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3"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3"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3"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3" hidden="1">{"via1",#N/A,TRUE,"general";"via2",#N/A,TRUE,"general";"via3",#N/A,TRUE,"general"}</definedName>
    <definedName name="__t99" hidden="1">{"via1",#N/A,TRUE,"general";"via2",#N/A,TRUE,"general";"via3",#N/A,TRUE,"general"}</definedName>
    <definedName name="__tab1" localSheetId="2">#REF!</definedName>
    <definedName name="__tab1" localSheetId="3">#REF!</definedName>
    <definedName name="__tab1">#REF!</definedName>
    <definedName name="__tab2" localSheetId="3">#REF!</definedName>
    <definedName name="__tab2">#REF!</definedName>
    <definedName name="__tab3" localSheetId="3">#REF!</definedName>
    <definedName name="__tab3">#REF!</definedName>
    <definedName name="__TAB4" localSheetId="3">#REF!</definedName>
    <definedName name="__TAB4">#REF!</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3"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2" hidden="1">{"via1",#N/A,TRUE,"general";"via2",#N/A,TRUE,"general";"via3",#N/A,TRUE,"general"}</definedName>
    <definedName name="__v2" localSheetId="3"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3"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3" hidden="1">{"via1",#N/A,TRUE,"general";"via2",#N/A,TRUE,"general";"via3",#N/A,TRUE,"general"}</definedName>
    <definedName name="__vfv4" hidden="1">{"via1",#N/A,TRUE,"general";"via2",#N/A,TRUE,"general";"via3",#N/A,TRUE,"general"}</definedName>
    <definedName name="__VLR1" localSheetId="3">(#REF!)</definedName>
    <definedName name="__VLR1">(#REF!)</definedName>
    <definedName name="__Vol1">[6]Item!$A:$D</definedName>
    <definedName name="__x1" localSheetId="2" hidden="1">{"TAB1",#N/A,TRUE,"GENERAL";"TAB2",#N/A,TRUE,"GENERAL";"TAB3",#N/A,TRUE,"GENERAL";"TAB4",#N/A,TRUE,"GENERAL";"TAB5",#N/A,TRUE,"GENERAL"}</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3"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3"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2" hidden="1">{"TAB1",#N/A,TRUE,"GENERAL";"TAB2",#N/A,TRUE,"GENERAL";"TAB3",#N/A,TRUE,"GENERAL";"TAB4",#N/A,TRUE,"GENERAL";"TAB5",#N/A,TRUE,"GENERAL"}</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3"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3"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3"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3"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19Excel_BuiltIn_Print_Area_1_1_1" localSheetId="3">#REF!</definedName>
    <definedName name="_19Excel_BuiltIn_Print_Area_1_1_1">#REF!</definedName>
    <definedName name="_1Excel_BuiltIn_Print_Area_1_1" localSheetId="3">#REF!</definedName>
    <definedName name="_1Excel_BuiltIn_Print_Area_1_1">#REF!</definedName>
    <definedName name="_1Excel_BuiltIn_Print_Area_1_1_1" localSheetId="3">#REF!</definedName>
    <definedName name="_1Excel_BuiltIn_Print_Area_1_1_1">#REF!</definedName>
    <definedName name="_1Sin_nombre" localSheetId="3">#REF!</definedName>
    <definedName name="_1Sin_nombre">#REF!</definedName>
    <definedName name="_25Excel_BuiltIn_Print_Titles_1_1_1_1" localSheetId="3">#REF!</definedName>
    <definedName name="_25Excel_BuiltIn_Print_Titles_1_1_1_1">#REF!</definedName>
    <definedName name="_2Excel_BuiltIn_Print_Titles_1_1_1_1" localSheetId="3">#REF!</definedName>
    <definedName name="_2Excel_BuiltIn_Print_Titles_1_1_1_1">#REF!</definedName>
    <definedName name="_2Sin_nombre" localSheetId="3">#REF!</definedName>
    <definedName name="_2Sin_nombre">#REF!</definedName>
    <definedName name="_3" localSheetId="3">'[8]FOR2-CONSOR'!#REF!</definedName>
    <definedName name="_3">'[8]FOR2-CONSOR'!#REF!</definedName>
    <definedName name="_4" localSheetId="3">'[8]FOR2-CONSOR'!#REF!</definedName>
    <definedName name="_4">'[8]FOR2-CONSOR'!#REF!</definedName>
    <definedName name="_42C" localSheetId="0">#REF!</definedName>
    <definedName name="_42C" localSheetId="1">#REF!</definedName>
    <definedName name="_42C" localSheetId="3">#REF!</definedName>
    <definedName name="_42C">#REF!</definedName>
    <definedName name="_42D" localSheetId="0">#REF!</definedName>
    <definedName name="_42D" localSheetId="1">#REF!</definedName>
    <definedName name="_42D" localSheetId="3">#REF!</definedName>
    <definedName name="_42D">#REF!</definedName>
    <definedName name="_42E" localSheetId="0">#REF!</definedName>
    <definedName name="_42E" localSheetId="1">#REF!</definedName>
    <definedName name="_42E" localSheetId="3">#REF!</definedName>
    <definedName name="_42E">#REF!</definedName>
    <definedName name="_44" localSheetId="0">#REF!</definedName>
    <definedName name="_44" localSheetId="1">#REF!</definedName>
    <definedName name="_44" localSheetId="3">#REF!</definedName>
    <definedName name="_44">#REF!</definedName>
    <definedName name="_6" localSheetId="0">#REF!</definedName>
    <definedName name="_6" localSheetId="1">#REF!</definedName>
    <definedName name="_6" localSheetId="3">#REF!</definedName>
    <definedName name="_6">#REF!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251140" localSheetId="2">#REF!</definedName>
    <definedName name="_A251140" localSheetId="3">#REF!</definedName>
    <definedName name="_A251140">#REF!</definedName>
    <definedName name="_A251150" localSheetId="3">#REF!</definedName>
    <definedName name="_A251150">#REF!</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CT1" localSheetId="3">#REF!</definedName>
    <definedName name="_ACT1">#REF!</definedName>
    <definedName name="_ACT2" localSheetId="3">#REF!</definedName>
    <definedName name="_ACT2">#REF!</definedName>
    <definedName name="_AFC1">[5]INV!$A$25:$D$28</definedName>
    <definedName name="_AFC3">[5]INV!$F$25:$I$28</definedName>
    <definedName name="_AFC5">[5]INV!$K$25:$N$28</definedName>
    <definedName name="_aiu2">[4]AIU!$J$105</definedName>
    <definedName name="_APU221" localSheetId="2">#REF!</definedName>
    <definedName name="_APU221" localSheetId="3">#REF!</definedName>
    <definedName name="_APU221">#REF!</definedName>
    <definedName name="_APU465" localSheetId="3">[9]!absc</definedName>
    <definedName name="_APU465">[9]!absc</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229177" localSheetId="3">'[10]ANALISIS PU'!#REF!</definedName>
    <definedName name="_B229177">'[10]ANALISIS PU'!#REF!</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111172" localSheetId="3">'[10]ANALISIS PU'!#REF!</definedName>
    <definedName name="_c111172">'[10]ANALISIS PU'!#REF!</definedName>
    <definedName name="_CAC1">[5]INV!$A$19:$D$22</definedName>
    <definedName name="_CAC3">[5]INV!$F$19:$I$22</definedName>
    <definedName name="_CAC5">[5]INV!$K$19:$N$22</definedName>
    <definedName name="_Cod1">#N/A</definedName>
    <definedName name="_Cos1" localSheetId="3">#REF!</definedName>
    <definedName name="_Cos1">#REF!</definedName>
    <definedName name="_EST1" localSheetId="0">#REF!</definedName>
    <definedName name="_EST1" localSheetId="1">#REF!</definedName>
    <definedName name="_EST1" localSheetId="3">#REF!</definedName>
    <definedName name="_EST1">#REF!</definedName>
    <definedName name="_EST10" localSheetId="0">#REF!</definedName>
    <definedName name="_EST10" localSheetId="1">#REF!</definedName>
    <definedName name="_EST10" localSheetId="3">#REF!</definedName>
    <definedName name="_EST10">#REF!</definedName>
    <definedName name="_EST11" localSheetId="0">#REF!</definedName>
    <definedName name="_EST11" localSheetId="1">#REF!</definedName>
    <definedName name="_EST11" localSheetId="3">#REF!</definedName>
    <definedName name="_EST11">#REF!</definedName>
    <definedName name="_EST12" localSheetId="0">#REF!</definedName>
    <definedName name="_EST12" localSheetId="1">#REF!</definedName>
    <definedName name="_EST12" localSheetId="3">#REF!</definedName>
    <definedName name="_EST12">#REF!</definedName>
    <definedName name="_EST13" localSheetId="0">#REF!</definedName>
    <definedName name="_EST13" localSheetId="1">#REF!</definedName>
    <definedName name="_EST13" localSheetId="3">#REF!</definedName>
    <definedName name="_EST13">#REF!</definedName>
    <definedName name="_EST14" localSheetId="0">#REF!</definedName>
    <definedName name="_EST14" localSheetId="1">#REF!</definedName>
    <definedName name="_EST14" localSheetId="3">#REF!</definedName>
    <definedName name="_EST14">#REF!</definedName>
    <definedName name="_EST15" localSheetId="0">#REF!</definedName>
    <definedName name="_EST15" localSheetId="1">#REF!</definedName>
    <definedName name="_EST15" localSheetId="3">#REF!</definedName>
    <definedName name="_EST15">#REF!</definedName>
    <definedName name="_EST16" localSheetId="0">#REF!</definedName>
    <definedName name="_EST16" localSheetId="1">#REF!</definedName>
    <definedName name="_EST16" localSheetId="3">#REF!</definedName>
    <definedName name="_EST16">#REF!</definedName>
    <definedName name="_EST17" localSheetId="0">#REF!</definedName>
    <definedName name="_EST17" localSheetId="1">#REF!</definedName>
    <definedName name="_EST17" localSheetId="3">#REF!</definedName>
    <definedName name="_EST17">#REF!</definedName>
    <definedName name="_EST18" localSheetId="0">#REF!</definedName>
    <definedName name="_EST18" localSheetId="1">#REF!</definedName>
    <definedName name="_EST18" localSheetId="3">#REF!</definedName>
    <definedName name="_EST18">#REF!</definedName>
    <definedName name="_EST19" localSheetId="0">#REF!</definedName>
    <definedName name="_EST19" localSheetId="1">#REF!</definedName>
    <definedName name="_EST19" localSheetId="3">#REF!</definedName>
    <definedName name="_EST19">#REF!</definedName>
    <definedName name="_EST2" localSheetId="0">#REF!</definedName>
    <definedName name="_EST2" localSheetId="1">#REF!</definedName>
    <definedName name="_EST2" localSheetId="3">#REF!</definedName>
    <definedName name="_EST2">#REF!</definedName>
    <definedName name="_EST23" localSheetId="3">#REF!</definedName>
    <definedName name="_EST23">#REF!</definedName>
    <definedName name="_EST3" localSheetId="0">#REF!</definedName>
    <definedName name="_EST3" localSheetId="1">#REF!</definedName>
    <definedName name="_EST3" localSheetId="3">#REF!</definedName>
    <definedName name="_EST3">#REF!</definedName>
    <definedName name="_EST4" localSheetId="0">#REF!</definedName>
    <definedName name="_EST4" localSheetId="1">#REF!</definedName>
    <definedName name="_EST4" localSheetId="3">#REF!</definedName>
    <definedName name="_EST4">#REF!</definedName>
    <definedName name="_EST5" localSheetId="0">#REF!</definedName>
    <definedName name="_EST5" localSheetId="1">#REF!</definedName>
    <definedName name="_EST5" localSheetId="3">#REF!</definedName>
    <definedName name="_EST5">#REF!</definedName>
    <definedName name="_EST6" localSheetId="0">#REF!</definedName>
    <definedName name="_EST6" localSheetId="1">#REF!</definedName>
    <definedName name="_EST6" localSheetId="3">#REF!</definedName>
    <definedName name="_EST6">#REF!</definedName>
    <definedName name="_EST7" localSheetId="0">#REF!</definedName>
    <definedName name="_EST7" localSheetId="1">#REF!</definedName>
    <definedName name="_EST7" localSheetId="3">#REF!</definedName>
    <definedName name="_EST7">#REF!</definedName>
    <definedName name="_EST8" localSheetId="0">#REF!</definedName>
    <definedName name="_EST8" localSheetId="1">#REF!</definedName>
    <definedName name="_EST8" localSheetId="3">#REF!</definedName>
    <definedName name="_EST8">#REF!</definedName>
    <definedName name="_EST9" localSheetId="0">#REF!</definedName>
    <definedName name="_EST9" localSheetId="1">#REF!</definedName>
    <definedName name="_EST9" localSheetId="3">#REF!</definedName>
    <definedName name="_EST9">#REF!</definedName>
    <definedName name="_ETR13" localSheetId="3">#REF!</definedName>
    <definedName name="_ETR13">#REF!</definedName>
    <definedName name="_EXC1" localSheetId="0">#REF!</definedName>
    <definedName name="_EXC1" localSheetId="1">#REF!</definedName>
    <definedName name="_EXC1" localSheetId="3">#REF!</definedName>
    <definedName name="_EXC1">#REF!</definedName>
    <definedName name="_EXC10" localSheetId="0">#REF!</definedName>
    <definedName name="_EXC10" localSheetId="1">#REF!</definedName>
    <definedName name="_EXC10" localSheetId="3">#REF!</definedName>
    <definedName name="_EXC10">#REF!</definedName>
    <definedName name="_EXC11" localSheetId="0">#REF!</definedName>
    <definedName name="_EXC11" localSheetId="1">#REF!</definedName>
    <definedName name="_EXC11" localSheetId="3">#REF!</definedName>
    <definedName name="_EXC11">#REF!</definedName>
    <definedName name="_EXC12" localSheetId="0">#REF!</definedName>
    <definedName name="_EXC12" localSheetId="1">#REF!</definedName>
    <definedName name="_EXC12" localSheetId="3">#REF!</definedName>
    <definedName name="_EXC12">#REF!</definedName>
    <definedName name="_EXC2" localSheetId="0">#REF!</definedName>
    <definedName name="_EXC2" localSheetId="1">#REF!</definedName>
    <definedName name="_EXC2" localSheetId="3">#REF!</definedName>
    <definedName name="_EXC2">#REF!</definedName>
    <definedName name="_EXC3" localSheetId="0">#REF!</definedName>
    <definedName name="_EXC3" localSheetId="1">#REF!</definedName>
    <definedName name="_EXC3" localSheetId="3">#REF!</definedName>
    <definedName name="_EXC3">#REF!</definedName>
    <definedName name="_EXC4" localSheetId="0">#REF!</definedName>
    <definedName name="_EXC4" localSheetId="1">#REF!</definedName>
    <definedName name="_EXC4" localSheetId="3">#REF!</definedName>
    <definedName name="_EXC4">#REF!</definedName>
    <definedName name="_EXC5" localSheetId="0">#REF!</definedName>
    <definedName name="_EXC5" localSheetId="1">#REF!</definedName>
    <definedName name="_EXC5" localSheetId="3">#REF!</definedName>
    <definedName name="_EXC5">#REF!</definedName>
    <definedName name="_EXC6" localSheetId="0">#REF!</definedName>
    <definedName name="_EXC6" localSheetId="1">#REF!</definedName>
    <definedName name="_EXC6" localSheetId="3">#REF!</definedName>
    <definedName name="_EXC6">#REF!</definedName>
    <definedName name="_EXC7" localSheetId="0">#REF!</definedName>
    <definedName name="_EXC7" localSheetId="1">#REF!</definedName>
    <definedName name="_EXC7" localSheetId="3">#REF!</definedName>
    <definedName name="_EXC7">#REF!</definedName>
    <definedName name="_EXC8" localSheetId="0">#REF!</definedName>
    <definedName name="_EXC8" localSheetId="1">#REF!</definedName>
    <definedName name="_EXC8" localSheetId="3">#REF!</definedName>
    <definedName name="_EXC8">#REF!</definedName>
    <definedName name="_EXC9" localSheetId="0">#REF!</definedName>
    <definedName name="_EXC9" localSheetId="1">#REF!</definedName>
    <definedName name="_EXC9" localSheetId="3">#REF!</definedName>
    <definedName name="_EXC9">#REF!</definedName>
    <definedName name="_FC" localSheetId="0">#REF!</definedName>
    <definedName name="_FC" localSheetId="1">#REF!</definedName>
    <definedName name="_FC" localSheetId="3">#REF!</definedName>
    <definedName name="_FC">#REF!</definedName>
    <definedName name="_FEC5">[11]datos!$N$2,[11]datos!$N$2:$N$500</definedName>
    <definedName name="_Fill" localSheetId="2" hidden="1">#REF!</definedName>
    <definedName name="_Fill" localSheetId="3" hidden="1">#REF!</definedName>
    <definedName name="_Fill" hidden="1">#REF!</definedName>
    <definedName name="_xlnm._FilterDatabase" hidden="1">[12]Presupuesto_Via_distribuidora!$A$9:$H$344</definedName>
    <definedName name="_FOR1" localSheetId="0">#REF!</definedName>
    <definedName name="_FOR1" localSheetId="1">#REF!</definedName>
    <definedName name="_FOR1" localSheetId="3">#REF!</definedName>
    <definedName name="_FOR1">#REF!</definedName>
    <definedName name="_FS01" localSheetId="3">[2]!ERR</definedName>
    <definedName name="_FS01">[2]!ERR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EO1600">[13]INSUMOS!$D$67</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UM1">[14]DATBAND!$I$3:$I$469</definedName>
    <definedName name="_HUM2">[14]DATBAND!$J$3:$J$453</definedName>
    <definedName name="_i1" localSheetId="2">#REF!</definedName>
    <definedName name="_i1" localSheetId="3">#REF!</definedName>
    <definedName name="_i1">#REF!</definedName>
    <definedName name="_i126554" localSheetId="2">'[10]ANALISIS PU'!#REF!</definedName>
    <definedName name="_i126554" localSheetId="3">'[10]ANALISIS PU'!#REF!</definedName>
    <definedName name="_i126554">'[10]ANALISIS PU'!#REF!</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mp1" localSheetId="3">#REF!</definedName>
    <definedName name="_imp1">#REF!</definedName>
    <definedName name="_imp2" localSheetId="3">#REF!</definedName>
    <definedName name="_imp2">#REF!</definedName>
    <definedName name="_INF1" localSheetId="3">#REF!</definedName>
    <definedName name="_INF1">#REF!</definedName>
    <definedName name="_IPC2002" localSheetId="3">#REF!</definedName>
    <definedName name="_IPC2002">#REF!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hidden="1">#REF!</definedName>
    <definedName name="_Key2" localSheetId="3" hidden="1">#REF!</definedName>
    <definedName name="_Key2"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#REF!</definedName>
    <definedName name="_mes1">[7]COSTOS!$E$5</definedName>
    <definedName name="_Mes2">[7]COSTOS!$F$5</definedName>
    <definedName name="_Mes3">[7]COSTOS!$G$5</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0</definedName>
    <definedName name="_ORO10" localSheetId="3">#REF!</definedName>
    <definedName name="_ORO10">#REF!</definedName>
    <definedName name="_ORO11" localSheetId="3">#REF!</definedName>
    <definedName name="_ORO11">#REF!</definedName>
    <definedName name="_ORO12" localSheetId="3">#REF!</definedName>
    <definedName name="_ORO12">#REF!</definedName>
    <definedName name="_ORO13" localSheetId="3">#REF!</definedName>
    <definedName name="_ORO13">#REF!</definedName>
    <definedName name="_ORO14" localSheetId="3">#REF!</definedName>
    <definedName name="_ORO14">#REF!</definedName>
    <definedName name="_ORO15" localSheetId="3">#REF!</definedName>
    <definedName name="_ORO15">#REF!</definedName>
    <definedName name="_ORO16" localSheetId="3">#REF!</definedName>
    <definedName name="_ORO16">#REF!</definedName>
    <definedName name="_ORO17" localSheetId="3">#REF!</definedName>
    <definedName name="_ORO17">#REF!</definedName>
    <definedName name="_ORO18" localSheetId="3">#REF!</definedName>
    <definedName name="_ORO18">#REF!</definedName>
    <definedName name="_ORO19" localSheetId="3">#REF!</definedName>
    <definedName name="_ORO19">#REF!</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localSheetId="2" hidden="1">#REF!</definedName>
    <definedName name="_Parse_Out" localSheetId="3" hidden="1">#REF!</definedName>
    <definedName name="_Parse_Out" hidden="1">#REF!</definedName>
    <definedName name="_PJ50" localSheetId="3">#REF!</definedName>
    <definedName name="_PJ50">#REF!</definedName>
    <definedName name="_pj51" localSheetId="3">#REF!</definedName>
    <definedName name="_pj51">#REF!</definedName>
    <definedName name="_PMT5671" localSheetId="3">[3]MEMORIAS!#REF!</definedName>
    <definedName name="_PMT5671">[3]MEMORIAS!#REF!</definedName>
    <definedName name="_PMT5805" localSheetId="3">[3]MEMORIAS!#REF!</definedName>
    <definedName name="_PMT5805">[3]MEMORIAS!#REF!</definedName>
    <definedName name="_PMT5806" localSheetId="3">[3]MEMORIAS!#REF!</definedName>
    <definedName name="_PMT5806">[3]MEMORIAS!#REF!</definedName>
    <definedName name="_PMT5815" localSheetId="3">[3]MEMORIAS!#REF!</definedName>
    <definedName name="_PMT5815">[3]MEMORIAS!#REF!</definedName>
    <definedName name="_PMT5820" localSheetId="3">[3]MEMORIAS!#REF!</definedName>
    <definedName name="_PMT5820">[3]MEMORIAS!#REF!</definedName>
    <definedName name="_PRE1" localSheetId="2">#REF!</definedName>
    <definedName name="_PRE1" localSheetId="3">#REF!</definedName>
    <definedName name="_PRE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F37" localSheetId="2">#REF!</definedName>
    <definedName name="_REF37" localSheetId="3">#REF!</definedName>
    <definedName name="_REF37">#REF!</definedName>
    <definedName name="_REF60">[13]A.P.U.!$G$118</definedName>
    <definedName name="_Regression_Out" localSheetId="2" hidden="1">#REF!</definedName>
    <definedName name="_Regression_Out" localSheetId="3" hidden="1">#REF!</definedName>
    <definedName name="_Regression_Out" hidden="1">#REF!</definedName>
    <definedName name="_Regression_X" localSheetId="3" hidden="1">#REF!</definedName>
    <definedName name="_Regression_X" hidden="1">#REF!</definedName>
    <definedName name="_Regression_Y" localSheetId="3" hidden="1">#REF!</definedName>
    <definedName name="_Regression_Y" hidden="1">#REF!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 localSheetId="3" hidden="1">#REF!</definedName>
    <definedName name="_s" hidden="1">#REF!</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AL1" localSheetId="3">#REF!</definedName>
    <definedName name="_SAL1">#REF!</definedName>
    <definedName name="_SBC1">[5]INV!$A$12:$D$15</definedName>
    <definedName name="_SBC3">[5]INV!$F$12:$I$15</definedName>
    <definedName name="_SBC5">[5]INV!$K$12:$N$15</definedName>
    <definedName name="_Sort" localSheetId="2" hidden="1">#REF!</definedName>
    <definedName name="_Sort" localSheetId="3" hidden="1">#REF!</definedName>
    <definedName name="_Sort" hidden="1">#REF!</definedName>
    <definedName name="_Sort1" localSheetId="3" hidden="1">#REF!</definedName>
    <definedName name="_Sort1" hidden="1">#REF!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1">[14]DATBAND!$L$3:$L$652</definedName>
    <definedName name="_TA2">[14]DATBAND!$M$3:$M$570</definedName>
    <definedName name="_TA3">[14]DATBAND!$N$3:$N$446</definedName>
    <definedName name="_TA4">[14]DATBAND!$O$3:$O$678</definedName>
    <definedName name="_TA5">[14]DATBAND!$P$3:$P$601</definedName>
    <definedName name="_TA6">[14]DATBAND!$Q$3:$Q$531</definedName>
    <definedName name="_TA7">[14]DATBAND!$R$3:$R$504</definedName>
    <definedName name="_TA8">[14]DATBAND!$S$3:$S$674</definedName>
    <definedName name="_TA9">[14]DATBAND!$T$3:$T$544</definedName>
    <definedName name="_tab1" localSheetId="2">#REF!</definedName>
    <definedName name="_tab1" localSheetId="3">#REF!</definedName>
    <definedName name="_tab1">#REF!</definedName>
    <definedName name="_tab2" localSheetId="3">#REF!</definedName>
    <definedName name="_tab2">#REF!</definedName>
    <definedName name="_tab3" localSheetId="3">#REF!</definedName>
    <definedName name="_tab3">#REF!</definedName>
    <definedName name="_TAB4" localSheetId="3">#REF!</definedName>
    <definedName name="_TAB4">#REF!</definedName>
    <definedName name="_Table2_Out" localSheetId="3" hidden="1">#REF!</definedName>
    <definedName name="_Table2_Out" hidden="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LR1" localSheetId="3">(#REF!)</definedName>
    <definedName name="_VLR1">(#REF!)</definedName>
    <definedName name="_Vol1">[6]Item!$A:$D</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 localSheetId="3">#REF!</definedName>
    <definedName name="A">#REF!</definedName>
    <definedName name="A.I.U" localSheetId="3">#REF!</definedName>
    <definedName name="A.I.U">#REF!</definedName>
    <definedName name="A.PVC">'[16]factores A.N.'!$M$7:$M$33</definedName>
    <definedName name="A_ANT" localSheetId="2">#REF!</definedName>
    <definedName name="A_ANT" localSheetId="3">#REF!</definedName>
    <definedName name="A_ANT">#REF!</definedName>
    <definedName name="A_HOY" localSheetId="3">#REF!</definedName>
    <definedName name="A_HOY">#REF!</definedName>
    <definedName name="A_impresión_IM" localSheetId="0">#REF!</definedName>
    <definedName name="A_impresión_IM" localSheetId="1">#REF!</definedName>
    <definedName name="A_impresión_IM" localSheetId="3">#REF!</definedName>
    <definedName name="A_impresión_IM">#REF!</definedName>
    <definedName name="A_impresión_IM_2" localSheetId="3">#REF!</definedName>
    <definedName name="A_impresión_IM_2">#REF!</definedName>
    <definedName name="A_IMPRESIÚN_IM" localSheetId="3">#REF!</definedName>
    <definedName name="A_IMPRESIÚN_IM">#REF!</definedName>
    <definedName name="a1..056" localSheetId="0">#REF!</definedName>
    <definedName name="a1..056" localSheetId="1">#REF!</definedName>
    <definedName name="a1..056" localSheetId="3">#REF!</definedName>
    <definedName name="a1..056">#REF!</definedName>
    <definedName name="A1S" localSheetId="0">#REF!</definedName>
    <definedName name="A1S" localSheetId="1">#REF!</definedName>
    <definedName name="A1S" localSheetId="3">#REF!</definedName>
    <definedName name="A1S">#REF!</definedName>
    <definedName name="A1XO56" localSheetId="0">#REF!</definedName>
    <definedName name="A1XO56" localSheetId="1">#REF!</definedName>
    <definedName name="A1XO56" localSheetId="3">#REF!</definedName>
    <definedName name="A1XO56">#REF!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2S" localSheetId="0">#REF!</definedName>
    <definedName name="A2S" localSheetId="1">#REF!</definedName>
    <definedName name="A2S" localSheetId="3">#REF!</definedName>
    <definedName name="A2S">#REF!</definedName>
    <definedName name="aa" localSheetId="2">'FACTOR MULTIPLICADOR '!ERR</definedName>
    <definedName name="aa" localSheetId="3">'PAPSO INTERVENTORIA'!ERR</definedName>
    <definedName name="aa">[0]!ERR</definedName>
    <definedName name="AAA" localSheetId="3">[2]!ERR</definedName>
    <definedName name="AAA">[2]!ERR</definedName>
    <definedName name="AAA_DOCTOPS" hidden="1">"AAA_SET"</definedName>
    <definedName name="AAA_duser" hidden="1">"OFF"</definedName>
    <definedName name="aaaa" localSheetId="2">'FACTOR MULTIPLICADOR '!ERR</definedName>
    <definedName name="aaaa" localSheetId="3">'PAPSO INTERVENTORIA'!ERR</definedName>
    <definedName name="aaaa">[0]!ERR</definedName>
    <definedName name="AAAAAA" localSheetId="2">#REF!</definedName>
    <definedName name="AAAAAA" localSheetId="3">#REF!</definedName>
    <definedName name="AAAAAA">#REF!</definedName>
    <definedName name="aaaaaaaa" localSheetId="2" hidden="1">{#N/A,#N/A,FALSE,"c_finanz";#N/A,#N/A,FALSE,"c_eco";#N/A,#N/A,FALSE,"investimenti";#N/A,#N/A,FALSE,"tir"}</definedName>
    <definedName name="aaaaaaaa" localSheetId="3" hidden="1">{#N/A,#N/A,FALSE,"c_finanz";#N/A,#N/A,FALSE,"c_eco";#N/A,#N/A,FALSE,"investimenti";#N/A,#N/A,FALSE,"tir"}</definedName>
    <definedName name="aaaaaaaa" hidden="1">{#N/A,#N/A,FALSE,"c_finanz";#N/A,#N/A,FALSE,"c_eco";#N/A,#N/A,FALSE,"investimenti";#N/A,#N/A,FALSE,"tir"}</definedName>
    <definedName name="AAAAAAAAAA" localSheetId="3">#REF!</definedName>
    <definedName name="AAAAAAAAAA">#REF!</definedName>
    <definedName name="AAAAAAAAAAAAAAAAAAAA" localSheetId="3">#REF!</definedName>
    <definedName name="AAAAAAAAAAAAAAAAAAAA">#REF!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[5]AASHTO!$A$14:$F$17</definedName>
    <definedName name="AADOQUINVEH" localSheetId="2">#REF!</definedName>
    <definedName name="AADOQUINVEH" localSheetId="3">#REF!</definedName>
    <definedName name="AADOQUINVEH">#REF!</definedName>
    <definedName name="AANDENES" localSheetId="3">#REF!</definedName>
    <definedName name="AANDENES">#REF!</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 localSheetId="3">#REF!</definedName>
    <definedName name="ab">#REF!</definedName>
    <definedName name="abc" localSheetId="3">#REF!</definedName>
    <definedName name="abc">#REF!</definedName>
    <definedName name="ABFIN">[14]DATBAND!$F$3:$F$742</definedName>
    <definedName name="ABG">[5]AASHTO!$A$2:$F$5</definedName>
    <definedName name="ABIN">[14]DATBAND!$E$3:$E$465</definedName>
    <definedName name="ABR" localSheetId="2">#REF!</definedName>
    <definedName name="ABR" localSheetId="3">#REF!</definedName>
    <definedName name="ABR">#REF!</definedName>
    <definedName name="absc" localSheetId="3">[17]!absc</definedName>
    <definedName name="absc">[17]!absc</definedName>
    <definedName name="absc_">#N/A</definedName>
    <definedName name="absc_1">#N/A</definedName>
    <definedName name="absc1" localSheetId="3">[18]!absc</definedName>
    <definedName name="absc1">[18]!absc</definedName>
    <definedName name="ABSCF">'[14]DAT NUC'!$K$2:$K$521</definedName>
    <definedName name="ABSCI">'[14]DAT NUC'!$J$2:$J$1084</definedName>
    <definedName name="AC" localSheetId="0">#REF!</definedName>
    <definedName name="AC" localSheetId="1">#REF!</definedName>
    <definedName name="AC" localSheetId="3">#REF!</definedName>
    <definedName name="AC">#REF!</definedName>
    <definedName name="ACA" localSheetId="3">#REF!</definedName>
    <definedName name="ACA">#REF!</definedName>
    <definedName name="ACALZADA" localSheetId="3">#REF!</definedName>
    <definedName name="ACALZADA">#REF!</definedName>
    <definedName name="AccessDatabase" hidden="1">"C:\C-314\VOLUMENES\volfin4.mdb"</definedName>
    <definedName name="ACEITES" localSheetId="3">#REF!,#REF!,#REF!,#REF!,#REF!</definedName>
    <definedName name="ACEITES">#REF!,#REF!,#REF!,#REF!,#REF!</definedName>
    <definedName name="ACER" localSheetId="0">#REF!</definedName>
    <definedName name="ACER" localSheetId="1">#REF!</definedName>
    <definedName name="ACER" localSheetId="3">#REF!</definedName>
    <definedName name="ACER">#REF!</definedName>
    <definedName name="ACERO_DE_REFUERZO_60000">'[19]Acero de 60.000psi'!$I$53</definedName>
    <definedName name="ACOM">#N/A</definedName>
    <definedName name="Acometidas" localSheetId="3">#REF!</definedName>
    <definedName name="Acometidas">#REF!</definedName>
    <definedName name="ACTA" localSheetId="3">[20]CANTIDADES!#REF!</definedName>
    <definedName name="ACTA">[20]CANTIDADES!#REF!</definedName>
    <definedName name="actas">[21]TRASMILENIO!$A$4:$F$18</definedName>
    <definedName name="ACTIVIDADES" comment="Items" localSheetId="2">#REF!</definedName>
    <definedName name="ACTIVIDADES" comment="Items" localSheetId="3">#REF!</definedName>
    <definedName name="ACTIVIDADES" comment="Items">#REF!</definedName>
    <definedName name="ACUM" localSheetId="3">#REF!</definedName>
    <definedName name="ACUM">#REF!</definedName>
    <definedName name="ACUM1" localSheetId="3">(#REF!)</definedName>
    <definedName name="ACUM1">(#REF!)</definedName>
    <definedName name="ACUM2" localSheetId="3">#REF!</definedName>
    <definedName name="ACUM2">#REF!</definedName>
    <definedName name="Acumulado">[22]Datos!$S$3:$S$1912</definedName>
    <definedName name="Adecueinstalacion" localSheetId="2">#REF!</definedName>
    <definedName name="Adecueinstalacion" localSheetId="3">#REF!</definedName>
    <definedName name="Adecueinstalacion">#REF!</definedName>
    <definedName name="ADFE" localSheetId="2">'FACTOR MULTIPLICADOR '!ERR</definedName>
    <definedName name="ADFE" localSheetId="3">'PAPSO INTERVENTORIA'!ERR</definedName>
    <definedName name="ADFE">[0]!ERR</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 localSheetId="2">[23]PRESUPUESTO!#REF!</definedName>
    <definedName name="Adm" localSheetId="3">[23]PRESUPUESTO!#REF!</definedName>
    <definedName name="Adm">[23]PRESUPUESTO!#REF!</definedName>
    <definedName name="Admin" localSheetId="2">#REF!</definedName>
    <definedName name="Admin" localSheetId="3">#REF!</definedName>
    <definedName name="Admin">#REF!</definedName>
    <definedName name="administrador">[24]Informacion!$B$15</definedName>
    <definedName name="admon">#N/A</definedName>
    <definedName name="adoc1" localSheetId="3">[18]!absc</definedName>
    <definedName name="adoc1">[18]!absc</definedName>
    <definedName name="adoq" localSheetId="3">[9]!absc</definedName>
    <definedName name="adoq">[9]!absc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 localSheetId="3">#REF!</definedName>
    <definedName name="AE">#REF!</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ER" localSheetId="2">'FACTOR MULTIPLICADOR '!ERR</definedName>
    <definedName name="AER" localSheetId="3">'PAPSO INTERVENTORIA'!ERR</definedName>
    <definedName name="AER">[0]!ERR</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O" localSheetId="3">#REF!</definedName>
    <definedName name="AGO">#REF!</definedName>
    <definedName name="AGUA">[13]INSUMOS!$D$4</definedName>
    <definedName name="AIRE">'[14]DAT NUC'!$P$2:$P$401</definedName>
    <definedName name="aiu" localSheetId="2">#REF!</definedName>
    <definedName name="aiu" localSheetId="3">#REF!</definedName>
    <definedName name="aiu">#REF!</definedName>
    <definedName name="AIU_ADMON">[25]DATOS!$D$8</definedName>
    <definedName name="AIU_IMP">[25]DATOS!$D$9</definedName>
    <definedName name="AIU_UTIL">[25]DATOS!$D$10</definedName>
    <definedName name="Ajizal">'[26]AJIZAL 3335'!$A$7:$J$142</definedName>
    <definedName name="AjustDelAIU" localSheetId="2">#REF!</definedName>
    <definedName name="AjustDelAIU" localSheetId="3">#REF!</definedName>
    <definedName name="AjustDelAIU">#REF!</definedName>
    <definedName name="Ajuste">[27]Datos!$B$11</definedName>
    <definedName name="ALAMB">[13]INSUMOS!$D$39</definedName>
    <definedName name="alc" localSheetId="3">[28]!absc</definedName>
    <definedName name="alc">[28]!absc</definedName>
    <definedName name="ALFAJ" localSheetId="2">#REF!</definedName>
    <definedName name="ALFAJ" localSheetId="3">#REF!</definedName>
    <definedName name="ALFAJ">#REF!</definedName>
    <definedName name="alquiler" localSheetId="3">#REF!</definedName>
    <definedName name="alquiler">#REF!</definedName>
    <definedName name="AMBIENTAL" localSheetId="3">#REF!</definedName>
    <definedName name="AMBIENTAL">#REF!</definedName>
    <definedName name="analequipo" localSheetId="3">#REF!</definedName>
    <definedName name="analequipo">#REF!</definedName>
    <definedName name="ANALI" localSheetId="3">#REF!</definedName>
    <definedName name="ANALI">#REF!</definedName>
    <definedName name="ANDAM">[13]INSUMOS!$D$146</definedName>
    <definedName name="ANDEN" localSheetId="2">#REF!</definedName>
    <definedName name="ANDEN" localSheetId="3">#REF!</definedName>
    <definedName name="ANDEN">#REF!</definedName>
    <definedName name="anscount" hidden="1">1</definedName>
    <definedName name="AnsermaCartago" localSheetId="3">#REF!</definedName>
    <definedName name="AnsermaCartago">#REF!</definedName>
    <definedName name="AntCach">[7]COSTOS!$B$21</definedName>
    <definedName name="Antic">[29]BASES!$B$33</definedName>
    <definedName name="AnticAdic">[7]EVA!$B$98</definedName>
    <definedName name="ANTICIPO" localSheetId="2">'FACTOR MULTIPLICADOR '!ERR</definedName>
    <definedName name="ANTICIPO" localSheetId="3">'PAPSO INTERVENTORIA'!ERR</definedName>
    <definedName name="ANTICIPO">[0]!ERR</definedName>
    <definedName name="ANTISB">[13]INSUMOS!$D$42</definedName>
    <definedName name="Ao" localSheetId="2">[30]Indices!#REF!</definedName>
    <definedName name="Ao" localSheetId="3">[30]Indices!#REF!</definedName>
    <definedName name="Ao">[30]Indices!#REF!</definedName>
    <definedName name="Apu" localSheetId="0">[31]Apu!$D$8:$AC$2207</definedName>
    <definedName name="Apu" localSheetId="1">[31]Apu!$D$8:$AC$2207</definedName>
    <definedName name="APU" localSheetId="3">[32]!absc</definedName>
    <definedName name="APU">[32]!absc</definedName>
    <definedName name="APU221.1" localSheetId="2">#REF!</definedName>
    <definedName name="APU221.1" localSheetId="3">#REF!</definedName>
    <definedName name="APU221.1">#REF!</definedName>
    <definedName name="APU221.2" localSheetId="3">#REF!</definedName>
    <definedName name="APU221.2">#REF!</definedName>
    <definedName name="APUFEB" localSheetId="3">#REF!</definedName>
    <definedName name="APUFEB">#REF!</definedName>
    <definedName name="aq" localSheetId="2">'FACTOR MULTIPLICADOR '!ERR</definedName>
    <definedName name="aq" localSheetId="3">'PAPSO INTERVENTORIA'!ERR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R" localSheetId="0">#REF!</definedName>
    <definedName name="AR" localSheetId="1">#REF!</definedName>
    <definedName name="AR" localSheetId="3">#REF!</definedName>
    <definedName name="AR">#REF!</definedName>
    <definedName name="AREA" localSheetId="0">#REF!</definedName>
    <definedName name="AREA" localSheetId="1">#REF!</definedName>
    <definedName name="AREA" localSheetId="3">#REF!</definedName>
    <definedName name="AREA">#REF!</definedName>
    <definedName name="_xlnm.Print_Area" localSheetId="0">'5.5 AIU'!$A$1:$H$95</definedName>
    <definedName name="_xlnm.Print_Area" localSheetId="1">'5.6 INTERVENTORIA '!$A$1:$V$52</definedName>
    <definedName name="_xlnm.Print_Area" localSheetId="2">'FACTOR MULTIPLICADOR '!$A$1:$D$55</definedName>
    <definedName name="_xlnm.Print_Area" localSheetId="3">#REF!</definedName>
    <definedName name="_xlnm.Print_Area">#REF!</definedName>
    <definedName name="ARENA">[33]INSUMOS!$D$185</definedName>
    <definedName name="Arial" localSheetId="2">#REF!</definedName>
    <definedName name="Arial" localSheetId="3">#REF!</definedName>
    <definedName name="Arial">#REF!</definedName>
    <definedName name="Arrendamientos" localSheetId="3">#REF!</definedName>
    <definedName name="Arrendamientos">#REF!</definedName>
    <definedName name="ARTE">[34]INSUMOS!$F$84</definedName>
    <definedName name="ASA" localSheetId="2">#REF!</definedName>
    <definedName name="ASA" localSheetId="3">#REF!</definedName>
    <definedName name="ASA">#REF!</definedName>
    <definedName name="asas">[35]formulario!$A$6:$D$37</definedName>
    <definedName name="asasasa">[35]equipos!$A$2:$E$772</definedName>
    <definedName name="asasasas">[35]MATERIALES!$A$3:$D$192</definedName>
    <definedName name="asasasasa">[35]ACARREO!$A$3:$C$26</definedName>
    <definedName name="asasasasas">[35]CUADBASI!$A$13:$F$46</definedName>
    <definedName name="ASB">[5]AASHTO!$A$8:$F$11</definedName>
    <definedName name="ASD" localSheetId="0">#REF!</definedName>
    <definedName name="ASD" localSheetId="1">#REF!</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 localSheetId="3">#REF!</definedName>
    <definedName name="ASDAS">#REF!</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 localSheetId="3">#REF!</definedName>
    <definedName name="asdfg">#REF!</definedName>
    <definedName name="Aseguracalidad" localSheetId="3">#REF!</definedName>
    <definedName name="Aseguracalidad">#REF!</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B" localSheetId="3">#REF!</definedName>
    <definedName name="ATB">#REF!</definedName>
    <definedName name="ATenerEnCuenta" localSheetId="3">#REF!</definedName>
    <definedName name="ATenerEnCuenta">#REF!</definedName>
    <definedName name="AU" localSheetId="2">'[36]CIRCUITOS CODENSA'!#REF!</definedName>
    <definedName name="AU" localSheetId="3">'[36]CIRCUITOS CODENSA'!#REF!</definedName>
    <definedName name="AU">'[36]CIRCUITOS CODENSA'!#REF!</definedName>
    <definedName name="AUTOPISTA" localSheetId="3">'[36]CIRCUITOS CODENSA'!#REF!</definedName>
    <definedName name="AUTOPISTA">'[36]CIRCUITOS CODENSA'!#REF!</definedName>
    <definedName name="AYUDANTE">[37]REFEREN!$C$14</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T1" localSheetId="0">#REF!</definedName>
    <definedName name="B.T1" localSheetId="1">#REF!</definedName>
    <definedName name="B.T1" localSheetId="3">#REF!</definedName>
    <definedName name="B.T1">#REF!</definedName>
    <definedName name="B_impresión_IM" localSheetId="3">#REF!</definedName>
    <definedName name="B_impresión_IM">#REF!</definedName>
    <definedName name="B_T1" localSheetId="0">#REF!</definedName>
    <definedName name="B_T1" localSheetId="1">#REF!</definedName>
    <definedName name="B_T1" localSheetId="3">#REF!</definedName>
    <definedName name="B_T1">#REF!</definedName>
    <definedName name="BAJA" localSheetId="3">#REF!</definedName>
    <definedName name="BAJA">#REF!</definedName>
    <definedName name="BALAST">[33]INSUMOS!$D$199</definedName>
    <definedName name="BANCO" localSheetId="2">#REF!</definedName>
    <definedName name="BANCO" localSheetId="3">#REF!</definedName>
    <definedName name="BANCO">#REF!</definedName>
    <definedName name="BASBOX" localSheetId="3">#REF!</definedName>
    <definedName name="BASBOX">#REF!</definedName>
    <definedName name="BASE" localSheetId="0">#REF!</definedName>
    <definedName name="BASE" localSheetId="1">#REF!</definedName>
    <definedName name="BASE" localSheetId="2">[38]Par_Dise!#REF!</definedName>
    <definedName name="BASE" localSheetId="3">[38]Par_Dise!#REF!</definedName>
    <definedName name="BASE">[38]Par_Dise!#REF!</definedName>
    <definedName name="base_datos_t45" localSheetId="2">[39]CALIDAD!#REF!</definedName>
    <definedName name="base_datos_t45" localSheetId="3">[39]CALIDAD!#REF!</definedName>
    <definedName name="base_datos_t45">[39]CALIDAD!#REF!</definedName>
    <definedName name="BASE2" localSheetId="2">#REF!</definedName>
    <definedName name="BASE2" localSheetId="3">#REF!</definedName>
    <definedName name="BASE2">#REF!</definedName>
    <definedName name="BaseDatos_Ore1" localSheetId="2">'[40]BD100-45'!#REF!</definedName>
    <definedName name="BaseDatos_Ore1" localSheetId="3">'[40]BD100-45'!#REF!</definedName>
    <definedName name="BaseDatos_Ore1">'[40]BD100-45'!#REF!</definedName>
    <definedName name="BaseDatos_T831" localSheetId="3">'[41]BD100-45-P1'!#REF!</definedName>
    <definedName name="BaseDatos_T831">'[41]BD100-45-P1'!#REF!</definedName>
    <definedName name="_xlnm.Database" localSheetId="2">#REF!</definedName>
    <definedName name="_xlnm.Database" localSheetId="3">#REF!</definedName>
    <definedName name="_xlnm.Database">#REF!</definedName>
    <definedName name="BASEQUI">[42]EQUIPO!$B$19:$J$1001</definedName>
    <definedName name="BASMANO">'[42]MANO DE OBRA'!$B$17:$H$68</definedName>
    <definedName name="BASMATE">[42]Materiales!$B$18:$E$1108</definedName>
    <definedName name="BB" localSheetId="2">#REF!</definedName>
    <definedName name="BB" localSheetId="3">#REF!</definedName>
    <definedName name="BB">#REF!</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 localSheetId="1">#REF!</definedName>
    <definedName name="Bd" localSheetId="3">#REF!</definedName>
    <definedName name="Bd">#REF!</definedName>
    <definedName name="Bd__2" localSheetId="0">#REF!</definedName>
    <definedName name="Bd__2" localSheetId="1">#REF!</definedName>
    <definedName name="Bd__2" localSheetId="3">#REF!</definedName>
    <definedName name="Bd__2">#REF!</definedName>
    <definedName name="Bd_2" localSheetId="0">[43]FACTORES!#REF!</definedName>
    <definedName name="Bd_2" localSheetId="1">[43]FACTORES!#REF!</definedName>
    <definedName name="Bd_2" localSheetId="3">[43]FACTORES!#REF!</definedName>
    <definedName name="Bd_2">[43]FACTORES!#REF!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B">#N/A</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L" localSheetId="2">'[36]CIRCUITOS CODENSA'!#REF!</definedName>
    <definedName name="BL" localSheetId="3">'[36]CIRCUITOS CODENSA'!#REF!</definedName>
    <definedName name="BL">'[36]CIRCUITOS CODENSA'!#REF!</definedName>
    <definedName name="BLPH1" localSheetId="2" hidden="1">#REF!</definedName>
    <definedName name="BLPH1" localSheetId="3" hidden="1">#REF!</definedName>
    <definedName name="BLPH1" hidden="1">#REF!</definedName>
    <definedName name="BLPH10" hidden="1">[44]Teknion!$F$7</definedName>
    <definedName name="BLPH11" hidden="1">'[44]Samas Groep'!$A$7</definedName>
    <definedName name="BLPH12" hidden="1">'[44]Samas Groep'!$F$7</definedName>
    <definedName name="BLPH2" localSheetId="2" hidden="1">#REF!</definedName>
    <definedName name="BLPH2" localSheetId="3" hidden="1">#REF!</definedName>
    <definedName name="BLPH2" hidden="1">#REF!</definedName>
    <definedName name="BLPH3" localSheetId="3" hidden="1">#REF!</definedName>
    <definedName name="BLPH3" hidden="1">#REF!</definedName>
    <definedName name="BLPH4" localSheetId="3" hidden="1">#REF!</definedName>
    <definedName name="BLPH4" hidden="1">#REF!</definedName>
    <definedName name="BLPH5" hidden="1">'[44]Hon Industries'!$A$7</definedName>
    <definedName name="BLPH6" hidden="1">'[44]Hon Industries'!$F$7</definedName>
    <definedName name="BLPH7" hidden="1">'[44]Herman Miller'!$A$7</definedName>
    <definedName name="BLPH8" hidden="1">'[44]Herman Miller'!$F$7</definedName>
    <definedName name="BLPH9" hidden="1">[44]Teknion!$A$7</definedName>
    <definedName name="BO" localSheetId="2">'[36]CIRCUITOS CODENSA'!#REF!</definedName>
    <definedName name="BO" localSheetId="3">'[36]CIRCUITOS CODENSA'!#REF!</definedName>
    <definedName name="BO">'[36]CIRCUITOS CODENSA'!#REF!</definedName>
    <definedName name="BOMBAS">#N/A</definedName>
    <definedName name="BOMBEO">[13]INSUMOS!$D$28</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Q">[14]DATBAND!$D$3:$D$395</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DGET" localSheetId="3">'[45]CALC PROD MENSUAL'!#REF!</definedName>
    <definedName name="BUDGET">'[45]CALC PROD MENSUAL'!#REF!</definedName>
    <definedName name="BUDGETNORTE" localSheetId="3">'[45]CALC PROD MENSUAL'!#REF!</definedName>
    <definedName name="BUDGETNORTE">'[45]CALC PROD MENSUAL'!#REF!</definedName>
    <definedName name="BUDGETSUR" localSheetId="3">'[45]CALC PROD MENSUAL'!#REF!</definedName>
    <definedName name="BUDGETSUR">'[45]CALC PROD MENSUAL'!#REF!</definedName>
    <definedName name="BuiltIn_Print_Area" localSheetId="2">#REF!</definedName>
    <definedName name="BuiltIn_Print_Area" localSheetId="3">#REF!</definedName>
    <definedName name="BuiltIn_Print_Area">#REF!</definedName>
    <definedName name="BuiltIn_Print_Area___0" localSheetId="3">#REF!</definedName>
    <definedName name="BuiltIn_Print_Area___0">#REF!</definedName>
    <definedName name="BuiltIn_Print_Area___0___0" localSheetId="3">#REF!</definedName>
    <definedName name="BuiltIn_Print_Area___0___0">#REF!</definedName>
    <definedName name="BuiltIn_Print_Area___0___0___0" localSheetId="3">#REF!</definedName>
    <definedName name="BuiltIn_Print_Area___0___0___0">#REF!</definedName>
    <definedName name="BuiltIn_Print_Titles" localSheetId="3">#REF!</definedName>
    <definedName name="BuiltIn_Print_Titles">#REF!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CLAV" localSheetId="0">#REF!</definedName>
    <definedName name="C.CLAV" localSheetId="1">#REF!</definedName>
    <definedName name="C.CLAV" localSheetId="3">#REF!</definedName>
    <definedName name="C.CLAV">#REF!</definedName>
    <definedName name="C.FON" localSheetId="0">#REF!</definedName>
    <definedName name="C.FON" localSheetId="1">#REF!</definedName>
    <definedName name="C.FON" localSheetId="3">#REF!</definedName>
    <definedName name="C.FON">#REF!</definedName>
    <definedName name="C.LOM" localSheetId="0">#REF!</definedName>
    <definedName name="C.LOM" localSheetId="1">#REF!</definedName>
    <definedName name="C.LOM" localSheetId="3">#REF!</definedName>
    <definedName name="C.LOM">#REF!</definedName>
    <definedName name="C.RAS" localSheetId="0">#REF!</definedName>
    <definedName name="C.RAS" localSheetId="1">#REF!</definedName>
    <definedName name="C.RAS" localSheetId="3">#REF!</definedName>
    <definedName name="C.RAS">#REF!</definedName>
    <definedName name="C.TERR" localSheetId="0">#REF!</definedName>
    <definedName name="C.TERR" localSheetId="1">#REF!</definedName>
    <definedName name="C.TERR" localSheetId="3">#REF!</definedName>
    <definedName name="C.TERR">#REF!</definedName>
    <definedName name="C_" localSheetId="3">#REF!</definedName>
    <definedName name="C_">#REF!</definedName>
    <definedName name="C_Apus" comment="Codigo Apus">'[46]1_Preliminares'!$A$26</definedName>
    <definedName name="C_grupo1" localSheetId="2">#REF!</definedName>
    <definedName name="C_grupo1" localSheetId="3">#REF!</definedName>
    <definedName name="C_grupo1">#REF!</definedName>
    <definedName name="C_LOM" localSheetId="0">#REF!</definedName>
    <definedName name="C_LOM" localSheetId="1">#REF!</definedName>
    <definedName name="C_LOM" localSheetId="3">#REF!</definedName>
    <definedName name="C_LOM">#REF!</definedName>
    <definedName name="CAB">#N/A</definedName>
    <definedName name="cabina" localSheetId="3">#REF!</definedName>
    <definedName name="cabina">#REF!</definedName>
    <definedName name="CACM" localSheetId="3">#REF!</definedName>
    <definedName name="CACM">#REF!</definedName>
    <definedName name="Caimo" localSheetId="3">#REF!</definedName>
    <definedName name="Caimo">#REF!</definedName>
    <definedName name="Calarcá" localSheetId="3">#REF!</definedName>
    <definedName name="Calarcá">#REF!</definedName>
    <definedName name="Cale" localSheetId="3">#REF!</definedName>
    <definedName name="Cale">#REF!</definedName>
    <definedName name="CALEND" localSheetId="3">'[45]CALC PROD MENSUAL'!#REF!</definedName>
    <definedName name="CALEND">'[45]CALC PROD MENSUAL'!#REF!</definedName>
    <definedName name="CALENDARIO" localSheetId="3">'[45]CALC PROD MENSUAL'!#REF!</definedName>
    <definedName name="CALENDARIO">'[45]CALC PROD MENSUAL'!#REF!</definedName>
    <definedName name="CALENDARIO1" localSheetId="3">'[47]CALC PROD MENSUAL'!#REF!</definedName>
    <definedName name="CALENDARIO1">'[47]CALC PROD MENSUAL'!#REF!</definedName>
    <definedName name="Calidad" localSheetId="2">#REF!</definedName>
    <definedName name="Calidad" localSheetId="3">#REF!</definedName>
    <definedName name="Calidad">#REF!</definedName>
    <definedName name="CAM_CAIDA" localSheetId="0">#REF!</definedName>
    <definedName name="CAM_CAIDA" localSheetId="1">#REF!</definedName>
    <definedName name="CAM_CAIDA" localSheetId="3">#REF!</definedName>
    <definedName name="CAM_CAIDA">#REF!</definedName>
    <definedName name="CAMION">[48]VALORES!$C$41</definedName>
    <definedName name="Campamento" localSheetId="2">#REF!</definedName>
    <definedName name="Campamento" localSheetId="3">#REF!</definedName>
    <definedName name="Campamento">#REF!</definedName>
    <definedName name="CAMRF">[13]A.P.U.!$G$589</definedName>
    <definedName name="CANT" localSheetId="2">#REF!</definedName>
    <definedName name="CANT" localSheetId="3">#REF!</definedName>
    <definedName name="CANT">#REF!</definedName>
    <definedName name="CANT1.1" localSheetId="3">#REF!</definedName>
    <definedName name="CANT1.1">#REF!</definedName>
    <definedName name="CANT1.2" localSheetId="3">#REF!</definedName>
    <definedName name="CANT1.2">#REF!</definedName>
    <definedName name="CANT1.3" localSheetId="3">#REF!</definedName>
    <definedName name="CANT1.3">#REF!</definedName>
    <definedName name="CANT1.5" localSheetId="3">#REF!</definedName>
    <definedName name="CANT1.5">#REF!</definedName>
    <definedName name="CANT1.6" localSheetId="3">#REF!</definedName>
    <definedName name="CANT1.6">#REF!</definedName>
    <definedName name="CANT1.7" localSheetId="3">#REF!</definedName>
    <definedName name="CANT1.7">#REF!</definedName>
    <definedName name="CANT1.9" localSheetId="3">#REF!</definedName>
    <definedName name="CANT1.9">#REF!</definedName>
    <definedName name="CANT2.11" localSheetId="3">#REF!</definedName>
    <definedName name="CANT2.11">#REF!</definedName>
    <definedName name="CANT2.12" localSheetId="3">#REF!</definedName>
    <definedName name="CANT2.12">#REF!</definedName>
    <definedName name="CANT2.2" localSheetId="3">#REF!</definedName>
    <definedName name="CANT2.2">#REF!</definedName>
    <definedName name="CANT2.3" localSheetId="3">#REF!</definedName>
    <definedName name="CANT2.3">#REF!</definedName>
    <definedName name="CANT2.4" localSheetId="3">#REF!</definedName>
    <definedName name="CANT2.4">#REF!</definedName>
    <definedName name="CANT8.1" localSheetId="3">#REF!</definedName>
    <definedName name="CANT8.1">#REF!</definedName>
    <definedName name="CANT8.2" localSheetId="3">#REF!</definedName>
    <definedName name="CANT8.2">#REF!</definedName>
    <definedName name="CANT8.3" localSheetId="3">#REF!</definedName>
    <definedName name="CANT8.3">#REF!</definedName>
    <definedName name="CANT8.4" localSheetId="3">#REF!</definedName>
    <definedName name="CANT8.4">#REF!</definedName>
    <definedName name="CANT8.5" localSheetId="3">#REF!</definedName>
    <definedName name="CANT8.5">#REF!</definedName>
    <definedName name="CANT8.6" localSheetId="3">#REF!</definedName>
    <definedName name="CANT8.6">#REF!</definedName>
    <definedName name="CANT8.7" localSheetId="3">#REF!</definedName>
    <definedName name="CANT8.7">#REF!</definedName>
    <definedName name="Cantidad" localSheetId="3">#REF!</definedName>
    <definedName name="Cantidad">#REF!</definedName>
    <definedName name="cap" localSheetId="3">#REF!</definedName>
    <definedName name="cap">#REF!</definedName>
    <definedName name="CAPIT" localSheetId="3">#REF!</definedName>
    <definedName name="CAPIT">#REF!</definedName>
    <definedName name="CAPITULO" localSheetId="3">#REF!</definedName>
    <definedName name="CAPITULO">#REF!</definedName>
    <definedName name="CAPITULO1" localSheetId="3">#REF!</definedName>
    <definedName name="CAPITULO1">#REF!</definedName>
    <definedName name="CAPITULO10" localSheetId="3">#REF!</definedName>
    <definedName name="CAPITULO10">#REF!</definedName>
    <definedName name="CAPITULO11" localSheetId="3">#REF!</definedName>
    <definedName name="CAPITULO11">#REF!</definedName>
    <definedName name="CAPITULO12" localSheetId="3">#REF!</definedName>
    <definedName name="CAPITULO12">#REF!</definedName>
    <definedName name="CAPITULO13" localSheetId="3">#REF!</definedName>
    <definedName name="CAPITULO13">#REF!</definedName>
    <definedName name="CAPITULO14" localSheetId="3">#REF!</definedName>
    <definedName name="CAPITULO14">#REF!</definedName>
    <definedName name="CAPITULO15" localSheetId="3">#REF!</definedName>
    <definedName name="CAPITULO15">#REF!</definedName>
    <definedName name="CAPITULO16" localSheetId="3">#REF!</definedName>
    <definedName name="CAPITULO16">#REF!</definedName>
    <definedName name="CAPITULO17" localSheetId="3">#REF!</definedName>
    <definedName name="CAPITULO17">#REF!</definedName>
    <definedName name="CAPITULO18" localSheetId="3">#REF!</definedName>
    <definedName name="CAPITULO18">#REF!</definedName>
    <definedName name="CAPITULO19" localSheetId="3">#REF!</definedName>
    <definedName name="CAPITULO19">#REF!</definedName>
    <definedName name="CAPITULO2" localSheetId="3">#REF!</definedName>
    <definedName name="CAPITULO2">#REF!</definedName>
    <definedName name="CAPITULO20" localSheetId="3">#REF!</definedName>
    <definedName name="CAPITULO20">#REF!</definedName>
    <definedName name="CAPITULO21" localSheetId="3">#REF!</definedName>
    <definedName name="CAPITULO21">#REF!</definedName>
    <definedName name="CAPITULO3" localSheetId="3">#REF!</definedName>
    <definedName name="CAPITULO3">#REF!</definedName>
    <definedName name="CAPITULO4" localSheetId="3">#REF!</definedName>
    <definedName name="CAPITULO4">#REF!</definedName>
    <definedName name="CAPITULO5" localSheetId="3">#REF!</definedName>
    <definedName name="CAPITULO5">#REF!</definedName>
    <definedName name="CAPITULO6" localSheetId="3">#REF!</definedName>
    <definedName name="CAPITULO6">#REF!</definedName>
    <definedName name="CAPITULO7" localSheetId="3">#REF!</definedName>
    <definedName name="CAPITULO7">#REF!</definedName>
    <definedName name="CAPITULO8" localSheetId="3">#REF!</definedName>
    <definedName name="CAPITULO8">#REF!</definedName>
    <definedName name="CAPITULO9" localSheetId="3">#REF!</definedName>
    <definedName name="CAPITULO9">#REF!</definedName>
    <definedName name="CARGA">#N/A</definedName>
    <definedName name="caro">#N/A</definedName>
    <definedName name="caro2">#N/A</definedName>
    <definedName name="CASET" localSheetId="3">#REF!</definedName>
    <definedName name="CASET">#REF!</definedName>
    <definedName name="CASQ" localSheetId="0">[49]FACTORES!#REF!</definedName>
    <definedName name="CASQ" localSheetId="1">[49]FACTORES!#REF!</definedName>
    <definedName name="CASQ" localSheetId="3">[49]FACTORES!#REF!</definedName>
    <definedName name="CASQ">[49]FACTORES!#REF!</definedName>
    <definedName name="CATEG">[50]Personal!$A$5:$A$12</definedName>
    <definedName name="CC" localSheetId="2">#REF!</definedName>
    <definedName name="CC" localSheetId="3">#REF!</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ONTECH">[13]INSUMOS!$D$21</definedName>
    <definedName name="CCTO123" localSheetId="2">#REF!</definedName>
    <definedName name="CCTO123" localSheetId="3">#REF!</definedName>
    <definedName name="CCTO123">#REF!</definedName>
    <definedName name="CCTO124" localSheetId="3">#REF!</definedName>
    <definedName name="CCTO124">#REF!</definedName>
    <definedName name="ccto210" localSheetId="3">#REF!</definedName>
    <definedName name="ccto210">#REF!</definedName>
    <definedName name="CCTOPR21">[13]INSUMOS!$D$9</definedName>
    <definedName name="CCTOPR24.5">[13]INSUMOS!$D$11</definedName>
    <definedName name="CCTOPR28">[13]INSUMOS!$D$12</definedName>
    <definedName name="cd">[52]Hoja1!$C$81</definedName>
    <definedName name="CdadCalidad" localSheetId="2">#REF!</definedName>
    <definedName name="CdadCalidad" localSheetId="3">#REF!</definedName>
    <definedName name="CdadCalidad">#REF!</definedName>
    <definedName name="CdadCalidades" localSheetId="3">#REF!</definedName>
    <definedName name="CdadCalidades">#REF!</definedName>
    <definedName name="CdadNoFactura" localSheetId="3">#REF!</definedName>
    <definedName name="CdadNoFactura">#REF!</definedName>
    <definedName name="CdadNoFacturables" localSheetId="3">#REF!</definedName>
    <definedName name="CdadNoFacturables">#REF!</definedName>
    <definedName name="CdadProfesional" localSheetId="3">#REF!</definedName>
    <definedName name="CdadProfesional">#REF!</definedName>
    <definedName name="CdadProfesionales" localSheetId="3">#REF!</definedName>
    <definedName name="CdadProfesionales">#REF!</definedName>
    <definedName name="CdadTecnico" localSheetId="3">#REF!</definedName>
    <definedName name="CdadTecnico">#REF!</definedName>
    <definedName name="CdadTecnicos" localSheetId="3">#REF!</definedName>
    <definedName name="CdadTecnicos">#REF!</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[29]CDItem!$G$8</definedName>
    <definedName name="CDO" localSheetId="2">#REF!</definedName>
    <definedName name="CDO" localSheetId="3">#REF!</definedName>
    <definedName name="CDO">#REF!</definedName>
    <definedName name="CDS_V_INDICES_CIRCUITO_CAUSA" localSheetId="3">#REF!</definedName>
    <definedName name="CDS_V_INDICES_CIRCUITO_CAUSA">#REF!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[13]INSUMOS!$D$55</definedName>
    <definedName name="CEMENTO">[53]Insum!$A$3:$H$63</definedName>
    <definedName name="CERCHA">[13]INSUMOS!$D$154</definedName>
    <definedName name="CERRAM" localSheetId="2">#REF!</definedName>
    <definedName name="CERRAM" localSheetId="3">#REF!</definedName>
    <definedName name="CERRAM">#REF!</definedName>
    <definedName name="CHECK">IF(AND('[54]Ppto completo'!$D1='[54]Ppto completo'!$D1,'[54]Ppto completo'!$E1='[54]Ppto completo'!$E1,'[54]Ppto completo'!$F1='[54]Ppto completo'!$F1),"ok","ojo")</definedName>
    <definedName name="ChequeoCantidades" localSheetId="2">#REF!</definedName>
    <definedName name="ChequeoCantidades" localSheetId="3">#REF!</definedName>
    <definedName name="ChequeoCantidades">#REF!</definedName>
    <definedName name="ci" localSheetId="3">#REF!</definedName>
    <definedName name="ci">#REF!</definedName>
    <definedName name="CICLOP">'[33]A.P.U. (2)'!$F$74</definedName>
    <definedName name="CILIND">[55]TUBERIA!$AE$10:$AE$14</definedName>
    <definedName name="CIR" localSheetId="2">IF([0]!LG=9,IF(ISERROR(PVT),"",PVT),"")</definedName>
    <definedName name="CIR" localSheetId="3">IF([0]!LG=9,IF(ISERROR(PVT),"",PVT),"")</definedName>
    <definedName name="CIR">IF([0]!LG=9,IF(ISERROR(PVT),"",PVT),"")</definedName>
    <definedName name="CIRCUITOS">[56]Circuitos!$C$2:$C$891</definedName>
    <definedName name="CIRCUNVALAR" localSheetId="2">#REF!</definedName>
    <definedName name="CIRCUNVALAR" localSheetId="3">#REF!</definedName>
    <definedName name="CIRCUNVALAR">#REF!</definedName>
    <definedName name="Ciudades">[57]Insumos!$B$1813:$B$1912</definedName>
    <definedName name="CL" localSheetId="0">#REF!</definedName>
    <definedName name="CL" localSheetId="1">#REF!</definedName>
    <definedName name="CL" localSheetId="2">'[36]CIRCUITOS CODENSA'!#REF!</definedName>
    <definedName name="CL" localSheetId="3">'[36]CIRCUITOS CODENSA'!#REF!</definedName>
    <definedName name="CL">'[36]CIRCUITOS CODENSA'!#REF!</definedName>
    <definedName name="clcl">#N/A</definedName>
    <definedName name="cll48Occ" localSheetId="3">#REF!</definedName>
    <definedName name="cll48Occ">#REF!</definedName>
    <definedName name="COBC" localSheetId="3">#REF!</definedName>
    <definedName name="COBC">#REF!</definedName>
    <definedName name="Cod">#N/A</definedName>
    <definedName name="Codigo" comment="Codigo Insumo">[46]Insumos!$A$4:$A$1772</definedName>
    <definedName name="Codigo_M.Obra" comment="Mano de obra ">[46]M.Obra!$A$35:$A$43</definedName>
    <definedName name="codigos">[58]Banderas!$A:$A</definedName>
    <definedName name="CODOS">#N/A</definedName>
    <definedName name="codos2">#N/A</definedName>
    <definedName name="COL_A_APU">IF([54]apu!$B1="","",IF(LEN([54]apu!$B1)=9,[54]apu!$B1,[54]apu!$A1048576))</definedName>
    <definedName name="COL_A_AUX">IF([54]Auxiliares!$B1="","",IF([54]Auxiliares!$B1048576="",[54]Auxiliares!$B1,[54]Auxiliares!$A1048576))</definedName>
    <definedName name="COL_B">IF(LEFT('[54]Ppto completo'!$D1,5)='[54]Ppto completo'!$D1,"",(LEFT('[54]Ppto completo'!$D1,5)))</definedName>
    <definedName name="COL_C">LEFT('[54]Ppto completo'!$D1,2)</definedName>
    <definedName name="COL_G">IFERROR(VLOOKUP('[54]Ppto completo'!$D1,'[54]CO Teatro'!$A$1:$AB$65536,7,0),0)</definedName>
    <definedName name="COL_H">IF(LEN('[54]Ppto completo'!$D1)=9,ROUNDUP(SUM('[54]Ppto completo'!$G1:$G1),0),"")</definedName>
    <definedName name="COL_J">IF(LEN('[54]Ppto completo'!$D1)=9,'[54]Ppto completo'!$G1*'[54]Ppto completo'!$I1,"")</definedName>
    <definedName name="COL_J_APU">IF([54]apu!$B1="","",IF(VLOOKUP([54]apu!$B1,[54]Insumos!$D$1:$J$65536,7,FALSE)="",LEFT([54]apu!$B1,2),VLOOKUP([54]apu!$B1,[54]Insumos!$D$1:$J$65536,7,FALSE)))</definedName>
    <definedName name="COL_J_AUX">IF([54]Auxiliares!$B1="","",IF(VLOOKUP([54]Auxiliares!XEW1,[54]Insumos!A$1:XEY$65536,7,FALSE)="",LEFT([54]Auxiliares!$B1,2),VLOOKUP([54]Auxiliares!XEW1,[54]Insumos!A$1:XEY$65536,7,FALSE)))</definedName>
    <definedName name="COL_K_PPTO">IF(LEN('[54]Ppto completo'!XEX1)=5,SUMIF('[54]Ppto completo'!$B$1:$B$65536,'[54]Ppto completo'!$D1,'[54]Ppto completo'!$J$1:$J$65536),"")</definedName>
    <definedName name="COL_L">IF('[54]Ppto completo'!$K1="",SUMIF('[54]Ppto completo'!$C$1:$C$65536,'[54]Ppto completo'!$D1,'[54]Ppto completo'!$K$1:$K$65536),"")</definedName>
    <definedName name="COL_M">IF(LEN('[54]Ppto completo'!$D1)=2,'[54]Ppto completo'!$L1/SUMIF('[54]Ppto completo'!$C$1:$C$65536,"&gt;&lt;""",'[54]Ppto completo'!$L$1:$L$65536),"")</definedName>
    <definedName name="COL_M_APU">IF([54]apu!$B1="","",IF(VLOOKUP([54]apu!$B1,[54]Insumos!$D$1:$J$65536,7,FALSE)="",LEFT([54]apu!$B1,2),VLOOKUP([54]apu!$B1,[54]Insumos!$D$1:$J$65536,7,FALSE)))</definedName>
    <definedName name="COLAM20" localSheetId="2">#REF!</definedName>
    <definedName name="COLAM20" localSheetId="3">#REF!</definedName>
    <definedName name="COLAM20">#REF!</definedName>
    <definedName name="COLAMURO" localSheetId="3">#REF!</definedName>
    <definedName name="COLAMURO">#REF!</definedName>
    <definedName name="COLCIRC">[13]A.P.U.!$G$353</definedName>
    <definedName name="ColTap">'[15]Coloc. e Interc. Tapones'!$E$1:$E$65536</definedName>
    <definedName name="COLUMNA2">[13]A.P.U.!$G$313</definedName>
    <definedName name="COLUMNETA">[13]A.P.U.!$G$597</definedName>
    <definedName name="COM.LIM" localSheetId="0">#REF!</definedName>
    <definedName name="COM.LIM" localSheetId="1">#REF!</definedName>
    <definedName name="COM.LIM" localSheetId="3">#REF!</definedName>
    <definedName name="COM.LIM">#REF!</definedName>
    <definedName name="COMP">'[14]DAT NUC'!$M$2:$M$518</definedName>
    <definedName name="CON.FUN" localSheetId="0">#REF!</definedName>
    <definedName name="CON.FUN" localSheetId="1">#REF!</definedName>
    <definedName name="CON.FUN" localSheetId="3">#REF!</definedName>
    <definedName name="CON.FUN">#REF!</definedName>
    <definedName name="CON.LIM" localSheetId="0">#REF!</definedName>
    <definedName name="CON.LIM" localSheetId="1">#REF!</definedName>
    <definedName name="CON.LIM" localSheetId="3">#REF!</definedName>
    <definedName name="CON.LIM">#REF!</definedName>
    <definedName name="CON.POZ" localSheetId="0">#REF!</definedName>
    <definedName name="CON.POZ" localSheetId="1">#REF!</definedName>
    <definedName name="CON.POZ" localSheetId="3">#REF!</definedName>
    <definedName name="CON.POZ">#REF!</definedName>
    <definedName name="CON.TUB" localSheetId="0">[43]TUBERIA!#REF!</definedName>
    <definedName name="CON.TUB" localSheetId="1">[43]TUBERIA!#REF!</definedName>
    <definedName name="CON.TUB" localSheetId="3">[43]TUBERIA!#REF!</definedName>
    <definedName name="CON.TUB">[43]TUBERIA!#REF!</definedName>
    <definedName name="CON_HTA">SUMIFS([54]Auxiliares!$G$1:$G$65536,[54]Auxiliares!$A$1:$A$65536,[54]Auxiliares!$A1,[54]Auxiliares!$J$1:$J$65536,"mo")</definedName>
    <definedName name="CON_HTA_APU">SUMIFS([54]apu!$G$1:$G$65536,[54]apu!$A$1:$A$65536,[54]apu!$A1048576,[54]apu!$M$1:$M$65536,"mo")</definedName>
    <definedName name="CONC" localSheetId="0">#REF!</definedName>
    <definedName name="CONC" localSheetId="1">#REF!</definedName>
    <definedName name="CONC" localSheetId="3">#REF!</definedName>
    <definedName name="CONC">#REF!</definedName>
    <definedName name="CONCRETO" localSheetId="0">#REF!</definedName>
    <definedName name="CONCRETO" localSheetId="1">#REF!</definedName>
    <definedName name="CONCRETO" localSheetId="3">#REF!</definedName>
    <definedName name="CONCRETO">#REF!</definedName>
    <definedName name="CONCRETO_2000">'[19]Concreto de 2000 psi'!$I$53</definedName>
    <definedName name="CONCRETO_F.C_4" localSheetId="0">#REF!</definedName>
    <definedName name="CONCRETO_F.C_4" localSheetId="1">#REF!</definedName>
    <definedName name="CONCRETO_F.C_4" localSheetId="3">#REF!</definedName>
    <definedName name="CONCRETO_F.C_4">#REF!</definedName>
    <definedName name="concreto_FC_2.2" localSheetId="0">#REF!</definedName>
    <definedName name="concreto_FC_2.2" localSheetId="1">#REF!</definedName>
    <definedName name="concreto_FC_2.2" localSheetId="3">#REF!</definedName>
    <definedName name="concreto_FC_2.2">#REF!</definedName>
    <definedName name="COND" localSheetId="3">#REF!</definedName>
    <definedName name="COND">#REF!</definedName>
    <definedName name="CONDI1" localSheetId="3">#REF!</definedName>
    <definedName name="CONDI1">#REF!</definedName>
    <definedName name="CONST" localSheetId="3">#REF!</definedName>
    <definedName name="CONST">#REF!</definedName>
    <definedName name="constante">[14]DATOS!$AO$3:$AO$483</definedName>
    <definedName name="Consultor">[59]Datos!$B$3</definedName>
    <definedName name="CONTP" localSheetId="2">#REF!</definedName>
    <definedName name="CONTP" localSheetId="3">#REF!</definedName>
    <definedName name="CONTP">#REF!</definedName>
    <definedName name="Contratante">'[60]Datos básicos'!$B$1</definedName>
    <definedName name="Contratistas" localSheetId="2">#REF!</definedName>
    <definedName name="Contratistas" localSheetId="3">#REF!</definedName>
    <definedName name="Contratistas">#REF!</definedName>
    <definedName name="Contrato">[59]Datos!$B$2</definedName>
    <definedName name="Coordinador">[59]Datos!$B$6</definedName>
    <definedName name="copia1">#N/A</definedName>
    <definedName name="CosteoConsultoria" localSheetId="3">#REF!</definedName>
    <definedName name="CosteoConsultoria">#REF!</definedName>
    <definedName name="COSTO" localSheetId="3">#REF!</definedName>
    <definedName name="COSTO">#REF!</definedName>
    <definedName name="COSTO_TRANSPORTE">[61]Distanc!$B$5:$E$19</definedName>
    <definedName name="COSTO1" localSheetId="2">#REF!</definedName>
    <definedName name="COSTO1" localSheetId="3">#REF!</definedName>
    <definedName name="COSTO1">#REF!</definedName>
    <definedName name="CostoAnsermaCartago" localSheetId="3">#REF!</definedName>
    <definedName name="CostoAnsermaCartago">#REF!</definedName>
    <definedName name="COSTODIRECTO" localSheetId="3">#REF!</definedName>
    <definedName name="COSTODIRECTO">#REF!</definedName>
    <definedName name="CostoDirectoObra">'[62]COSTEO TOTAL OBRA'!$D$7</definedName>
    <definedName name="CostoMediacanoaAnserma" localSheetId="2">#REF!</definedName>
    <definedName name="CostoMediacanoaAnserma" localSheetId="3">#REF!</definedName>
    <definedName name="CostoMediacanoaAnserma">#REF!</definedName>
    <definedName name="Costopérdidas" localSheetId="2">[63]Modelo!#REF!</definedName>
    <definedName name="Costopérdidas" localSheetId="3">[63]Modelo!#REF!</definedName>
    <definedName name="Costopérdidas">[63]Modelo!#REF!</definedName>
    <definedName name="COSTOS">[64]TARIFAS!$A$1:$F$52</definedName>
    <definedName name="COSTOS_DIRECTOS" localSheetId="2">#REF!</definedName>
    <definedName name="COSTOS_DIRECTOS" localSheetId="3">#REF!</definedName>
    <definedName name="COSTOS_DIRECTOS">#REF!</definedName>
    <definedName name="CotizacionARP" localSheetId="3">#REF!</definedName>
    <definedName name="CotizacionARP">#REF!</definedName>
    <definedName name="CPVCO22" localSheetId="3">[13]INSUMOS!#REF!</definedName>
    <definedName name="CPVCO22">[13]INSUMOS!#REF!</definedName>
    <definedName name="credito_completa" localSheetId="2">#REF!</definedName>
    <definedName name="credito_completa" localSheetId="3">#REF!</definedName>
    <definedName name="credito_completa">#REF!</definedName>
    <definedName name="Cronograma" localSheetId="3">#REF!</definedName>
    <definedName name="Cronograma">#REF!</definedName>
    <definedName name="CT" localSheetId="3">'[36]CIRCUITOS CODENSA'!#REF!</definedName>
    <definedName name="CT">'[36]CIRCUITOS CODENSA'!#REF!</definedName>
    <definedName name="CU" localSheetId="3">'[36]CIRCUITOS CODENSA'!#REF!</definedName>
    <definedName name="CU">'[36]CIRCUITOS CODENSA'!#REF!</definedName>
    <definedName name="cuad1" localSheetId="2">#REF!</definedName>
    <definedName name="cuad1" localSheetId="3">#REF!</definedName>
    <definedName name="cuad1">#REF!</definedName>
    <definedName name="cuad2" localSheetId="3">#REF!</definedName>
    <definedName name="cuad2">#REF!</definedName>
    <definedName name="cuad3" localSheetId="3">#REF!</definedName>
    <definedName name="cuad3">#REF!</definedName>
    <definedName name="cuad4" localSheetId="3">#REF!</definedName>
    <definedName name="cuad4">#REF!</definedName>
    <definedName name="CUAD5" localSheetId="3">#REF!</definedName>
    <definedName name="CUAD5">#REF!</definedName>
    <definedName name="cuado" localSheetId="3">#REF!</definedName>
    <definedName name="cuado">#REF!</definedName>
    <definedName name="cuadrilla">[27]Cuadrillas!$C$13:$F$43</definedName>
    <definedName name="Cuadrillas">[65]Cuadrillas!$A$11:$I$77</definedName>
    <definedName name="CUAL" localSheetId="3">[2]!ERR</definedName>
    <definedName name="CUAL">[2]!ERR</definedName>
    <definedName name="CUARTÓN">[13]INSUMOS!$D$64</definedName>
    <definedName name="CUBS">[66]Hoja1!$A:$IV</definedName>
    <definedName name="CUE" localSheetId="0">#REF!</definedName>
    <definedName name="CUE" localSheetId="1">#REF!</definedName>
    <definedName name="CUE" localSheetId="3">#REF!</definedName>
    <definedName name="CUE">#REF!</definedName>
    <definedName name="CUER" localSheetId="0">#REF!</definedName>
    <definedName name="CUER" localSheetId="1">#REF!</definedName>
    <definedName name="CUER" localSheetId="3">#REF!</definedName>
    <definedName name="CUER">#REF!</definedName>
    <definedName name="CUERDA" localSheetId="0">#REF!</definedName>
    <definedName name="CUERDA" localSheetId="1">#REF!</definedName>
    <definedName name="CUERDA" localSheetId="3">#REF!</definedName>
    <definedName name="CUERDA">#REF!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localSheetId="3" hidden="1">{"TAB1",#N/A,TRUE,"GENERAL";"TAB2",#N/A,TRUE,"GENERAL";"TAB3",#N/A,TRUE,"GENERAL";"TAB4",#N/A,TRUE,"GENERAL";"TAB5",#N/A,TRUE,"GENERAL"}</definedName>
    <definedName name="cv" hidden="1">{"TAB1",#N/A,TRUE,"GENERAL";"TAB2",#N/A,TRUE,"GENERAL";"TAB3",#N/A,TRUE,"GENERAL";"TAB4",#N/A,TRUE,"GENERAL";"TAB5",#N/A,TRUE,"GENERAL"}</definedName>
    <definedName name="CVa">'[15]Cambio de Valv.'!$E$1:$E$65536</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wvu.GREY_ALL." localSheetId="2" hidden="1">#REF!</definedName>
    <definedName name="Cwvu.GREY_ALL." localSheetId="3" hidden="1">#REF!</definedName>
    <definedName name="Cwvu.GREY_ALL." hidden="1">#REF!</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0" localSheetId="3">#REF!</definedName>
    <definedName name="D_10">#REF!</definedName>
    <definedName name="D_EXT" localSheetId="0">#REF!</definedName>
    <definedName name="D_EXT" localSheetId="1">#REF!</definedName>
    <definedName name="D_EXT" localSheetId="3">#REF!</definedName>
    <definedName name="D_EXT">#REF!</definedName>
    <definedName name="D_INT" localSheetId="0">#REF!</definedName>
    <definedName name="D_INT" localSheetId="1">#REF!</definedName>
    <definedName name="D_INT" localSheetId="3">#REF!</definedName>
    <definedName name="D_INT">#REF!</definedName>
    <definedName name="D1S" localSheetId="0">#REF!</definedName>
    <definedName name="D1S" localSheetId="1">#REF!</definedName>
    <definedName name="D1S" localSheetId="3">#REF!</definedName>
    <definedName name="D1S">#REF!</definedName>
    <definedName name="D2S" localSheetId="0">#REF!</definedName>
    <definedName name="D2S" localSheetId="1">#REF!</definedName>
    <definedName name="D2S" localSheetId="3">#REF!</definedName>
    <definedName name="D2S">#REF!</definedName>
    <definedName name="D6.PVC">'[16]factores A.N.'!$N$8:$N$33</definedName>
    <definedName name="D61S" localSheetId="0">#REF!</definedName>
    <definedName name="D61S" localSheetId="1">#REF!</definedName>
    <definedName name="D61S" localSheetId="3">#REF!</definedName>
    <definedName name="D61S">#REF!</definedName>
    <definedName name="D62S" localSheetId="0">#REF!</definedName>
    <definedName name="D62S" localSheetId="1">#REF!</definedName>
    <definedName name="D62S" localSheetId="3">#REF!</definedName>
    <definedName name="D62S">#REF!</definedName>
    <definedName name="D6R" localSheetId="0">#REF!</definedName>
    <definedName name="D6R" localSheetId="1">#REF!</definedName>
    <definedName name="D6R" localSheetId="3">#REF!</definedName>
    <definedName name="D6R">#REF!</definedName>
    <definedName name="D81S" localSheetId="0">#REF!</definedName>
    <definedName name="D81S" localSheetId="1">#REF!</definedName>
    <definedName name="D81S" localSheetId="3">#REF!</definedName>
    <definedName name="D81S">#REF!</definedName>
    <definedName name="D82S" localSheetId="0">#REF!</definedName>
    <definedName name="D82S" localSheetId="1">#REF!</definedName>
    <definedName name="D82S" localSheetId="3">#REF!</definedName>
    <definedName name="D82S">#REF!</definedName>
    <definedName name="D8R" localSheetId="0">#REF!</definedName>
    <definedName name="D8R" localSheetId="1">#REF!</definedName>
    <definedName name="D8R" localSheetId="3">#REF!</definedName>
    <definedName name="D8R">#REF!</definedName>
    <definedName name="da" localSheetId="3">#REF!</definedName>
    <definedName name="da">#REF!</definedName>
    <definedName name="DADADAD" localSheetId="2" hidden="1">{#N/A,#N/A,TRUE,"CODIGO DEPENDENCIA"}</definedName>
    <definedName name="DADADAD" localSheetId="3" hidden="1">{#N/A,#N/A,TRUE,"CODIGO DEPENDENCIA"}</definedName>
    <definedName name="DADADAD" hidden="1">{#N/A,#N/A,TRUE,"CODIGO DEPENDENCIA"}</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base" localSheetId="2">#REF!</definedName>
    <definedName name="Database" localSheetId="3">#REF!</definedName>
    <definedName name="Database">#REF!</definedName>
    <definedName name="Datos" localSheetId="3">#REF!</definedName>
    <definedName name="Datos">#REF!</definedName>
    <definedName name="datos2">#N/A</definedName>
    <definedName name="datoseq">'[67]Dto Equipos'!$A$3:$E$20</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AF" localSheetId="2">#REF!</definedName>
    <definedName name="DCAF" localSheetId="3">#REF!</definedName>
    <definedName name="DCAF">#REF!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3">[2]!ERR</definedName>
    <definedName name="dd">[2]!ERR</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D" localSheetId="2">IF([0]!LG=9,IF(ISERROR([0]!PVT),"",[0]!PVT),"")</definedName>
    <definedName name="DDDDD" localSheetId="3">IF([0]!LG=9,IF(ISERROR([0]!PVT),"",[0]!PVT),"")</definedName>
    <definedName name="DDDDD">IF([0]!LG=9,IF(ISERROR([0]!PVT),"",[0]!PVT),"")</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W" localSheetId="3">#REF!</definedName>
    <definedName name="DDW">#REF!</definedName>
    <definedName name="De" localSheetId="0">[49]FACTORES!#REF!</definedName>
    <definedName name="De" localSheetId="1">[49]FACTORES!#REF!</definedName>
    <definedName name="De" localSheetId="3">[49]FACTORES!#REF!</definedName>
    <definedName name="De">[49]FACTORES!#REF!</definedName>
    <definedName name="De_6" localSheetId="0">#REF!</definedName>
    <definedName name="De_6" localSheetId="1">#REF!</definedName>
    <definedName name="De_6" localSheetId="3">#REF!</definedName>
    <definedName name="De_6">#REF!</definedName>
    <definedName name="De_8" localSheetId="0">#REF!</definedName>
    <definedName name="De_8" localSheetId="1">#REF!</definedName>
    <definedName name="De_8" localSheetId="3">#REF!</definedName>
    <definedName name="De_8">#REF!</definedName>
    <definedName name="Decision" localSheetId="3">#REF!</definedName>
    <definedName name="Decision">#REF!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FLEXION_GG" localSheetId="3">TRUNC(ABS(#REF!))</definedName>
    <definedName name="DEFLEXION_GG">TRUNC(ABS(#REF!))</definedName>
    <definedName name="DEFLEXION_MM" localSheetId="2">#N/A</definedName>
    <definedName name="DEFLEXION_MM" localSheetId="3">#N/A</definedName>
    <definedName name="DEFLEXION_MM">#N/A</definedName>
    <definedName name="dem.pav">'[16]factores A.N.'!$E$15:$E$306</definedName>
    <definedName name="Departamento" localSheetId="2">#REF!</definedName>
    <definedName name="Departamento" localSheetId="3">#REF!</definedName>
    <definedName name="Departamento">#REF!</definedName>
    <definedName name="dergu">[68]otros!$A$6:$A$1235</definedName>
    <definedName name="deriv" localSheetId="2">#REF!</definedName>
    <definedName name="deriv" localSheetId="3">#REF!</definedName>
    <definedName name="deriv">#REF!</definedName>
    <definedName name="DESC_APU" localSheetId="2">IF([54]apu!XFC1="",IF([54]apu!XFD1="",IF([54]apu!XFC1048576="","",DIRECTO),""),'FACTOR MULTIPLICADOR '!DESCRIPCION_APU)</definedName>
    <definedName name="DESC_APU" localSheetId="3">IF([54]apu!XFC1="",IF([54]apu!XFD1="",IF([54]apu!XFC1048576="","",[0]!DIRECTO),""),'PAPSO INTERVENTORIA'!DESCRIPCION_APU)</definedName>
    <definedName name="DESC_APU">IF([54]apu!XFC1="",IF([54]apu!XFD1="",IF([54]apu!XFC1048576="","",DIRECTO),""),DESCRIPCION_APU)</definedName>
    <definedName name="DESC_AUX">IF([54]Auxiliares!$A1="",IF([54]Auxiliares!$A1048576="","","DIRECTO:  "&amp;TEXT(ROUNDUP(SUMIF([54]Auxiliares!$A$1:$A$65536,[54]Auxiliares!$A1048576,[54]Auxiliares!$G$1:$G$65536)/2,0),"#,##0")&amp;" / "&amp;VLOOKUP([54]Auxiliares!$A1048576,[54]Insumos!$D$1:$F$65536,3,FALSE)),IF([54]Auxiliares!$A1="","",VLOOKUP([54]Auxiliares!$B1,[54]Insumos!$D$1:$E$65536,2,FALSE)))</definedName>
    <definedName name="DESC1">[69]ITEMS!$B$2</definedName>
    <definedName name="DESC521">[70]ITEMS!$B$522</definedName>
    <definedName name="descapote" localSheetId="2" hidden="1">{"TAB1",#N/A,TRUE,"GENERAL";"TAB2",#N/A,TRUE,"GENERAL";"TAB3",#N/A,TRUE,"GENERAL";"TAB4",#N/A,TRUE,"GENERAL";"TAB5",#N/A,TRUE,"GENERAL"}</definedName>
    <definedName name="descapote" localSheetId="3" hidden="1">{"TAB1",#N/A,TRUE,"GENERAL";"TAB2",#N/A,TRUE,"GENERAL";"TAB3",#N/A,TRUE,"GENERAL";"TAB4",#N/A,TRUE,"GENERAL";"TAB5",#N/A,TRUE,"GENERAL"}</definedName>
    <definedName name="descapote" hidden="1">{"TAB1",#N/A,TRUE,"GENERAL";"TAB2",#N/A,TRUE,"GENERAL";"TAB3",#N/A,TRUE,"GENERAL";"TAB4",#N/A,TRUE,"GENERAL";"TAB5",#N/A,TRUE,"GENERAL"}</definedName>
    <definedName name="Descrip_cuadrillas">[65]Cuadrillas!$A$15:$A$77</definedName>
    <definedName name="Descrip_equipos">[65]Equ!$A$15:$A$102</definedName>
    <definedName name="Descrip_transporte">[65]Trans!$A$18:$A$65</definedName>
    <definedName name="Descripción">[65]Mat!$A$11:$A$1041</definedName>
    <definedName name="DESCRIPCION_APU" localSheetId="2">IF(ISERROR(SEARCH("-",[54]apu!$B1,3)),INSUMO,[0]!item)</definedName>
    <definedName name="DESCRIPCION_APU" localSheetId="3">IF(ISERROR(SEARCH("-",[54]apu!$B1,3)),[0]!INSUMO,'PAPSO INTERVENTORIA'!item)</definedName>
    <definedName name="DESCRIPCION_APU">IF(ISERROR(SEARCH("-",[54]apu!$B1,3)),INSUMO,[0]!item)</definedName>
    <definedName name="DescripcionVenta" localSheetId="3">#REF!</definedName>
    <definedName name="DescripcionVenta">#REF!</definedName>
    <definedName name="DESCRP1">[25]DATOS!$D$2</definedName>
    <definedName name="DESCRP2">[25]DATOS!$D$3</definedName>
    <definedName name="DESM">[13]INSUMOS!$D$108</definedName>
    <definedName name="DestinoConsultoria" localSheetId="2">#REF!</definedName>
    <definedName name="DestinoConsultoria" localSheetId="3">#REF!</definedName>
    <definedName name="DestinoConsultoria">#REF!</definedName>
    <definedName name="DestinoObra" localSheetId="3">#REF!</definedName>
    <definedName name="DestinoObra">#REF!</definedName>
    <definedName name="df"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[71]EQALT!$G$10:$BL$65</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DIUFQIRY" localSheetId="2">'FACTOR MULTIPLICADOR '!ERR</definedName>
    <definedName name="DGDIUFQIRY" localSheetId="3">'PAPSO INTERVENTORIA'!ERR</definedName>
    <definedName name="DGDIUFQIRY">[0]!ERR</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24hr" localSheetId="2">#REF!</definedName>
    <definedName name="dia24hr" localSheetId="3">#REF!</definedName>
    <definedName name="dia24hr">#REF!</definedName>
    <definedName name="DIAGON">[13]INSUMOS!$D$162</definedName>
    <definedName name="diametros">#N/A</definedName>
    <definedName name="DIANKIJ" localSheetId="2">#REF!,#REF!,#REF!,#REF!,#REF!,#REF!,#REF!,#REF!,#REF!</definedName>
    <definedName name="DIANKIJ" localSheetId="3">#REF!,#REF!,#REF!,#REF!,#REF!,#REF!,#REF!,#REF!,#REF!</definedName>
    <definedName name="DIANKIJ">#REF!,#REF!,#REF!,#REF!,#REF!,#REF!,#REF!,#REF!,#REF!</definedName>
    <definedName name="dias" localSheetId="3">#REF!</definedName>
    <definedName name="dias">#REF!</definedName>
    <definedName name="DIAS_DEL_MES" localSheetId="3">#REF!</definedName>
    <definedName name="DIAS_DEL_MES">#REF!</definedName>
    <definedName name="dias_semana" localSheetId="3">#REF!</definedName>
    <definedName name="dias_semana">#REF!</definedName>
    <definedName name="Dias_semanales" localSheetId="3">#REF!</definedName>
    <definedName name="Dias_semanales">#REF!</definedName>
    <definedName name="DIAS_SEMANAS" localSheetId="3">#REF!</definedName>
    <definedName name="DIAS_SEMANAS">#REF!</definedName>
    <definedName name="DIASDELMES" localSheetId="3">#REF!</definedName>
    <definedName name="DIASDELMES">#REF!</definedName>
    <definedName name="DIC" localSheetId="3">#REF!</definedName>
    <definedName name="DIC">#REF!</definedName>
    <definedName name="DifConsultoriaFM" localSheetId="3">#REF!</definedName>
    <definedName name="DifConsultoriaFM">#REF!</definedName>
    <definedName name="DIRECTO">"DIRECTO:  "&amp;TEXT(ROUNDUP(SUMIF([54]apu!$A$1:$A$65536,[54]apu!$A1048576,[54]apu!$G$1:$G$65536)/2,0),"#,##0")&amp;" / "&amp;VLOOKUP([54]apu!$A1048576,'[54]Ppto completo'!$D$1:$F$65536,3,FALSE)</definedName>
    <definedName name="DIRECTO1">[72]APU!$U$132</definedName>
    <definedName name="DIRECTO10">[72]APU!$U$681</definedName>
    <definedName name="DIRECTO100">[72]APU!$U$6171</definedName>
    <definedName name="DIRECTO101">[72]APU!$U$6232</definedName>
    <definedName name="DIRECTO102">[72]APU!$U$6293</definedName>
    <definedName name="DIRECTO103">[72]APU!$U$6354</definedName>
    <definedName name="DIRECTO104">[72]APU!$U$6415</definedName>
    <definedName name="DIRECTO105">[72]APU!$U$6476</definedName>
    <definedName name="DIRECTO11">[72]APU!$U$742</definedName>
    <definedName name="DIRECTO12">[72]APU!$U$803</definedName>
    <definedName name="DIRECTO124">[72]APU!$U$7635</definedName>
    <definedName name="DIRECTO125">[72]APU!$U$7696</definedName>
    <definedName name="DIRECTO126">[72]APU!$U$7757</definedName>
    <definedName name="DIRECTO127">[72]APU!$U$7818</definedName>
    <definedName name="DIRECTO128">[72]APU!$U$7879</definedName>
    <definedName name="DIRECTO129">[72]APU!$U$7940</definedName>
    <definedName name="DIRECTO13">[72]APU!$U$864</definedName>
    <definedName name="DIRECTO130">[72]APU!$U$8001</definedName>
    <definedName name="DIRECTO131">[72]APU!$U$8062</definedName>
    <definedName name="DIRECTO132">[72]APU!$U$8123</definedName>
    <definedName name="DIRECTO133">[72]APU!$U$8184</definedName>
    <definedName name="DIRECTO134">[72]APU!$U$8245</definedName>
    <definedName name="DIRECTO14">[72]APU!$U$925</definedName>
    <definedName name="DIRECTO15">[72]APU!$U$986</definedName>
    <definedName name="DIRECTO16">[72]APU!$U$1047</definedName>
    <definedName name="DIRECTO17">[72]APU!$U$1108</definedName>
    <definedName name="DIRECTO18">[72]APU!$U$1169</definedName>
    <definedName name="DIRECTO2">[72]APU!$U$193</definedName>
    <definedName name="DIRECTO2.10">[72]APU!$U$14889</definedName>
    <definedName name="DIRECTO2.11">[72]APU!$U$14950</definedName>
    <definedName name="DIRECTO2.12">[72]APU!$U$15011</definedName>
    <definedName name="DIRECTO2.9">[72]APU!$U$11839</definedName>
    <definedName name="DIRECTO21">[72]APU!$U$1352</definedName>
    <definedName name="DIRECTO22">[72]APU!$U$1413</definedName>
    <definedName name="DIRECTO23">[72]APU!$U$1474</definedName>
    <definedName name="DIRECTO24">[72]APU!$U$1535</definedName>
    <definedName name="DIRECTO25">[72]APU!$U$1596</definedName>
    <definedName name="DIRECTO26">[72]APU!$U$1657</definedName>
    <definedName name="DIRECTO27">[72]APU!$U$1718</definedName>
    <definedName name="DIRECTO28">[72]APU!$U$1779</definedName>
    <definedName name="DIRECTO29">[72]APU!$U$1840</definedName>
    <definedName name="DIRECTO3">[72]APU!$U$254</definedName>
    <definedName name="DIRECTO3.15">[72]APU!$U$8667</definedName>
    <definedName name="DIRECTO3.16">[72]APU!$U$8728</definedName>
    <definedName name="DIRECTO3.17">[72]APU!$U$8789</definedName>
    <definedName name="DIRECTO3.18">[72]APU!$U$8850</definedName>
    <definedName name="DIRECTO3.19">[72]APU!$U$8911</definedName>
    <definedName name="DIRECTO3.20">[72]APU!$U$8972</definedName>
    <definedName name="DIRECTO3.21">[72]APU!$U$11961</definedName>
    <definedName name="DIRECTO3.22">[72]APU!$U$14523</definedName>
    <definedName name="DIRECTO3.23">[72]APU!$U$15133</definedName>
    <definedName name="DIRECTO3.24">[72]APU!$U$16292</definedName>
    <definedName name="DIRECTO3.25">[72]APU!$U$16353</definedName>
    <definedName name="DIRECTO3.26">[72]APU!$U$16414</definedName>
    <definedName name="DIRECTO3.27">[72]APU!$U$16475</definedName>
    <definedName name="DIRECTO3.28">[72]APU!$U$16536</definedName>
    <definedName name="DIRECTO30">[72]APU!$U$1901</definedName>
    <definedName name="DIRECTO31">[72]APU!$U$1962</definedName>
    <definedName name="DIRECTO32">[72]APU!$U$2023</definedName>
    <definedName name="DIRECTO33">[72]APU!$U$2084</definedName>
    <definedName name="DIRECTO34">[72]APU!$U$2145</definedName>
    <definedName name="DIRECTO35">[72]APU!$U$2206</definedName>
    <definedName name="DIRECTO36">[72]APU!$U$2267</definedName>
    <definedName name="DIRECTO368">[73]APU!$U$21411</definedName>
    <definedName name="DIRECTO369">[73]APU!$U$21469</definedName>
    <definedName name="DIRECTO37">[72]APU!$U$2328</definedName>
    <definedName name="DIRECTO370">[73]APU!$U$21527</definedName>
    <definedName name="DIRECTO371">[73]APU!$U$21585</definedName>
    <definedName name="DIRECTO372">[73]APU!$U$21643</definedName>
    <definedName name="DIRECTO373">[73]APU!$U$21701</definedName>
    <definedName name="DIRECTO374">[73]APU!$U$21759</definedName>
    <definedName name="DIRECTO375">[73]APU!$U$21817</definedName>
    <definedName name="DIRECTO376">[73]APU!$U$21875</definedName>
    <definedName name="DIRECTO377">[73]APU!$U$21933</definedName>
    <definedName name="DIRECTO378">[73]APU!$U$21991</definedName>
    <definedName name="DIRECTO379">[73]APU!$U$22049</definedName>
    <definedName name="DIRECTO38">[72]APU!$U$2389</definedName>
    <definedName name="DIRECTO380">[73]APU!$U$22107</definedName>
    <definedName name="DIRECTO39">[72]APU!$U$2450</definedName>
    <definedName name="DIRECTO4">[72]APU!$U$315</definedName>
    <definedName name="DIRECTO4.20">[72]APU!$U$9216</definedName>
    <definedName name="DIRECTO4.21">[72]APU!$U$9277</definedName>
    <definedName name="DIRECTO4.22">[72]APU!$U$9338</definedName>
    <definedName name="DIRECTO4.23">[72]APU!$U$9399</definedName>
    <definedName name="DIRECTO4.24">[72]APU!$U$9460</definedName>
    <definedName name="DIRECTO4.25">[72]APU!$U$9521</definedName>
    <definedName name="DIRECTO4.26">[72]APU!$U$9582</definedName>
    <definedName name="DIRECTO4.27">[72]APU!$U$9643</definedName>
    <definedName name="DIRECTO4.28">[72]APU!$U$9704</definedName>
    <definedName name="DIRECTO4.29">[72]APU!$U$9765</definedName>
    <definedName name="DIRECTO4.30">[72]APU!$U$9826</definedName>
    <definedName name="DIRECTO4.31">[72]APU!$U$9887</definedName>
    <definedName name="DIRECTO4.32">[72]APU!$U$9948</definedName>
    <definedName name="DIRECTO4.33">[72]APU!$U$10009</definedName>
    <definedName name="DIRECTO4.34">[72]APU!$U$10070</definedName>
    <definedName name="DIRECTO4.35">[72]APU!$U$11595</definedName>
    <definedName name="DIRECTO4.36">[72]APU!$U$11656</definedName>
    <definedName name="DIRECTO4.37">[72]APU!$U$15987</definedName>
    <definedName name="DIRECTO4.38">[72]APU!$U$15194</definedName>
    <definedName name="DIRECTO4.39">[72]APU!$U$14279</definedName>
    <definedName name="DIRECTO4.40">[72]APU!$U$14340</definedName>
    <definedName name="DIRECTO4.41">[72]APU!$U$14401</definedName>
    <definedName name="DIRECTO4.42">[72]APU!$U$14462</definedName>
    <definedName name="DIRECTO4.43">[72]APU!$U$14584</definedName>
    <definedName name="DIRECTO4.44">[72]APU!$U$16048</definedName>
    <definedName name="DIRECTO4.45">[72]APU!$U$16109</definedName>
    <definedName name="DIRECTO4.46">[72]APU!$U$14706</definedName>
    <definedName name="DIRECTO4.47">[72]APU!$U$15926</definedName>
    <definedName name="DIRECTO4.48">[72]APU!$U$16170</definedName>
    <definedName name="DIRECTO4.49">[72]APU!$U$16231</definedName>
    <definedName name="DIRECTO4.50">[72]APU!$U$16902</definedName>
    <definedName name="DIRECTO4.51">[72]APU!$U$17634</definedName>
    <definedName name="DIRECTO4.52">[72]APU!$U$17695</definedName>
    <definedName name="DIRECTO40">[72]APU!$U$2511</definedName>
    <definedName name="DIRECTO41">[72]APU!$U$2572</definedName>
    <definedName name="DIRECTO42">[72]APU!$U$2633</definedName>
    <definedName name="DIRECTO43">[72]APU!$U$2694</definedName>
    <definedName name="DIRECTO44">[72]APU!$U$2755</definedName>
    <definedName name="DIRECTO45">[72]APU!$U$2816</definedName>
    <definedName name="DIRECTO46">[72]APU!$U$2877</definedName>
    <definedName name="DIRECTO47">[72]APU!$U$2938</definedName>
    <definedName name="DIRECTO48">[72]APU!$U$2999</definedName>
    <definedName name="DIRECTO481">[73]APU!$U$22165</definedName>
    <definedName name="DIRECTO482">[73]APU!$U$22223</definedName>
    <definedName name="DIRECTO483">[73]APU!$U$22281</definedName>
    <definedName name="DIRECTO484">[73]APU!$U$22339</definedName>
    <definedName name="DIRECTO485">[73]APU!$U$22397</definedName>
    <definedName name="DIRECTO486">[73]APU!$U$22455</definedName>
    <definedName name="DIRECTO487">[73]APU!$U$22513</definedName>
    <definedName name="DIRECTO488">[73]APU!$U$22571</definedName>
    <definedName name="DIRECTO489">[73]APU!$U$22629</definedName>
    <definedName name="DIRECTO49">[72]APU!$U$3060</definedName>
    <definedName name="DIRECTO490">[73]APU!$U$22687</definedName>
    <definedName name="DIRECTO491">[73]APU!$U$22745</definedName>
    <definedName name="DIRECTO492">[73]APU!$U$22803</definedName>
    <definedName name="DIRECTO493">[73]APU!$U$22861</definedName>
    <definedName name="DIRECTO494">[73]APU!$U$22919</definedName>
    <definedName name="DIRECTO495">[73]APU!$U$22977</definedName>
    <definedName name="DIRECTO496">[73]APU!$U$23035</definedName>
    <definedName name="DIRECTO497">[73]APU!$U$23093</definedName>
    <definedName name="DIRECTO498">[73]APU!$U$23151</definedName>
    <definedName name="DIRECTO499">[73]APU!$U$23209</definedName>
    <definedName name="DIRECTO5">[72]APU!$U$376</definedName>
    <definedName name="DIRECTO5.100">[72]APU!$U$12449</definedName>
    <definedName name="DIRECTO5.101">[72]APU!$U$12510</definedName>
    <definedName name="DIRECTO5.104">[72]APU!$U$12571</definedName>
    <definedName name="DIRECTO5.105">[72]APU!$U$12632</definedName>
    <definedName name="DIRECTO5.106">[72]APU!$U$12693</definedName>
    <definedName name="DIRECTO5.107">[72]APU!$U$12754</definedName>
    <definedName name="DIRECTO5.108">[72]APU!$U$12815</definedName>
    <definedName name="DIRECTO5.109">[72]APU!$U$12876</definedName>
    <definedName name="DIRECTO5.111">[72]APU!$U$12937</definedName>
    <definedName name="DIRECTO5.112">[72]APU!$U$12998</definedName>
    <definedName name="DIRECTO5.113">[72]APU!$U$14767</definedName>
    <definedName name="DIRECTO5.114">[72]APU!$U$14828</definedName>
    <definedName name="DIRECTO5.115">[72]APU!$U$15072</definedName>
    <definedName name="DIRECTO5.53">[72]APU!$U$10131</definedName>
    <definedName name="DIRECTO5.54">[72]APU!$U$10192</definedName>
    <definedName name="DIRECTO5.55">[72]APU!$U$10253</definedName>
    <definedName name="DIRECTO5.56">[72]APU!$U$10314</definedName>
    <definedName name="DIRECTO5.57">[72]APU!$U$10375</definedName>
    <definedName name="DIRECTO5.58">[72]APU!$U$10436</definedName>
    <definedName name="DIRECTO5.59">[72]APU!$U$10497</definedName>
    <definedName name="DIRECTO5.60">[72]APU!$U$10558</definedName>
    <definedName name="DIRECTO5.61">[72]APU!$U$10619</definedName>
    <definedName name="DIRECTO5.62">[72]APU!$U$10680</definedName>
    <definedName name="DIRECTO5.63">[72]APU!$U$10741</definedName>
    <definedName name="DIRECTO5.64">[72]APU!$U$10802</definedName>
    <definedName name="DIRECTO5.65">[72]APU!$U$10863</definedName>
    <definedName name="DIRECTO5.66">[72]APU!$U$10924</definedName>
    <definedName name="DIRECTO5.67">[72]APU!$U$10985</definedName>
    <definedName name="DIRECTO5.68">[72]APU!$U$11046</definedName>
    <definedName name="DIRECTO5.69">[72]APU!$U$11107</definedName>
    <definedName name="DIRECTO5.70">[72]APU!$U$11168</definedName>
    <definedName name="DIRECTO5.71">[72]APU!$U$11229</definedName>
    <definedName name="DIRECTO5.72">[72]APU!$U$12022</definedName>
    <definedName name="DIRECTO5.73">[72]APU!$U$12083</definedName>
    <definedName name="DIRECTO5.74">[72]APU!$U$12144</definedName>
    <definedName name="DIRECTO5.77">[72]APU!$U$12205</definedName>
    <definedName name="DIRECTO5.78">[72]APU!$U$12327</definedName>
    <definedName name="DIRECTO5.79">[72]APU!$U$12388</definedName>
    <definedName name="DIRECTO5.80">[72]APU!$U$12266</definedName>
    <definedName name="DIRECTO5.82">[72]APU!$U$14035</definedName>
    <definedName name="DIRECTO5.83">[72]APU!$U$14096</definedName>
    <definedName name="DIRECTO5.84">[72]APU!$U$13364</definedName>
    <definedName name="DIRECTO5.85">[72]APU!$U$13425</definedName>
    <definedName name="DIRECTO5.86">[72]APU!$U$13486</definedName>
    <definedName name="DIRECTO5.87">[72]APU!$U$13547</definedName>
    <definedName name="DIRECTO5.88">[72]APU!$U$13608</definedName>
    <definedName name="DIRECTO5.89">[72]APU!$U$13669</definedName>
    <definedName name="DIRECTO5.90">[72]APU!$U$13730</definedName>
    <definedName name="DIRECTO5.91">[72]APU!$U$13791</definedName>
    <definedName name="DIRECTO5.92">[72]APU!$U$13852</definedName>
    <definedName name="DIRECTO5.93">[72]APU!$U$13913</definedName>
    <definedName name="DIRECTO5.94">[72]APU!$U$13974</definedName>
    <definedName name="DIRECTO5.95">[72]APU!$U$13059</definedName>
    <definedName name="DIRECTO5.96">[72]APU!$U$13120</definedName>
    <definedName name="DIRECTO5.97">[72]APU!$U$13181</definedName>
    <definedName name="DIRECTO5.98">[72]APU!$U$13242</definedName>
    <definedName name="DIRECTO5.99">[72]APU!$U$13303</definedName>
    <definedName name="DIRECTO50">[72]APU!$U$3121</definedName>
    <definedName name="DIRECTO500">[73]APU!$U$23267</definedName>
    <definedName name="DIRECTO501">[73]APU!$U$23325</definedName>
    <definedName name="DIRECTO502">[73]APU!$U$23383</definedName>
    <definedName name="DIRECTO503">[73]APU!$U$23441</definedName>
    <definedName name="DIRECTO504">[73]APU!$U$23499</definedName>
    <definedName name="DIRECTO505">[73]APU!$U$23557</definedName>
    <definedName name="DIRECTO506">[73]APU!$U$23615</definedName>
    <definedName name="DIRECTO507">[73]APU!$U$23673</definedName>
    <definedName name="DIRECTO508">[73]APU!$U$23731</definedName>
    <definedName name="DIRECTO509">[73]APU!$U$23789</definedName>
    <definedName name="DIRECTO51">[72]APU!$U$3182</definedName>
    <definedName name="DIRECTO510">[73]APU!$U$23847</definedName>
    <definedName name="DIRECTO511">[73]APU!$U$23905</definedName>
    <definedName name="DIRECTO512">[73]APU!$U$23963</definedName>
    <definedName name="DIRECTO513">[73]APU!$U$24021</definedName>
    <definedName name="DIRECTO514">[73]APU!$U$24079</definedName>
    <definedName name="DIRECTO515">[73]APU!$U$24137</definedName>
    <definedName name="DIRECTO516">[73]APU!$U$24195</definedName>
    <definedName name="DIRECTO517">[73]APU!$U$24253</definedName>
    <definedName name="DIRECTO518">[73]APU!$U$24311</definedName>
    <definedName name="DIRECTO519">[73]APU!$U$24369</definedName>
    <definedName name="DIRECTO52">[72]APU!$U$3243</definedName>
    <definedName name="DIRECTO520">[73]APU!$U$24427</definedName>
    <definedName name="DIRECTO521">[73]APU!$U$24485</definedName>
    <definedName name="DIRECTO522">[73]APU!$U$24543</definedName>
    <definedName name="DIRECTO523">[73]APU!$U$24601</definedName>
    <definedName name="DIRECTO524">[73]APU!$U$24659</definedName>
    <definedName name="DIRECTO525">[73]APU!$U$24717</definedName>
    <definedName name="DIRECTO526">[73]APU!$U$24775</definedName>
    <definedName name="DIRECTO527">[73]APU!$U$24833</definedName>
    <definedName name="DIRECTO528">[73]APU!$U$24891</definedName>
    <definedName name="DIRECTO529">[73]APU!$U$24949</definedName>
    <definedName name="DIRECTO53">[72]APU!$U$3304</definedName>
    <definedName name="DIRECTO530">[73]APU!$U$25007</definedName>
    <definedName name="DIRECTO531">[73]APU!$U$25065</definedName>
    <definedName name="DIRECTO532">[73]APU!$U$25123</definedName>
    <definedName name="DIRECTO533">[73]APU!$U$25181</definedName>
    <definedName name="DIRECTO534">[73]APU!$U$25239</definedName>
    <definedName name="DIRECTO535">[73]APU!$U$25297</definedName>
    <definedName name="DIRECTO536">[73]APU!$U$25355</definedName>
    <definedName name="DIRECTO537">[73]APU!$U$25413</definedName>
    <definedName name="DIRECTO538">[73]APU!$U$25471</definedName>
    <definedName name="DIRECTO539">[73]APU!$U$25529</definedName>
    <definedName name="DIRECTO54">[72]APU!$U$3365</definedName>
    <definedName name="DIRECTO540">[73]APU!$U$25587</definedName>
    <definedName name="DIRECTO541">[73]APU!$U$25645</definedName>
    <definedName name="DIRECTO542">[73]APU!$U$25703</definedName>
    <definedName name="DIRECTO543">[73]APU!$U$25761</definedName>
    <definedName name="DIRECTO544">[73]APU!$U$25819</definedName>
    <definedName name="DIRECTO545">[73]APU!$U$25877</definedName>
    <definedName name="DIRECTO546">[73]APU!$U$25935</definedName>
    <definedName name="DIRECTO547">[73]APU!$U$25993</definedName>
    <definedName name="DIRECTO548">[73]APU!$U$26051</definedName>
    <definedName name="DIRECTO549">[73]APU!$U$26109</definedName>
    <definedName name="DIRECTO55">[72]APU!$U$3426</definedName>
    <definedName name="DIRECTO550">[73]APU!$U$26167</definedName>
    <definedName name="DIRECTO551">[73]APU!$U$26225</definedName>
    <definedName name="DIRECTO552">[73]APU!$U$26283</definedName>
    <definedName name="DIRECTO553">[73]APU!$U$26341</definedName>
    <definedName name="DIRECTO554">[73]APU!$U$26399</definedName>
    <definedName name="DIRECTO555">[73]APU!$U$26457</definedName>
    <definedName name="directo556">[73]APU!$U$26515</definedName>
    <definedName name="DIRECTO557">[73]APU!$U$26573</definedName>
    <definedName name="DIRECTO558">[73]APU!$U$26631</definedName>
    <definedName name="DIRECTO559">[73]APU!$U$26689</definedName>
    <definedName name="DIRECTO56">[72]APU!$U$3487</definedName>
    <definedName name="DIRECTO560">[73]APU!$U$26747</definedName>
    <definedName name="DIRECTO561">[73]APU!$U$26805</definedName>
    <definedName name="DIRECTO562">[73]APU!$U$26863</definedName>
    <definedName name="directo563">[73]APU!$U$26921</definedName>
    <definedName name="DIRECTO57">[72]APU!$U$3548</definedName>
    <definedName name="DIRECTO58">[72]APU!$U$3609</definedName>
    <definedName name="DIRECTO59">[72]APU!$U$3670</definedName>
    <definedName name="DIRECTO6">[72]APU!$U$437</definedName>
    <definedName name="DIRECTO60">[72]APU!$U$3731</definedName>
    <definedName name="DIRECTO61">[72]APU!$U$3792</definedName>
    <definedName name="DIRECTO62">[72]APU!$U$3853</definedName>
    <definedName name="DIRECTO63">[72]APU!$U$3914</definedName>
    <definedName name="DIRECTO64">[72]APU!$U$3975</definedName>
    <definedName name="DIRECTO65">[72]APU!$U$4036</definedName>
    <definedName name="DIRECTO66">[72]APU!$U$4097</definedName>
    <definedName name="DIRECTO67">[72]APU!$U$4158</definedName>
    <definedName name="DIRECTO68">[72]APU!$U$4219</definedName>
    <definedName name="DIRECTO69">[72]APU!$U$4280</definedName>
    <definedName name="DIRECTO7">[72]APU!$U$498</definedName>
    <definedName name="DIRECTO7.12">[72]APU!$U$8305</definedName>
    <definedName name="DIRECTO7.13">[72]APU!$U$8366</definedName>
    <definedName name="DIRECTO7.14">[72]APU!$U$8427</definedName>
    <definedName name="DIRECTO7.15">[72]APU!$U$8488</definedName>
    <definedName name="DIRECTO7.16">[72]APU!$U$8606</definedName>
    <definedName name="DIRECTO7.17">[72]APU!$U$11290</definedName>
    <definedName name="DIRECTO7.18">[72]APU!$U$11351</definedName>
    <definedName name="DIRECTO7.19">[72]APU!$U$11412</definedName>
    <definedName name="DIRECTO7.20">[72]APU!$U$11473</definedName>
    <definedName name="DIRECTO7.21">[72]APU!$U$11534</definedName>
    <definedName name="DIRECTO7.22">[72]APU!$U$11717</definedName>
    <definedName name="DIRECTO7.23">[72]APU!$U$11778</definedName>
    <definedName name="DIRECTO7.24">[72]APU!$U$14645</definedName>
    <definedName name="DIRECTO7.25">[72]APU!$U$15255</definedName>
    <definedName name="DIRECTO7.26">[72]APU!$U$15316</definedName>
    <definedName name="DIRECTO7.27">[72]APU!$U$15377</definedName>
    <definedName name="DIRECTO7.28">[72]APU!$U$15438</definedName>
    <definedName name="DIRECTO7.29">[72]APU!$U$15499</definedName>
    <definedName name="DIRECTO7.30">[72]APU!$U$15560</definedName>
    <definedName name="DIRECTO7.31">[72]APU!$U$15621</definedName>
    <definedName name="DIRECTO7.32">[72]APU!$U$15682</definedName>
    <definedName name="DIRECTO7.33">[72]APU!$U$15743</definedName>
    <definedName name="DIRECTO7.34">[72]APU!$U$15804</definedName>
    <definedName name="DIRECTO7.35">[72]APU!$U$15865</definedName>
    <definedName name="DIRECTO7.36">[72]APU!$U$17085</definedName>
    <definedName name="DIRECTO7.37">[72]APU!$U$17268</definedName>
    <definedName name="DIRECTO7.38">[72]APU!$U$17207</definedName>
    <definedName name="DIRECTO7.39">[72]APU!$U$17390</definedName>
    <definedName name="DIRECTO7.40">[72]APU!$U$17451</definedName>
    <definedName name="DIRECTO7.41">[72]APU!$U$17512</definedName>
    <definedName name="DIRECTO7.42">[72]APU!$U$17146</definedName>
    <definedName name="DIRECTO7.43">[72]APU!$U$17573</definedName>
    <definedName name="DIRECTO7.44">[72]APU!$U$17329</definedName>
    <definedName name="DIRECTO70">[72]APU!$U$4341</definedName>
    <definedName name="DIRECTO71">[72]APU!$U$4402</definedName>
    <definedName name="DIRECTO72">[72]APU!$U$4463</definedName>
    <definedName name="DIRECTO73">[72]APU!$U$4524</definedName>
    <definedName name="DIRECTO74">[72]APU!$U$4585</definedName>
    <definedName name="DIRECTO75">[72]APU!$U$4646</definedName>
    <definedName name="DIRECTO76">[72]APU!$U$4707</definedName>
    <definedName name="DIRECTO77">[72]APU!$U$4768</definedName>
    <definedName name="DIRECTO78">[72]APU!$U$4829</definedName>
    <definedName name="DIRECTO79">[72]APU!$U$4890</definedName>
    <definedName name="DIRECTO8">[72]APU!$U$559</definedName>
    <definedName name="DIRECTO80">[72]APU!$U$4951</definedName>
    <definedName name="DIRECTO81">[72]APU!$U$5012</definedName>
    <definedName name="DIRECTO82">[72]APU!$U$5073</definedName>
    <definedName name="DIRECTO83">[72]APU!$U$5134</definedName>
    <definedName name="DIRECTO84">[72]APU!$U$5195</definedName>
    <definedName name="DIRECTO85">[72]APU!$U$5256</definedName>
    <definedName name="DIRECTO86">[72]APU!$U$5317</definedName>
    <definedName name="DIRECTO87">[72]APU!$U$5378</definedName>
    <definedName name="DIRECTO88">[72]APU!$U$5439</definedName>
    <definedName name="DIRECTO89">[72]APU!$U$5500</definedName>
    <definedName name="DIRECTO9">[72]APU!$U$620</definedName>
    <definedName name="DIRECTO9.1">[72]APU!$U$16597</definedName>
    <definedName name="DIRECTO9.2">[72]APU!$U$16658</definedName>
    <definedName name="DIRECTO9.3">[72]APU!$U$16719</definedName>
    <definedName name="DIRECTO9.4">[72]APU!$U$16780</definedName>
    <definedName name="DIRECTO9.5">[72]APU!$U$16841</definedName>
    <definedName name="DIRECTO90">[72]APU!$U$5561</definedName>
    <definedName name="DIRECTO91">[72]APU!$U$5622</definedName>
    <definedName name="DIRECTO92">[72]APU!$U$5683</definedName>
    <definedName name="DIRECTO93">[72]APU!$U$5744</definedName>
    <definedName name="DIRECTO94">[72]APU!$U$5805</definedName>
    <definedName name="DIRECTO95">[72]APU!$U$5866</definedName>
    <definedName name="DIRECTO96">[72]APU!$U$5927</definedName>
    <definedName name="DIRECTO97">[72]APU!$U$5988</definedName>
    <definedName name="DIRECTO98">[72]APU!$U$6049</definedName>
    <definedName name="DIRECTO99">[72]APU!$U$6110</definedName>
    <definedName name="DIRECTOS">'[50]Costos Directos (Base)'!$B$6:$B$25</definedName>
    <definedName name="DISP" localSheetId="3">'[47]CALC PROD MENSUAL'!#REF!</definedName>
    <definedName name="DISP">'[47]CALC PROD MENSUAL'!#REF!</definedName>
    <definedName name="DISPONIBILIDAD" localSheetId="3">'[45]CALC PROD MENSUAL'!#REF!</definedName>
    <definedName name="DISPONIBILIDAD">'[45]CALC PROD MENSUAL'!#REF!</definedName>
    <definedName name="Diversos" localSheetId="2">#REF!</definedName>
    <definedName name="Diversos" localSheetId="3">#REF!</definedName>
    <definedName name="Diversos">#REF!</definedName>
    <definedName name="DIVISION">#N/A</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olar">'[42]DAT EQUIP'!$G$11</definedName>
    <definedName name="dos">#N/A</definedName>
    <definedName name="DR" localSheetId="0">#REF!</definedName>
    <definedName name="DR" localSheetId="1">#REF!</definedName>
    <definedName name="DR" localSheetId="3">#REF!</definedName>
    <definedName name="DR">#REF!</definedName>
    <definedName name="Drenaje" localSheetId="3">#REF!</definedName>
    <definedName name="Drenaje">#REF!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uitama" localSheetId="2">#REF!</definedName>
    <definedName name="Duitama" localSheetId="3">#REF!</definedName>
    <definedName name="Duitama">#REF!</definedName>
    <definedName name="DuracionMeses" localSheetId="3">#REF!</definedName>
    <definedName name="DuracionMeses">#REF!</definedName>
    <definedName name="DuracionSemanas" localSheetId="3">#REF!</definedName>
    <definedName name="DuracionSemanas">#REF!</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0">#REF!</definedName>
    <definedName name="E" localSheetId="1">#REF!</definedName>
    <definedName name="e" localSheetId="3">#REF!</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'FACTOR MULTIPLICADOR '!ERR</definedName>
    <definedName name="EE" localSheetId="3">'PAPSO INTERVENTORIA'!ERR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[74]AIU!$A$1:$IU$4</definedName>
    <definedName name="EFECTIVO" localSheetId="2">[75]BAL.GRAL!#REF!</definedName>
    <definedName name="EFECTIVO" localSheetId="3">[75]BAL.GRAL!#REF!</definedName>
    <definedName name="EFECTIVO">[75]BAL.GRAL!#REF!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LECTRICA" localSheetId="3">[76]anexo2!#REF!</definedName>
    <definedName name="ELECTRICA">[76]anexo2!#REF!</definedName>
    <definedName name="ELECTRICAS" localSheetId="3">[76]anexo2!#REF!</definedName>
    <definedName name="ELECTRICAS">[76]anexo2!#REF!</definedName>
    <definedName name="elementos">[77]Sheet2!$A$2:$A$85</definedName>
    <definedName name="End_Bal" localSheetId="2">#REF!</definedName>
    <definedName name="End_Bal" localSheetId="3">#REF!</definedName>
    <definedName name="End_Bal">#REF!</definedName>
    <definedName name="ENE" localSheetId="3">#REF!</definedName>
    <definedName name="ENE">#REF!</definedName>
    <definedName name="Ensayos" localSheetId="3">#REF!</definedName>
    <definedName name="Ensayos">#REF!</definedName>
    <definedName name="ENT.A1" localSheetId="0">[78]CANT.5921!#REF!</definedName>
    <definedName name="ENT.A1" localSheetId="1">[78]CANT.5921!#REF!</definedName>
    <definedName name="ENT.A1" localSheetId="3">[78]CANT.5921!#REF!</definedName>
    <definedName name="ENT.A1">[78]CANT.5921!#REF!</definedName>
    <definedName name="ENT.ESP" localSheetId="0">[78]CANT.5921!#REF!</definedName>
    <definedName name="ENT.ESP" localSheetId="1">[78]CANT.5921!#REF!</definedName>
    <definedName name="ENT.ESP" localSheetId="3">[78]CANT.5921!#REF!</definedName>
    <definedName name="ENT.ESP">[78]CANT.5921!#REF!</definedName>
    <definedName name="ENTIB" localSheetId="0">#REF!</definedName>
    <definedName name="ENTIB" localSheetId="1">#REF!</definedName>
    <definedName name="ENTIB" localSheetId="3">#REF!</definedName>
    <definedName name="ENTIB">#REF!</definedName>
    <definedName name="ENTIBADO" localSheetId="0">[79]TUBERIA!#REF!</definedName>
    <definedName name="ENTIBADO" localSheetId="1">[79]TUBERIA!#REF!</definedName>
    <definedName name="ENTIBADO" localSheetId="3">[79]TUBERIA!#REF!</definedName>
    <definedName name="ENTIBADO">[79]TUBERIA!#REF!</definedName>
    <definedName name="EQ" localSheetId="2">#REF!</definedName>
    <definedName name="EQ" localSheetId="3">#REF!</definedName>
    <definedName name="EQ">#REF!</definedName>
    <definedName name="EQUI" localSheetId="2">#REF!</definedName>
    <definedName name="EQUI" localSheetId="3">#REF!</definedName>
    <definedName name="EQUI">#REF!</definedName>
    <definedName name="equip" localSheetId="3">#REF!</definedName>
    <definedName name="equip">#REF!</definedName>
    <definedName name="equipo">[80]Equipo!$A$7:$A$65536</definedName>
    <definedName name="EQUIPO_1">[81]EQUIPO!$B$2:$D$36</definedName>
    <definedName name="EQUIPO_2">[82]Equipo!$A$7:$A$65536</definedName>
    <definedName name="equipo2" localSheetId="2">#REF!</definedName>
    <definedName name="equipo2" localSheetId="3">#REF!</definedName>
    <definedName name="equipo2">#REF!</definedName>
    <definedName name="EQUIPOS">[19]Equipo!$A$16:$G$79</definedName>
    <definedName name="EQUPOS">'[83]Equipo y Materiales'!$C$3:$C$32</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 localSheetId="2">#REF!</definedName>
    <definedName name="er" localSheetId="3">#REF!</definedName>
    <definedName name="er">#REF!</definedName>
    <definedName name="EREE" localSheetId="3">#REF!</definedName>
    <definedName name="EREE">#REF!</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[2]!ERR</definedName>
    <definedName name="ES">[2]!ERR</definedName>
    <definedName name="ESC" localSheetId="2">IF([0]!LG=9,FES,"")</definedName>
    <definedName name="ESC" localSheetId="3">IF([0]!LG=9,FES,"")</definedName>
    <definedName name="ESC">IF([0]!LG=9,FES,"")</definedName>
    <definedName name="ESCALERA">[13]A.P.U.!$G$367</definedName>
    <definedName name="ESP_PAV" localSheetId="0">#REF!</definedName>
    <definedName name="ESP_PAV" localSheetId="1">#REF!</definedName>
    <definedName name="ESP_PAV" localSheetId="3">#REF!</definedName>
    <definedName name="ESP_PAV">#REF!</definedName>
    <definedName name="ESP1S" localSheetId="0">#REF!</definedName>
    <definedName name="ESP1S" localSheetId="1">#REF!</definedName>
    <definedName name="ESP1S" localSheetId="3">#REF!</definedName>
    <definedName name="ESP1S">#REF!</definedName>
    <definedName name="ESP2S" localSheetId="0">#REF!</definedName>
    <definedName name="ESP2S" localSheetId="1">#REF!</definedName>
    <definedName name="ESP2S" localSheetId="3">#REF!</definedName>
    <definedName name="ESP2S">#REF!</definedName>
    <definedName name="ESPECIFICACION" localSheetId="3">#REF!</definedName>
    <definedName name="ESPECIFICACION">#REF!</definedName>
    <definedName name="Especificación" localSheetId="3">#REF!</definedName>
    <definedName name="Especificación">#REF!</definedName>
    <definedName name="ESPESOR" localSheetId="0">#REF!</definedName>
    <definedName name="ESPESOR" localSheetId="1">#REF!</definedName>
    <definedName name="ESPESOR" localSheetId="3">#REF!</definedName>
    <definedName name="ESPESOR">#REF!</definedName>
    <definedName name="ESPR" localSheetId="0">#REF!</definedName>
    <definedName name="ESPR" localSheetId="1">#REF!</definedName>
    <definedName name="ESPR" localSheetId="3">#REF!</definedName>
    <definedName name="ESPR">#REF!</definedName>
    <definedName name="EST10A" localSheetId="3">#REF!</definedName>
    <definedName name="EST10A">#REF!</definedName>
    <definedName name="EST10V1" localSheetId="3">#REF!</definedName>
    <definedName name="EST10V1">#REF!</definedName>
    <definedName name="EST11A" localSheetId="3">#REF!</definedName>
    <definedName name="EST11A">#REF!</definedName>
    <definedName name="Estabilidad">[14]DATOS!$AF$3:$AF$1398</definedName>
    <definedName name="Estabilidad2">[14]DATOS!$AH$3:$AH$1399</definedName>
    <definedName name="Estabilidad3">[14]DATOS!$AJ$3:$AJ$1399</definedName>
    <definedName name="ESTMETC">[13]INSUMOS!$D$66</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POZ" localSheetId="0">#REF!</definedName>
    <definedName name="EXC.POZ" localSheetId="1">#REF!</definedName>
    <definedName name="EXC.POZ" localSheetId="3">#REF!</definedName>
    <definedName name="EXC.POZ">#REF!</definedName>
    <definedName name="EXC.ZAN" localSheetId="0">#REF!</definedName>
    <definedName name="EXC.ZAN" localSheetId="1">#REF!</definedName>
    <definedName name="EXC.ZAN" localSheetId="3">#REF!</definedName>
    <definedName name="EXC.ZAN">#REF!</definedName>
    <definedName name="EXCAV" localSheetId="3">#REF!</definedName>
    <definedName name="EXCAV">#REF!</definedName>
    <definedName name="Excel_BuiltIn__FilterDatabase">[84]Presupuesto_Via_distribuidora!$A$9:$H$344</definedName>
    <definedName name="Excel_BuiltIn__FilterDatabase_2">'[85]Presup Av 1o de mayo con 73a '!$A$17:$N$110</definedName>
    <definedName name="Excel_BuiltIn_Print_Area">[84]Presupuesto_Via_distribuidora!$C$1:$H$344</definedName>
    <definedName name="Excel_BuiltIn_Print_Area_1" localSheetId="2">#REF!</definedName>
    <definedName name="Excel_BuiltIn_Print_Area_1" localSheetId="3">#REF!</definedName>
    <definedName name="Excel_BuiltIn_Print_Area_1">#REF!</definedName>
    <definedName name="Excel_BuiltIn_Print_Area_1_1" localSheetId="3">#REF!</definedName>
    <definedName name="Excel_BuiltIn_Print_Area_1_1">#REF!</definedName>
    <definedName name="Excel_BuiltIn_Print_Area_1_1_1" localSheetId="3">#REF!</definedName>
    <definedName name="Excel_BuiltIn_Print_Area_1_1_1">#REF!</definedName>
    <definedName name="Excel_BuiltIn_Print_Area_1_1_1_1" localSheetId="3">#REF!</definedName>
    <definedName name="Excel_BuiltIn_Print_Area_1_1_1_1">#REF!</definedName>
    <definedName name="Excel_BuiltIn_Print_Area_1_1_1_1_1" localSheetId="3">#REF!</definedName>
    <definedName name="Excel_BuiltIn_Print_Area_1_1_1_1_1">#REF!</definedName>
    <definedName name="Excel_BuiltIn_Print_Area_1_1_1_1_1_1" localSheetId="3">#REF!</definedName>
    <definedName name="Excel_BuiltIn_Print_Area_1_1_1_1_1_1">#REF!</definedName>
    <definedName name="Excel_BuiltIn_Print_Area_7" localSheetId="3">#REF!</definedName>
    <definedName name="Excel_BuiltIn_Print_Area_7">#REF!</definedName>
    <definedName name="Excel_BuiltIn_Print_Titles">[84]Presupuesto_Via_distribuidora!$A$2:$IV$8</definedName>
    <definedName name="Excel_BuiltIn_Print_Titles_1" localSheetId="2">#REF!</definedName>
    <definedName name="Excel_BuiltIn_Print_Titles_1" localSheetId="3">#REF!</definedName>
    <definedName name="Excel_BuiltIn_Print_Titles_1">#REF!</definedName>
    <definedName name="Excel_BuiltIn_Print_Titles_1_1" localSheetId="3">#REF!</definedName>
    <definedName name="Excel_BuiltIn_Print_Titles_1_1">#REF!</definedName>
    <definedName name="Excel_BuiltIn_Print_Titles_1_1_1" localSheetId="3">#REF!</definedName>
    <definedName name="Excel_BuiltIn_Print_Titles_1_1_1">#REF!</definedName>
    <definedName name="Excel_BuiltIn_Print_Titles_1_1_1_1" localSheetId="3">#REF!</definedName>
    <definedName name="Excel_BuiltIn_Print_Titles_1_1_1_1">#REF!</definedName>
    <definedName name="Excel_BuiltIn_Print_Titles_3" localSheetId="3">'[86]COSTOS OFICINA'!#REF!</definedName>
    <definedName name="Excel_BuiltIn_Print_Titles_3">'[86]COSTOS OFICINA'!#REF!</definedName>
    <definedName name="Excel_BuiltIn_Print_Titles_4" localSheetId="3">'[86]COSTOS CAMPAMENTO'!#REF!</definedName>
    <definedName name="Excel_BuiltIn_Print_Titles_4">'[86]COSTOS CAMPAMENTO'!#REF!</definedName>
    <definedName name="EXTRA">[14]DATBAND!$D$3:$D$549</definedName>
    <definedName name="FAC" localSheetId="2" hidden="1">#REF!</definedName>
    <definedName name="FAC" localSheetId="3" hidden="1">#REF!</definedName>
    <definedName name="FAC" hidden="1">#REF!</definedName>
    <definedName name="FACTOR" localSheetId="2">[38]Par_Dise!#REF!</definedName>
    <definedName name="FACTOR" localSheetId="3">[38]Par_Dise!#REF!</definedName>
    <definedName name="FACTOR">[38]Par_Dise!#REF!</definedName>
    <definedName name="FactorCostoPotencia" localSheetId="3">[63]Modelo!#REF!</definedName>
    <definedName name="FactorCostoPotencia">[63]Modelo!#REF!</definedName>
    <definedName name="FactorMultFinal" localSheetId="2">#REF!</definedName>
    <definedName name="FactorMultFinal" localSheetId="3">#REF!</definedName>
    <definedName name="FactorMultFinal">#REF!</definedName>
    <definedName name="FactorMultiplicaCalculado" localSheetId="3">#REF!</definedName>
    <definedName name="FactorMultiplicaCalculado">#REF!</definedName>
    <definedName name="factura">[21]SUAZA2!$A$1:$J$13</definedName>
    <definedName name="fd" localSheetId="2">'[51]A. P. U.'!#REF!</definedName>
    <definedName name="fd" localSheetId="3">'[51]A. P. U.'!#REF!</definedName>
    <definedName name="fd">'[51]A. P. U.'!#REF!</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ASDFASD">#N/A</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afd" localSheetId="3">#REF!</definedName>
    <definedName name="fdsafd">#REF!</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 localSheetId="2" hidden="1">{"FCB_ALL",#N/A,FALSE,"FCB"}</definedName>
    <definedName name="fe" localSheetId="3" hidden="1">{"FCB_ALL",#N/A,FALSE,"FCB"}</definedName>
    <definedName name="fe" hidden="1">{"FCB_ALL",#N/A,FALSE,"FCB"}</definedName>
    <definedName name="FEB" localSheetId="3">#REF!</definedName>
    <definedName name="FEB">#REF!</definedName>
    <definedName name="FEC">'[14]DAT NUC'!$B$2:$B$472</definedName>
    <definedName name="FECH">[25]DATOS!$D$6</definedName>
    <definedName name="Fecha">[59]Datos!$B$7</definedName>
    <definedName name="FECHA5">[11]datos!$N$2,[11]datos!$N$2:$N$500</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stivos">'[87]días habiles 2015'!$D$2:$D$21</definedName>
    <definedName name="ff" localSheetId="3">[2]!ERR</definedName>
    <definedName name="ff">[2]!ERR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FRANC" localSheetId="3">#REF!</definedName>
    <definedName name="FFRANC">#REF!</definedName>
    <definedName name="fg" localSheetId="2">'FACTOR MULTIPLICADOR '!ERR</definedName>
    <definedName name="fg" localSheetId="3">'PAPSO INTERVENTORIA'!ERR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N_1" localSheetId="2">#REF!</definedName>
    <definedName name="FIN_1" localSheetId="3">#REF!</definedName>
    <definedName name="FIN_1">#REF!</definedName>
    <definedName name="FIN_10" localSheetId="3">#REF!</definedName>
    <definedName name="FIN_10">#REF!</definedName>
    <definedName name="FIN_11" localSheetId="3">#REF!</definedName>
    <definedName name="FIN_11">#REF!</definedName>
    <definedName name="FIN_12" localSheetId="3">#REF!</definedName>
    <definedName name="FIN_12">#REF!</definedName>
    <definedName name="FIN_13" localSheetId="3">#REF!</definedName>
    <definedName name="FIN_13">#REF!</definedName>
    <definedName name="FIN_14" localSheetId="3">#REF!</definedName>
    <definedName name="FIN_14">#REF!</definedName>
    <definedName name="FIN_15" localSheetId="3">#REF!</definedName>
    <definedName name="FIN_15">#REF!</definedName>
    <definedName name="FIN_16" localSheetId="3">#REF!</definedName>
    <definedName name="FIN_16">#REF!</definedName>
    <definedName name="FIN_17" localSheetId="3">#REF!</definedName>
    <definedName name="FIN_17">#REF!</definedName>
    <definedName name="FIN_18" localSheetId="3">#REF!</definedName>
    <definedName name="FIN_18">#REF!</definedName>
    <definedName name="FIN_19" localSheetId="3">#REF!</definedName>
    <definedName name="FIN_19">#REF!</definedName>
    <definedName name="FIN_2" localSheetId="3">#REF!</definedName>
    <definedName name="FIN_2">#REF!</definedName>
    <definedName name="FIN_20" localSheetId="3">#REF!</definedName>
    <definedName name="FIN_20">#REF!</definedName>
    <definedName name="FIN_21" localSheetId="3">#REF!</definedName>
    <definedName name="FIN_21">#REF!</definedName>
    <definedName name="FIN_22" localSheetId="3">#REF!</definedName>
    <definedName name="FIN_22">#REF!</definedName>
    <definedName name="FIN_23" localSheetId="3">#REF!</definedName>
    <definedName name="FIN_23">#REF!</definedName>
    <definedName name="FIN_24" localSheetId="3">#REF!</definedName>
    <definedName name="FIN_24">#REF!</definedName>
    <definedName name="FIN_3" localSheetId="3">#REF!</definedName>
    <definedName name="FIN_3">#REF!</definedName>
    <definedName name="FIN_4" localSheetId="3">#REF!</definedName>
    <definedName name="FIN_4">#REF!</definedName>
    <definedName name="FIN_5" localSheetId="3">#REF!</definedName>
    <definedName name="FIN_5">#REF!</definedName>
    <definedName name="FIN_6" localSheetId="3">#REF!</definedName>
    <definedName name="FIN_6">#REF!</definedName>
    <definedName name="FIN_7" localSheetId="3">#REF!</definedName>
    <definedName name="FIN_7">#REF!</definedName>
    <definedName name="FIN_8" localSheetId="3">#REF!</definedName>
    <definedName name="FIN_8">#REF!</definedName>
    <definedName name="FIN_9" localSheetId="3">#REF!</definedName>
    <definedName name="FIN_9">#REF!</definedName>
    <definedName name="Fin_de_semana">'[87]días habiles 2015'!$M$1:$M$2</definedName>
    <definedName name="final">[14]DATOS!$F$3:$F$900</definedName>
    <definedName name="FINANCIACION" localSheetId="3">[2]!ERR</definedName>
    <definedName name="FINANCIACION">[2]!ERR</definedName>
    <definedName name="Flujo">[14]DATOS!$AG$3:$AG$1398</definedName>
    <definedName name="Flujo2">[14]DATOS!$AI$3:$AI$1399</definedName>
    <definedName name="Flujo3">[14]DATOS!$AK$3:$AK$1399</definedName>
    <definedName name="FO" localSheetId="2">'[36]CIRCUITOS CODENSA'!#REF!</definedName>
    <definedName name="FO" localSheetId="3">'[36]CIRCUITOS CODENSA'!#REF!</definedName>
    <definedName name="FO">'[36]CIRCUITOS CODENSA'!#REF!</definedName>
    <definedName name="Fondo">[14]DATOS!$U$3:$U$1398</definedName>
    <definedName name="FORMAL" localSheetId="2">#REF!</definedName>
    <definedName name="FORMAL" localSheetId="3">#REF!</definedName>
    <definedName name="FORMAL">#REF!</definedName>
    <definedName name="FORMALETA">[88]INSUMOS!$D$1398</definedName>
    <definedName name="Format" localSheetId="2">#REF!</definedName>
    <definedName name="Format" localSheetId="3">#REF!</definedName>
    <definedName name="Format">#REF!</definedName>
    <definedName name="formularioCantidades">#N/A</definedName>
    <definedName name="FORMVA" localSheetId="3">#REF!</definedName>
    <definedName name="FORMVA">#REF!</definedName>
    <definedName name="fr" localSheetId="2" hidden="1">{"FCB_ALL",#N/A,FALSE,"FCB"}</definedName>
    <definedName name="fr" localSheetId="3" hidden="1">{"FCB_ALL",#N/A,FALSE,"FCB"}</definedName>
    <definedName name="fr" hidden="1">{"FCB_ALL",#N/A,FALSE,"FCB"}</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u" localSheetId="2">'FACTOR MULTIPLICADOR '!ERR</definedName>
    <definedName name="fu" localSheetId="3">'PAPSO INTERVENTORIA'!ERR</definedName>
    <definedName name="fu">[0]!ERR</definedName>
    <definedName name="fue">#N/A</definedName>
    <definedName name="Fuente" localSheetId="3">[89]Datos!#REF!</definedName>
    <definedName name="Fuente">[89]Datos!#REF!</definedName>
    <definedName name="Full_Print" localSheetId="2">#REF!</definedName>
    <definedName name="Full_Print" localSheetId="3">#REF!</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2">#REF!</definedName>
    <definedName name="g" localSheetId="3">#REF!</definedName>
    <definedName name="g">#REF!</definedName>
    <definedName name="Gastosbancarios" localSheetId="3">#REF!</definedName>
    <definedName name="Gastosbancarios">#REF!</definedName>
    <definedName name="Gastoslegales" localSheetId="3">#REF!</definedName>
    <definedName name="Gastoslegales">#REF!</definedName>
    <definedName name="Gastosviaje" localSheetId="3">#REF!</definedName>
    <definedName name="Gastosviaje">#REF!</definedName>
    <definedName name="GastosViajes" localSheetId="3">#REF!</definedName>
    <definedName name="GastosViajes">#REF!</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[2]!ERR</definedName>
    <definedName name="GGG">[2]!ERR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 localSheetId="3">#REF!</definedName>
    <definedName name="GGGGG">#REF!</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 localSheetId="3">'[90]A. P. U.'!#REF!</definedName>
    <definedName name="gh">'[90]A. P. U.'!#REF!</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R_1" localSheetId="2">#REF!</definedName>
    <definedName name="GR_1" localSheetId="3">#REF!</definedName>
    <definedName name="GR_1">#REF!</definedName>
    <definedName name="GR_10" localSheetId="3">#REF!</definedName>
    <definedName name="GR_10">#REF!</definedName>
    <definedName name="GR_11" localSheetId="3">#REF!</definedName>
    <definedName name="GR_11">#REF!</definedName>
    <definedName name="GR_12" localSheetId="3">#REF!</definedName>
    <definedName name="GR_12">#REF!</definedName>
    <definedName name="GR_13" localSheetId="3">#REF!</definedName>
    <definedName name="GR_13">#REF!</definedName>
    <definedName name="GR_14" localSheetId="3">#REF!</definedName>
    <definedName name="GR_14">#REF!</definedName>
    <definedName name="GR_15" localSheetId="3">#REF!</definedName>
    <definedName name="GR_15">#REF!</definedName>
    <definedName name="GR_16" localSheetId="3">#REF!</definedName>
    <definedName name="GR_16">#REF!</definedName>
    <definedName name="GR_17" localSheetId="3">#REF!</definedName>
    <definedName name="GR_17">#REF!</definedName>
    <definedName name="GR_18" localSheetId="3">#REF!</definedName>
    <definedName name="GR_18">#REF!</definedName>
    <definedName name="GR_19" localSheetId="3">#REF!</definedName>
    <definedName name="GR_19">#REF!</definedName>
    <definedName name="GR_2" localSheetId="3">#REF!</definedName>
    <definedName name="GR_2">#REF!</definedName>
    <definedName name="GR_20" localSheetId="3">#REF!</definedName>
    <definedName name="GR_20">#REF!</definedName>
    <definedName name="GR_21" localSheetId="3">#REF!</definedName>
    <definedName name="GR_21">#REF!</definedName>
    <definedName name="GR_22" localSheetId="3">#REF!</definedName>
    <definedName name="GR_22">#REF!</definedName>
    <definedName name="GR_23" localSheetId="3">#REF!</definedName>
    <definedName name="GR_23">#REF!</definedName>
    <definedName name="GR_24" localSheetId="3">#REF!</definedName>
    <definedName name="GR_24">#REF!</definedName>
    <definedName name="GR_3" localSheetId="3">#REF!</definedName>
    <definedName name="GR_3">#REF!</definedName>
    <definedName name="GR_4" localSheetId="3">#REF!</definedName>
    <definedName name="GR_4">#REF!</definedName>
    <definedName name="GR_5" localSheetId="3">#REF!</definedName>
    <definedName name="GR_5">#REF!</definedName>
    <definedName name="GR_6" localSheetId="3">#REF!</definedName>
    <definedName name="GR_6">#REF!</definedName>
    <definedName name="GR_7" localSheetId="3">#REF!</definedName>
    <definedName name="GR_7">#REF!</definedName>
    <definedName name="GR_8" localSheetId="3">#REF!</definedName>
    <definedName name="GR_8">#REF!</definedName>
    <definedName name="GR_9" localSheetId="3">#REF!</definedName>
    <definedName name="GR_9">#REF!</definedName>
    <definedName name="_xlnm.Recorder" localSheetId="3">#REF!</definedName>
    <definedName name="_xlnm.Recorder">#REF!</definedName>
    <definedName name="GRAD">'[14]DAT NUC'!$N$2:$N$514</definedName>
    <definedName name="GRADA">[14]Nucleos!$D$14</definedName>
    <definedName name="gradacion">[14]DATOS!$N$3:$AK$1203</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#REF!</definedName>
    <definedName name="GRAF3" localSheetId="3">#REF!</definedName>
    <definedName name="GRAF3">#REF!</definedName>
    <definedName name="graNo">[14]DATOS!$AL$3:$AL$1328</definedName>
    <definedName name="grava" localSheetId="2">#REF!</definedName>
    <definedName name="grava" localSheetId="3">#REF!</definedName>
    <definedName name="grava">#REF!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 localSheetId="2">IF([0]!LG=9,FES,"")</definedName>
    <definedName name="GT" localSheetId="3">IF([0]!LG=9,FES,"")</definedName>
    <definedName name="GT">IF([0]!LG=9,FES,"")</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UADUA">[13]INSUMOS!$D$71</definedName>
    <definedName name="h"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EXC" localSheetId="0">#REF!</definedName>
    <definedName name="h.EXC" localSheetId="1">#REF!</definedName>
    <definedName name="h.EXC" localSheetId="3">#REF!</definedName>
    <definedName name="h.EXC">#REF!</definedName>
    <definedName name="h.LOM" localSheetId="0">#REF!</definedName>
    <definedName name="h.LOM" localSheetId="1">#REF!</definedName>
    <definedName name="h.LOM" localSheetId="3">#REF!</definedName>
    <definedName name="h.LOM">#REF!</definedName>
    <definedName name="H.LOMO">[91]TUBERIA!$S$10:$S$14</definedName>
    <definedName name="h.POZ" localSheetId="0">#REF!</definedName>
    <definedName name="h.POZ" localSheetId="1">#REF!</definedName>
    <definedName name="h.POZ" localSheetId="3">#REF!</definedName>
    <definedName name="h.POZ">#REF!</definedName>
    <definedName name="H_AA" localSheetId="2">VLOOKUP('[92]BLOQUE A'!$D1,'[93]AA-MUSICA'!$A:$I,9,FALSE)</definedName>
    <definedName name="H_AA">VLOOKUP('[94]BLOQUE A'!$D1,'[93]AA-MUSICA'!$A:$I,9,FALSE)</definedName>
    <definedName name="H_EL" localSheetId="2">VLOOKUP('[92]BLOQUE A'!$D1,'[93]ELE-RESUMEN'!$A:$G,6,FALSE)*(1+'[93]ELE-RESUMEN'!$F$350)</definedName>
    <definedName name="H_EL">VLOOKUP('[94]BLOQUE A'!$D1,'[93]ELE-RESUMEN'!$A:$G,6,FALSE)*(1+'[93]ELE-RESUMEN'!$F$350)</definedName>
    <definedName name="H_HI" localSheetId="2">VLOOKUP('[92]BLOQUE A'!$D1,'[93]HID-RESUMEN'!$A:$F,6,FALSE)*(1+'[93]HID-RESUMEN'!$H$1)</definedName>
    <definedName name="H_HI">VLOOKUP('[94]BLOQUE A'!$D1,'[93]HID-RESUMEN'!$A:$F,6,FALSE)*(1+'[93]HID-RESUMEN'!$H$1)</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CER" localSheetId="0">#REF!</definedName>
    <definedName name="HACER" localSheetId="1">#REF!</definedName>
    <definedName name="HACER" localSheetId="3">#REF!</definedName>
    <definedName name="HACER">#REF!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RRADURA" localSheetId="3">#REF!</definedName>
    <definedName name="HERRADURA">#REF!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'FACTOR MULTIPLICADOR '!ERR</definedName>
    <definedName name="hh" localSheetId="3">'PAPSO INTERVENTORIA'!ERR</definedName>
    <definedName name="hh">[0]!ERR</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KYL" localSheetId="3">#REF!</definedName>
    <definedName name="HHKYL">#REF!</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'[15]Interc de Hidr.'!$E$1:$E$65536</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jklñ">[95]materiales!$A$7:$A$1317</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#REF!</definedName>
    <definedName name="HonoraProfesionales" localSheetId="3">#REF!</definedName>
    <definedName name="HonoraProfesionales">#REF!</definedName>
    <definedName name="Honorarios" localSheetId="3">#REF!</definedName>
    <definedName name="Honorarios">#REF!</definedName>
    <definedName name="HonoraTecnicos" localSheetId="3">#REF!</definedName>
    <definedName name="HonoraTecnicos">#REF!</definedName>
    <definedName name="HOR">[14]DATBAND!$C$3:$C$410</definedName>
    <definedName name="HORA">[14]DATOS!$C$3:$C$318</definedName>
    <definedName name="HORALL">'[14]DAT NUC'!$E$2:$E$477</definedName>
    <definedName name="HORAS">'[14]DAT NUC'!$D$2:$D$493</definedName>
    <definedName name="HORAS_DIAS" localSheetId="2">#REF!</definedName>
    <definedName name="HORAS_DIAS" localSheetId="3">#REF!</definedName>
    <definedName name="HORAS_DIAS">#REF!</definedName>
    <definedName name="horas_lluvia" localSheetId="3">#REF!</definedName>
    <definedName name="horas_lluvia">#REF!</definedName>
    <definedName name="HORAS_LLUVIAS" localSheetId="3">#REF!</definedName>
    <definedName name="HORAS_LLUVIAS">#REF!</definedName>
    <definedName name="HORASLLUVIA" localSheetId="3">#REF!</definedName>
    <definedName name="HORASLLUVIA">#REF!</definedName>
    <definedName name="horat" localSheetId="3">'[96]Itemes Renovación'!#REF!</definedName>
    <definedName name="horat">'[96]Itemes Renovación'!#REF!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2" hidden="1">{"'Sheet1'!$A$1:$H$145"}</definedName>
    <definedName name="HTML_Control" localSheetId="3"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 localSheetId="2" hidden="1">{"coverall",#N/A,FALSE,"Definitions";"cover1",#N/A,FALSE,"Definitions";"cover2",#N/A,FALSE,"Definitions";"cover3",#N/A,FALSE,"Definitions";"cover4",#N/A,FALSE,"Definitions";"cover5",#N/A,FALSE,"Definitions";"blank",#N/A,FALSE,"Definitions"}</definedName>
    <definedName name="hu" localSheetId="3"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i"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AU" localSheetId="3">[97]INSUMOS!#REF!</definedName>
    <definedName name="IAU">[97]INSUMOS!#REF!</definedName>
    <definedName name="iccp" localSheetId="2">#REF!</definedName>
    <definedName name="iccp" localSheetId="3">#REF!</definedName>
    <definedName name="iccp">#REF!</definedName>
    <definedName name="IF" localSheetId="2">'[90]A. P. U.'!#REF!</definedName>
    <definedName name="IF" localSheetId="3">'[90]A. P. U.'!#REF!</definedName>
    <definedName name="IF">'[90]A. P. U.'!#REF!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pacto" localSheetId="3">#REF!</definedName>
    <definedName name="Impacto">#REF!</definedName>
    <definedName name="IMPERM" localSheetId="3">#REF!</definedName>
    <definedName name="IMPERM">#REF!</definedName>
    <definedName name="ImpPolizasConsultoria" localSheetId="3">#REF!</definedName>
    <definedName name="ImpPolizasConsultoria">#REF!</definedName>
    <definedName name="ImpPolizasObra" localSheetId="3">#REF!</definedName>
    <definedName name="ImpPolizasObra">#REF!</definedName>
    <definedName name="imprev" localSheetId="2">#REF!</definedName>
    <definedName name="imprev" localSheetId="3">#REF!</definedName>
    <definedName name="imprev">#REF!</definedName>
    <definedName name="imprevistos" localSheetId="3">#REF!</definedName>
    <definedName name="imprevistos">#REF!</definedName>
    <definedName name="IMPRIM" localSheetId="3">#REF!</definedName>
    <definedName name="IMPRIM">#REF!</definedName>
    <definedName name="Imprima" localSheetId="3">#REF!</definedName>
    <definedName name="Imprima">#REF!</definedName>
    <definedName name="Imprimir_área_IM_1" localSheetId="3">#REF!</definedName>
    <definedName name="Imprimir_área_IM_1">#REF!</definedName>
    <definedName name="INDI">[98]ICCP!$C$103:$J$104</definedName>
    <definedName name="INDICE" localSheetId="2">#REF!</definedName>
    <definedName name="INDICE" localSheetId="3">#REF!</definedName>
    <definedName name="INDICE">#REF!</definedName>
    <definedName name="INDICES" localSheetId="3">#REF!</definedName>
    <definedName name="INDICES">#REF!</definedName>
    <definedName name="indirectos" localSheetId="3">#REF!</definedName>
    <definedName name="indirectos">#REF!</definedName>
    <definedName name="inf" localSheetId="3">#REF!</definedName>
    <definedName name="inf">#REF!</definedName>
    <definedName name="inicial">[14]DATOS!$E$3:$E$1655</definedName>
    <definedName name="Inicio">[29]BASES!$E$26</definedName>
    <definedName name="INMEL">[99]ELECTRICO!$A$6:$G$101</definedName>
    <definedName name="Instalacion" localSheetId="2">#REF!</definedName>
    <definedName name="Instalacion" localSheetId="3">#REF!</definedName>
    <definedName name="Instalacion">#REF!</definedName>
    <definedName name="INSU">[100]INSUMOS!$A$1:$E$65536</definedName>
    <definedName name="INSUMO">VLOOKUP([54]apu!$B1,[54]Insumos!$D$1:$E$65536,2,FALSE)</definedName>
    <definedName name="Insumos" localSheetId="2">#REF!</definedName>
    <definedName name="Insumos" localSheetId="3">#REF!</definedName>
    <definedName name="Insumos">#REF!</definedName>
    <definedName name="InTap">[15]Interc.tapones!$E$1:$E$65536</definedName>
    <definedName name="Interest_Rate" localSheetId="2">#REF!</definedName>
    <definedName name="Interest_Rate" localSheetId="3">#REF!</definedName>
    <definedName name="Interest_Rate">#REF!</definedName>
    <definedName name="Interventor">[59]Datos!$B$5</definedName>
    <definedName name="IntVal">[15]Interc.válv.!$E$1:$E$65536</definedName>
    <definedName name="INV_11">'[101]PR 1'!$A$2:$N$655</definedName>
    <definedName name="Io" localSheetId="2">#REF!</definedName>
    <definedName name="Io" localSheetId="3">#REF!</definedName>
    <definedName name="Io">#REF!</definedName>
    <definedName name="item" localSheetId="3">#REF!</definedName>
    <definedName name="item">#REF!</definedName>
    <definedName name="ITEM1" localSheetId="3">#REF!</definedName>
    <definedName name="ITEM1">#REF!</definedName>
    <definedName name="ITEM122UPB">'[102]conductos '!$H$47</definedName>
    <definedName name="ITEM15" localSheetId="2">#REF!</definedName>
    <definedName name="ITEM15" localSheetId="3">#REF!</definedName>
    <definedName name="ITEM15">#REF!</definedName>
    <definedName name="item1a" localSheetId="3">#REF!</definedName>
    <definedName name="item1a">#REF!</definedName>
    <definedName name="ITEM2" localSheetId="3">#REF!</definedName>
    <definedName name="ITEM2">#REF!</definedName>
    <definedName name="ITEM2.10">[72]APU!$E$14843</definedName>
    <definedName name="ITEM2.11">[72]APU!$E$14904</definedName>
    <definedName name="ITEM2.12">[72]APU!$E$14965</definedName>
    <definedName name="item2a" localSheetId="2">#REF!</definedName>
    <definedName name="item2a" localSheetId="3">#REF!</definedName>
    <definedName name="item2a">#REF!</definedName>
    <definedName name="ITEM3" localSheetId="3">#REF!</definedName>
    <definedName name="ITEM3">#REF!</definedName>
    <definedName name="ITEM3.15">[72]APU!$E$8621</definedName>
    <definedName name="ITEM3.16">[72]APU!$E$8682</definedName>
    <definedName name="ITEM3.17">[72]APU!$E$8743</definedName>
    <definedName name="ITEM3.18">[72]APU!$E$8804</definedName>
    <definedName name="ITEM3.19">[72]APU!$E$8865</definedName>
    <definedName name="ITEM3.20">[72]APU!$E$8926</definedName>
    <definedName name="ITEM3.21">[72]APU!$E$11915</definedName>
    <definedName name="ITEM3.22">[72]APU!$E$14477</definedName>
    <definedName name="ITEM3.23">[72]APU!$E$15087</definedName>
    <definedName name="ITEM4.20">[72]APU!$E$9170</definedName>
    <definedName name="ITEM4.21">[72]APU!$E$9231</definedName>
    <definedName name="ITEM4.22">[72]APU!$E$9292</definedName>
    <definedName name="ITEM4.23">[72]APU!$E$9353</definedName>
    <definedName name="ITEM4.24">[72]APU!$E$9414</definedName>
    <definedName name="ITEM4.25">[72]APU!$E$9475</definedName>
    <definedName name="ITEM4.26">[72]APU!$E$9536</definedName>
    <definedName name="ITEM4.27">[72]APU!$E$9597</definedName>
    <definedName name="ITEM4.28">[72]APU!$E$9658</definedName>
    <definedName name="ITEM4.29">[72]APU!$E$9719</definedName>
    <definedName name="ITEM4.30">[72]APU!$E$9780</definedName>
    <definedName name="ITEM4.31">[72]APU!$E$9841</definedName>
    <definedName name="ITEM4.32">[72]APU!$E$9902</definedName>
    <definedName name="ITEM4.33">[72]APU!$E$9963</definedName>
    <definedName name="ITEM4.34">[72]APU!$E$10024</definedName>
    <definedName name="ITEM4.35">[72]APU!$E$11549</definedName>
    <definedName name="ITEM4.36">[72]APU!$E$11610</definedName>
    <definedName name="ITEM4.37">[72]APU!$E$15941</definedName>
    <definedName name="ITEM4.38">[72]APU!$E$15148</definedName>
    <definedName name="ITEM4.39">[72]APU!$E$14233</definedName>
    <definedName name="ITEM4.40">[72]APU!$E$14294</definedName>
    <definedName name="ITEM4.41">[72]APU!$E$14355</definedName>
    <definedName name="ITEM4.42">[72]APU!$E$14416</definedName>
    <definedName name="ITEM4.43">[72]APU!$E$14538</definedName>
    <definedName name="ITEM4.44">[72]APU!$E$16002</definedName>
    <definedName name="ITEM4.45">[72]APU!$E$16063</definedName>
    <definedName name="ITEM4.46">[72]APU!$E$14660</definedName>
    <definedName name="item5" localSheetId="2">#REF!</definedName>
    <definedName name="item5" localSheetId="3">#REF!</definedName>
    <definedName name="item5">#REF!</definedName>
    <definedName name="ITEM5.100">[72]APU!$E$12403</definedName>
    <definedName name="ITEM5.101">[72]APU!$E$12464</definedName>
    <definedName name="ITEM5.104">[72]APU!$E$12525</definedName>
    <definedName name="ITEM5.105">[72]APU!$E$12586</definedName>
    <definedName name="ITEM5.106">[72]APU!$E$12647</definedName>
    <definedName name="ITEM5.107">[72]APU!$E$12708</definedName>
    <definedName name="ITEM5.108">[72]APU!$E$12769</definedName>
    <definedName name="ITEM5.109">[72]APU!$E$12830</definedName>
    <definedName name="ITEM5.111">[72]APU!$E$12891</definedName>
    <definedName name="ITEM5.112">[72]APU!$E$12952</definedName>
    <definedName name="ITEM5.113">[72]APU!$E$14721</definedName>
    <definedName name="ITEM5.114">[72]APU!$E$14782</definedName>
    <definedName name="ITEM5.115">[72]APU!$E$15026</definedName>
    <definedName name="ITEM5.53">[72]APU!$E$10085</definedName>
    <definedName name="ITEM5.54">[72]APU!$E$10146</definedName>
    <definedName name="ITEM5.55">[72]APU!$E$10207</definedName>
    <definedName name="ITEM5.56">[72]APU!$E$10268</definedName>
    <definedName name="ITEM5.57">[72]APU!$E$10329</definedName>
    <definedName name="ITEM5.58">[72]APU!$E$10390</definedName>
    <definedName name="ITEM5.59">[72]APU!$E$10451</definedName>
    <definedName name="ITEM5.60">[72]APU!$E$10512</definedName>
    <definedName name="ITEM5.61">[72]APU!$E$10573</definedName>
    <definedName name="ITEM5.62">[72]APU!$E$10634</definedName>
    <definedName name="ITEM5.63">[72]APU!$E$10695</definedName>
    <definedName name="ITEM5.64">[72]APU!$E$10756</definedName>
    <definedName name="ITEM5.65">[72]APU!$E$10817</definedName>
    <definedName name="ITEM5.66">[72]APU!$E$10878</definedName>
    <definedName name="ITEM5.67">[72]APU!$E$10939</definedName>
    <definedName name="ITEM5.68">[72]APU!$E$11000</definedName>
    <definedName name="ITEM5.69">[72]APU!$E$11061</definedName>
    <definedName name="ITEM5.70">[72]APU!$E$11122</definedName>
    <definedName name="ITEM5.71">[72]APU!$E$11183</definedName>
    <definedName name="ITEM5.72">[72]APU!$E$11976</definedName>
    <definedName name="ITEM5.73">[72]APU!$E$12037</definedName>
    <definedName name="ITEM5.74">[72]APU!$E$12098</definedName>
    <definedName name="ITEM5.77">[72]APU!$E$12159</definedName>
    <definedName name="ITEM5.78">[72]APU!$E$12281</definedName>
    <definedName name="ITEM5.79">[72]APU!$E$12342</definedName>
    <definedName name="ITEM5.80">[72]APU!$E$12220</definedName>
    <definedName name="ITEM5.82">[72]APU!$E$13989</definedName>
    <definedName name="ITEM5.83">[72]APU!$E$14050</definedName>
    <definedName name="ITEM5.84">[72]APU!$E$13318</definedName>
    <definedName name="ITEM5.85">[72]APU!$E$13379</definedName>
    <definedName name="ITEM5.86">[72]APU!$E$13440</definedName>
    <definedName name="ITEM5.87">[72]APU!$E$13501</definedName>
    <definedName name="ITEM5.88">[72]APU!$E$13562</definedName>
    <definedName name="ITEM5.89">[72]APU!$E$13623</definedName>
    <definedName name="ITEM5.90">[72]APU!$E$13684</definedName>
    <definedName name="ITEM5.91">[72]APU!$E$13745</definedName>
    <definedName name="ITEM5.92">[72]APU!$E$13806</definedName>
    <definedName name="ITEM5.93">[72]APU!$E$13867</definedName>
    <definedName name="ITEM5.94">[72]APU!$E$13928</definedName>
    <definedName name="ITEM5.95">[72]APU!$E$13013</definedName>
    <definedName name="ITEM5.96">[72]APU!$E$13074</definedName>
    <definedName name="ITEM5.97">[72]APU!$E$13135</definedName>
    <definedName name="ITEM5.98">[72]APU!$E$13196</definedName>
    <definedName name="ITEM5.99">[72]APU!$E$13257</definedName>
    <definedName name="ITEM521">[70]ITEMS!$A$522</definedName>
    <definedName name="ITEM7.1">[72]APU!$E$7589</definedName>
    <definedName name="ITEM7.10">[72]APU!$E$8138</definedName>
    <definedName name="ITEM7.11">[72]APU!$E$8199</definedName>
    <definedName name="ITEM7.12">[72]APU!$E$8259</definedName>
    <definedName name="ITEM7.13">[72]APU!$E$8320</definedName>
    <definedName name="ITEM7.14">[72]APU!$E$8381</definedName>
    <definedName name="ITEM7.15">[72]APU!$E$8442</definedName>
    <definedName name="ITEM7.16">[72]APU!$E$8560</definedName>
    <definedName name="ITEM7.17">[72]APU!$E$11244</definedName>
    <definedName name="ITEM7.18">[72]APU!$E$11305</definedName>
    <definedName name="ITEM7.19">[72]APU!$E$11366</definedName>
    <definedName name="ITEM7.2">[72]APU!$E$7650</definedName>
    <definedName name="ITEM7.20">[72]APU!$E$11427</definedName>
    <definedName name="ITEM7.21">[72]APU!$E$11488</definedName>
    <definedName name="ITEM7.22">[72]APU!$E$11671</definedName>
    <definedName name="ITEM7.23">[72]APU!$E$11732</definedName>
    <definedName name="ITEM7.24">[72]APU!$E$14599</definedName>
    <definedName name="ITEM7.25">[72]APU!$E$15209</definedName>
    <definedName name="ITEM7.26">[72]APU!$E$15270</definedName>
    <definedName name="ITEM7.27">[72]APU!$E$15331</definedName>
    <definedName name="ITEM7.28">[72]APU!$E$15392</definedName>
    <definedName name="ITEM7.29">[72]APU!$E$15453</definedName>
    <definedName name="ITEM7.3">[72]APU!$E$7711</definedName>
    <definedName name="ITEM7.30">[72]APU!$E$15514</definedName>
    <definedName name="ITEM7.31">[72]APU!$E$15575</definedName>
    <definedName name="ITEM7.32">[72]APU!$E$15636</definedName>
    <definedName name="ITEM7.33">[72]APU!$E$15697</definedName>
    <definedName name="ITEM7.34">[72]APU!$E$15758</definedName>
    <definedName name="ITEM7.35">[72]APU!$E$15819</definedName>
    <definedName name="ITEM7.4">[72]APU!$E$7772</definedName>
    <definedName name="ITEM7.5">[72]APU!$E$7833</definedName>
    <definedName name="ITEM7.6">[72]APU!$E$7894</definedName>
    <definedName name="ITEM7.7">[72]APU!$E$7955</definedName>
    <definedName name="ITEM7.8">[72]APU!$E$8016</definedName>
    <definedName name="ITEM7.9">[72]APU!$E$8077</definedName>
    <definedName name="ItemCodos">#N/A</definedName>
    <definedName name="ITEMES">[103]todos!$A$7:$D$38</definedName>
    <definedName name="ITEMS" localSheetId="2">#REF!</definedName>
    <definedName name="ITEMS" localSheetId="3">#REF!</definedName>
    <definedName name="ITEMS">#REF!</definedName>
    <definedName name="ITT" localSheetId="3">#REF!</definedName>
    <definedName name="ITT">#REF!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[48]VALORES!$C$13</definedName>
    <definedName name="IVA_UTIL">[25]DATOS!$D$11</definedName>
    <definedName name="IVAConsultoria" localSheetId="2">#REF!</definedName>
    <definedName name="IVAConsultoria" localSheetId="3">#REF!</definedName>
    <definedName name="IVAConsultoria">#REF!</definedName>
    <definedName name="IVASobreUtilidad" localSheetId="3">#REF!</definedName>
    <definedName name="IVASobreUtilidad">#REF!</definedName>
    <definedName name="IvaSUtl" localSheetId="3">[23]PRESUPUESTO!#REF!</definedName>
    <definedName name="IvaSUtl">[23]PRESUPUESTO!#REF!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IZQ_AUX">LEFT([54]Auxiliares!$B1,2)</definedName>
    <definedName name="j" localSheetId="2">'FACTOR MULTIPLICADOR '!ERR</definedName>
    <definedName name="j" localSheetId="3">'PAPSO INTERVENTORIA'!ERR</definedName>
    <definedName name="j">[0]!ERR</definedName>
    <definedName name="JARZ" localSheetId="2">#REF!</definedName>
    <definedName name="JARZ" localSheetId="3">#REF!</definedName>
    <definedName name="JARZ">#REF!</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ikj"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2">'FACTOR MULTIPLICADOR '!ERR</definedName>
    <definedName name="jj" localSheetId="3">'PAPSO INTERVENTORIA'!ERR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OHNNY" localSheetId="3">[2]!ERR</definedName>
    <definedName name="JOHNNY">[2]!ERR</definedName>
    <definedName name="JORGE" localSheetId="2" hidden="1">{"TAB1",#N/A,TRUE,"GENERAL";"TAB2",#N/A,TRUE,"GENERAL";"TAB3",#N/A,TRUE,"GENERAL";"TAB4",#N/A,TRUE,"GENERAL";"TAB5",#N/A,TRUE,"GENERAL"}</definedName>
    <definedName name="JORGE" localSheetId="3" hidden="1">{"TAB1",#N/A,TRUE,"GENERAL";"TAB2",#N/A,TRUE,"GENERAL";"TAB3",#N/A,TRUE,"GENERAL";"TAB4",#N/A,TRUE,"GENERAL";"TAB5",#N/A,TRUE,"GENERAL"}</definedName>
    <definedName name="JORGE" hidden="1">{"TAB1",#N/A,TRUE,"GENERAL";"TAB2",#N/A,TRUE,"GENERAL";"TAB3",#N/A,TRUE,"GENERAL";"TAB4",#N/A,TRUE,"GENERAL";"TAB5",#N/A,TRUE,"GENERAL"}</definedName>
    <definedName name="Jornal">[27]Jornal!$A$12:$I$31</definedName>
    <definedName name="JOTA">#N/A</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L" localSheetId="3">#REF!</definedName>
    <definedName name="JUL">#REF!</definedName>
    <definedName name="JUN" localSheetId="3">#REF!</definedName>
    <definedName name="JUN">#REF!</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0">#REF!</definedName>
    <definedName name="K0F1" localSheetId="1">#REF!</definedName>
    <definedName name="K0F1" localSheetId="3">#REF!</definedName>
    <definedName name="K0F1">#REF!</definedName>
    <definedName name="K0F2" localSheetId="0">#REF!</definedName>
    <definedName name="K0F2" localSheetId="1">#REF!</definedName>
    <definedName name="K0F2" localSheetId="3">#REF!</definedName>
    <definedName name="K0F2">#REF!</definedName>
    <definedName name="K10ALO" localSheetId="0">#REF!</definedName>
    <definedName name="K10ALO" localSheetId="1">#REF!</definedName>
    <definedName name="K10ALO" localSheetId="3">#REF!</definedName>
    <definedName name="K10ALO">#REF!</definedName>
    <definedName name="K11ALO" localSheetId="0">#REF!</definedName>
    <definedName name="K11ALO" localSheetId="1">#REF!</definedName>
    <definedName name="K11ALO" localSheetId="3">#REF!</definedName>
    <definedName name="K11ALO">#REF!</definedName>
    <definedName name="K1F1" localSheetId="0">#REF!</definedName>
    <definedName name="K1F1" localSheetId="1">#REF!</definedName>
    <definedName name="K1F1" localSheetId="3">#REF!</definedName>
    <definedName name="K1F1">#REF!</definedName>
    <definedName name="K1F2" localSheetId="0">#REF!</definedName>
    <definedName name="K1F2" localSheetId="1">#REF!</definedName>
    <definedName name="K1F2" localSheetId="3">#REF!</definedName>
    <definedName name="K1F2">#REF!</definedName>
    <definedName name="K2F1" localSheetId="0">#REF!</definedName>
    <definedName name="K2F1" localSheetId="1">#REF!</definedName>
    <definedName name="K2F1" localSheetId="3">#REF!</definedName>
    <definedName name="K2F1">#REF!</definedName>
    <definedName name="K2F2" localSheetId="0">#REF!</definedName>
    <definedName name="K2F2" localSheetId="1">#REF!</definedName>
    <definedName name="K2F2" localSheetId="3">#REF!</definedName>
    <definedName name="K2F2">#REF!</definedName>
    <definedName name="K3F1" localSheetId="0">#REF!</definedName>
    <definedName name="K3F1" localSheetId="1">#REF!</definedName>
    <definedName name="K3F1" localSheetId="3">#REF!</definedName>
    <definedName name="K3F1">#REF!</definedName>
    <definedName name="K3F2" localSheetId="0">#REF!</definedName>
    <definedName name="K3F2" localSheetId="1">#REF!</definedName>
    <definedName name="K3F2" localSheetId="3">#REF!</definedName>
    <definedName name="K3F2">#REF!</definedName>
    <definedName name="K4F1" localSheetId="0">#REF!</definedName>
    <definedName name="K4F1" localSheetId="1">#REF!</definedName>
    <definedName name="K4F1" localSheetId="3">#REF!</definedName>
    <definedName name="K4F1">#REF!</definedName>
    <definedName name="K4F2" localSheetId="0">#REF!</definedName>
    <definedName name="K4F2" localSheetId="1">#REF!</definedName>
    <definedName name="K4F2" localSheetId="3">#REF!</definedName>
    <definedName name="K4F2">#REF!</definedName>
    <definedName name="K5F1" localSheetId="0">#REF!</definedName>
    <definedName name="K5F1" localSheetId="1">#REF!</definedName>
    <definedName name="K5F1" localSheetId="3">#REF!</definedName>
    <definedName name="K5F1">#REF!</definedName>
    <definedName name="K5F2" localSheetId="0">#REF!</definedName>
    <definedName name="K5F2" localSheetId="1">#REF!</definedName>
    <definedName name="K5F2" localSheetId="3">#REF!</definedName>
    <definedName name="K5F2">#REF!</definedName>
    <definedName name="K6F1" localSheetId="0">#REF!</definedName>
    <definedName name="K6F1" localSheetId="1">#REF!</definedName>
    <definedName name="K6F1" localSheetId="3">#REF!</definedName>
    <definedName name="K6F1">#REF!</definedName>
    <definedName name="K6F2" localSheetId="0">#REF!</definedName>
    <definedName name="K6F2" localSheetId="1">#REF!</definedName>
    <definedName name="K6F2" localSheetId="3">#REF!</definedName>
    <definedName name="K6F2">#REF!</definedName>
    <definedName name="K7F1" localSheetId="0">#REF!</definedName>
    <definedName name="K7F1" localSheetId="1">#REF!</definedName>
    <definedName name="K7F1" localSheetId="3">#REF!</definedName>
    <definedName name="K7F1">#REF!</definedName>
    <definedName name="K7F2" localSheetId="0">#REF!</definedName>
    <definedName name="K7F2" localSheetId="1">#REF!</definedName>
    <definedName name="K7F2" localSheetId="3">#REF!</definedName>
    <definedName name="K7F2">#REF!</definedName>
    <definedName name="K8ALO" localSheetId="0">#REF!</definedName>
    <definedName name="K8ALO" localSheetId="1">#REF!</definedName>
    <definedName name="K8ALO" localSheetId="3">#REF!</definedName>
    <definedName name="K8ALO">#REF!</definedName>
    <definedName name="K8F1" localSheetId="0">#REF!</definedName>
    <definedName name="K8F1" localSheetId="1">#REF!</definedName>
    <definedName name="K8F1" localSheetId="3">#REF!</definedName>
    <definedName name="K8F1">#REF!</definedName>
    <definedName name="K8F2" localSheetId="0">#REF!</definedName>
    <definedName name="K8F2" localSheetId="1">#REF!</definedName>
    <definedName name="K8F2" localSheetId="3">#REF!</definedName>
    <definedName name="K8F2">#REF!</definedName>
    <definedName name="K9ALO" localSheetId="0">#REF!</definedName>
    <definedName name="K9ALO" localSheetId="1">#REF!</definedName>
    <definedName name="K9ALO" localSheetId="3">#REF!</definedName>
    <definedName name="K9ALO">#REF!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3">#REF!</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'FACTOR MULTIPLICADOR '!ERR</definedName>
    <definedName name="kl" localSheetId="3">'PAPSO INTERVENTORIA'!ERR</definedName>
    <definedName name="kl">[0]!ERR</definedName>
    <definedName name="KLP" localSheetId="2">#REF!</definedName>
    <definedName name="KLP" localSheetId="3">#REF!</definedName>
    <definedName name="KLP">#REF!</definedName>
    <definedName name="KO" localSheetId="3" hidden="1">#REF!</definedName>
    <definedName name="KO" hidden="1">#REF!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TES_AL" localSheetId="3">#REF!</definedName>
    <definedName name="KTES_AL">#REF!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comment="Codigo Insumo">[104]Insumos!$A$4:$A$1761</definedName>
    <definedName name="L.CARCAMO" localSheetId="0">#REF!</definedName>
    <definedName name="L.CARCAMO" localSheetId="1">#REF!</definedName>
    <definedName name="L.CARCAMO" localSheetId="3">#REF!</definedName>
    <definedName name="L.CARCAMO">#REF!</definedName>
    <definedName name="L.CIL" localSheetId="0">#REF!</definedName>
    <definedName name="L.CIL" localSheetId="1">#REF!</definedName>
    <definedName name="L.CIL" localSheetId="3">#REF!</definedName>
    <definedName name="L.CIL">#REF!</definedName>
    <definedName name="L_" localSheetId="0">#REF!</definedName>
    <definedName name="L_" localSheetId="1">#REF!</definedName>
    <definedName name="L_" localSheetId="3">#REF!</definedName>
    <definedName name="L_">#REF!</definedName>
    <definedName name="L_TUB" localSheetId="0">#REF!</definedName>
    <definedName name="L_TUB" localSheetId="1">#REF!</definedName>
    <definedName name="L_TUB" localSheetId="3">#REF!</definedName>
    <definedName name="L_TUB">#REF!</definedName>
    <definedName name="LAD">[14]DATBAND!$G$3:$G$795</definedName>
    <definedName name="LADO">'[14]DAT NUC'!$L$2:$L$143</definedName>
    <definedName name="LEBM" localSheetId="2">#REF!</definedName>
    <definedName name="LEBM" localSheetId="3">#REF!</definedName>
    <definedName name="LEBM">#REF!</definedName>
    <definedName name="LG" localSheetId="2">LEN('[92]BLOQUE A'!$D1)</definedName>
    <definedName name="LG">LEN('[94]BLOQUE A'!$D1)</definedName>
    <definedName name="LICITACION" localSheetId="2">#REF!</definedName>
    <definedName name="LICITACION" localSheetId="3">#REF!</definedName>
    <definedName name="LICITACION">#REF!</definedName>
    <definedName name="LIMA" localSheetId="3">#REF!</definedName>
    <definedName name="LIMA">#REF!</definedName>
    <definedName name="LIMPIO" localSheetId="0">#REF!</definedName>
    <definedName name="LIMPIO" localSheetId="1">#REF!</definedName>
    <definedName name="LIMPIO" localSheetId="3">#REF!</definedName>
    <definedName name="LIMPIO">#REF!</definedName>
    <definedName name="LISBASE1">'[105]Lista Base'!$A$4:$C$2691</definedName>
    <definedName name="LISBASE2">'[106]Lista Base'!$A$4:$D$1999</definedName>
    <definedName name="List_cuadrillas">[65]Salarios!$D$8:$P$8</definedName>
    <definedName name="lista" localSheetId="2">#REF!</definedName>
    <definedName name="lista" localSheetId="3">#REF!</definedName>
    <definedName name="lista">#REF!</definedName>
    <definedName name="lista_cualitativa">'[107]Tabla CONPES 3714'!$N$15:$N$18</definedName>
    <definedName name="listaaguas" localSheetId="2">#REF!</definedName>
    <definedName name="listaaguas" localSheetId="3">#REF!</definedName>
    <definedName name="listaaguas">#REF!</definedName>
    <definedName name="ListaCantidad">#N/A</definedName>
    <definedName name="listado" localSheetId="3">#REF!</definedName>
    <definedName name="listado">#REF!</definedName>
    <definedName name="LISTADOEQUIPOS">[19]Equipo!$A$16:$A$80</definedName>
    <definedName name="LISTADOMATERIALES">[19]Material!$A$11:$A$1009</definedName>
    <definedName name="LISTADOMO">[19]M.Obra!$A$21:$A$50</definedName>
    <definedName name="listados" localSheetId="2">#REF!</definedName>
    <definedName name="listados" localSheetId="3">#REF!</definedName>
    <definedName name="listados">#REF!</definedName>
    <definedName name="LISTADOTRANSPORTES">[19]Transp.!$A$16:$A$50</definedName>
    <definedName name="listaelec" localSheetId="2">#REF!</definedName>
    <definedName name="listaelec" localSheetId="3">#REF!</definedName>
    <definedName name="listaelec">#REF!</definedName>
    <definedName name="ListaItem">#N/A</definedName>
    <definedName name="ListaUni">[108]TOTALES!$D$7:$D$654</definedName>
    <definedName name="LISTON">[88]INSUMOS!$D$563</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2">'FACTOR MULTIPLICADOR '!ERR</definedName>
    <definedName name="LL" localSheetId="3">'PAPSO INTERVENTORIA'!ERR</definedName>
    <definedName name="LL">[0]!ERR</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LUVIA" localSheetId="3">#REF!</definedName>
    <definedName name="LLUVIA">#REF!</definedName>
    <definedName name="lo" localSheetId="3">#REF!</definedName>
    <definedName name="lo">#REF!</definedName>
    <definedName name="Loan_Amount" localSheetId="3">#REF!</definedName>
    <definedName name="Loan_Amount">#REF!</definedName>
    <definedName name="Loan_Start" localSheetId="3">#REF!</definedName>
    <definedName name="Loan_Start">#REF!</definedName>
    <definedName name="Loan_Years" localSheetId="3">#REF!</definedName>
    <definedName name="Loan_Years">#REF!</definedName>
    <definedName name="loc" localSheetId="3">[109]INDICE!#REF!</definedName>
    <definedName name="loc">[109]INDICE!#REF!</definedName>
    <definedName name="LOCA" localSheetId="3">[32]!absc</definedName>
    <definedName name="LOCA">[32]!absc</definedName>
    <definedName name="LOCA1" localSheetId="3">[32]!absc</definedName>
    <definedName name="LOCA1">[32]!absc</definedName>
    <definedName name="LOCALIZACIÓN_Y_REPLANTEO._ESTRUCTURAS" localSheetId="2">[110]INDICE!#REF!</definedName>
    <definedName name="LOCALIZACIÓN_Y_REPLANTEO._ESTRUCTURAS" localSheetId="3">[110]INDICE!#REF!</definedName>
    <definedName name="LOCALIZACIÓN_Y_REPLANTEO._ESTRUCTURAS">[110]INDICE!#REF!</definedName>
    <definedName name="LOGO" localSheetId="3">[2]!ERR</definedName>
    <definedName name="LOGO">[2]!ERR</definedName>
    <definedName name="lojk"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3">#REF!</definedName>
    <definedName name="Longitud">#REF!</definedName>
    <definedName name="Longitud1" localSheetId="3">#REF!</definedName>
    <definedName name="Longitud1">#REF!</definedName>
    <definedName name="Longitud2" localSheetId="3">#REF!</definedName>
    <definedName name="Longitud2">#REF!</definedName>
    <definedName name="LONGO" localSheetId="2" hidden="1">{#N/A,#N/A,TRUE,"Summary"}</definedName>
    <definedName name="LONGO" localSheetId="3" hidden="1">{#N/A,#N/A,TRUE,"Summary"}</definedName>
    <definedName name="LONGO" hidden="1">{#N/A,#N/A,TRUE,"Summary"}</definedName>
    <definedName name="LongTramo" localSheetId="3">#REF!</definedName>
    <definedName name="LongTramo">#REF!</definedName>
    <definedName name="LOPE" localSheetId="3">#REF!</definedName>
    <definedName name="LOPE">#REF!</definedName>
    <definedName name="LP" localSheetId="3">'[36]CIRCUITOS CODENSA'!#REF!</definedName>
    <definedName name="LP">'[36]CIRCUITOS CODENSA'!#REF!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UISA" localSheetId="3">#REF!</definedName>
    <definedName name="LUISA">#REF!</definedName>
    <definedName name="m" localSheetId="3">#REF!</definedName>
    <definedName name="m">#REF!</definedName>
    <definedName name="M.O" comment="Mano de obra">[46]M.Obra!$B$35:$B$42</definedName>
    <definedName name="MA" localSheetId="2">#REF!</definedName>
    <definedName name="MA" localSheetId="3">#REF!</definedName>
    <definedName name="MA">#REF!</definedName>
    <definedName name="mac" localSheetId="3">#REF!</definedName>
    <definedName name="mac">#REF!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LLA2" localSheetId="3">#REF!</definedName>
    <definedName name="MALLA2">#REF!</definedName>
    <definedName name="mallas" localSheetId="3">#REF!</definedName>
    <definedName name="mallas">#REF!</definedName>
    <definedName name="MANO" localSheetId="3">#REF!</definedName>
    <definedName name="MANO">#REF!</definedName>
    <definedName name="MANOBRA">[111]ManoObra!$AG$60:$AJ$149</definedName>
    <definedName name="MANODEOBRA">[19]M.Obra!$A$21:$I$50</definedName>
    <definedName name="mantenimiento" localSheetId="3">'[112]COSTOS OFICINA'!#REF!</definedName>
    <definedName name="mantenimiento">'[112]COSTOS OFICINA'!#REF!</definedName>
    <definedName name="Mantenyreparacion" localSheetId="2">#REF!</definedName>
    <definedName name="Mantenyreparacion" localSheetId="3">#REF!</definedName>
    <definedName name="Mantenyreparacion">#REF!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[53]Insum!$A$68:$H$98</definedName>
    <definedName name="MAR" localSheetId="2">#REF!</definedName>
    <definedName name="MAR" localSheetId="3">#REF!</definedName>
    <definedName name="MAR">#REF!</definedName>
    <definedName name="margen">[14]DATOS!$G$3:$G$900</definedName>
    <definedName name="MARS" localSheetId="2">#REF!</definedName>
    <definedName name="MARS" localSheetId="3">#REF!</definedName>
    <definedName name="MARS">#REF!</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#REF!</definedName>
    <definedName name="MATE" localSheetId="3">#REF!</definedName>
    <definedName name="MATE">#REF!</definedName>
    <definedName name="MATER">[81]MATERIAL!$B$3:$B$580</definedName>
    <definedName name="materiales">[80]materiales!$A$7:$A$1317</definedName>
    <definedName name="MATERIALES_2">[82]materiales!$A$7:$A$1317</definedName>
    <definedName name="MaterialTub">#N/A</definedName>
    <definedName name="matriz" localSheetId="3">#REF!,#REF!</definedName>
    <definedName name="matriz">#REF!,#REF!</definedName>
    <definedName name="MATSUB">[13]INSUMOS!$D$115</definedName>
    <definedName name="MAY" localSheetId="2">#REF!</definedName>
    <definedName name="MAY" localSheetId="3">#REF!</definedName>
    <definedName name="MAY">#REF!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 localSheetId="3">#REF!</definedName>
    <definedName name="ME">#REF!</definedName>
    <definedName name="MediacanoaAnserma" localSheetId="3">#REF!</definedName>
    <definedName name="MediacanoaAnserma">#REF!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ses" localSheetId="2">#REF!</definedName>
    <definedName name="meses" localSheetId="3">#REF!</definedName>
    <definedName name="meses">#REF!</definedName>
    <definedName name="MesIn">[7]COSTOS!$C$64</definedName>
    <definedName name="METERIALES">'[113]EQUIPO, MATERIALES Y TRANSPORTE'!$B$40:$B$191</definedName>
    <definedName name="MEZASF" localSheetId="2">#REF!</definedName>
    <definedName name="MEZASF" localSheetId="3">#REF!</definedName>
    <definedName name="MEZASF">#REF!</definedName>
    <definedName name="MEZCL">[13]INSUMOS!$D$158</definedName>
    <definedName name="MEZCLA" localSheetId="2">#REF!</definedName>
    <definedName name="MEZCLA" localSheetId="3">#REF!</definedName>
    <definedName name="MEZCLA">#REF!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 localSheetId="2">#REF!,#REF!,#REF!,#REF!,#REF!,#REF!,#REF!</definedName>
    <definedName name="MI" localSheetId="3">#REF!,#REF!,#REF!,#REF!,#REF!,#REF!,#REF!</definedName>
    <definedName name="MI">#REF!,#REF!,#REF!,#REF!,#REF!,#REF!,#REF!</definedName>
    <definedName name="Minimo">[7]AIU!$C$73</definedName>
    <definedName name="Mínimo" localSheetId="3">#REF!</definedName>
    <definedName name="Mínimo">#REF!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L" localSheetId="2">#REF!,#REF!,#REF!,#REF!,#REF!,#REF!,#REF!</definedName>
    <definedName name="ML" localSheetId="3">#REF!,#REF!,#REF!,#REF!,#REF!,#REF!,#REF!</definedName>
    <definedName name="ML">#REF!,#REF!,#REF!,#REF!,#REF!,#REF!,#REF!</definedName>
    <definedName name="mm" localSheetId="2">#REF!</definedName>
    <definedName name="mm" localSheetId="3">#REF!</definedName>
    <definedName name="mm">#REF!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 localSheetId="3">'[36]CIRCUITOS CODENSA'!#REF!</definedName>
    <definedName name="MO">'[36]CIRCUITOS CODENSA'!#REF!</definedName>
    <definedName name="Montenegro" localSheetId="2">#REF!</definedName>
    <definedName name="Montenegro" localSheetId="3">#REF!</definedName>
    <definedName name="Montenegro">#REF!</definedName>
    <definedName name="MORT13" localSheetId="3">#REF!</definedName>
    <definedName name="MORT13">#REF!</definedName>
    <definedName name="MU" localSheetId="3">'[36]CIRCUITOS CODENSA'!#REF!</definedName>
    <definedName name="MU">'[36]CIRCUITOS CODENSA'!#REF!</definedName>
    <definedName name="MUEST">'[114]Mezclas asfálticas'!$G$6</definedName>
    <definedName name="MuestNo">[115]DATOS!$AI$3:$AI$1127</definedName>
    <definedName name="muestra">[14]Proc0009m!$G$6</definedName>
    <definedName name="MuestraNo">[14]DATOS!$A$3:$A$1398</definedName>
    <definedName name="MUROCV" localSheetId="2">#REF!</definedName>
    <definedName name="MUROCV" localSheetId="3">#REF!</definedName>
    <definedName name="MUROCV">#REF!</definedName>
    <definedName name="Muros" localSheetId="3">#REF!</definedName>
    <definedName name="Muros">#REF!</definedName>
    <definedName name="MURTOLETE" localSheetId="3">#REF!</definedName>
    <definedName name="MURTOLETE">#REF!</definedName>
    <definedName name="MZ" localSheetId="3">'[36]CIRCUITOS CODENSA'!#REF!</definedName>
    <definedName name="MZ">'[36]CIRCUITOS CODENSA'!#REF!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WJ" localSheetId="2">#REF!</definedName>
    <definedName name="NEWJ" localSheetId="3">#REF!</definedName>
    <definedName name="NEWJ">#REF!</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nguno" localSheetId="3">#REF!</definedName>
    <definedName name="ninguno">#REF!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3">[2]!ERR</definedName>
    <definedName name="NO">[2]!ERR</definedName>
    <definedName name="NoFacturable" localSheetId="3">#REF!</definedName>
    <definedName name="NoFacturable">#REF!</definedName>
    <definedName name="NOMBRE" localSheetId="3">#REF!</definedName>
    <definedName name="NOMBRE">#REF!</definedName>
    <definedName name="Norte">#N/A</definedName>
    <definedName name="NOV" localSheetId="3">#REF!</definedName>
    <definedName name="NOV">#REF!</definedName>
    <definedName name="NUCLEO">'[14]DAT NUC'!$A$2:$A$830</definedName>
    <definedName name="NUCNUM">[14]Nucleos!$I$5</definedName>
    <definedName name="NUEVO" localSheetId="2">#REF!</definedName>
    <definedName name="NUEVO" localSheetId="3">#REF!</definedName>
    <definedName name="NUEVO">#REF!</definedName>
    <definedName name="NÚM">'[14]Proc 0009h'!$G$4</definedName>
    <definedName name="NUMERAL" localSheetId="2">#REF!</definedName>
    <definedName name="NUMERAL" localSheetId="3">#REF!</definedName>
    <definedName name="NUMERAL">#REF!</definedName>
    <definedName name="NÚMERO">[14]DATBAND!$A$3:$A$422</definedName>
    <definedName name="numerobarra" localSheetId="2">#REF!</definedName>
    <definedName name="numerobarra" localSheetId="3">#REF!</definedName>
    <definedName name="numerobarra">#REF!</definedName>
    <definedName name="NUNI" localSheetId="3">#REF!</definedName>
    <definedName name="NUNI">#REF!</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 localSheetId="2">#REF!</definedName>
    <definedName name="ñ" localSheetId="3">#REF!</definedName>
    <definedName name="ñ">#REF!</definedName>
    <definedName name="ÑÑ" localSheetId="2">'FACTOR MULTIPLICADOR '!ERR</definedName>
    <definedName name="ÑÑ" localSheetId="3">'PAPSO INTERVENTORIA'!ERR</definedName>
    <definedName name="ÑÑ">[0]!ERR</definedName>
    <definedName name="ÑÑÑ" localSheetId="2">#REF!</definedName>
    <definedName name="ÑÑÑ" localSheetId="3">#REF!</definedName>
    <definedName name="ÑÑÑ">#REF!</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eto">'[60]Datos básicos'!$B$4</definedName>
    <definedName name="Obra" localSheetId="2">#REF!</definedName>
    <definedName name="Obra" localSheetId="3">#REF!</definedName>
    <definedName name="Obra">#REF!</definedName>
    <definedName name="OBRAS" localSheetId="3">#REF!</definedName>
    <definedName name="OBRAS">#REF!</definedName>
    <definedName name="OBSERV" localSheetId="0">#REF!</definedName>
    <definedName name="OBSERV" localSheetId="1">#REF!</definedName>
    <definedName name="OBSERV" localSheetId="3">#REF!</definedName>
    <definedName name="OBSERV">#REF!</definedName>
    <definedName name="observaciones">[14]DATOS!$I$3:$I$834</definedName>
    <definedName name="OCT" localSheetId="2">#REF!</definedName>
    <definedName name="OCT" localSheetId="3">#REF!</definedName>
    <definedName name="OCT">#REF!</definedName>
    <definedName name="Oficina" localSheetId="3">#REF!</definedName>
    <definedName name="Oficina">#REF!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JO" hidden="1">#N/A</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R" localSheetId="2">#REF!</definedName>
    <definedName name="OR" localSheetId="3">#REF!</definedName>
    <definedName name="OR">#REF!</definedName>
    <definedName name="OrigenConsultoria" localSheetId="3">#REF!</definedName>
    <definedName name="OrigenConsultoria">#REF!</definedName>
    <definedName name="OrigenObra" localSheetId="3">#REF!</definedName>
    <definedName name="OrigenObra">#REF!</definedName>
    <definedName name="ORO" localSheetId="3">#REF!</definedName>
    <definedName name="ORO">#REF!</definedName>
    <definedName name="otrocd" localSheetId="3">#REF!</definedName>
    <definedName name="otrocd">#REF!</definedName>
    <definedName name="otroci" localSheetId="3">#REF!</definedName>
    <definedName name="otroci">#REF!</definedName>
    <definedName name="otroimprev" localSheetId="3">#REF!</definedName>
    <definedName name="otroimprev">#REF!</definedName>
    <definedName name="otros">[80]otros!$A$6:$A$1235</definedName>
    <definedName name="OTROS_2">[82]otros!$A$6:$A$1235</definedName>
    <definedName name="OTROS_ACT_CORRIENTES" localSheetId="2">[75]BAL.GRAL!#REF!</definedName>
    <definedName name="OTROS_ACT_CORRIENTES" localSheetId="3">[75]BAL.GRAL!#REF!</definedName>
    <definedName name="OTROS_ACT_CORRIENTES">[75]BAL.GRAL!#REF!</definedName>
    <definedName name="p" localSheetId="2">#REF!</definedName>
    <definedName name="p" localSheetId="3">#REF!</definedName>
    <definedName name="p">#REF!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 localSheetId="3">[65]PRESUPUESTO!#REF!</definedName>
    <definedName name="PA">[65]PRESUPUESTO!#REF!</definedName>
    <definedName name="paelnque">#N/A</definedName>
    <definedName name="PAG">#N/A</definedName>
    <definedName name="PÁGINA_DOS" localSheetId="3">#REF!</definedName>
    <definedName name="PÁGINA_DOS">#REF!</definedName>
    <definedName name="PÁGINA_UNO" localSheetId="3">#REF!</definedName>
    <definedName name="PÁGINA_UNO">#REF!</definedName>
    <definedName name="palenque">#N/A</definedName>
    <definedName name="PARAFINA">'[14]DAT NUC'!$Q$2:$Q$550</definedName>
    <definedName name="Paraguaycito" localSheetId="2">#REF!</definedName>
    <definedName name="Paraguaycito" localSheetId="3">#REF!</definedName>
    <definedName name="Paraguaycito">#REF!</definedName>
    <definedName name="PARAMETROS">#N/A</definedName>
    <definedName name="PARBOX" localSheetId="3">#REF!</definedName>
    <definedName name="PARBOX">#REF!</definedName>
    <definedName name="PAROUE_CENTENARIO_MUNICIPIO_DE_TAURAMENA" localSheetId="3">#REF!</definedName>
    <definedName name="PAROUE_CENTENARIO_MUNICIPIO_DE_TAURAMENA">#REF!</definedName>
    <definedName name="pasamanos" localSheetId="3">#REF!</definedName>
    <definedName name="pasamanos">#REF!</definedName>
    <definedName name="paula" localSheetId="3">#REF!</definedName>
    <definedName name="paula">#REF!</definedName>
    <definedName name="PAVRIG20" localSheetId="3">#REF!</definedName>
    <definedName name="PAVRIG20">#REF!</definedName>
    <definedName name="PB" localSheetId="2">[65]PRESUPUESTO!#REF!</definedName>
    <definedName name="PB" localSheetId="3">[65]PRESUPUESTO!#REF!</definedName>
    <definedName name="PB">[65]PRESUPUESTO!#REF!</definedName>
    <definedName name="PC" localSheetId="2">[65]PRESUPUESTO!#REF!</definedName>
    <definedName name="PC" localSheetId="3">[65]PRESUPUESTO!#REF!</definedName>
    <definedName name="PC">[65]PRESUPUESTO!#REF!</definedName>
    <definedName name="PE" localSheetId="2">[65]PRESUPUESTO!#REF!</definedName>
    <definedName name="PE" localSheetId="3">[65]PRESUPUESTO!#REF!</definedName>
    <definedName name="PE">[65]PRESUPUESTO!#REF!</definedName>
    <definedName name="pedro" localSheetId="2">#REF!</definedName>
    <definedName name="pedro" localSheetId="3">#REF!</definedName>
    <definedName name="pedro">#REF!</definedName>
    <definedName name="PER_PAV" localSheetId="0">#REF!</definedName>
    <definedName name="PER_PAV" localSheetId="1">#REF!</definedName>
    <definedName name="PER_PAV" localSheetId="3">#REF!</definedName>
    <definedName name="PER_PAV">#REF!</definedName>
    <definedName name="Personal">'[116]Insumos Básicos - Personal'!$B$3:$B$37</definedName>
    <definedName name="PersonalProfesional" localSheetId="2">#REF!</definedName>
    <definedName name="PersonalProfesional" localSheetId="3">#REF!</definedName>
    <definedName name="PersonalProfesional">#REF!</definedName>
    <definedName name="PersonalTecnico" localSheetId="3">#REF!</definedName>
    <definedName name="PersonalTecnico">#REF!</definedName>
    <definedName name="PESO14.2" localSheetId="3">#REF!</definedName>
    <definedName name="PESO14.2">#REF!</definedName>
    <definedName name="PESO14.3" localSheetId="3">#REF!</definedName>
    <definedName name="PESO14.3">#REF!</definedName>
    <definedName name="PESO14.4" localSheetId="3">#REF!</definedName>
    <definedName name="PESO14.4">#REF!</definedName>
    <definedName name="Peso1A">[14]DATOS!$J$3:$J$1398</definedName>
    <definedName name="Peso2A">[14]DATOS!$K$3:$K$1398</definedName>
    <definedName name="Pesoagua2">[14]DATOS!$AB$3:$AB$1399</definedName>
    <definedName name="Pesoagua3">[14]DATOS!$AE$3:$AE$1399</definedName>
    <definedName name="PesoAire">[14]DATOS!$W$3:$W$1438</definedName>
    <definedName name="PesoAire2">[14]DATOS!$Z$3:$Z$1399</definedName>
    <definedName name="Pesoaire3">[14]DATOS!$AC$3:$AC$1399</definedName>
    <definedName name="Pesoenagua">[14]DATOS!$Y$3:$Y$1398</definedName>
    <definedName name="Pesoparaf3">[14]DATOS!$AD$3:$AD$1399</definedName>
    <definedName name="Pesoparafinada">[14]DATOS!$X$3:$X$1398</definedName>
    <definedName name="PesoParf2">[14]DATOS!$AA$3:$AA$1399</definedName>
    <definedName name="pi" localSheetId="2">#REF!</definedName>
    <definedName name="pi" localSheetId="3">#REF!</definedName>
    <definedName name="pi">#REF!</definedName>
    <definedName name="PILOTE" localSheetId="3">#REF!</definedName>
    <definedName name="PILOTE">#REF!</definedName>
    <definedName name="Pinos" localSheetId="3">#REF!</definedName>
    <definedName name="Pino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 localSheetId="3">[65]PRESUPUESTO!#REF!</definedName>
    <definedName name="PL">[65]PRESUPUESTO!#REF!</definedName>
    <definedName name="PLACALIG50">[13]A.P.U.!$G$482</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 localSheetId="3">#REF!</definedName>
    <definedName name="plan">#REF!</definedName>
    <definedName name="planta">[14]DATOS!$AN$3:$AN$2313</definedName>
    <definedName name="Plaz">[117]BASES!$E$27</definedName>
    <definedName name="PlazAIU">[7]AIU!$D$12</definedName>
    <definedName name="Plazo">[29]BASES!$E$27</definedName>
    <definedName name="PlazoAIU" localSheetId="2">#REF!</definedName>
    <definedName name="PlazoAIU" localSheetId="3">#REF!</definedName>
    <definedName name="PlazoAIU">#REF!</definedName>
    <definedName name="PlazoEnMeses" localSheetId="3">#REF!</definedName>
    <definedName name="PlazoEnMeses">#REF!</definedName>
    <definedName name="PLDM">[88]INSUMOS!$D$683</definedName>
    <definedName name="Plegable" localSheetId="2">#REF!</definedName>
    <definedName name="Plegable" localSheetId="3">#REF!</definedName>
    <definedName name="Plegable">#REF!</definedName>
    <definedName name="plena" localSheetId="3">#REF!</definedName>
    <definedName name="plena">#REF!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S" localSheetId="3">#REF!</definedName>
    <definedName name="PMS">#REF!</definedName>
    <definedName name="PMT" localSheetId="3">#REF!</definedName>
    <definedName name="PMT">#REF!</definedName>
    <definedName name="POF" localSheetId="3">#REF!</definedName>
    <definedName name="POF">#REF!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liductoPrinco">'[118]SUB APU'!$A$1:$D$65536</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E">[29]BASES!$E$26</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 localSheetId="0">#REF!</definedName>
    <definedName name="POZ" localSheetId="1">#REF!</definedName>
    <definedName name="POZ" localSheetId="3">#REF!</definedName>
    <definedName name="POZ">#REF!</definedName>
    <definedName name="POZO" localSheetId="0">#REF!</definedName>
    <definedName name="POZO" localSheetId="1">#REF!</definedName>
    <definedName name="POZO" localSheetId="3">#REF!</definedName>
    <definedName name="POZO">#REF!</definedName>
    <definedName name="POZO1.2" localSheetId="0">#REF!</definedName>
    <definedName name="POZO1.2" localSheetId="1">#REF!</definedName>
    <definedName name="POZO1.2" localSheetId="3">#REF!</definedName>
    <definedName name="POZO1.2">#REF!</definedName>
    <definedName name="POZOS" localSheetId="0">#REF!</definedName>
    <definedName name="POZOS" localSheetId="1">#REF!</definedName>
    <definedName name="POZOS" localSheetId="3">#REF!</definedName>
    <definedName name="POZOS">#REF!</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 localSheetId="3">#REF!</definedName>
    <definedName name="Ppto">#REF!</definedName>
    <definedName name="PPtoNorte">#N/A</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E" localSheetId="2">#REF!</definedName>
    <definedName name="PRE" localSheetId="3">#REF!</definedName>
    <definedName name="PRE">#REF!</definedName>
    <definedName name="Precio">#N/A</definedName>
    <definedName name="precio2">#N/A</definedName>
    <definedName name="PrecioS">#N/A</definedName>
    <definedName name="PRELIMINAR" localSheetId="3">#REF!</definedName>
    <definedName name="PRELIMINAR">#REF!</definedName>
    <definedName name="PRESTACIONES">[119]Otros!$D$5</definedName>
    <definedName name="PrestacionesSeguridadOtros" localSheetId="2">#REF!</definedName>
    <definedName name="PrestacionesSeguridadOtros" localSheetId="3">#REF!</definedName>
    <definedName name="PrestacionesSeguridadOtros">#REF!</definedName>
    <definedName name="PRESUP">'[42]RESUMEN GRAL'!$A$12:$U$999</definedName>
    <definedName name="PRESUPNORTE" localSheetId="3">'[47]CALC PROD MENSUAL'!#REF!</definedName>
    <definedName name="PRESUPNORTE">'[47]CALC PROD MENSUAL'!#REF!</definedName>
    <definedName name="PRESUPSUR" localSheetId="3">'[47]CALC PROD MENSUAL'!#REF!</definedName>
    <definedName name="PRESUPSUR">'[47]CALC PROD MENSUAL'!#REF!</definedName>
    <definedName name="PRESUPUESTADO" localSheetId="2">#REF!</definedName>
    <definedName name="PRESUPUESTADO" localSheetId="3">#REF!</definedName>
    <definedName name="PRESUPUESTADO">#REF!</definedName>
    <definedName name="PRESUPUESTO" localSheetId="2">'[47]CALC PROD MENSUAL'!#REF!</definedName>
    <definedName name="PRESUPUESTO" localSheetId="3">'[47]CALC PROD MENSUAL'!#REF!</definedName>
    <definedName name="PRESUPUESTO">'[47]CALC PROD MENSUAL'!#REF!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celec" localSheetId="3">#REF!</definedName>
    <definedName name="procelec">#REF!</definedName>
    <definedName name="PRODUCTCARB" localSheetId="2">'[45]CALC PROD MENSUAL'!#REF!</definedName>
    <definedName name="PRODUCTCARB" localSheetId="3">'[45]CALC PROD MENSUAL'!#REF!</definedName>
    <definedName name="PRODUCTCARB">'[45]CALC PROD MENSUAL'!#REF!</definedName>
    <definedName name="PRODUCTEST" localSheetId="2">'[45]CALC PROD MENSUAL'!#REF!</definedName>
    <definedName name="PRODUCTEST" localSheetId="3">'[45]CALC PROD MENSUAL'!#REF!</definedName>
    <definedName name="PRODUCTEST">'[45]CALC PROD MENSUAL'!#REF!</definedName>
    <definedName name="PRODUCTOCARBON" localSheetId="2">'[47]CALC PROD MENSUAL'!#REF!</definedName>
    <definedName name="PRODUCTOCARBON" localSheetId="3">'[47]CALC PROD MENSUAL'!#REF!</definedName>
    <definedName name="PRODUCTOCARBON">'[47]CALC PROD MENSUAL'!#REF!</definedName>
    <definedName name="PRODUCTOTEST" localSheetId="2">'[47]CALC PROD MENSUAL'!#REF!</definedName>
    <definedName name="PRODUCTOTEST" localSheetId="3">'[47]CALC PROD MENSUAL'!#REF!</definedName>
    <definedName name="PRODUCTOTEST">'[47]CALC PROD MENSUAL'!#REF!</definedName>
    <definedName name="Profesional" localSheetId="2">#REF!</definedName>
    <definedName name="Profesional" localSheetId="3">#REF!</definedName>
    <definedName name="Profesional">#REF!</definedName>
    <definedName name="PrOfic">[29]BASES!$B$31</definedName>
    <definedName name="PROG" localSheetId="2" hidden="1">#REF!</definedName>
    <definedName name="PROG" localSheetId="3" hidden="1">#REF!</definedName>
    <definedName name="PROG" hidden="1">#REF!</definedName>
    <definedName name="programainv" localSheetId="3">[2]!ERR</definedName>
    <definedName name="programainv">[2]!ERR</definedName>
    <definedName name="PROP">[25]DATOS!$D$7</definedName>
    <definedName name="propiedad" localSheetId="2">#REF!</definedName>
    <definedName name="propiedad" localSheetId="3">#REF!</definedName>
    <definedName name="propiedad">#REF!</definedName>
    <definedName name="propieRep" localSheetId="3">#REF!</definedName>
    <definedName name="propieRep">#REF!</definedName>
    <definedName name="Proponente" localSheetId="3">#REF!</definedName>
    <definedName name="Proponente">#REF!</definedName>
    <definedName name="Propuesta_No.">"ARCHIVO"</definedName>
    <definedName name="PROYECCION" localSheetId="3">#REF!</definedName>
    <definedName name="PROYECCION">#REF!</definedName>
    <definedName name="PROYECTO">[37]REFEREN!$C$3</definedName>
    <definedName name="PRUEBA" localSheetId="3">[120]!absc</definedName>
    <definedName name="PRUEBA">[120]!absc</definedName>
    <definedName name="prueba1" localSheetId="3">[120]!absc</definedName>
    <definedName name="prueba1">[120]!absc</definedName>
    <definedName name="PRUEBA2" localSheetId="2">#REF!</definedName>
    <definedName name="PRUEBA2" localSheetId="3">#REF!</definedName>
    <definedName name="PRUEBA2">#REF!</definedName>
    <definedName name="PRUNIT" localSheetId="3">#REF!</definedName>
    <definedName name="PRUNIT">#REF!</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UNT" localSheetId="3">#REF!</definedName>
    <definedName name="PUNT">#REF!</definedName>
    <definedName name="PUNT1" localSheetId="3">#REF!</definedName>
    <definedName name="PUNT1">#REF!</definedName>
    <definedName name="PUNT2" localSheetId="3">#REF!</definedName>
    <definedName name="PUNT2">#REF!</definedName>
    <definedName name="pwoefù" localSheetId="2" hidden="1">{#N/A,#N/A,TRUE,"Proposal";#N/A,#N/A,TRUE,"Assumptions";#N/A,#N/A,TRUE,"Net Income";#N/A,#N/A,TRUE,"Balsheet";#N/A,#N/A,TRUE,"Capex";#N/A,#N/A,TRUE,"Volumes";#N/A,#N/A,TRUE,"Revenues";#N/A,#N/A,TRUE,"Var.Costs";#N/A,#N/A,TRUE,"Personnel";#N/A,#N/A,TRUE,"Other costs";#N/A,#N/A,TRUE,"MKTG and G&amp;A"}</definedName>
    <definedName name="pwoefù" localSheetId="3"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2" hidden="1">{"via1",#N/A,TRUE,"general";"via2",#N/A,TRUE,"general";"via3",#N/A,TRUE,"general"}</definedName>
    <definedName name="q" localSheetId="3" hidden="1">{"via1",#N/A,TRUE,"general";"via2",#N/A,TRUE,"general";"via3",#N/A,TRUE,"general"}</definedName>
    <definedName name="q"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Q" localSheetId="2">'FACTOR MULTIPLICADOR '!ERR</definedName>
    <definedName name="QQ" localSheetId="3">'PAPSO INTERVENTORIA'!ERR</definedName>
    <definedName name="QQ">[0]!ERR</definedName>
    <definedName name="qqq" localSheetId="2">#REF!</definedName>
    <definedName name="qqq" localSheetId="3">#REF!</definedName>
    <definedName name="qqq">#REF!</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uimbaya" localSheetId="3">#REF!</definedName>
    <definedName name="Quimbaya">#REF!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qweqwe" localSheetId="3">#REF!</definedName>
    <definedName name="qweqweqwe">#REF!</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A">[13]INSUMOS!$D$168</definedName>
    <definedName name="RANGO1" localSheetId="2">#REF!</definedName>
    <definedName name="RANGO1" localSheetId="3">#REF!</definedName>
    <definedName name="RANGO1">#REF!</definedName>
    <definedName name="rangofin" localSheetId="3">#REF!,#REF!</definedName>
    <definedName name="rangofin">#REF!,#REF!</definedName>
    <definedName name="re" localSheetId="2" hidden="1">{"test2",#N/A,TRUE,"Prices"}</definedName>
    <definedName name="re" localSheetId="3" hidden="1">{"test2",#N/A,TRUE,"Prices"}</definedName>
    <definedName name="re" hidden="1">{"test2",#N/A,TRUE,"Prices"}</definedName>
    <definedName name="RE4NTA">[40]EQUIPOS!$D$8</definedName>
    <definedName name="Recorder" localSheetId="2">#REF!</definedName>
    <definedName name="Recorder" localSheetId="3">#REF!</definedName>
    <definedName name="Recorder">#REF!</definedName>
    <definedName name="RECURSOS">'[121]REC-COD,'!$A$1:$D$962</definedName>
    <definedName name="redes" localSheetId="2">#REF!</definedName>
    <definedName name="redes" localSheetId="3">#REF!</definedName>
    <definedName name="redes">#REF!</definedName>
    <definedName name="REFPISC" localSheetId="3">#REF!</definedName>
    <definedName name="REFPISC">#REF!</definedName>
    <definedName name="REGBT">#N/A</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onal" localSheetId="3">#REF!</definedName>
    <definedName name="Regional">#REF!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[2]!ERR</definedName>
    <definedName name="REICIO">[2]!ERR</definedName>
    <definedName name="reinicio" localSheetId="3">[2]!ERR</definedName>
    <definedName name="reinicio">[2]!ERR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#REF!</definedName>
    <definedName name="Renoai">[7]EVA!$D$27</definedName>
    <definedName name="REP.PAV">'[16]factores A.N.'!$F$15:$F$69</definedName>
    <definedName name="reparacion" localSheetId="2">#REF!</definedName>
    <definedName name="reparacion" localSheetId="3">#REF!</definedName>
    <definedName name="reparacion">#REF!</definedName>
    <definedName name="reparaciones" localSheetId="3">#REF!</definedName>
    <definedName name="reparacione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istenciaconductor" localSheetId="3">[63]Modelo!#REF!</definedName>
    <definedName name="Resistenciaconductor">[63]Modelo!#REF!</definedName>
    <definedName name="RESTIT" localSheetId="2">#REF!</definedName>
    <definedName name="RESTIT" localSheetId="3">#REF!</definedName>
    <definedName name="RESTIT">#REF!</definedName>
    <definedName name="RESU">#N/A</definedName>
    <definedName name="RESUMEN">#N/A</definedName>
    <definedName name="Retenc">[29]BASES!$E$31</definedName>
    <definedName name="Retenido100">[14]DATOS!$S$3:$S$1398</definedName>
    <definedName name="Retenido200">[14]DATOS!$T$3:$T$1398</definedName>
    <definedName name="Retenido30">[14]DATOS!$Q$3:$Q$1398</definedName>
    <definedName name="Retenido34">[14]DATOS!$M$3:$M$1400</definedName>
    <definedName name="Retenido38">[14]DATOS!$N$3:$N$1398</definedName>
    <definedName name="Retenido4">[14]DATOS!$O$3:$O$1398</definedName>
    <definedName name="Retenido50">[14]DATOS!$R$3:$R$1398</definedName>
    <definedName name="Retenido8">[14]DATOS!$P$3:$P$1398</definedName>
    <definedName name="RETT" localSheetId="2">#REF!</definedName>
    <definedName name="RETT" localSheetId="3">#REF!</definedName>
    <definedName name="RETT">#REF!</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UIS">[48]VALORES!$C$19</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ef" localSheetId="3">#REF!</definedName>
    <definedName name="rfref">#REF!</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ARDO" localSheetId="2">#REF!,#REF!,#REF!,#REF!,#REF!,#REF!,#REF!,#REF!,#REF!</definedName>
    <definedName name="RICARDO" localSheetId="3">#REF!,#REF!,#REF!,#REF!,#REF!,#REF!,#REF!,#REF!,#REF!</definedName>
    <definedName name="RICARDO">#REF!,#REF!,#REF!,#REF!,#REF!,#REF!,#REF!,#REF!,#REF!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P">[37]REFEREN!$C$15</definedName>
    <definedName name="rr" localSheetId="3">[2]!ERR</definedName>
    <definedName name="rr">[2]!ERR</definedName>
    <definedName name="RRC" localSheetId="3">#REF!</definedName>
    <definedName name="RRC">#REF!</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 localSheetId="3">#REF!</definedName>
    <definedName name="rrrr">#REF!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adf" localSheetId="3">#REF!</definedName>
    <definedName name="rsadf">#REF!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0">#REF!</definedName>
    <definedName name="S" localSheetId="1">#REF!</definedName>
    <definedName name="S" localSheetId="3">#REF!</definedName>
    <definedName name="S">#REF!</definedName>
    <definedName name="SA" localSheetId="3">[65]PRESUPUESTO!#REF!</definedName>
    <definedName name="SA">[65]PRESUPUESTO!#REF!</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baneta">'[26]SABANETA 3335'!$B$7:$L$475</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#REF!</definedName>
    <definedName name="Salarios">#REF!</definedName>
    <definedName name="SalMinimo">[29]BASES!$E$41</definedName>
    <definedName name="SARD40" localSheetId="2">#REF!</definedName>
    <definedName name="SARD40" localSheetId="3">#REF!</definedName>
    <definedName name="SARD40">#REF!</definedName>
    <definedName name="SB" localSheetId="2">[65]PRESUPUESTO!#REF!</definedName>
    <definedName name="SB" localSheetId="3">[65]PRESUPUESTO!#REF!</definedName>
    <definedName name="SB">[65]PRESUPUESTO!#REF!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 localSheetId="2">[65]PRESUPUESTO!#REF!</definedName>
    <definedName name="SC" localSheetId="3">[65]PRESUPUESTO!#REF!</definedName>
    <definedName name="SC">[65]PRESUPUESTO!#REF!</definedName>
    <definedName name="SCHEDULE" localSheetId="2">'[47]CALC PROD MENSUAL'!#REF!</definedName>
    <definedName name="SCHEDULE" localSheetId="3">'[47]CALC PROD MENSUAL'!#REF!</definedName>
    <definedName name="SCHEDULE">'[47]CALC PROD MENSUAL'!#REF!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f" localSheetId="2">#REF!</definedName>
    <definedName name="sdf" localSheetId="3">#REF!</definedName>
    <definedName name="sdf">#REF!</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nvñdiohilÑ" localSheetId="2" hidden="1">{"TAB1",#N/A,TRUE,"GENERAL";"TAB2",#N/A,TRUE,"GENERAL";"TAB3",#N/A,TRUE,"GENERAL";"TAB4",#N/A,TRUE,"GENERAL";"TAB5",#N/A,TRUE,"GENERAL"}</definedName>
    <definedName name="sdfnvñdiohilÑ" localSheetId="3" hidden="1">{"TAB1",#N/A,TRUE,"GENERAL";"TAB2",#N/A,TRUE,"GENERAL";"TAB3",#N/A,TRUE,"GENERAL";"TAB4",#N/A,TRUE,"GENERAL";"TAB5",#N/A,TRUE,"GENERAL"}</definedName>
    <definedName name="sdfnvñdiohilÑ" hidden="1">{"TAB1",#N/A,TRUE,"GENERAL";"TAB2",#N/A,TRUE,"GENERAL";"TAB3",#N/A,TRUE,"GENERAL";"TAB4",#N/A,TRUE,"GENERAL";"TAB5",#N/A,TRUE,"GENERAL"}</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 localSheetId="3">#REF!</definedName>
    <definedName name="SDS">#REF!</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E" localSheetId="3">[65]PRESUPUESTO!#REF!</definedName>
    <definedName name="SE">[65]PRESUPUESTO!#REF!</definedName>
    <definedName name="seccion1" localSheetId="2">#REF!</definedName>
    <definedName name="seccion1" localSheetId="3">#REF!</definedName>
    <definedName name="seccion1">#REF!</definedName>
    <definedName name="seccion2" localSheetId="3">#REF!</definedName>
    <definedName name="seccion2">#REF!</definedName>
    <definedName name="SECTOR" localSheetId="3">#REF!</definedName>
    <definedName name="SECTOR">#REF!</definedName>
    <definedName name="Segurambiensalud" localSheetId="3">#REF!</definedName>
    <definedName name="Segurambiensalud">#REF!</definedName>
    <definedName name="SEM_DEL_MES" localSheetId="3">#REF!</definedName>
    <definedName name="SEM_DEL_MES">#REF!</definedName>
    <definedName name="Semanas_mes" localSheetId="3">#REF!</definedName>
    <definedName name="Semanas_mes">#REF!</definedName>
    <definedName name="SEP" localSheetId="3">#REF!</definedName>
    <definedName name="SEP">#REF!</definedName>
    <definedName name="SERO" localSheetId="3">[2]!ERR</definedName>
    <definedName name="SERO">[2]!ERR</definedName>
    <definedName name="Servicios" localSheetId="3">#REF!</definedName>
    <definedName name="Servicios">#REF!</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3">'[36]CIRCUITOS CODENSA'!#REF!</definedName>
    <definedName name="SF">'[36]CIRCUITOS CODENSA'!#REF!</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3">#REF!</definedName>
    <definedName name="SGI_V_INDICES_CIRCUITO_CAUSA">#REF!</definedName>
    <definedName name="SI" localSheetId="3">[2]!ERR</definedName>
    <definedName name="SI">[2]!ERR</definedName>
    <definedName name="SIKA1" localSheetId="3">#REF!</definedName>
    <definedName name="SIKA1">#REF!</definedName>
    <definedName name="sin_nombre_2" localSheetId="3">#REF!</definedName>
    <definedName name="sin_nombre_2">#REF!</definedName>
    <definedName name="SISISIS" localSheetId="3">[2]!ERR</definedName>
    <definedName name="SISISIS">[2]!ERR</definedName>
    <definedName name="SJ" localSheetId="3">'[36]CIRCUITOS CODENSA'!#REF!</definedName>
    <definedName name="SJ">'[36]CIRCUITOS CODENSA'!#REF!</definedName>
    <definedName name="SL" localSheetId="2">[65]PRESUPUESTO!#REF!</definedName>
    <definedName name="SL" localSheetId="3">[65]PRESUPUESTO!#REF!</definedName>
    <definedName name="SL">[65]PRESUPUESTO!#REF!</definedName>
    <definedName name="SM" localSheetId="3">'[36]CIRCUITOS CODENSA'!#REF!</definedName>
    <definedName name="SM">'[36]CIRCUITOS CODENSA'!#REF!</definedName>
    <definedName name="SOCIAL" localSheetId="2">#REF!</definedName>
    <definedName name="SOCIAL" localSheetId="3">#REF!</definedName>
    <definedName name="SOCIAL">#REF!</definedName>
    <definedName name="SOLAD" localSheetId="3">#REF!</definedName>
    <definedName name="SOLAD">#REF!</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'FACTOR MULTIPLICADOR '!ERR</definedName>
    <definedName name="SS" localSheetId="3">'PAPSO INTERVENTORIA'!ERR</definedName>
    <definedName name="SS">[0]!ERR</definedName>
    <definedName name="sss" localSheetId="2">#REF!</definedName>
    <definedName name="sss" localSheetId="3">#REF!</definedName>
    <definedName name="sss">#REF!</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 localSheetId="3">#REF!</definedName>
    <definedName name="st">#REF!</definedName>
    <definedName name="STEEL">[13]A.P.U.!$G$453</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 localSheetId="3">'[36]CIRCUITOS CODENSA'!#REF!</definedName>
    <definedName name="SU">'[36]CIRCUITOS CODENSA'!#REF!</definedName>
    <definedName name="SUBA" localSheetId="2">#REF!</definedName>
    <definedName name="SUBA" localSheetId="3">#REF!</definedName>
    <definedName name="SUBA">#REF!</definedName>
    <definedName name="SUBB" localSheetId="3">#REF!</definedName>
    <definedName name="SUBB">#REF!</definedName>
    <definedName name="SUBESTACIONES" localSheetId="3">'[122]OBRAS SES'!#REF!</definedName>
    <definedName name="SUBESTACIONES">'[122]OBRAS SES'!#REF!</definedName>
    <definedName name="SUBPRODUCTOS" localSheetId="2">#REF!</definedName>
    <definedName name="SUBPRODUCTOS" localSheetId="3">#REF!</definedName>
    <definedName name="SUBPRODUCTOS">#REF!</definedName>
    <definedName name="SUBR" localSheetId="3">#REF!</definedName>
    <definedName name="SUBR">#REF!</definedName>
    <definedName name="SUBTOTALMAT">'[65]2,2,6,1 Pilotes 0,30'!$I$19</definedName>
    <definedName name="SUELDOS">[123]SALARIOS!$A$9:$I$200</definedName>
    <definedName name="SUELLEN">#N/A</definedName>
    <definedName name="suma">[52]Hoja1!$F$60</definedName>
    <definedName name="SUSTIT" localSheetId="2">#REF!</definedName>
    <definedName name="SUSTIT" localSheetId="3">#REF!</definedName>
    <definedName name="SUSTIT">#REF!</definedName>
    <definedName name="sw" localSheetId="2">'FACTOR MULTIPLICADOR '!ERR</definedName>
    <definedName name="sw" localSheetId="3">'PAPSO INTERVENTORIA'!ERR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3">[9]!absc</definedName>
    <definedName name="t">[9]!absc</definedName>
    <definedName name="T.1_POZ">[124]TUBERIA!$AB$10:$AB$84</definedName>
    <definedName name="T.3" localSheetId="0">[78]CANT.5921!#REF!</definedName>
    <definedName name="T.3" localSheetId="1">[78]CANT.5921!#REF!</definedName>
    <definedName name="T.3" localSheetId="3">[78]CANT.5921!#REF!</definedName>
    <definedName name="T.3">[78]CANT.5921!#REF!</definedName>
    <definedName name="T.VIA">'[16]factores A.N.'!$H$15:$H$306</definedName>
    <definedName name="T___2_.3_FC_2.2" localSheetId="0">#REF!</definedName>
    <definedName name="T___2_.3_FC_2.2" localSheetId="1">#REF!</definedName>
    <definedName name="T___2_.3_FC_2.2" localSheetId="3">#REF!</definedName>
    <definedName name="T___2_.3_FC_2.2">#REF!</definedName>
    <definedName name="T1_" localSheetId="0">#REF!</definedName>
    <definedName name="T1_" localSheetId="1">#REF!</definedName>
    <definedName name="T1_" localSheetId="3">#REF!</definedName>
    <definedName name="T1_">#REF!</definedName>
    <definedName name="T1__2_FC1_5" localSheetId="0">#REF!</definedName>
    <definedName name="T1__2_FC1_5" localSheetId="1">#REF!</definedName>
    <definedName name="T1__2_FC1_5" localSheetId="3">#REF!</definedName>
    <definedName name="T1__2_FC1_5">#REF!</definedName>
    <definedName name="T1__2_FC1_9" localSheetId="0">#REF!</definedName>
    <definedName name="T1__2_FC1_9" localSheetId="1">#REF!</definedName>
    <definedName name="T1__2_FC1_9" localSheetId="3">#REF!</definedName>
    <definedName name="T1__2_FC1_9">#REF!</definedName>
    <definedName name="T1__3__2_FC1_9" localSheetId="0">#REF!</definedName>
    <definedName name="T1__3__2_FC1_9" localSheetId="1">#REF!</definedName>
    <definedName name="T1__3__2_FC1_9" localSheetId="3">#REF!</definedName>
    <definedName name="T1__3__2_FC1_9">#REF!</definedName>
    <definedName name="T1_FC_1.5__.2" localSheetId="0">#REF!</definedName>
    <definedName name="T1_FC_1.5__.2" localSheetId="1">#REF!</definedName>
    <definedName name="T1_FC_1.5__.2" localSheetId="3">#REF!</definedName>
    <definedName name="T1_FC_1.5__.2">#REF!</definedName>
    <definedName name="T1_FC_1.9__.2" localSheetId="0">#REF!</definedName>
    <definedName name="T1_FC_1.9__.2" localSheetId="1">#REF!</definedName>
    <definedName name="T1_FC_1.9__.2" localSheetId="3">#REF!</definedName>
    <definedName name="T1_FC_1.9__.2">#REF!</definedName>
    <definedName name="T1_FC1_5">'[16]factores A.N.'!$H$8:$H$33</definedName>
    <definedName name="T1_FC1_9">'[16]factores A.N.'!$J$8:$J$33</definedName>
    <definedName name="T1_FC2.2">[125]FACTORES!$M$8:$M$23</definedName>
    <definedName name="T11SF15" localSheetId="0">#REF!</definedName>
    <definedName name="T11SF15" localSheetId="1">#REF!</definedName>
    <definedName name="T11SF15" localSheetId="3">#REF!</definedName>
    <definedName name="T11SF15">#REF!</definedName>
    <definedName name="T11SF19" localSheetId="0">#REF!</definedName>
    <definedName name="T11SF19" localSheetId="1">#REF!</definedName>
    <definedName name="T11SF19" localSheetId="3">#REF!</definedName>
    <definedName name="T11SF19">#REF!</definedName>
    <definedName name="T12SF15" localSheetId="0">#REF!</definedName>
    <definedName name="T12SF15" localSheetId="1">#REF!</definedName>
    <definedName name="T12SF15" localSheetId="3">#REF!</definedName>
    <definedName name="T12SF15">#REF!</definedName>
    <definedName name="T12SF19" localSheetId="0">#REF!</definedName>
    <definedName name="T12SF19" localSheetId="1">#REF!</definedName>
    <definedName name="T12SF19" localSheetId="3">#REF!</definedName>
    <definedName name="T12SF19">#REF!</definedName>
    <definedName name="T1RF15" localSheetId="0">#REF!</definedName>
    <definedName name="T1RF15" localSheetId="1">#REF!</definedName>
    <definedName name="T1RF15" localSheetId="3">#REF!</definedName>
    <definedName name="T1RF15">#REF!</definedName>
    <definedName name="T1RF19" localSheetId="0">#REF!</definedName>
    <definedName name="T1RF19" localSheetId="1">#REF!</definedName>
    <definedName name="T1RF19" localSheetId="3">#REF!</definedName>
    <definedName name="T1RF19">#REF!</definedName>
    <definedName name="T2.PVC">'[16]factores A.N.'!$P$8:$P$19</definedName>
    <definedName name="T2_" localSheetId="0">#REF!</definedName>
    <definedName name="T2_" localSheetId="1">#REF!</definedName>
    <definedName name="T2_" localSheetId="3">#REF!</definedName>
    <definedName name="T2_">#REF!</definedName>
    <definedName name="T2_.3" localSheetId="0">#REF!</definedName>
    <definedName name="T2_.3" localSheetId="1">#REF!</definedName>
    <definedName name="T2_.3" localSheetId="3">#REF!</definedName>
    <definedName name="T2_.3">#REF!</definedName>
    <definedName name="T2__2_FC1_5" localSheetId="0">#REF!</definedName>
    <definedName name="T2__2_FC1_5" localSheetId="1">#REF!</definedName>
    <definedName name="T2__2_FC1_5" localSheetId="3">#REF!</definedName>
    <definedName name="T2__2_FC1_5">#REF!</definedName>
    <definedName name="T2__3_FC1_9" localSheetId="0">#REF!</definedName>
    <definedName name="T2__3_FC1_9" localSheetId="1">#REF!</definedName>
    <definedName name="T2__3_FC1_9" localSheetId="3">#REF!</definedName>
    <definedName name="T2__3_FC1_9">#REF!</definedName>
    <definedName name="T2_FC_1.5__.3" localSheetId="0">#REF!</definedName>
    <definedName name="T2_FC_1.5__.3" localSheetId="1">#REF!</definedName>
    <definedName name="T2_FC_1.5__.3" localSheetId="3">#REF!</definedName>
    <definedName name="T2_FC_1.5__.3">#REF!</definedName>
    <definedName name="T2_FC_1.5__.3_.2" localSheetId="0">#REF!</definedName>
    <definedName name="T2_FC_1.5__.3_.2" localSheetId="1">#REF!</definedName>
    <definedName name="T2_FC_1.5__.3_.2" localSheetId="3">#REF!</definedName>
    <definedName name="T2_FC_1.5__.3_.2">#REF!</definedName>
    <definedName name="T2_FC_1.9__.3" localSheetId="0">#REF!</definedName>
    <definedName name="T2_FC_1.9__.3" localSheetId="1">#REF!</definedName>
    <definedName name="T2_FC_1.9__.3" localSheetId="3">#REF!</definedName>
    <definedName name="T2_FC_1.9__.3">#REF!</definedName>
    <definedName name="T2_FC_1.9__.3_.2" localSheetId="0">#REF!</definedName>
    <definedName name="T2_FC_1.9__.3_.2" localSheetId="1">#REF!</definedName>
    <definedName name="T2_FC_1.9__.3_.2" localSheetId="3">#REF!</definedName>
    <definedName name="T2_FC_1.9__.3_.2">#REF!</definedName>
    <definedName name="T2_FC1_5">'[16]factores A.N.'!$I$8:$I$33</definedName>
    <definedName name="T2_FC1_9">'[16]factores A.N.'!$K$8:$K$33</definedName>
    <definedName name="T2_POZ" localSheetId="0">#REF!</definedName>
    <definedName name="T2_POZ" localSheetId="1">#REF!</definedName>
    <definedName name="T2_POZ" localSheetId="3">#REF!</definedName>
    <definedName name="T2_POZ">#REF!</definedName>
    <definedName name="T2_RAS" localSheetId="0">#REF!</definedName>
    <definedName name="T2_RAS" localSheetId="1">#REF!</definedName>
    <definedName name="T2_RAS" localSheetId="3">#REF!</definedName>
    <definedName name="T2_RAS">#REF!</definedName>
    <definedName name="T21SF15" localSheetId="0">#REF!</definedName>
    <definedName name="T21SF15" localSheetId="1">#REF!</definedName>
    <definedName name="T21SF15" localSheetId="3">#REF!</definedName>
    <definedName name="T21SF15">#REF!</definedName>
    <definedName name="T21SF19" localSheetId="0">#REF!</definedName>
    <definedName name="T21SF19" localSheetId="1">#REF!</definedName>
    <definedName name="T21SF19" localSheetId="3">#REF!</definedName>
    <definedName name="T21SF19">#REF!</definedName>
    <definedName name="T22SF15" localSheetId="0">#REF!</definedName>
    <definedName name="T22SF15" localSheetId="1">#REF!</definedName>
    <definedName name="T22SF15" localSheetId="3">#REF!</definedName>
    <definedName name="T22SF15">#REF!</definedName>
    <definedName name="T22SF19" localSheetId="0">#REF!</definedName>
    <definedName name="T22SF19" localSheetId="1">#REF!</definedName>
    <definedName name="T22SF19" localSheetId="3">#REF!</definedName>
    <definedName name="T22SF19">#REF!</definedName>
    <definedName name="T2RF15" localSheetId="0">#REF!</definedName>
    <definedName name="T2RF15" localSheetId="1">#REF!</definedName>
    <definedName name="T2RF15" localSheetId="3">#REF!</definedName>
    <definedName name="T2RF15">#REF!</definedName>
    <definedName name="T2RF19" localSheetId="0">#REF!</definedName>
    <definedName name="T2RF19" localSheetId="1">#REF!</definedName>
    <definedName name="T2RF19" localSheetId="3">#REF!</definedName>
    <definedName name="T2RF19">#REF!</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 localSheetId="3">[65]PRESUPUESTO!#REF!</definedName>
    <definedName name="TA">[65]PRESUPUESTO!#REF!</definedName>
    <definedName name="TABLA" localSheetId="2">#REF!</definedName>
    <definedName name="TABLA" localSheetId="3">#REF!</definedName>
    <definedName name="TABLA">#REF!</definedName>
    <definedName name="tabla2" localSheetId="3">#REF!</definedName>
    <definedName name="tabla2">#REF!</definedName>
    <definedName name="TABLAB">[88]INSUMOS!$D$801</definedName>
    <definedName name="TablaBello" localSheetId="2">#REF!</definedName>
    <definedName name="TablaBello" localSheetId="3">#REF!</definedName>
    <definedName name="TablaBello">#REF!</definedName>
    <definedName name="TablaElDorado">[21]ELDORADO!$A$2:$H$15</definedName>
    <definedName name="TablaIbague">[21]IBAGUE!$A$2:$G$18</definedName>
    <definedName name="TablaIndicConstPes" localSheetId="2">#REF!</definedName>
    <definedName name="TablaIndicConstPes" localSheetId="3">#REF!</definedName>
    <definedName name="TablaIndicConstPes">#REF!</definedName>
    <definedName name="TablaIndices1" localSheetId="3">#REF!</definedName>
    <definedName name="TablaIndices1">#REF!</definedName>
    <definedName name="TablaIndicesI" localSheetId="3">#REF!</definedName>
    <definedName name="TablaIndicesI">#REF!</definedName>
    <definedName name="TablaIPC" localSheetId="3">#REF!</definedName>
    <definedName name="TablaIPC">#REF!</definedName>
    <definedName name="TablaLaMata" localSheetId="3">#REF!</definedName>
    <definedName name="TablaLaMata">#REF!</definedName>
    <definedName name="TablaStarosa">'[21]STA ROSA'!$A$6:$I$23</definedName>
    <definedName name="TablaSuaza" localSheetId="2">#REF!</definedName>
    <definedName name="TablaSuaza" localSheetId="3">#REF!</definedName>
    <definedName name="TablaSuaza">#REF!</definedName>
    <definedName name="TABLERO">[13]INSUMOS!$D$177</definedName>
    <definedName name="TACO">[13]INSUMOS!$D$179</definedName>
    <definedName name="TARIFAS">[126]TARIFAS!$A$1:$F$52</definedName>
    <definedName name="TARIFAS1">[127]TARIFAS!$A$1:$F$119</definedName>
    <definedName name="tarifas2" localSheetId="2">#REF!</definedName>
    <definedName name="tarifas2" localSheetId="3">#REF!</definedName>
    <definedName name="tarifas2">#REF!</definedName>
    <definedName name="tarifas3" localSheetId="3">#REF!</definedName>
    <definedName name="tarifas3">#REF!</definedName>
    <definedName name="tarifas4" localSheetId="3">#REF!</definedName>
    <definedName name="tarifas4">#REF!</definedName>
    <definedName name="TASA">[7]EVA!$B$99</definedName>
    <definedName name="TB" localSheetId="2">[65]PRESUPUESTO!#REF!</definedName>
    <definedName name="TB" localSheetId="3">[65]PRESUPUESTO!#REF!</definedName>
    <definedName name="TB">[65]PRESUPUESTO!#REF!</definedName>
    <definedName name="TC" localSheetId="2">[65]PRESUPUESTO!#REF!</definedName>
    <definedName name="TC" localSheetId="3">[65]PRESUPUESTO!#REF!</definedName>
    <definedName name="TC">[65]PRESUPUESTO!#REF!</definedName>
    <definedName name="TCD">'[128]Presupuesto '!$G$161</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 localSheetId="3">[65]PRESUPUESTO!#REF!</definedName>
    <definedName name="TE">[65]PRESUPUESTO!#REF!</definedName>
    <definedName name="Tecnico" localSheetId="2">#REF!</definedName>
    <definedName name="Tecnico" localSheetId="3">#REF!</definedName>
    <definedName name="Tecnico">#REF!</definedName>
    <definedName name="TECNICO_ELEC">[37]REFEREN!$C$12</definedName>
    <definedName name="TELERA">[13]INSUMOS!$D$120</definedName>
    <definedName name="TEMPLL">'[14]DAT NUC'!$G$2:$G$532</definedName>
    <definedName name="TEMPS">'[14]DAT NUC'!$F$2:$F$444</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[29]BASES!$E$27</definedName>
    <definedName name="TIPO" localSheetId="0">#REF!</definedName>
    <definedName name="TIPO" localSheetId="1">#REF!</definedName>
    <definedName name="TIPO" localSheetId="3">#REF!</definedName>
    <definedName name="TIPO">#REF!</definedName>
    <definedName name="TipoCosteo" localSheetId="3">#REF!</definedName>
    <definedName name="TipoCosteo">#REF!</definedName>
    <definedName name="TipoCosteoNivelRiesgo" localSheetId="3">#REF!</definedName>
    <definedName name="TipoCosteoNivelRiesgo">#REF!</definedName>
    <definedName name="tipoint" localSheetId="3">#REF!</definedName>
    <definedName name="tipoint">#REF!</definedName>
    <definedName name="TiposCampamentos" localSheetId="3">#REF!</definedName>
    <definedName name="TiposCampamentos">#REF!</definedName>
    <definedName name="TiposEnsayos" localSheetId="3">#REF!</definedName>
    <definedName name="TiposEnsayos">#REF!</definedName>
    <definedName name="TiposEquipos" localSheetId="3">#REF!</definedName>
    <definedName name="TiposEquipos">#REF!</definedName>
    <definedName name="TiposOficina" localSheetId="3">#REF!</definedName>
    <definedName name="TiposOficina">#REF!</definedName>
    <definedName name="TiposPersonalProfesional" localSheetId="3">#REF!</definedName>
    <definedName name="TiposPersonalProfesional">#REF!</definedName>
    <definedName name="TiposPersonalTecnico" localSheetId="3">#REF!</definedName>
    <definedName name="TiposPersonalTecnico">#REF!</definedName>
    <definedName name="TIT" localSheetId="3">#REF!</definedName>
    <definedName name="TIT">#REF!</definedName>
    <definedName name="TITULO" localSheetId="3">#REF!</definedName>
    <definedName name="TITULO">#REF!</definedName>
    <definedName name="_xlnm.Print_Titles" localSheetId="0">'5.5 AIU'!$1:$5</definedName>
    <definedName name="_xlnm.Print_Titles" localSheetId="2">#REF!</definedName>
    <definedName name="_xlnm.Print_Titles" localSheetId="3">#REF!</definedName>
    <definedName name="_xlnm.Print_Titles">#REF!</definedName>
    <definedName name="Títulos_a_imprimir_IM" localSheetId="2">#REF!</definedName>
    <definedName name="Títulos_a_imprimir_IM" localSheetId="3">#REF!</definedName>
    <definedName name="Títulos_a_imprimir_IM">#REF!</definedName>
    <definedName name="TL" localSheetId="2">[65]PRESUPUESTO!#REF!</definedName>
    <definedName name="TL" localSheetId="3">[65]PRESUPUESTO!#REF!</definedName>
    <definedName name="TL">[65]PRESUPUESTO!#REF!</definedName>
    <definedName name="To" localSheetId="2">#REF!</definedName>
    <definedName name="To" localSheetId="3">#REF!</definedName>
    <definedName name="To">#REF!</definedName>
    <definedName name="todo" localSheetId="3">#REF!</definedName>
    <definedName name="todo">#REF!</definedName>
    <definedName name="TOMADO">'[14]DAT NUC'!$H$2:$H$902</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0">#REF!</definedName>
    <definedName name="tot" localSheetId="1">#REF!</definedName>
    <definedName name="tot" localSheetId="3">#REF!</definedName>
    <definedName name="tot">#REF!</definedName>
    <definedName name="TOTAL" localSheetId="3">#REF!</definedName>
    <definedName name="TOTAL">#REF!</definedName>
    <definedName name="Total_Kilometro_típico_aereo_11.4_kV" localSheetId="3">[129]c2.5y2.6!#REF!</definedName>
    <definedName name="Total_Kilometro_típico_aereo_11.4_kV">[129]c2.5y2.6!#REF!</definedName>
    <definedName name="Total_Kilometro_típico_aereo_34.5_kV" localSheetId="3">[129]c2.5y2.6!#REF!</definedName>
    <definedName name="Total_Kilometro_típico_aereo_34.5_kV">[129]c2.5y2.6!#REF!</definedName>
    <definedName name="Total_Kilometro_típico_aereo_rural_11.4kV" localSheetId="3">[129]c2.5y2.6!#REF!</definedName>
    <definedName name="Total_Kilometro_típico_aereo_rural_11.4kV">[129]c2.5y2.6!#REF!</definedName>
    <definedName name="Total_Kilometro_típico_aereo_rural_34.5kV" localSheetId="3">[129]c2.5y2.6!#REF!</definedName>
    <definedName name="Total_Kilometro_típico_aereo_rural_34.5kV">[129]c2.5y2.6!#REF!</definedName>
    <definedName name="Total_Kilometro_típico_subterraneo_11.4_kV" localSheetId="3">[129]c2.5y2.6!#REF!</definedName>
    <definedName name="Total_Kilometro_típico_subterraneo_11.4_kV">[129]c2.5y2.6!#REF!</definedName>
    <definedName name="Total_Kilometro_típico_subterraneo_34.5_kV" localSheetId="3">[129]c2.5y2.6!#REF!</definedName>
    <definedName name="Total_Kilometro_típico_subterraneo_34.5_kV">[129]c2.5y2.6!#REF!</definedName>
    <definedName name="TotalCalidad" localSheetId="2">#REF!</definedName>
    <definedName name="TotalCalidad" localSheetId="3">#REF!</definedName>
    <definedName name="TotalCalidad">#REF!</definedName>
    <definedName name="TotalCam" localSheetId="3">#REF!</definedName>
    <definedName name="TotalCam">#REF!</definedName>
    <definedName name="TotalContratoConIva">'[62]COSTEO TOTAL OBRA'!$D$37</definedName>
    <definedName name="TotalContratoSinIVA">'[62]COSTEO TOTAL OBRA'!$D$33</definedName>
    <definedName name="TotalEns" localSheetId="2">#REF!</definedName>
    <definedName name="TotalEns" localSheetId="3">#REF!</definedName>
    <definedName name="TotalEns">#REF!</definedName>
    <definedName name="TotalEqu" localSheetId="3">#REF!</definedName>
    <definedName name="TotalEqu">#REF!</definedName>
    <definedName name="totales" localSheetId="3">#REF!</definedName>
    <definedName name="totales">#REF!</definedName>
    <definedName name="Totalgastosvarios" localSheetId="3">#REF!</definedName>
    <definedName name="Totalgastosvarios">#REF!</definedName>
    <definedName name="TotalImpuestosObra" localSheetId="3">#REF!</definedName>
    <definedName name="TotalImpuestosObra">#REF!</definedName>
    <definedName name="TotalNoFacturable" localSheetId="3">#REF!</definedName>
    <definedName name="TotalNoFacturable">#REF!</definedName>
    <definedName name="TotalOfi" localSheetId="3">#REF!</definedName>
    <definedName name="TotalOfi">#REF!</definedName>
    <definedName name="TotalOpti" localSheetId="3">#REF!</definedName>
    <definedName name="TotalOpti">#REF!</definedName>
    <definedName name="TOTALOPTIM">[130]Hoja2!$E$11:$E$704</definedName>
    <definedName name="TOTALOPTIMIZACION">[130]Hoja2!$E$11:$E$704</definedName>
    <definedName name="TotalPaginaPersonal" localSheetId="2">#REF!</definedName>
    <definedName name="TotalPaginaPersonal" localSheetId="3">#REF!</definedName>
    <definedName name="TotalPaginaPersonal">#REF!</definedName>
    <definedName name="TotalPro" localSheetId="3">#REF!</definedName>
    <definedName name="TotalPro">#REF!</definedName>
    <definedName name="TOTALREPOS">[130]Hoja2!$E$11:$E$704</definedName>
    <definedName name="TOTALREPOSICION">[130]Hoja2!$E$11:$E$704</definedName>
    <definedName name="TotalTec" localSheetId="2">#REF!</definedName>
    <definedName name="TotalTec" localSheetId="3">#REF!</definedName>
    <definedName name="TotalTec">#REF!</definedName>
    <definedName name="TotalTram" localSheetId="3">#REF!</definedName>
    <definedName name="TotalTram">#REF!</definedName>
    <definedName name="TotalVia" localSheetId="3">#REF!</definedName>
    <definedName name="TotalVia">#REF!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B">[13]INSUMOS!$D$122</definedName>
    <definedName name="TRAFO">#N/A</definedName>
    <definedName name="Tramite" localSheetId="3">#REF!</definedName>
    <definedName name="Tramite">#REF!</definedName>
    <definedName name="TRAMO" localSheetId="0">#REF!</definedName>
    <definedName name="TRAMO" localSheetId="1">#REF!</definedName>
    <definedName name="TRAMO" localSheetId="3">#REF!</definedName>
    <definedName name="TRAMO">#REF!</definedName>
    <definedName name="tramos" localSheetId="3">#REF!</definedName>
    <definedName name="tramos">#REF!</definedName>
    <definedName name="Transporte">[65]Trans!$A$12:$I$65</definedName>
    <definedName name="TRAT">[131]desmonte!$E$48</definedName>
    <definedName name="tres">#N/A</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ANG" localSheetId="0">#REF!</definedName>
    <definedName name="TRIANG" localSheetId="1">#REF!</definedName>
    <definedName name="TRIANG" localSheetId="3">#REF!</definedName>
    <definedName name="TRIANG">#REF!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A" localSheetId="3">[65]PRESUPUESTO!#REF!</definedName>
    <definedName name="TTA">[65]PRESUPUESTO!#REF!</definedName>
    <definedName name="TTB" localSheetId="3">[65]PRESUPUESTO!#REF!</definedName>
    <definedName name="TTB">[65]PRESUPUESTO!#REF!</definedName>
    <definedName name="TTC" localSheetId="3">[65]PRESUPUESTO!#REF!</definedName>
    <definedName name="TTC">[65]PRESUPUESTO!#REF!</definedName>
    <definedName name="TtCD" localSheetId="2">#REF!</definedName>
    <definedName name="TtCD" localSheetId="3">#REF!</definedName>
    <definedName name="TtCD">#REF!</definedName>
    <definedName name="TTE" localSheetId="2">[65]PRESUPUESTO!#REF!</definedName>
    <definedName name="TTE" localSheetId="3">[65]PRESUPUESTO!#REF!</definedName>
    <definedName name="TTE">[65]PRESUPUESTO!#REF!</definedName>
    <definedName name="TTL" localSheetId="2">[65]PRESUPUESTO!#REF!</definedName>
    <definedName name="TTL" localSheetId="3">[65]PRESUPUESTO!#REF!</definedName>
    <definedName name="TTL">[65]PRESUPUESTO!#REF!</definedName>
    <definedName name="TtlCD">[23]PRESUPUESTO!$G$471</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NOS" localSheetId="3">#REF!</definedName>
    <definedName name="TURNOS">#REF!</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ON" localSheetId="3">#REF!</definedName>
    <definedName name="UBICACION">#REF!</definedName>
    <definedName name="Ubicación" localSheetId="3">#REF!</definedName>
    <definedName name="Ubicación">#REF!</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M" localSheetId="3">'[36]CIRCUITOS CODENSA'!#REF!</definedName>
    <definedName name="UM">'[36]CIRCUITOS CODENSA'!#REF!</definedName>
    <definedName name="UN_APU">IF(LEN([54]apu!XFB1)=2,"",IF([54]apu!XFB1="","",IF(ISERROR(SEARCH("-",[54]apu!$B1,3)),VLOOKUP([54]apu!$B1,[54]Insumos!B$1:XFD$65536,3,0),VLOOKUP([54]apu!XFB1,'[54]Ppto completo'!$D$1:$F$65536,3,FALSE))))</definedName>
    <definedName name="UN_AUX">IF([54]Auxiliares!$B1="","",VLOOKUP([54]Auxiliares!$B1,[54]Insumos!$D$1:$F$65536,3,FALSE))</definedName>
    <definedName name="UNIDAD1">[69]ITEMS!$C$2</definedName>
    <definedName name="UNIDAD521">[70]ITEMS!$C$522</definedName>
    <definedName name="Unidades">[132]Presup_Cancha!$J$14:$J$18</definedName>
    <definedName name="unidades_reales">[133]Instrucciones!$C$10</definedName>
    <definedName name="union" localSheetId="2">#REF!</definedName>
    <definedName name="union" localSheetId="3">#REF!</definedName>
    <definedName name="union">#REF!</definedName>
    <definedName name="UNITARIO">[134]Unitarios!$A$3:$D$13</definedName>
    <definedName name="Unitarios" localSheetId="2">#REF!</definedName>
    <definedName name="Unitarios" localSheetId="3">#REF!</definedName>
    <definedName name="Unitarios">#REF!</definedName>
    <definedName name="UO" localSheetId="2">'FACTOR MULTIPLICADOR '!ERR</definedName>
    <definedName name="UO" localSheetId="3">'PAPSO INTERVENTORIA'!ERR</definedName>
    <definedName name="U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 localSheetId="3">'[36]CIRCUITOS CODENSA'!#REF!</definedName>
    <definedName name="US">'[36]CIRCUITOS CODENSA'!#REF!</definedName>
    <definedName name="Usuarios_" localSheetId="3">'[75]P&amp;G'!#REF!</definedName>
    <definedName name="Usuarios_">'[75]P&amp;G'!#REF!</definedName>
    <definedName name="USUARIOS_ACUEDUCTO" localSheetId="3">'[75]P&amp;G'!#REF!</definedName>
    <definedName name="USUARIOS_ACUEDUCTO">'[75]P&amp;G'!#REF!</definedName>
    <definedName name="util">'[135]Resumen APU'!$E$74</definedName>
    <definedName name="Utilidad">[23]PRESUPUESTO!$F$474</definedName>
    <definedName name="UTILIDADES" localSheetId="2">#REF!</definedName>
    <definedName name="UTILIDADES" localSheetId="3">#REF!</definedName>
    <definedName name="UTILIDADES">#REF!</definedName>
    <definedName name="UtilidadObra" localSheetId="3">#REF!</definedName>
    <definedName name="UtilidadObra">#REF!</definedName>
    <definedName name="UTJG" localSheetId="3">#REF!</definedName>
    <definedName name="UTJG">#REF!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or_total" localSheetId="2">#REF!</definedName>
    <definedName name="valor_total" localSheetId="3">#REF!</definedName>
    <definedName name="valor_total">#REF!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acion" localSheetId="3">#REF!</definedName>
    <definedName name="Valoracion">#REF!</definedName>
    <definedName name="VALORACIÓN" localSheetId="3">#REF!</definedName>
    <definedName name="VALORACIÓN">#REF!</definedName>
    <definedName name="ValorTotConsultoria" localSheetId="3">#REF!</definedName>
    <definedName name="ValorTotConsultoria">#REF!</definedName>
    <definedName name="VAMC" localSheetId="2">#REF!</definedName>
    <definedName name="VAMC" localSheetId="3">#REF!</definedName>
    <definedName name="VAMC">#REF!</definedName>
    <definedName name="VAMRF">[13]A.P.U.!$G$593</definedName>
    <definedName name="VAMURO" localSheetId="2">#REF!</definedName>
    <definedName name="VAMURO" localSheetId="3">#REF!</definedName>
    <definedName name="VAMURO">#REF!</definedName>
    <definedName name="Var">[15]Varios.!$E$1:$E$65536</definedName>
    <definedName name="variacion">[27]Datos!$B$8</definedName>
    <definedName name="vas">#N/A</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ANAL">[13]A.P.U.!$G$429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DVS" localSheetId="3">#REF!</definedName>
    <definedName name="VDVS">#REF!</definedName>
    <definedName name="VE" localSheetId="3">'[36]CIRCUITOS CODENSA'!#REF!</definedName>
    <definedName name="VE">'[36]CIRCUITOS CODENSA'!#REF!</definedName>
    <definedName name="VentaAiu" localSheetId="2">#REF!</definedName>
    <definedName name="VentaAiu" localSheetId="3">#REF!</definedName>
    <definedName name="VentaAiu">#REF!</definedName>
    <definedName name="VentaAnsermaCartago" localSheetId="3">#REF!</definedName>
    <definedName name="VentaAnsermaCartago">#REF!</definedName>
    <definedName name="VentaMediacanoaAnserma" localSheetId="3">#REF!</definedName>
    <definedName name="VentaMediacanoaAnserma">#REF!</definedName>
    <definedName name="VentaVenta" localSheetId="3">#REF!</definedName>
    <definedName name="VentaVenta">#REF!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 localSheetId="3">'[36]CIRCUITOS CODENSA'!#REF!</definedName>
    <definedName name="VI">'[36]CIRCUITOS CODENSA'!#REF!</definedName>
    <definedName name="VIA" localSheetId="0">#REF!</definedName>
    <definedName name="VIA" localSheetId="1">#REF!</definedName>
    <definedName name="VIA" localSheetId="3">#REF!</definedName>
    <definedName name="VIA">#REF!</definedName>
    <definedName name="VIA_PITAL___LA_PLATA" localSheetId="3">#REF!</definedName>
    <definedName name="VIA_PITAL___LA_PLATA">#REF!</definedName>
    <definedName name="VIAJ">[14]DATOS!$D$3:$D$365</definedName>
    <definedName name="VIAJE">'[14]DAT NUC'!$C$2:$C$361</definedName>
    <definedName name="Viajes" localSheetId="2">#REF!</definedName>
    <definedName name="Viajes" localSheetId="3">#REF!</definedName>
    <definedName name="Viajes">#REF!</definedName>
    <definedName name="VIBRA">[13]INSUMOS!$D$181</definedName>
    <definedName name="victor">'[136]ARMENIA-CLUB DE TIRO'!$A$59:$Q$114</definedName>
    <definedName name="VIGAER">[13]A.P.U.!$G$415</definedName>
    <definedName name="VJ" localSheetId="2">#REF!,#REF!,#REF!,#REF!,#REF!,#REF!,#REF!</definedName>
    <definedName name="VJ" localSheetId="3">#REF!,#REF!,#REF!,#REF!,#REF!,#REF!,#REF!</definedName>
    <definedName name="VJ">#REF!,#REF!,#REF!,#REF!,#REF!,#REF!,#REF!</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Q">[13]INSUMOS!$D$185</definedName>
    <definedName name="VOLQH">[13]INSUMOS!$D$184</definedName>
    <definedName name="Volumen">[14]DATOS!$AM$3:$AM$2292</definedName>
    <definedName name="VR_CON_IVA">[54]Insumos!$I1*(1+[54]Insumos!$H1)</definedName>
    <definedName name="VR_SIN_IVA">VLOOKUP([54]Insumos!$D1,[54]Auxiliares!$B$1:$G$65536,6,FALSE)</definedName>
    <definedName name="VR_TOT" localSheetId="2">IF([0]!LG=2,IF(SCQ=0,"",SCQ/2),"")</definedName>
    <definedName name="VR_TOT" localSheetId="3">IF([0]!LG=2,IF(SCQ=0,"",SCQ/2),"")</definedName>
    <definedName name="VR_TOT">IF([0]!LG=2,IF(SCQ=0,"",SCQ/2),"")</definedName>
    <definedName name="VR_TOT_APU">IF([54]apu!$E1="","",IF([54]apu!$B1=[54]apu!$A1,SUMIF([54]apu!XEY2:XEY10001,[54]apu!XEY1,[54]apu!A2:A10001),ROUNDUP([54]apu!$D1*[54]apu!$F1,0)))</definedName>
    <definedName name="VR_TOT_AUX">IF([54]Auxiliares!XFC1="","",IF([54]Auxiliares!$B1=[54]Auxiliares!$A1,SUMIF([54]Auxiliares!XEY2:XEY9997,[54]Auxiliares!XEY1,[54]Auxiliares!A2:A9997),ROUNDUP([54]Auxiliares!$D1*[54]Auxiliares!$F1,0)))</definedName>
    <definedName name="VR_UN" localSheetId="2">IF(ISERROR(V_U),"",V_U)</definedName>
    <definedName name="VR_UN" localSheetId="3">IF(ISERROR(V_U),"",V_U)</definedName>
    <definedName name="VR_UN">IF(ISERROR(V_U),"",V_U)</definedName>
    <definedName name="VR_UN_APU">IF(LEN([54]apu!$B1)=2,"",IF([54]apu!$B1="","",IF(ISERROR(SEARCH("-",[54]apu!$B1,3)),VLOOKUP([54]apu!$B1,[54]Insumos!$D$1:$I$65536,4,FALSE),"")))</definedName>
    <definedName name="VR_UN_AUX">IF([54]Auxiliares!$D1="","",VLOOKUP([54]Auxiliares!$B1,[54]Insumos!$D$1:$J$65536,4,0))</definedName>
    <definedName name="VR_UN_PPTO" localSheetId="2">IF('FACTOR MULTIPLICADOR '!LG&lt;9,"",IF('[92]BLOQUE A'!$C1="18",'FACTOR MULTIPLICADOR '!H_AA,IF('[92]BLOQUE A'!$C1="15",'FACTOR MULTIPLICADOR '!H_EL,IF('[92]BLOQUE A'!$C1="14",'FACTOR MULTIPLICADOR '!H_HI,SUMIF([93]Apu!$A:$A,'[92]BLOQUE A'!$D1,[93]Apu!$H:$H)/2))))</definedName>
    <definedName name="VR_UN_PPTO" localSheetId="3">IF([0]!LG&lt;9,"",IF('[94]BLOQUE A'!$C1="18",[0]!H_AA,IF('[94]BLOQUE A'!$C1="15",[0]!H_EL,IF('[94]BLOQUE A'!$C1="14",[0]!H_HI,SUMIF([93]Apu!$A:$A,'[94]BLOQUE A'!$D1,[93]Apu!$H:$H)/2))))</definedName>
    <definedName name="VR_UN_PPTO">IF(LG&lt;9,"",IF('[94]BLOQUE A'!$C1="18",H_AA,IF('[94]BLOQUE A'!$C1="15",H_EL,IF('[94]BLOQUE A'!$C1="14",H_HI,SUMIF([93]Apu!$A:$A,'[94]BLOQUE A'!$D1,[93]Apu!$H:$H)/2))))</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ELTA">[99]Vuelta!$C$6:$J$500</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DSVSDV" localSheetId="3">#REF!</definedName>
    <definedName name="VVDSVSDV">#REF!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3" hidden="1">#REF!</definedName>
    <definedName name="w" hidden="1">#REF!</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 localSheetId="2">'FACTOR MULTIPLICADOR '!ERR</definedName>
    <definedName name="WA" localSheetId="3">'PAPSO INTERVENTORIA'!ERR</definedName>
    <definedName name="WA">[0]!ERR</definedName>
    <definedName name="we" localSheetId="3">#REF!</definedName>
    <definedName name="we">#REF!</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Analisi._.completa."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2" hidden="1">{#N/A,#N/A,TRUE,"CODIGO DEPENDENCIA"}</definedName>
    <definedName name="wrn.ar." localSheetId="3" hidden="1">{#N/A,#N/A,TRUE,"CODIGO DEPENDENCIA"}</definedName>
    <definedName name="wrn.ar." hidden="1">{#N/A,#N/A,TRUE,"CODIGO DEPENDENCIA"}</definedName>
    <definedName name="wrn.Asia."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2" hidden="1">{"coverall",#N/A,FALSE,"Definitions";"cover1",#N/A,FALSE,"Definitions";"cover2",#N/A,FALSE,"Definitions";"cover3",#N/A,FALSE,"Definitions";"cover4",#N/A,FALSE,"Definitions";"cover5",#N/A,FALSE,"Definitions";"blank",#N/A,FALSE,"Definitions"}</definedName>
    <definedName name="wrn.Cover." localSheetId="3"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2" hidden="1">{#N/A,#N/A,TRUE,"Main Issues";#N/A,#N/A,TRUE,"Income statement ($)"}</definedName>
    <definedName name="wrn.Danilo." localSheetId="3" hidden="1">{#N/A,#N/A,TRUE,"Main Issues";#N/A,#N/A,TRUE,"Income statement ($)"}</definedName>
    <definedName name="wrn.Danilo." hidden="1">{#N/A,#N/A,TRUE,"Main Issues";#N/A,#N/A,TRUE,"Income statement ($)"}</definedName>
    <definedName name="wrn.Europe." localSheetId="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2" hidden="1">{"FCB_ALL",#N/A,FALSE,"FCB"}</definedName>
    <definedName name="wrn.fcb2" localSheetId="3" hidden="1">{"FCB_ALL",#N/A,FALSE,"FCB"}</definedName>
    <definedName name="wrn.fcb2" hidden="1">{"FCB_ALL",#N/A,FALSE,"FCB"}</definedName>
    <definedName name="wrn.five." localSheetId="2" hidden="1">{#N/A,#N/A,TRUE,"5 year"}</definedName>
    <definedName name="wrn.five." localSheetId="3" hidden="1">{#N/A,#N/A,TRUE,"5 year"}</definedName>
    <definedName name="wrn.five." hidden="1">{#N/A,#N/A,TRUE,"5 year"}</definedName>
    <definedName name="wrn.fixed._.assets." localSheetId="2" hidden="1">{#N/A,#N/A,TRUE,"fixed assets"}</definedName>
    <definedName name="wrn.fixed._.assets." localSheetId="3" hidden="1">{#N/A,#N/A,TRUE,"fixed assets"}</definedName>
    <definedName name="wrn.fixed._.assets." hidden="1">{#N/A,#N/A,TRUE,"fixed assets"}</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INFORME1." localSheetId="2" hidden="1">{#N/A,#N/A,FALSE,"ESTRATO6";#N/A,#N/A,FALSE,"ESTRATO5";#N/A,#N/A,FALSE,"ESTRATO4";#N/A,#N/A,FALSE,"ESTRATO3";#N/A,#N/A,FALSE,"ESTRATO2";#N/A,#N/A,FALSE,"ESTRATO1"}</definedName>
    <definedName name="wrn.INFORME1." localSheetId="3"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rn.Modello." localSheetId="2" hidden="1">{#N/A,#N/A,TRUE,"Proposal";#N/A,#N/A,TRUE,"Assumptions";#N/A,#N/A,TRUE,"Net Income";#N/A,#N/A,TRUE,"Balsheet";#N/A,#N/A,TRUE,"Capex";#N/A,#N/A,TRUE,"Volumes";#N/A,#N/A,TRUE,"Revenues";#N/A,#N/A,TRUE,"Var.Costs";#N/A,#N/A,TRUE,"Personnel";#N/A,#N/A,TRUE,"Other costs";#N/A,#N/A,TRUE,"MKTG and G&amp;A"}</definedName>
    <definedName name="wrn.Modello." localSheetId="3"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summary._.report." localSheetId="2" hidden="1">{#N/A,#N/A,TRUE,"Summary"}</definedName>
    <definedName name="wrn.summary._.report." localSheetId="3" hidden="1">{#N/A,#N/A,TRUE,"Summary"}</definedName>
    <definedName name="wrn.summary._.report." hidden="1">{#N/A,#N/A,TRUE,"Summary"}</definedName>
    <definedName name="wrn.synt." localSheetId="2" hidden="1">{#N/A,#N/A,FALSE,"c_finanz";#N/A,#N/A,FALSE,"c_eco";#N/A,#N/A,FALSE,"investimenti";#N/A,#N/A,FALSE,"tir"}</definedName>
    <definedName name="wrn.synt." localSheetId="3" hidden="1">{#N/A,#N/A,FALSE,"c_finanz";#N/A,#N/A,FALSE,"c_eco";#N/A,#N/A,FALSE,"investimenti";#N/A,#N/A,FALSE,"tir"}</definedName>
    <definedName name="wrn.synt." hidden="1">{#N/A,#N/A,FALSE,"c_finanz";#N/A,#N/A,FALSE,"c_eco";#N/A,#N/A,FALSE,"investimenti";#N/A,#N/A,FALSE,"tir"}</definedName>
    <definedName name="wrn.test." localSheetId="2" hidden="1">{"test2",#N/A,TRUE,"Prices"}</definedName>
    <definedName name="wrn.test." localSheetId="3" hidden="1">{"test2",#N/A,TRUE,"Prices"}</definedName>
    <definedName name="wrn.test." hidden="1">{"test2",#N/A,TRUE,"Prices"}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ERWEER" localSheetId="3">'[137]COSTOS OFICINA'!#REF!</definedName>
    <definedName name="WSERWEER">'[137]COSTOS OFICINA'!#REF!</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'FACTOR MULTIPLICADOR '!ERR</definedName>
    <definedName name="WW" localSheetId="3">'PAPSO INTERVENTORIA'!ERR</definedName>
    <definedName name="WW">[0]!ERR</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 localSheetId="3">#REF!</definedName>
    <definedName name="www">#REF!</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2">#REF!</definedName>
    <definedName name="x" localSheetId="3">#REF!</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MesCalidades" localSheetId="3">#REF!</definedName>
    <definedName name="XMesCalidades">#REF!</definedName>
    <definedName name="XMesNoFacturables" localSheetId="3">#REF!</definedName>
    <definedName name="XMesNoFacturables">#REF!</definedName>
    <definedName name="XMesPersonalPromedio" localSheetId="3">#REF!</definedName>
    <definedName name="XMesPersonalPromedio">#REF!</definedName>
    <definedName name="XMesProfesionales" localSheetId="3">#REF!</definedName>
    <definedName name="XMesProfesionales">#REF!</definedName>
    <definedName name="XMesTecnicos" localSheetId="3">#REF!</definedName>
    <definedName name="XMesTecnicos">#REF!</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localSheetId="2">#REF!</definedName>
    <definedName name="XXX" localSheetId="3">#REF!</definedName>
    <definedName name="XXX">#REF!</definedName>
    <definedName name="xxxxx" localSheetId="3">[138]!absc</definedName>
    <definedName name="xxxxx">[138]!absc</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XXXX" localSheetId="2">#REF!</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3">[32]!absc</definedName>
    <definedName name="Y">[32]!absc</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lombo">'[139]cant y precios'!$A$11:$J$56</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UYUYHNBVVVCFDDDSAASXV" localSheetId="3">#REF!</definedName>
    <definedName name="YUYUYHNBVVVCFDDDSAASXV">#REF!</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 localSheetId="3">#REF!</definedName>
    <definedName name="z">#REF!</definedName>
    <definedName name="Z_026CD6D7_F7CA_4BE8_B625_9A1778CFA739_.wvu.FilterData" hidden="1">[12]Presupuesto_Via_distribuidora!$A$9:$H$344</definedName>
    <definedName name="Z_026CD6D7_F7CA_4BE8_B625_9A1778CFA739_.wvu.PrintArea" hidden="1">[12]Presupuesto_Via_distribuidora!$A$390:$I$602</definedName>
    <definedName name="Z_026CD6D7_F7CA_4BE8_B625_9A1778CFA739_.wvu.PrintTitles" hidden="1">[12]Presupuesto_Via_distribuidora!$380:$389</definedName>
    <definedName name="Z_05670E35_1347_49D9_AD91_AA9A31A4EF61_.wvu.FilterData" hidden="1">[12]Presupuesto_Via_distribuidora!$A$9:$H$344</definedName>
    <definedName name="Z_05670E35_1347_49D9_AD91_AA9A31A4EF61_.wvu.PrintArea" hidden="1">[12]Presupuesto_Via_distribuidora!$C$1:$H$344</definedName>
    <definedName name="Z_05670E35_1347_49D9_AD91_AA9A31A4EF61_.wvu.PrintTitles" hidden="1">[12]Presupuesto_Via_distribuidora!$2:$8</definedName>
    <definedName name="Z_0890F28A_A8C8_451C_A3E6_C3AFDD239B64_.wvu.FilterData" hidden="1">[12]Presupuesto_Via_distribuidora!$A$9:$H$344</definedName>
    <definedName name="Z_0890F28A_A8C8_451C_A3E6_C3AFDD239B64_.wvu.PrintArea" hidden="1">[12]Presupuesto_Via_distribuidora!$A$392:$I$604</definedName>
    <definedName name="Z_0890F28A_A8C8_451C_A3E6_C3AFDD239B64_.wvu.PrintTitles" hidden="1">[12]Presupuesto_Via_distribuidora!$382:$391</definedName>
    <definedName name="Z_0A4C2D72_EA87_11DA_B6F6_00609720E0A1_.wvu.FilterData" hidden="1">[12]Presupuesto_Via_distribuidora!$A$9:$H$344</definedName>
    <definedName name="Z_0A4C2D72_EA87_11DA_B6F6_00609720E0A1_.wvu.PrintArea" hidden="1">[12]Presupuesto_Via_distribuidora!$A$10:$I$164</definedName>
    <definedName name="Z_0A4C2D72_EA87_11DA_B6F6_00609720E0A1_.wvu.PrintTitles" hidden="1">[12]Presupuesto_Via_distribuidora!$1:$9</definedName>
    <definedName name="Z_0A4C2D73_EA87_11DA_B6F6_00609720E0A1_.wvu.FilterData" hidden="1">[12]Presupuesto_Via_distribuidora!$A$9:$H$344</definedName>
    <definedName name="Z_0A4C2D73_EA87_11DA_B6F6_00609720E0A1_.wvu.PrintArea" hidden="1">[12]Presupuesto_Via_distribuidora!$A$176:$I$193</definedName>
    <definedName name="Z_0A4C2D74_EA87_11DA_B6F6_00609720E0A1_.wvu.FilterData" hidden="1">[12]Presupuesto_Via_distribuidora!$A$9:$H$344</definedName>
    <definedName name="Z_0A4C2D74_EA87_11DA_B6F6_00609720E0A1_.wvu.PrintArea" hidden="1">[12]Presupuesto_Via_distribuidora!$A$342:$I$541</definedName>
    <definedName name="Z_0A4C2D75_EA87_11DA_B6F6_00609720E0A1_.wvu.FilterData" hidden="1">[12]Presupuesto_Via_distribuidora!$A$9:$H$344</definedName>
    <definedName name="Z_0A4C2D75_EA87_11DA_B6F6_00609720E0A1_.wvu.PrintArea" hidden="1">[12]Presupuesto_Via_distribuidora!$A$557:$I$825</definedName>
    <definedName name="Z_0A4C2D75_EA87_11DA_B6F6_00609720E0A1_.wvu.PrintTitles" hidden="1">[12]Presupuesto_Via_distribuidora!$547:$556</definedName>
    <definedName name="Z_0A4C2D76_EA87_11DA_B6F6_00609720E0A1_.wvu.FilterData" hidden="1">[12]Presupuesto_Via_distribuidora!$A$9:$H$344</definedName>
    <definedName name="Z_0A4C2D76_EA87_11DA_B6F6_00609720E0A1_.wvu.PrintArea" hidden="1">[12]Presupuesto_Via_distribuidora!$A$839:$I$1037</definedName>
    <definedName name="Z_0A4C2D76_EA87_11DA_B6F6_00609720E0A1_.wvu.PrintTitles" hidden="1">[12]Presupuesto_Via_distribuidora!$829:$838</definedName>
    <definedName name="Z_0E0DE1F8_394A_4093_8E74_B2A631A3A88C_.wvu.FilterData" hidden="1">[12]Presupuesto_Via_distribuidora!$A$9:$H$344</definedName>
    <definedName name="Z_0E0DE1F8_394A_4093_8E74_B2A631A3A88C_.wvu.PrintArea" hidden="1">[12]Presupuesto_Via_distribuidora!$A$620:$I$888</definedName>
    <definedName name="Z_0E0DE1F8_394A_4093_8E74_B2A631A3A88C_.wvu.PrintTitles" hidden="1">[12]Presupuesto_Via_distribuidora!$610:$619</definedName>
    <definedName name="Z_18C710ED_70CF_48D0_92F5_038A88335068_.wvu.FilterData" hidden="1">[12]Presupuesto_Via_distribuidora!$A$9:$H$344</definedName>
    <definedName name="Z_18C710ED_70CF_48D0_92F5_038A88335068_.wvu.PrintArea" hidden="1">[12]Presupuesto_Via_distribuidora!$C$1:$H$344</definedName>
    <definedName name="Z_18C710ED_70CF_48D0_92F5_038A88335068_.wvu.PrintTitles" hidden="1">[12]Presupuesto_Via_distribuidora!$2:$8</definedName>
    <definedName name="Z_378D82E8_FE69_4712_AE73_9D578C4190DE_.wvu.FilterData" hidden="1">[12]Presupuesto_Via_distribuidora!$A$9:$H$344</definedName>
    <definedName name="Z_378D82E8_FE69_4712_AE73_9D578C4190DE_.wvu.PrintArea" hidden="1">[12]Presupuesto_Via_distribuidora!$C$1:$H$344</definedName>
    <definedName name="Z_378D82E8_FE69_4712_AE73_9D578C4190DE_.wvu.PrintTitles" hidden="1">[12]Presupuesto_Via_distribuidora!$2:$8</definedName>
    <definedName name="Z_381FCF61_DF95_4756_B103_A1118DFFDE02_.wvu.FilterData" hidden="1">[12]Presupuesto_Via_distribuidora!$A$9:$H$344</definedName>
    <definedName name="Z_381FCF61_DF95_4756_B103_A1118DFFDE02_.wvu.PrintArea" hidden="1">[12]Presupuesto_Via_distribuidora!$C$1:$H$344</definedName>
    <definedName name="Z_381FCF61_DF95_4756_B103_A1118DFFDE02_.wvu.PrintTitles" hidden="1">[12]Presupuesto_Via_distribuidora!$2:$8</definedName>
    <definedName name="Z_3B3C0CA1_2A9C_45FD_9823_50B200F6C0D1_.wvu.FilterData" hidden="1">[12]Presupuesto_Via_distribuidora!$A$9:$H$344</definedName>
    <definedName name="Z_3B3C0CA1_2A9C_45FD_9823_50B200F6C0D1_.wvu.PrintArea" hidden="1">[12]Presupuesto_Via_distribuidora!$C$1:$H$344</definedName>
    <definedName name="Z_3B3C0CA1_2A9C_45FD_9823_50B200F6C0D1_.wvu.PrintTitles" hidden="1">[12]Presupuesto_Via_distribuidora!$2:$8</definedName>
    <definedName name="Z_3E9430E5_6A83_435B_9E47_1B8F7E18D67C_.wvu.FilterData" hidden="1">[12]Presupuesto_Via_distribuidora!$A$9:$H$344</definedName>
    <definedName name="Z_3E9430E5_6A83_435B_9E47_1B8F7E18D67C_.wvu.PrintArea" hidden="1">[12]Presupuesto_Via_distribuidora!$C$1:$H$344</definedName>
    <definedName name="Z_3E9430E5_6A83_435B_9E47_1B8F7E18D67C_.wvu.PrintTitles" hidden="1">[12]Presupuesto_Via_distribuidora!$2:$8</definedName>
    <definedName name="Z_4A14CB5C_2287_4F6E_9A65_22F0A4D81D81_.wvu.FilterData" hidden="1">[12]Presupuesto_Via_distribuidora!$A$9:$H$344</definedName>
    <definedName name="Z_4A14CB5C_2287_4F6E_9A65_22F0A4D81D81_.wvu.PrintArea" hidden="1">[12]Presupuesto_Via_distribuidora!$C$1:$H$344</definedName>
    <definedName name="Z_4A14CB5C_2287_4F6E_9A65_22F0A4D81D81_.wvu.PrintTitles" hidden="1">[12]Presupuesto_Via_distribuidora!$2:$8</definedName>
    <definedName name="Z_4BBC24C4_A093_4EC9_8AFF_49C6F602CC39_.wvu.FilterData" hidden="1">[12]Presupuesto_Via_distribuidora!$A$9:$H$344</definedName>
    <definedName name="Z_4BBC24C4_A093_4EC9_8AFF_49C6F602CC39_.wvu.PrintArea" hidden="1">[12]Presupuesto_Via_distribuidora!$C$1:$H$344</definedName>
    <definedName name="Z_4BBC24C4_A093_4EC9_8AFF_49C6F602CC39_.wvu.PrintTitles" hidden="1">[12]Presupuesto_Via_distribuidora!$2:$8</definedName>
    <definedName name="Z_504A8F9D_2C46_439E_975A_DF1C1FA56E7B_.wvu.FilterData" hidden="1">[12]Presupuesto_Via_distribuidora!$A$9:$H$344</definedName>
    <definedName name="Z_504A8F9D_2C46_439E_975A_DF1C1FA56E7B_.wvu.PrintArea" hidden="1">[12]Presupuesto_Via_distribuidora!$C$1:$H$344</definedName>
    <definedName name="Z_504A8F9D_2C46_439E_975A_DF1C1FA56E7B_.wvu.PrintTitles" hidden="1">[12]Presupuesto_Via_distribuidora!$2:$8</definedName>
    <definedName name="Z_653348E7_CDAD_4F62_A236_641A4BB6425A_.wvu.FilterData" hidden="1">[12]Presupuesto_Via_distribuidora!$A$9:$H$344</definedName>
    <definedName name="Z_653348E7_CDAD_4F62_A236_641A4BB6425A_.wvu.PrintArea" hidden="1">[12]Presupuesto_Via_distribuidora!$A$221:$I$375</definedName>
    <definedName name="Z_653348E7_CDAD_4F62_A236_641A4BB6425A_.wvu.PrintTitles" hidden="1">[12]Presupuesto_Via_distribuidora!$211:$220</definedName>
    <definedName name="Z_68C48519_C8C2_4287_96F6_0F561F815CE8_.wvu.FilterData" hidden="1">[12]Presupuesto_Via_distribuidora!$A$9:$H$344</definedName>
    <definedName name="Z_68C48519_C8C2_4287_96F6_0F561F815CE8_.wvu.PrintArea" hidden="1">[12]Presupuesto_Via_distribuidora!$C$1:$H$344</definedName>
    <definedName name="Z_68C48519_C8C2_4287_96F6_0F561F815CE8_.wvu.PrintTitles" hidden="1">[12]Presupuesto_Via_distribuidora!$2:$8</definedName>
    <definedName name="Z_6BA141F2_E104_11DA_B6F6_00609720E0A1_.wvu.FilterData" hidden="1">[12]Presupuesto_Via_distribuidora!$A$9:$H$344</definedName>
    <definedName name="Z_6BA141F2_E104_11DA_B6F6_00609720E0A1_.wvu.PrintArea" hidden="1">[12]Presupuesto_Via_distribuidora!$A$10:$I$164</definedName>
    <definedName name="Z_6BA141F2_E104_11DA_B6F6_00609720E0A1_.wvu.PrintTitles" hidden="1">[12]Presupuesto_Via_distribuidora!$1:$9</definedName>
    <definedName name="Z_6BA141F3_E104_11DA_B6F6_00609720E0A1_.wvu.FilterData" hidden="1">[12]Presupuesto_Via_distribuidora!$A$9:$H$344</definedName>
    <definedName name="Z_6BA141F3_E104_11DA_B6F6_00609720E0A1_.wvu.PrintArea" hidden="1">[12]Presupuesto_Via_distribuidora!$A$176:$I$193</definedName>
    <definedName name="Z_6BA141F4_E104_11DA_B6F6_00609720E0A1_.wvu.FilterData" hidden="1">[12]Presupuesto_Via_distribuidora!$A$9:$H$344</definedName>
    <definedName name="Z_6BA141F4_E104_11DA_B6F6_00609720E0A1_.wvu.PrintArea" hidden="1">[12]Presupuesto_Via_distribuidora!$A$342:$I$541</definedName>
    <definedName name="Z_6BA141F5_E104_11DA_B6F6_00609720E0A1_.wvu.FilterData" hidden="1">[12]Presupuesto_Via_distribuidora!$A$9:$H$344</definedName>
    <definedName name="Z_6BA141F5_E104_11DA_B6F6_00609720E0A1_.wvu.PrintArea" hidden="1">[12]Presupuesto_Via_distribuidora!$A$557:$I$825</definedName>
    <definedName name="Z_6BA141F5_E104_11DA_B6F6_00609720E0A1_.wvu.PrintTitles" hidden="1">[12]Presupuesto_Via_distribuidora!$547:$556</definedName>
    <definedName name="Z_6BA141F6_E104_11DA_B6F6_00609720E0A1_.wvu.FilterData" hidden="1">[12]Presupuesto_Via_distribuidora!$A$9:$H$344</definedName>
    <definedName name="Z_6BA141F6_E104_11DA_B6F6_00609720E0A1_.wvu.PrintArea" hidden="1">[12]Presupuesto_Via_distribuidora!$A$839:$I$1037</definedName>
    <definedName name="Z_6BA141F6_E104_11DA_B6F6_00609720E0A1_.wvu.PrintTitles" hidden="1">[12]Presupuesto_Via_distribuidora!$829:$838</definedName>
    <definedName name="Z_726673D2_C579_4EF3_83C7_45DC3792EA6A_.wvu.FilterData" hidden="1">[12]Presupuesto_Via_distribuidora!$A$9:$H$344</definedName>
    <definedName name="Z_726673D2_C579_4EF3_83C7_45DC3792EA6A_.wvu.PrintArea" hidden="1">[12]Presupuesto_Via_distribuidora!$A$10:$I$208</definedName>
    <definedName name="Z_726673D2_C579_4EF3_83C7_45DC3792EA6A_.wvu.PrintTitles" hidden="1">[12]Presupuesto_Via_distribuidora!$1:$9</definedName>
    <definedName name="Z_729969D8_DFDA_47B9_ADA2_E05CF62B3DEF_.wvu.FilterData" hidden="1">[12]Presupuesto_Via_distribuidora!$A$9:$H$344</definedName>
    <definedName name="Z_729969D8_DFDA_47B9_ADA2_E05CF62B3DEF_.wvu.PrintArea" hidden="1">[12]Presupuesto_Via_distribuidora!$A$618:$I$886</definedName>
    <definedName name="Z_729969D8_DFDA_47B9_ADA2_E05CF62B3DEF_.wvu.PrintTitles" hidden="1">[12]Presupuesto_Via_distribuidora!$608:$617</definedName>
    <definedName name="Z_75EDDC88_CA8C_4671_911D_25D74F37EC47_.wvu.FilterData" hidden="1">[12]Presupuesto_Via_distribuidora!$A$9:$H$344</definedName>
    <definedName name="Z_75EDDC88_CA8C_4671_911D_25D74F37EC47_.wvu.PrintArea" hidden="1">[12]Presupuesto_Via_distribuidora!$A$902:$I$1100</definedName>
    <definedName name="Z_75EDDC88_CA8C_4671_911D_25D74F37EC47_.wvu.PrintTitles" hidden="1">[12]Presupuesto_Via_distribuidora!$892:$901</definedName>
    <definedName name="Z_80573755_2D8B_4158_BD3A_CC331B950748_.wvu.FilterData" hidden="1">[12]Presupuesto_Via_distribuidora!$A$9:$H$344</definedName>
    <definedName name="Z_80573755_2D8B_4158_BD3A_CC331B950748_.wvu.PrintArea" hidden="1">[12]Presupuesto_Via_distribuidora!$A$221:$I$375</definedName>
    <definedName name="Z_80573755_2D8B_4158_BD3A_CC331B950748_.wvu.PrintTitles" hidden="1">[12]Presupuesto_Via_distribuidora!$211:$220</definedName>
    <definedName name="Z_9C7B0D6D_4DDE_4C72_B23F_2E183F63ECB1_.wvu.FilterData" hidden="1">[12]Presupuesto_Via_distribuidora!$A$9:$H$344</definedName>
    <definedName name="Z_9C7B0D6D_4DDE_4C72_B23F_2E183F63ECB1_.wvu.PrintArea" hidden="1">[12]Presupuesto_Via_distribuidora!$C$1:$H$344</definedName>
    <definedName name="Z_9C7B0D6D_4DDE_4C72_B23F_2E183F63ECB1_.wvu.PrintTitles" hidden="1">[12]Presupuesto_Via_distribuidora!$2:$8</definedName>
    <definedName name="Z_9C8B6436_249F_426A_96DC_EEE5E7CB7D1B_.wvu.FilterData" hidden="1">[12]Presupuesto_Via_distribuidora!$A$9:$H$344</definedName>
    <definedName name="Z_9C8B6436_249F_426A_96DC_EEE5E7CB7D1B_.wvu.PrintArea" hidden="1">[12]Presupuesto_Via_distribuidora!$C$1:$H$344</definedName>
    <definedName name="Z_9C8B6436_249F_426A_96DC_EEE5E7CB7D1B_.wvu.PrintTitles" hidden="1">[12]Presupuesto_Via_distribuidora!$2:$8</definedName>
    <definedName name="Z_9FCFD0D5_270B_4F36_B422_02EF7A3700B8_.wvu.FilterData" hidden="1">[12]Presupuesto_Via_distribuidora!$A$9:$H$344</definedName>
    <definedName name="Z_9FCFD0D5_270B_4F36_B422_02EF7A3700B8_.wvu.PrintArea" hidden="1">[12]Presupuesto_Via_distribuidora!$A$390:$I$602</definedName>
    <definedName name="Z_9FCFD0D5_270B_4F36_B422_02EF7A3700B8_.wvu.PrintTitles" hidden="1">[12]Presupuesto_Via_distribuidora!$380:$389</definedName>
    <definedName name="Z_9FE8FF3F_4486_44D6_9AFB_43CC5B824BF9_.wvu.FilterData" hidden="1">[12]Presupuesto_Via_distribuidora!$A$9:$H$344</definedName>
    <definedName name="Z_9FE8FF3F_4486_44D6_9AFB_43CC5B824BF9_.wvu.PrintArea" hidden="1">[12]Presupuesto_Via_distribuidora!$C$1:$H$344</definedName>
    <definedName name="Z_9FE8FF3F_4486_44D6_9AFB_43CC5B824BF9_.wvu.PrintTitles" hidden="1">[12]Presupuesto_Via_distribuidora!$2:$8</definedName>
    <definedName name="Z_A3DE26BA_CF48_4654_9BE9_FAEB3C301C95_.wvu.FilterData" hidden="1">[12]Presupuesto_Via_distribuidora!$A$9:$H$344</definedName>
    <definedName name="Z_A3DE26BA_CF48_4654_9BE9_FAEB3C301C95_.wvu.PrintArea" hidden="1">[12]Presupuesto_Via_distribuidora!$A$221:$I$377</definedName>
    <definedName name="Z_A3DE26BA_CF48_4654_9BE9_FAEB3C301C95_.wvu.PrintTitles" hidden="1">[12]Presupuesto_Via_distribuidora!$211:$220</definedName>
    <definedName name="Z_AAA1DD33_F1E3_423A_B1F2_E8567F4D95A5_.wvu.FilterData" hidden="1">[12]Presupuesto_Via_distribuidora!$A$9:$H$344</definedName>
    <definedName name="Z_AAA1DD33_F1E3_423A_B1F2_E8567F4D95A5_.wvu.PrintArea" hidden="1">[12]Presupuesto_Via_distribuidora!$A$900:$I$1098</definedName>
    <definedName name="Z_AAA1DD33_F1E3_423A_B1F2_E8567F4D95A5_.wvu.PrintTitles" hidden="1">[12]Presupuesto_Via_distribuidora!$890:$899</definedName>
    <definedName name="Z_B4899972_EBDC_11DA_B6F6_00609720E0A1_.wvu.FilterData" hidden="1">[12]Presupuesto_Via_distribuidora!$A$9:$H$344</definedName>
    <definedName name="Z_B4899972_EBDC_11DA_B6F6_00609720E0A1_.wvu.PrintArea" hidden="1">[12]Presupuesto_Via_distribuidora!$A$10:$I$164</definedName>
    <definedName name="Z_B4899972_EBDC_11DA_B6F6_00609720E0A1_.wvu.PrintTitles" hidden="1">[12]Presupuesto_Via_distribuidora!$1:$9</definedName>
    <definedName name="Z_B4899973_EBDC_11DA_B6F6_00609720E0A1_.wvu.FilterData" hidden="1">[12]Presupuesto_Via_distribuidora!$A$9:$H$344</definedName>
    <definedName name="Z_B4899973_EBDC_11DA_B6F6_00609720E0A1_.wvu.PrintArea" hidden="1">[12]Presupuesto_Via_distribuidora!$A$176:$I$193</definedName>
    <definedName name="Z_B4899974_EBDC_11DA_B6F6_00609720E0A1_.wvu.FilterData" hidden="1">[12]Presupuesto_Via_distribuidora!$A$9:$H$344</definedName>
    <definedName name="Z_B4899974_EBDC_11DA_B6F6_00609720E0A1_.wvu.PrintArea" hidden="1">[12]Presupuesto_Via_distribuidora!$A$342:$I$541</definedName>
    <definedName name="Z_B4899975_EBDC_11DA_B6F6_00609720E0A1_.wvu.FilterData" hidden="1">[12]Presupuesto_Via_distribuidora!$A$9:$H$344</definedName>
    <definedName name="Z_B4899975_EBDC_11DA_B6F6_00609720E0A1_.wvu.PrintArea" hidden="1">[12]Presupuesto_Via_distribuidora!$A$557:$I$825</definedName>
    <definedName name="Z_B4899975_EBDC_11DA_B6F6_00609720E0A1_.wvu.PrintTitles" hidden="1">[12]Presupuesto_Via_distribuidora!$547:$556</definedName>
    <definedName name="Z_B4899976_EBDC_11DA_B6F6_00609720E0A1_.wvu.FilterData" hidden="1">[12]Presupuesto_Via_distribuidora!$A$9:$H$344</definedName>
    <definedName name="Z_B4899976_EBDC_11DA_B6F6_00609720E0A1_.wvu.PrintArea" hidden="1">[12]Presupuesto_Via_distribuidora!$A$839:$I$1037</definedName>
    <definedName name="Z_B4899976_EBDC_11DA_B6F6_00609720E0A1_.wvu.PrintTitles" hidden="1">[12]Presupuesto_Via_distribuidora!$829:$838</definedName>
    <definedName name="Z_C24E6469_C4CC_430B_8814_72DD019DF2C8_.wvu.FilterData" hidden="1">[12]Presupuesto_Via_distribuidora!$A$9:$H$344</definedName>
    <definedName name="Z_C24E6469_C4CC_430B_8814_72DD019DF2C8_.wvu.PrintArea" hidden="1">[12]Presupuesto_Via_distribuidora!$A$900:$I$1098</definedName>
    <definedName name="Z_C24E6469_C4CC_430B_8814_72DD019DF2C8_.wvu.PrintTitles" hidden="1">[12]Presupuesto_Via_distribuidora!$890:$899</definedName>
    <definedName name="Z_CA61CA57_E7CE_4A4D_974A_F3124BCA2797_.wvu.FilterData" hidden="1">[12]Presupuesto_Via_distribuidora!$A$9:$H$344</definedName>
    <definedName name="Z_CA61CA57_E7CE_4A4D_974A_F3124BCA2797_.wvu.PrintArea" hidden="1">[12]Presupuesto_Via_distribuidora!$A$618:$I$886</definedName>
    <definedName name="Z_CA61CA57_E7CE_4A4D_974A_F3124BCA2797_.wvu.PrintTitles" hidden="1">[12]Presupuesto_Via_distribuidora!$608:$617</definedName>
    <definedName name="Z_DA4D5A8F_12FA_42F5_A8BB_526600E97433_.wvu.FilterData" hidden="1">[12]Presupuesto_Via_distribuidora!$A$9:$H$344</definedName>
    <definedName name="Z_DA4D5A8F_12FA_42F5_A8BB_526600E97433_.wvu.PrintArea" hidden="1">[12]Presupuesto_Via_distribuidora!$C$1:$H$344</definedName>
    <definedName name="Z_DA4D5A8F_12FA_42F5_A8BB_526600E97433_.wvu.PrintTitles" hidden="1">[12]Presupuesto_Via_distribuidora!$2:$8</definedName>
    <definedName name="Z_DFB4C5EB_A8D3_475E_B627_EA98F95F9220_.wvu.FilterData" hidden="1">[12]Presupuesto_Via_distribuidora!$A$9:$H$344</definedName>
    <definedName name="Z_DFB4C5EB_A8D3_475E_B627_EA98F95F9220_.wvu.PrintArea" hidden="1">[12]Presupuesto_Via_distribuidora!$A$10:$I$208</definedName>
    <definedName name="Z_DFB4C5EB_A8D3_475E_B627_EA98F95F9220_.wvu.PrintTitles" hidden="1">[12]Presupuesto_Via_distribuidora!$1:$9</definedName>
    <definedName name="Z_F2B990A1_57B3_4766_8C3D_4D3A5265BAEF_.wvu.FilterData" hidden="1">[12]Presupuesto_Via_distribuidora!$A$9:$H$344</definedName>
    <definedName name="Z_F2B990A1_57B3_4766_8C3D_4D3A5265BAEF_.wvu.PrintArea" hidden="1">[12]Presupuesto_Via_distribuidora!$C$1:$H$344</definedName>
    <definedName name="Z_F2B990A1_57B3_4766_8C3D_4D3A5265BAEF_.wvu.PrintTitles" hidden="1">[12]Presupuesto_Via_distribuidora!$2:$8</definedName>
    <definedName name="Z_F9482E1F_92B8_43D8_949A_7DDCF2E63A19_.wvu.FilterData" hidden="1">[12]Presupuesto_Via_distribuidora!$A$9:$H$344</definedName>
    <definedName name="Z_F9482E1F_92B8_43D8_949A_7DDCF2E63A19_.wvu.PrintArea" hidden="1">[12]Presupuesto_Via_distribuidora!$A$10:$I$208</definedName>
    <definedName name="Z_F9482E1F_92B8_43D8_949A_7DDCF2E63A19_.wvu.PrintTitles" hidden="1">[12]Presupuesto_Via_distribuidora!$1:$9</definedName>
    <definedName name="ZAPATA" localSheetId="2">#REF!</definedName>
    <definedName name="ZAPATA" localSheetId="3">#REF!</definedName>
    <definedName name="ZAPATA">#REF!</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SDVDSVV" localSheetId="2">#REF!</definedName>
    <definedName name="ZSDVDSVV" localSheetId="3">#REF!</definedName>
    <definedName name="ZSDVDSVV">#REF!</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2">'[51]A. P. U.'!#REF!</definedName>
    <definedName name="ZZZZZZZZZZZ" localSheetId="3">'[51]A.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49" i="6" l="1"/>
  <c r="X48" i="6"/>
  <c r="H33" i="4" l="1"/>
  <c r="G30" i="4" l="1"/>
  <c r="F78" i="4" l="1"/>
  <c r="D40" i="7" l="1"/>
  <c r="D25" i="7"/>
  <c r="U43" i="6" l="1"/>
  <c r="F17" i="14"/>
  <c r="H17" i="14" s="1"/>
  <c r="F12" i="14"/>
  <c r="H12" i="14" s="1"/>
  <c r="F11" i="14"/>
  <c r="H11" i="14" s="1"/>
  <c r="F10" i="14"/>
  <c r="H10" i="14" s="1"/>
  <c r="F9" i="14"/>
  <c r="H9" i="14" s="1"/>
  <c r="F8" i="14"/>
  <c r="H8" i="14" s="1"/>
  <c r="F7" i="14"/>
  <c r="H7" i="14" s="1"/>
  <c r="H16" i="14"/>
  <c r="H15" i="14"/>
  <c r="H14" i="14"/>
  <c r="H13" i="14"/>
  <c r="H6" i="14"/>
  <c r="G6" i="14"/>
  <c r="H18" i="14" l="1"/>
  <c r="G43" i="6" s="1"/>
  <c r="V43" i="6" s="1"/>
  <c r="H14" i="4" l="1"/>
  <c r="U42" i="6" l="1"/>
  <c r="V42" i="6" s="1"/>
  <c r="U41" i="6"/>
  <c r="V41" i="6" s="1"/>
  <c r="U40" i="6"/>
  <c r="V40" i="6" s="1"/>
  <c r="U39" i="6"/>
  <c r="V39" i="6" s="1"/>
  <c r="U38" i="6"/>
  <c r="V38" i="6" s="1"/>
  <c r="U13" i="6"/>
  <c r="E13" i="6"/>
  <c r="E14" i="6"/>
  <c r="V44" i="6" l="1"/>
  <c r="C13" i="7"/>
  <c r="C10" i="7"/>
  <c r="U30" i="6"/>
  <c r="U29" i="6"/>
  <c r="U28" i="6"/>
  <c r="U27" i="6"/>
  <c r="U26" i="6"/>
  <c r="U25" i="6"/>
  <c r="G22" i="6"/>
  <c r="F22" i="6"/>
  <c r="E22" i="6"/>
  <c r="U19" i="6"/>
  <c r="U18" i="6"/>
  <c r="U17" i="6"/>
  <c r="U16" i="6"/>
  <c r="U15" i="6"/>
  <c r="U12" i="6"/>
  <c r="U11" i="6"/>
  <c r="U14" i="6"/>
  <c r="U10" i="6"/>
  <c r="U9" i="6"/>
  <c r="U8" i="6"/>
  <c r="U1" i="6"/>
  <c r="C1" i="6"/>
  <c r="C11" i="7" l="1"/>
  <c r="D9" i="7" s="1"/>
  <c r="D52" i="7" l="1"/>
  <c r="D54" i="7" s="1"/>
  <c r="H49" i="4"/>
  <c r="H26" i="4"/>
  <c r="H17" i="4"/>
  <c r="H18" i="4"/>
  <c r="H19" i="4"/>
  <c r="H20" i="4"/>
  <c r="H61" i="4" l="1"/>
  <c r="H60" i="4"/>
  <c r="H59" i="4"/>
  <c r="H58" i="4"/>
  <c r="H56" i="4"/>
  <c r="G52" i="4"/>
  <c r="H52" i="4" s="1"/>
  <c r="H51" i="4"/>
  <c r="H50" i="4"/>
  <c r="G45" i="4"/>
  <c r="H45" i="4" s="1"/>
  <c r="H44" i="4"/>
  <c r="H43" i="4"/>
  <c r="H38" i="4"/>
  <c r="H37" i="4"/>
  <c r="H36" i="4"/>
  <c r="H35" i="4"/>
  <c r="H34" i="4"/>
  <c r="H30" i="4"/>
  <c r="H29" i="4"/>
  <c r="H16" i="4"/>
  <c r="H15" i="4"/>
  <c r="H25" i="4"/>
  <c r="H24" i="4"/>
  <c r="H23" i="4"/>
  <c r="H22" i="4"/>
  <c r="H21" i="4"/>
  <c r="G1" i="4"/>
  <c r="B1" i="4"/>
  <c r="H28" i="4" l="1"/>
  <c r="H46" i="4"/>
  <c r="H53" i="4"/>
  <c r="H32" i="4"/>
  <c r="H13" i="4"/>
  <c r="H40" i="4" l="1"/>
  <c r="G57" i="4" s="1"/>
  <c r="H57" i="4" s="1"/>
  <c r="H62" i="4" s="1"/>
  <c r="F13" i="6" l="1"/>
  <c r="G13" i="6" s="1"/>
  <c r="V13" i="6" s="1"/>
  <c r="F30" i="6"/>
  <c r="G30" i="6" s="1"/>
  <c r="V30" i="6" s="1"/>
  <c r="F29" i="6"/>
  <c r="G29" i="6" s="1"/>
  <c r="V29" i="6" s="1"/>
  <c r="F25" i="6"/>
  <c r="G25" i="6" s="1"/>
  <c r="V25" i="6" s="1"/>
  <c r="F17" i="6"/>
  <c r="G17" i="6" s="1"/>
  <c r="V17" i="6" s="1"/>
  <c r="F11" i="6"/>
  <c r="G11" i="6" s="1"/>
  <c r="V11" i="6" s="1"/>
  <c r="F28" i="6"/>
  <c r="G28" i="6" s="1"/>
  <c r="V28" i="6" s="1"/>
  <c r="F19" i="6"/>
  <c r="G19" i="6" s="1"/>
  <c r="V19" i="6" s="1"/>
  <c r="F16" i="6"/>
  <c r="G16" i="6" s="1"/>
  <c r="V16" i="6" s="1"/>
  <c r="F14" i="6"/>
  <c r="G14" i="6" s="1"/>
  <c r="V14" i="6" s="1"/>
  <c r="F27" i="6"/>
  <c r="G27" i="6" s="1"/>
  <c r="V27" i="6" s="1"/>
  <c r="F18" i="6"/>
  <c r="G18" i="6" s="1"/>
  <c r="V18" i="6" s="1"/>
  <c r="F15" i="6"/>
  <c r="G15" i="6" s="1"/>
  <c r="V15" i="6" s="1"/>
  <c r="F10" i="6"/>
  <c r="G10" i="6" s="1"/>
  <c r="V10" i="6" s="1"/>
  <c r="F26" i="6"/>
  <c r="G26" i="6" s="1"/>
  <c r="V26" i="6" s="1"/>
  <c r="F8" i="6"/>
  <c r="G8" i="6" s="1"/>
  <c r="V8" i="6" s="1"/>
  <c r="F12" i="6"/>
  <c r="G12" i="6" s="1"/>
  <c r="V12" i="6" s="1"/>
  <c r="F9" i="6"/>
  <c r="G9" i="6" s="1"/>
  <c r="V9" i="6" s="1"/>
  <c r="V31" i="6" l="1"/>
  <c r="V20" i="6"/>
  <c r="V33" i="6" l="1"/>
  <c r="V46" i="6" s="1"/>
  <c r="V47" i="6" s="1"/>
  <c r="V48" i="6" s="1"/>
  <c r="H7" i="4" l="1"/>
  <c r="H85" i="4" l="1"/>
  <c r="H83" i="4"/>
  <c r="H9" i="4"/>
  <c r="G76" i="4" l="1"/>
  <c r="H76" i="4" s="1"/>
  <c r="G9" i="4"/>
  <c r="G75" i="4"/>
  <c r="H75" i="4" s="1"/>
  <c r="G73" i="4"/>
  <c r="H73" i="4" s="1"/>
  <c r="G78" i="4"/>
  <c r="H78" i="4" s="1"/>
  <c r="G74" i="4"/>
  <c r="H74" i="4" s="1"/>
  <c r="G77" i="4"/>
  <c r="H77" i="4" s="1"/>
  <c r="H79" i="4" l="1"/>
  <c r="G67" i="4"/>
  <c r="H67" i="4" s="1"/>
  <c r="F65" i="4"/>
  <c r="G65" i="4" s="1"/>
  <c r="H65" i="4" s="1"/>
  <c r="F68" i="4"/>
  <c r="G68" i="4" s="1"/>
  <c r="H68" i="4" s="1"/>
  <c r="F69" i="4"/>
  <c r="G69" i="4" s="1"/>
  <c r="H69" i="4" s="1"/>
  <c r="F66" i="4"/>
  <c r="G66" i="4" s="1"/>
  <c r="H66" i="4" s="1"/>
  <c r="H70" i="4" l="1"/>
  <c r="H81" i="4" s="1"/>
  <c r="H87" i="4" l="1"/>
  <c r="G81" i="4"/>
  <c r="G87" i="4" s="1"/>
  <c r="X49" i="6" l="1"/>
</calcChain>
</file>

<file path=xl/sharedStrings.xml><?xml version="1.0" encoding="utf-8"?>
<sst xmlns="http://schemas.openxmlformats.org/spreadsheetml/2006/main" count="335" uniqueCount="267">
  <si>
    <t>MOVILIDAD FUTURA S.A.S
NIT 900323358-2
Carrera 5 No. 2 - 11
Popayán, Cauca
www.movilidadfutura.gov.co</t>
  </si>
  <si>
    <t>PROGRAMA</t>
  </si>
  <si>
    <t>ACTIVIDAD</t>
  </si>
  <si>
    <t>UNIDAD</t>
  </si>
  <si>
    <t>TIEMPO TOTAL DE OBRA (MESES)</t>
  </si>
  <si>
    <t>CANTIDAD</t>
  </si>
  <si>
    <t>VR. UNITARIO</t>
  </si>
  <si>
    <t>VR. TOTAL</t>
  </si>
  <si>
    <t>A</t>
  </si>
  <si>
    <t>MES</t>
  </si>
  <si>
    <t>DEDICACION 100%</t>
  </si>
  <si>
    <t>B</t>
  </si>
  <si>
    <t>UND</t>
  </si>
  <si>
    <t>Paquete</t>
  </si>
  <si>
    <t>TOTAL</t>
  </si>
  <si>
    <t>OBJETO: CONTRATO No. 221 – 2020 – PR. 169 
“ESTUDIOS Y DISEÑOS DE ELEMENTOS DE INFRAESTRUCTURA DEL SETP - POPAYÁN: ESTACIÓN DE INTEGRACIÓN NORTE, ESTACIÓN DE INTEGRACIÓN OCCIDENTE, PARADERO CON ESPACIO PÚBLICO DEL SUR Y CONEXIONES VIALES ASOCIADAS, QUE PERMITIRÁN MEDIANTE LA INFRAESTRUCTURA ADECUADA LA INTERACCIÓN DE LOS DIFERENTES MODOS DE TRANSPORTE EN LA CIUDAD, EN PUNTOS ESTRATÉGICOS</t>
  </si>
  <si>
    <t>MATERIALES Y EQUIPOS</t>
  </si>
  <si>
    <t>Personal de aseo dedicado a la desinfección</t>
  </si>
  <si>
    <t>Plan de Bioseguridad para Mitigar y Controlar el Contagio del Virus SARS COVID 19</t>
  </si>
  <si>
    <t>Dispensador metálico de jabón liquido y de alcohol glicerinado al 70%)</t>
  </si>
  <si>
    <t>Estación de lavado de manos.</t>
  </si>
  <si>
    <t>Jabón liquido 20 Lt.</t>
  </si>
  <si>
    <t>UND/MES</t>
  </si>
  <si>
    <t>Toallas de un solo uso en Z (24 paquetes) (150 hojas cada paquete).</t>
  </si>
  <si>
    <t>Estación de lavado de manos: Cada paquete trae 150 toallas y la cotización realizada detalla que son 24 paquetes por $120.000, para un total de 3.600 toallas. 
Se tiene en consideración que serán aproximadamente 100 trabajadores y cada trabajador utilizará 6 toallas diarias en promedio durante los 12 meses de obra, para un total 216,000 toallas. 
De esta manera, se requiere comprar 60 paquetes bajo está cotización.</t>
  </si>
  <si>
    <t>Alcohol glicerinado al 70% para limpieza de manos.</t>
  </si>
  <si>
    <t xml:space="preserve"> Hipoclorito de sodio al 5% (Garrafa por 20 litros).</t>
  </si>
  <si>
    <t>UND/Garrafa</t>
  </si>
  <si>
    <t>Basurero plastico con pedal amarillo 240 Litros 100x100cm</t>
  </si>
  <si>
    <t>Señalización de distanciamiento (2 metros) Señal Franja Distanciamiento Piso 120x10cm x5 Unidades.</t>
  </si>
  <si>
    <t>Diseñar en el área de ingreso a la obra un área de limpieza con un espacio de transición.</t>
  </si>
  <si>
    <t>Señalización de distanciamiento (2 metros) Señal Distanciamiento Mínimo 2Mts 60x30cm x3 Unidades.</t>
  </si>
  <si>
    <t>Diseñar en el área de ingreso a la obra un área de recepción de insumos, equipos y material con las características ajustadas al tamaño de estos. Esta área debe tener 2 espacios: #Zona de descargue y de limpieza” y “Zona de preparación para almacenaje”, claramente diferenciados y con un espacio de transición.</t>
  </si>
  <si>
    <t>Bombas de fumigación con hipoclorito 20 Lt.</t>
  </si>
  <si>
    <t>Tapabocas.</t>
  </si>
  <si>
    <t>CONTRATO No. 221 – 2020 – PR. 169 
“ESTUDIOS Y DISEÑOS DE ELEMENTOS DE INFRAESTRUCTURA DEL SETP - POPAYÁN: ESTACIÓN DE INTEGRACIÓN NORTE, ESTACIÓN DE INTEGRACIÓN OCCIDENTE, PARADERO CON ESPACIO PÚBLICO DEL SUR Y CONEXIONES VIALES ASOCIADAS, QUE PERMITIRÁN MEDIANTE LA INFRAESTRUCTURA ADECUADA LA INTERACCIÓN DE LOS DIFERENTES MODOS DE TRANSPORTE EN LA CIUDAD, EN PUNTOS ESTRATÉGICOS”</t>
  </si>
  <si>
    <t>ITEM</t>
  </si>
  <si>
    <t>Descripción</t>
  </si>
  <si>
    <t>un</t>
  </si>
  <si>
    <t>cantidad</t>
  </si>
  <si>
    <t>meses</t>
  </si>
  <si>
    <t>% de participación</t>
  </si>
  <si>
    <t>Valor unitario</t>
  </si>
  <si>
    <t>Valor total</t>
  </si>
  <si>
    <t>Personal de obra incluye factor prestacional</t>
  </si>
  <si>
    <t>1.1</t>
  </si>
  <si>
    <t>DIRECTOR DE PROYECTO (CATEGORÍA 1)</t>
  </si>
  <si>
    <t>mes</t>
  </si>
  <si>
    <t>1.3</t>
  </si>
  <si>
    <t>ESPECIALISTA ESTRUCTURAL  (CATEGORÍA 4)</t>
  </si>
  <si>
    <t>ESPECIALISTA EN PAVIMENTOS  (CATEGORÍA 4)</t>
  </si>
  <si>
    <t>ESPECIALISTA EN GEOTÉCNIA  (CATEGORÍA 4)</t>
  </si>
  <si>
    <t>ESPECIALISTA HIDRÁULICO  (CATEGORÍA 4)</t>
  </si>
  <si>
    <t xml:space="preserve">ESPECIALISTA ELECTRICO </t>
  </si>
  <si>
    <t>FACTOR PRESTACIONAL (%)</t>
  </si>
  <si>
    <t>Personal administrativo incluye factor prestacional</t>
  </si>
  <si>
    <t>contador</t>
  </si>
  <si>
    <t>secretaria 2</t>
  </si>
  <si>
    <t>Personal tecnico y auxiliar tecnico incluye factor prestacional</t>
  </si>
  <si>
    <t>auxiliar de ingeniería</t>
  </si>
  <si>
    <t xml:space="preserve">topógrafo </t>
  </si>
  <si>
    <t>laboratorista</t>
  </si>
  <si>
    <t>conductor</t>
  </si>
  <si>
    <t>cadenero 1</t>
  </si>
  <si>
    <t>almacenista</t>
  </si>
  <si>
    <t>2.1</t>
  </si>
  <si>
    <t xml:space="preserve">Energía incluye acometida </t>
  </si>
  <si>
    <t>und</t>
  </si>
  <si>
    <t>2.2</t>
  </si>
  <si>
    <t>Agua incluye acometida</t>
  </si>
  <si>
    <t>2.3</t>
  </si>
  <si>
    <t>Internet y telefonia</t>
  </si>
  <si>
    <t>m2</t>
  </si>
  <si>
    <t>alquiler de equipos de oficina</t>
  </si>
  <si>
    <t>Transportes (Terrestres vehiculo campero 4*4 &gt;= 2000 cc , aereos, etc., combustible y peajes)</t>
  </si>
  <si>
    <t>mes/vehiculo</t>
  </si>
  <si>
    <t>Muebles</t>
  </si>
  <si>
    <t>4.2</t>
  </si>
  <si>
    <t xml:space="preserve">1-Ensayos de Laboratorio de Granulometria, 2-Límites de Atterberg, 3-proctor, 4-CBR, 5-Gradación de agregados, 6-contenido de asfalto, 7-contenido de agua, 8-densidad de la mezcla, 9-porcentaje de vacios de aire, 10-estabilidad y flujo, 11-prueba de carga, 12-Resistencia a la compresión de cilindros y 13-núcleos de concreto) </t>
  </si>
  <si>
    <t>4.3</t>
  </si>
  <si>
    <t>Papelería y empastes</t>
  </si>
  <si>
    <t>4.4</t>
  </si>
  <si>
    <t>Registro fotográfico / videos / informes</t>
  </si>
  <si>
    <t>4.6</t>
  </si>
  <si>
    <t>Ploteada planos, copia planos y fotocopias en obra</t>
  </si>
  <si>
    <t>4.7</t>
  </si>
  <si>
    <t>Ploteo planos récord definitivos y de trámites</t>
  </si>
  <si>
    <t>4.8</t>
  </si>
  <si>
    <t>5.1</t>
  </si>
  <si>
    <t xml:space="preserve">Cumplimiento </t>
  </si>
  <si>
    <t>5.2</t>
  </si>
  <si>
    <t>Amparo de salarios y prest. sociales</t>
  </si>
  <si>
    <t>5.3</t>
  </si>
  <si>
    <t xml:space="preserve">Amparo de anticipo </t>
  </si>
  <si>
    <t>5.4</t>
  </si>
  <si>
    <t>Responsabilidad civil extracontractual</t>
  </si>
  <si>
    <t>5.5</t>
  </si>
  <si>
    <t>Estabilidad de obra</t>
  </si>
  <si>
    <t>6.2</t>
  </si>
  <si>
    <t>6.5</t>
  </si>
  <si>
    <t>6.6</t>
  </si>
  <si>
    <t>Estampilla Pro Universidad de Cauca</t>
  </si>
  <si>
    <t>Estampilla Pro-cultura</t>
  </si>
  <si>
    <t>Contribución especial contratos de Obra</t>
  </si>
  <si>
    <t>ÍTEM</t>
  </si>
  <si>
    <t>CONCEPTO</t>
  </si>
  <si>
    <t>CATEGORÍA</t>
  </si>
  <si>
    <t xml:space="preserve">COSTO MES </t>
  </si>
  <si>
    <t>F.M.</t>
  </si>
  <si>
    <t xml:space="preserve">COSTO TOTAL MENSUAL </t>
  </si>
  <si>
    <t>DEDICACIÓN</t>
  </si>
  <si>
    <t>VALOR PARCIAL</t>
  </si>
  <si>
    <t>TOTAL MES</t>
  </si>
  <si>
    <t>PERSONAL PROFESIONAL</t>
  </si>
  <si>
    <t>RESIDENTE DE OBRA (CATEGORÍA 3)</t>
  </si>
  <si>
    <t>RESIDENTE SISOMA (CATEGORÍA 6)</t>
  </si>
  <si>
    <t>RESIDENTE SOCIAL (CATEGORÍA 6)</t>
  </si>
  <si>
    <t>RESIDENTE ARQUITECTONICO (CATEGORÍA 3)</t>
  </si>
  <si>
    <t>SUBTOTAL A. COSTOS DE PERSONAL PROFESIONAL</t>
  </si>
  <si>
    <t xml:space="preserve">PERSONAL TÉCNICO AUXILIAR </t>
  </si>
  <si>
    <t>SECRETARIA</t>
  </si>
  <si>
    <t>MENSAJERO</t>
  </si>
  <si>
    <t>INSPECTOR</t>
  </si>
  <si>
    <t>TOPÓGRAFO</t>
  </si>
  <si>
    <t>CADENEROS</t>
  </si>
  <si>
    <t>PROFESIONAL DE CONTADURIA</t>
  </si>
  <si>
    <t>SUBTOTAL B. PERSONAL TÉCNICO AUXILIAR</t>
  </si>
  <si>
    <t>TOTAL COSTOS DE PERSONAL A+B (PROFESIONAL + TÉCNICO AUXILIAR)</t>
  </si>
  <si>
    <t>COSTO X UNIDAD</t>
  </si>
  <si>
    <t>C</t>
  </si>
  <si>
    <t>INSUMOS (OTROS COSTOS ADMINISTRATIVOS)</t>
  </si>
  <si>
    <t>ARRIENDO OFICINA INCL. ADMINISTRACIÓN, SERVICIOS PÚBLICOS, COMUNICACIONES</t>
  </si>
  <si>
    <t>Transportes (Terrestres vehiculo campero 4*4 &gt;= 2000 cc , aereos, etc., combustible, conductor y peajes)</t>
  </si>
  <si>
    <t>EDICIÓN DE INFORMES, PAPELERÍA, IMPRESIONES</t>
  </si>
  <si>
    <t>EQUIPO DE TOPOGRAFÍA</t>
  </si>
  <si>
    <t xml:space="preserve">Ensayos de Laboratorio de Granulometria, Límites de Atterberg, proctor, CBR, Gradación de agregados, contenido de asfalto, contenido de agua, densidad de la mezcla, porcentaje de vacios de aire, estabilidad y flujo, prueba de carga, Resistencia a la compresión de cilindros y núcleos de concreto) </t>
  </si>
  <si>
    <t>SUBTOTAL C. INSUMOS (OTROS COSTOS ADMINISTRATIVOS)</t>
  </si>
  <si>
    <t>TOTAL COSTOS PERSONAL PROFESIONAL + COSTOS PERSONAL TÉCNICO AUXILIAR + OTROS COSTOS ADMINISTRATIVOS</t>
  </si>
  <si>
    <t>IVA 19%</t>
  </si>
  <si>
    <t>VALOR TOTAL INTERVENTORÍA</t>
  </si>
  <si>
    <t>PORCENTAJE</t>
  </si>
  <si>
    <t>FIC</t>
  </si>
  <si>
    <t>Estampilla - pro recreación y Deporte</t>
  </si>
  <si>
    <t xml:space="preserve">Estampilla Pro -Adulto mayor </t>
  </si>
  <si>
    <t xml:space="preserve">Campamento en tabla y teja de zinc </t>
  </si>
  <si>
    <t xml:space="preserve">COSTO DIRECTO TOTAL </t>
  </si>
  <si>
    <t xml:space="preserve">COSTOS DE ADMINISTRACION DE OBRA </t>
  </si>
  <si>
    <t>1.0</t>
  </si>
  <si>
    <t xml:space="preserve">COSTO PERSONAL DE OBRA </t>
  </si>
  <si>
    <t>1.1.1</t>
  </si>
  <si>
    <t>1.1.2</t>
  </si>
  <si>
    <t>1.1.3</t>
  </si>
  <si>
    <t>1.1.4</t>
  </si>
  <si>
    <t>1.1.5</t>
  </si>
  <si>
    <t>1.1.6</t>
  </si>
  <si>
    <t>1.1.7</t>
  </si>
  <si>
    <t>1.1.8</t>
  </si>
  <si>
    <t>1.1.9</t>
  </si>
  <si>
    <t>1.2</t>
  </si>
  <si>
    <t>1.2.1</t>
  </si>
  <si>
    <t>1.2.2</t>
  </si>
  <si>
    <t xml:space="preserve">TOTAL COSTO PERSONAL DE OBRA </t>
  </si>
  <si>
    <t>1.3.1</t>
  </si>
  <si>
    <t>1.3.2</t>
  </si>
  <si>
    <t>1.3.3</t>
  </si>
  <si>
    <t>1.3.4</t>
  </si>
  <si>
    <t>1.3.5</t>
  </si>
  <si>
    <t>1.3.6</t>
  </si>
  <si>
    <t xml:space="preserve">COSTOS DE SERVICIOS PUBLICOS </t>
  </si>
  <si>
    <t xml:space="preserve">TOTAL COSTOS DE SERVICIOS PUBLICOS </t>
  </si>
  <si>
    <t xml:space="preserve">COSTO DE DOTACION CAMPAMENTO E INSTALACIONES PROVISIONALES </t>
  </si>
  <si>
    <t xml:space="preserve">TOTAL COSTO DE DOTACION CAMPAMENTO E INSTALACIONES PROVISIONALES </t>
  </si>
  <si>
    <t>3.1</t>
  </si>
  <si>
    <t>3.2</t>
  </si>
  <si>
    <t>3.3</t>
  </si>
  <si>
    <t>3.4</t>
  </si>
  <si>
    <t>COSTO OTROS - GASTOS GENERALES</t>
  </si>
  <si>
    <t>TOTAL COSTO OTROS - GASTOS GENERALES</t>
  </si>
  <si>
    <t>COSTO POLIZAS</t>
  </si>
  <si>
    <t xml:space="preserve">TOTAL COSTO DE POLIZAS </t>
  </si>
  <si>
    <t>COSTO GASTOS DE LEGALIZACION DEL CONTRATO</t>
  </si>
  <si>
    <t>6.1</t>
  </si>
  <si>
    <t>6.3</t>
  </si>
  <si>
    <t>6.4</t>
  </si>
  <si>
    <t>TOTAL COSTO GASTOS DE LEGALIZACION DEL CONTRATO</t>
  </si>
  <si>
    <t>ADMINISTRACION</t>
  </si>
  <si>
    <t>IMPREVISTOS</t>
  </si>
  <si>
    <t>UTILIDAD</t>
  </si>
  <si>
    <t>TOTAL AIU</t>
  </si>
  <si>
    <t>RESIDENTE DE OBRA - ARQUITECTO (CATEGORÍA 4)</t>
  </si>
  <si>
    <t>RESIDENTE DE OBRA (CATEGORÍA 4)</t>
  </si>
  <si>
    <t>ESPECIALISTA ESTRUCTURAL  (CATEGORÍA 2)</t>
  </si>
  <si>
    <t>ESPECIALISTA EN PAVIMENTOS  (CATEGORÍA 2)</t>
  </si>
  <si>
    <t>ESPECIALISTA EN GEOTÉCNIA  (CATEGORÍA 2)</t>
  </si>
  <si>
    <t>ESPECIALISTA HIDRÁULICO  (CATEGORÍA 2)</t>
  </si>
  <si>
    <t>ESPECIALISTA EN TRANSITO Y TRANSPORTES  (CATEGORÍA 2)</t>
  </si>
  <si>
    <t>1.1.10</t>
  </si>
  <si>
    <t>1.1.11</t>
  </si>
  <si>
    <t>1.1.12</t>
  </si>
  <si>
    <t>1.1.13</t>
  </si>
  <si>
    <t>Otros Gastos</t>
  </si>
  <si>
    <t xml:space="preserve">Valla Informativa del proyecto (3,00  m x 6,00 m) banner con ojaletes con estructura metálica de soporte. </t>
  </si>
  <si>
    <t>ESPECIALISTA ELECTRICO  (CATEGORÍA 4)</t>
  </si>
  <si>
    <t>FACTOR MULTIPLICADOR</t>
  </si>
  <si>
    <t>OBRA:</t>
  </si>
  <si>
    <t>SALARIOS</t>
  </si>
  <si>
    <t>PRESTACIONES SOCIALES</t>
  </si>
  <si>
    <t>Cesantia</t>
  </si>
  <si>
    <t>Interes de cesantias</t>
  </si>
  <si>
    <t>Prima</t>
  </si>
  <si>
    <t>Vacaciones anuales</t>
  </si>
  <si>
    <t>Seguridad Social (salud)</t>
  </si>
  <si>
    <t>Seguridad Social (pensión)</t>
  </si>
  <si>
    <t>Aseguradora de Riesgos Profesionales</t>
  </si>
  <si>
    <t>Subsidio Familiar</t>
  </si>
  <si>
    <t>ICBF</t>
  </si>
  <si>
    <t>SENA</t>
  </si>
  <si>
    <t>Seguros de ley</t>
  </si>
  <si>
    <t>COSTOS OFICINA DEL CONSULTOR</t>
  </si>
  <si>
    <t>Asesoria legal, tributaria y médica</t>
  </si>
  <si>
    <t>Gastos de representación</t>
  </si>
  <si>
    <t>Gastos e intereses bancarios por financiación</t>
  </si>
  <si>
    <t>Seguros de oficina del consultor</t>
  </si>
  <si>
    <t>HONORARIOS (12%(1+2+3)</t>
  </si>
  <si>
    <t>TOTAL FACTOR MULTIPLICADOR</t>
  </si>
  <si>
    <t>RESIDENTE AMBIENTAL (CATEGORÍA 5)</t>
  </si>
  <si>
    <t>RESIDENTE  FORESTAL (CATEGORÍA 5)</t>
  </si>
  <si>
    <t>RESIDENTE AMBIENTAL  (CATEGORÍA 5)</t>
  </si>
  <si>
    <t>RESIDENTE FORESTAL (CATEGORÍA 6)</t>
  </si>
  <si>
    <t>RESIDENTE SST (CATEGORÍA 7)</t>
  </si>
  <si>
    <t>Otros (Auxilios varios, prestaciones extralegales, Incapacidades no cubiertas)</t>
  </si>
  <si>
    <t xml:space="preserve">OBSERVACIONES </t>
  </si>
  <si>
    <t xml:space="preserve">NUMERO DE TRABAJADORES </t>
  </si>
  <si>
    <t>UND/mes</t>
  </si>
  <si>
    <t>Alcohol antiseptico al 70% para limpieza de manos.</t>
  </si>
  <si>
    <t>und/mes</t>
  </si>
  <si>
    <t>Para limpieza general y de zonas específicas como las de descargue de insumos, equipos y material. Según la Circular Conjunta 001  del 11 de abril de 2020 se deberá realizar una dilución 1:50 si se usa cloro doméstico a una concentración inicial de 5%. Lo anterior, equivale a que por cada litro de agua se deben agregar 20 cc de cloro a una concentración de un 5%. 
El cálculo se realizó teniendo en cuenta está dilución 1:50, para lo cuál se supone un gasto de 100 litros diarios de preparación. Se realizó una cotización de $23800 de una garrafa de Hipoclorito de Sodio al 5% por 20 litros. 
Dilución de 1:50 = 20 cc    1 Lt agua, 20 L          =         20.000 cc, 20000 cc  / 20 Litros = 1000 dosis de 20cc para diluir. 1 garrafa (20 Lt de hipoclorito) sirve para diluir 1000 Lt de agua.
1000 Lt de preparación al 1:50 / 20 Lt = 50 garrafas diluidas al 1:50. 1 garrafa de hipoclorito de sodio alcanzará para 50 garrafas diluidas al 1:50. 50 garrafas diluidas al 1:50 * 20 Litros = 1000 litros de preparación diluida al 1:50.100 litros de preparación por día * 30 días = 3000 litros.
Entonces: En el mes se requieren 3 garrafas (20 Lt) de hipoclorito de sodio al 5%.
3 garrafas/mes * 8 meses = 24 garrafas de hipoclorito de sodio al 5%.</t>
  </si>
  <si>
    <t>según circular externa No. 003 del INVIAS</t>
  </si>
  <si>
    <t>Caja/mes</t>
  </si>
  <si>
    <t xml:space="preserve">PRESUPUESTO DE INTERVENTORÍA
ESTACION NORTE </t>
  </si>
  <si>
    <t xml:space="preserve">Estación de lavado de manos: Se realizó una cotización de 20 litros (1 garrafa)  por $ 38450.                                                                                                                               según circular externa No. 003 del INVIAS, se requieren 0.05 L por dia por persona.                                                                                                          0.05L/dia*trabajador x 100 trabajadores x 30 dias= 150 litros  150 lts/20 lts= 7.5 lts                                                                                                                            </t>
  </si>
  <si>
    <t xml:space="preserve">Estación de lavado de manos: Se realizó una cotización de 20 litros (1 garrafa)  por $ 137.200                                                                                                                               según circular externa No. 003 del INVIAS, se requieren 0.003 L por dia por persona.                                                                                                          0.003L/dia*trabajador x 100 trabajadores x 30 dias= 9 litros   9lts*8 meses= 72 lts*mes                                                                                                                            se debe contar con 4 garrafas (20 lts) para 8 meses                                                                                     
 </t>
  </si>
  <si>
    <t xml:space="preserve">Estación de lavado de manos: Se realizó una cotización de 20 litros (1 garrafa)  por $ 75.400                                                                                                                               según circular externa No. 003 del INVIAS, se requieren 0.006 L por dia por persona.                                                                                                          0.006L/dia*trabajador x 100 trabajadores x 30 dias= 18 litros   18lts*8 meses= 144 lts*8mes                                                                                                                            se debe contar con 8 garrafas (20 lts) para 8 meses                                                                                     
 </t>
  </si>
  <si>
    <t>GASTOS DEL CONTRATO ANÁLISIS DEL AIU
ESTACION NORTE</t>
  </si>
  <si>
    <t xml:space="preserve">PLAN DE APLICACIÓN DEL PROTOCOLO DE SEGURIDAD EN LA OBRA - PAPSO
ESTACIÓN  NORTE </t>
  </si>
  <si>
    <t xml:space="preserve">Se contemplara la actividad con personal de la brigada Ola </t>
  </si>
  <si>
    <t>Se deja por PIPMA</t>
  </si>
  <si>
    <t xml:space="preserve">SE CONTEMPLA 1 TAPABOCAS DESECHABLE  POR DIA PARA CADA TRABAJADOR  = (30*100) = 3000 UND /MES </t>
  </si>
  <si>
    <t>Implementación protocolos de bioseguridad</t>
  </si>
  <si>
    <t>Implementos de seguridad y dotación</t>
  </si>
  <si>
    <t>Poliza de Calidad</t>
  </si>
  <si>
    <t>Póliza Cumplimiento</t>
  </si>
  <si>
    <t>Póliza Salarios y prestaciones Sociales</t>
  </si>
  <si>
    <t>Retefuente</t>
  </si>
  <si>
    <t>ReteICA</t>
  </si>
  <si>
    <t>Estampilla Unicauca</t>
  </si>
  <si>
    <t>Estampilla Adulto Mayor</t>
  </si>
  <si>
    <t>Estampilla Pro recreación y deporte</t>
  </si>
  <si>
    <t>Preparación de Propuesta</t>
  </si>
  <si>
    <t>Equipos y mantenimiento Oficina (Aseo)</t>
  </si>
  <si>
    <t>Depreciación de muebles y equipos</t>
  </si>
  <si>
    <t>Licenciamiento de software</t>
  </si>
  <si>
    <t>Correo y otros</t>
  </si>
  <si>
    <t>Personal Administrativo no facturado</t>
  </si>
  <si>
    <t>Personal Profesional no facturado</t>
  </si>
  <si>
    <t>Documentación Técnica</t>
  </si>
  <si>
    <t>COSTOS DIRECTOS NO REEMBOLSABLES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</si>
</sst>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2" formatCode="_-&quot;$&quot;* #,##0_-;\-&quot;$&quot;* #,##0_-;_-&quot;$&quot;*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240A]* #,##0.00_-;\-[$$-240A]* #,##0.00_-;_-[$$-240A]* &quot;-&quot;??_-;_-@_-"/>
    <numFmt numFmtId="167" formatCode="_(&quot;$&quot;\ * #,##0_);_(&quot;$&quot;\ * \(#,##0\);_(&quot;$&quot;\ * &quot;-&quot;??_);_(@_)"/>
    <numFmt numFmtId="168" formatCode="_-&quot;$&quot;* #,##0_-;\-&quot;$&quot;* #,##0_-;_-&quot;$&quot;* &quot;-&quot;??_-;_-@_-"/>
    <numFmt numFmtId="169" formatCode="_(&quot;$&quot;\ * #,##0.00_);_(&quot;$&quot;\ * \(#,##0.00\);_(&quot;$&quot;\ * &quot;-&quot;??_);_(@_)"/>
    <numFmt numFmtId="170" formatCode="0.0"/>
    <numFmt numFmtId="171" formatCode="_-* #,##0.00\ _P_t_s_-;\-* #,##0.00\ _P_t_s_-;_-* &quot;-&quot;??\ _P_t_s_-;_-@_-"/>
    <numFmt numFmtId="172" formatCode="_(* #,##0.00_);_(* \(#,##0.00\);_(* &quot;-&quot;??_);_(@_)"/>
    <numFmt numFmtId="173" formatCode="_-[$$-240A]\ * #,##0.00_-;\-[$$-240A]\ * #,##0.00_-;_-[$$-240A]\ * &quot;-&quot;??_-;_-@_-"/>
    <numFmt numFmtId="174" formatCode="[$$-240A]\ #,##0.00"/>
    <numFmt numFmtId="175" formatCode="_-* #,##0.00\ &quot;€&quot;_-;\-* #,##0.00\ &quot;€&quot;_-;_-* &quot;-&quot;??\ &quot;€&quot;_-;_-@_-"/>
    <numFmt numFmtId="176" formatCode="[$$-240A]\ #,##0.00;[Red][$$-240A]\ #,##0.00"/>
    <numFmt numFmtId="177" formatCode="_-[$$-240A]* #,##0_-;\-[$$-240A]* #,##0_-;_-[$$-240A]* &quot;-&quot;??_-;_-@_-"/>
    <numFmt numFmtId="178" formatCode="_-&quot;$&quot;\ * #,##0_-;\-&quot;$&quot;\ * #,##0_-;_-&quot;$&quot;\ * &quot;-&quot;??_-;_-@_-"/>
    <numFmt numFmtId="179" formatCode="0.000"/>
  </numFmts>
  <fonts count="33">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0"/>
      <color theme="1"/>
      <name val="Arial Narrow"/>
      <family val="2"/>
    </font>
    <font>
      <sz val="10"/>
      <name val="Arial"/>
      <family val="2"/>
    </font>
    <font>
      <b/>
      <sz val="10"/>
      <name val="Arial Narrow"/>
      <family val="2"/>
    </font>
    <font>
      <sz val="11"/>
      <name val="Arial Narrow"/>
      <family val="2"/>
    </font>
    <font>
      <b/>
      <sz val="9"/>
      <color theme="1"/>
      <name val="Calibri"/>
      <family val="2"/>
      <scheme val="minor"/>
    </font>
    <font>
      <sz val="10"/>
      <name val="Times New Roman"/>
      <family val="1"/>
    </font>
    <font>
      <b/>
      <sz val="10"/>
      <name val="Arial"/>
      <family val="2"/>
    </font>
    <font>
      <sz val="8"/>
      <name val="Arial"/>
      <family val="2"/>
    </font>
    <font>
      <b/>
      <sz val="14"/>
      <color indexed="8"/>
      <name val="Calibri"/>
      <family val="2"/>
    </font>
    <font>
      <b/>
      <sz val="11"/>
      <color indexed="8"/>
      <name val="Calibri"/>
      <family val="2"/>
    </font>
    <font>
      <sz val="9"/>
      <name val="Calibri"/>
      <family val="2"/>
    </font>
    <font>
      <b/>
      <sz val="9"/>
      <name val="Calibri"/>
      <family val="2"/>
    </font>
    <font>
      <sz val="11"/>
      <color indexed="8"/>
      <name val="Calibri"/>
      <family val="2"/>
    </font>
    <font>
      <sz val="12"/>
      <color theme="1"/>
      <name val="Calibri"/>
      <family val="2"/>
      <scheme val="minor"/>
    </font>
    <font>
      <b/>
      <sz val="12"/>
      <name val="Arial"/>
      <family val="2"/>
    </font>
    <font>
      <b/>
      <sz val="10"/>
      <color rgb="FFFF0000"/>
      <name val="Arial"/>
      <family val="2"/>
    </font>
    <font>
      <b/>
      <sz val="11"/>
      <name val="Arial"/>
      <family val="2"/>
    </font>
    <font>
      <sz val="8"/>
      <name val="Calibri"/>
      <family val="2"/>
      <scheme val="minor"/>
    </font>
    <font>
      <b/>
      <sz val="20"/>
      <name val="Cambria"/>
      <family val="1"/>
    </font>
    <font>
      <sz val="11"/>
      <color theme="1"/>
      <name val="Cambria "/>
    </font>
    <font>
      <sz val="12"/>
      <name val="Cambria"/>
      <family val="1"/>
    </font>
    <font>
      <b/>
      <sz val="11"/>
      <color theme="1"/>
      <name val="Cambria "/>
    </font>
    <font>
      <sz val="11"/>
      <name val="Calibri"/>
      <family val="2"/>
      <scheme val="minor"/>
    </font>
    <font>
      <sz val="9"/>
      <color theme="1"/>
      <name val="Calibri"/>
      <family val="2"/>
      <scheme val="minor"/>
    </font>
    <font>
      <b/>
      <sz val="9"/>
      <color theme="1"/>
      <name val="Arial Narrow"/>
      <family val="2"/>
    </font>
    <font>
      <sz val="11"/>
      <name val="Cambria "/>
    </font>
    <font>
      <b/>
      <sz val="11"/>
      <name val="Cambria "/>
    </font>
    <font>
      <b/>
      <sz val="14"/>
      <color theme="1"/>
      <name val="Arial Narrow"/>
      <family val="2"/>
    </font>
    <font>
      <sz val="9"/>
      <name val="Arial Narrow"/>
      <family val="2"/>
    </font>
  </fonts>
  <fills count="1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indexed="22"/>
        <bgColor indexed="64"/>
      </patternFill>
    </fill>
    <fill>
      <patternFill patternType="solid">
        <fgColor indexed="22"/>
        <bgColor indexed="8"/>
      </patternFill>
    </fill>
    <fill>
      <patternFill patternType="solid">
        <fgColor rgb="FFC0C0C0"/>
        <bgColor indexed="64"/>
      </patternFill>
    </fill>
    <fill>
      <patternFill patternType="solid">
        <fgColor indexed="55"/>
        <bgColor indexed="64"/>
      </patternFill>
    </fill>
    <fill>
      <patternFill patternType="solid">
        <fgColor indexed="55"/>
        <bgColor indexed="8"/>
      </patternFill>
    </fill>
    <fill>
      <patternFill patternType="solid">
        <fgColor theme="8" tint="0.79998168889431442"/>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8"/>
      </patternFill>
    </fill>
    <fill>
      <patternFill patternType="solid">
        <fgColor theme="7" tint="0.59999389629810485"/>
        <bgColor indexed="64"/>
      </patternFill>
    </fill>
  </fills>
  <borders count="63">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indexed="64"/>
      </left>
      <right/>
      <top/>
      <bottom style="thin">
        <color indexed="64"/>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indexed="64"/>
      </right>
      <top style="medium">
        <color indexed="64"/>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style="thin">
        <color indexed="64"/>
      </right>
      <top style="thin">
        <color indexed="64"/>
      </top>
      <bottom/>
      <diagonal/>
    </border>
    <border>
      <left style="thin">
        <color auto="1"/>
      </left>
      <right style="medium">
        <color auto="1"/>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auto="1"/>
      </left>
      <right style="thin">
        <color auto="1"/>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theme="1" tint="0.499984740745262"/>
      </top>
      <bottom style="hair">
        <color theme="1" tint="0.499984740745262"/>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theme="1" tint="0.499984740745262"/>
      </bottom>
      <diagonal/>
    </border>
    <border>
      <left style="thin">
        <color indexed="64"/>
      </left>
      <right style="thin">
        <color indexed="64"/>
      </right>
      <top style="hair">
        <color theme="1" tint="0.499984740745262"/>
      </top>
      <bottom style="hair">
        <color indexed="64"/>
      </bottom>
      <diagonal/>
    </border>
    <border>
      <left style="medium">
        <color indexed="64"/>
      </left>
      <right/>
      <top style="thin">
        <color auto="1"/>
      </top>
      <bottom style="thin">
        <color auto="1"/>
      </bottom>
      <diagonal/>
    </border>
    <border>
      <left style="medium">
        <color indexed="64"/>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hair">
        <color indexed="64"/>
      </bottom>
      <diagonal/>
    </border>
    <border>
      <left style="thin">
        <color auto="1"/>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style="thin">
        <color indexed="64"/>
      </top>
      <bottom style="thin">
        <color indexed="64"/>
      </bottom>
      <diagonal/>
    </border>
    <border>
      <left/>
      <right style="medium">
        <color indexed="64"/>
      </right>
      <top style="thin">
        <color auto="1"/>
      </top>
      <bottom/>
      <diagonal/>
    </border>
    <border>
      <left style="medium">
        <color indexed="64"/>
      </left>
      <right style="thin">
        <color indexed="64"/>
      </right>
      <top style="hair">
        <color theme="1" tint="0.499984740745262"/>
      </top>
      <bottom style="hair">
        <color indexed="64"/>
      </bottom>
      <diagonal/>
    </border>
    <border>
      <left style="medium">
        <color indexed="64"/>
      </left>
      <right style="thin">
        <color indexed="64"/>
      </right>
      <top/>
      <bottom style="medium">
        <color indexed="64"/>
      </bottom>
      <diagonal/>
    </border>
  </borders>
  <cellStyleXfs count="25">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0" fontId="5" fillId="0" borderId="0"/>
    <xf numFmtId="42" fontId="1" fillId="0" borderId="0" applyFont="0" applyFill="0" applyBorder="0" applyAlignment="0" applyProtection="0"/>
    <xf numFmtId="42" fontId="5" fillId="0" borderId="0" applyFont="0" applyFill="0" applyBorder="0" applyAlignment="0" applyProtection="0"/>
    <xf numFmtId="44" fontId="1" fillId="0" borderId="0" applyFont="0" applyFill="0" applyBorder="0" applyAlignment="0" applyProtection="0"/>
    <xf numFmtId="0" fontId="5" fillId="0" borderId="0"/>
    <xf numFmtId="0" fontId="1" fillId="0" borderId="0"/>
    <xf numFmtId="0" fontId="9" fillId="0" borderId="0"/>
    <xf numFmtId="0" fontId="1" fillId="0" borderId="0"/>
    <xf numFmtId="169" fontId="16" fillId="0" borderId="0" applyFont="0" applyFill="0" applyBorder="0" applyAlignment="0" applyProtection="0"/>
    <xf numFmtId="43" fontId="16" fillId="0" borderId="0" applyFont="0" applyFill="0" applyBorder="0" applyAlignment="0" applyProtection="0"/>
    <xf numFmtId="9" fontId="16" fillId="0" borderId="0" applyFont="0" applyFill="0" applyBorder="0" applyAlignment="0" applyProtection="0"/>
    <xf numFmtId="169" fontId="16" fillId="0" borderId="0" applyFont="0" applyFill="0" applyBorder="0" applyAlignment="0" applyProtection="0"/>
    <xf numFmtId="42" fontId="17" fillId="0" borderId="0" applyFont="0" applyFill="0" applyBorder="0" applyAlignment="0" applyProtection="0"/>
    <xf numFmtId="9" fontId="17" fillId="0" borderId="0" applyFont="0" applyFill="0" applyBorder="0" applyAlignment="0" applyProtection="0"/>
    <xf numFmtId="0" fontId="5" fillId="0" borderId="0"/>
    <xf numFmtId="171" fontId="5" fillId="0" borderId="0" applyFont="0" applyFill="0" applyBorder="0" applyAlignment="0" applyProtection="0"/>
    <xf numFmtId="172"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0" fontId="5" fillId="0" borderId="0"/>
    <xf numFmtId="175" fontId="1" fillId="0" borderId="0" applyFont="0" applyFill="0" applyBorder="0" applyAlignment="0" applyProtection="0"/>
  </cellStyleXfs>
  <cellXfs count="365">
    <xf numFmtId="0" fontId="0" fillId="0" borderId="0" xfId="0"/>
    <xf numFmtId="167" fontId="0" fillId="0" borderId="0" xfId="0" applyNumberFormat="1"/>
    <xf numFmtId="0" fontId="0" fillId="0" borderId="0" xfId="0" applyAlignment="1">
      <alignment horizontal="center" vertical="center" wrapText="1"/>
    </xf>
    <xf numFmtId="42" fontId="7" fillId="0" borderId="1" xfId="6" applyFont="1" applyBorder="1" applyAlignment="1">
      <alignment horizontal="center" vertical="center" wrapText="1"/>
    </xf>
    <xf numFmtId="42" fontId="7" fillId="0" borderId="1" xfId="6" applyFont="1" applyFill="1" applyBorder="1" applyAlignment="1">
      <alignment horizontal="center" vertical="center" wrapText="1"/>
    </xf>
    <xf numFmtId="0" fontId="0" fillId="2" borderId="0" xfId="0" applyFill="1"/>
    <xf numFmtId="0" fontId="10" fillId="2" borderId="0" xfId="10" applyFont="1" applyFill="1" applyProtection="1">
      <protection hidden="1"/>
    </xf>
    <xf numFmtId="0" fontId="11" fillId="2" borderId="0" xfId="8" applyFont="1" applyFill="1" applyProtection="1">
      <protection hidden="1"/>
    </xf>
    <xf numFmtId="0" fontId="11" fillId="2" borderId="0" xfId="10" applyFont="1" applyFill="1" applyProtection="1">
      <protection hidden="1"/>
    </xf>
    <xf numFmtId="0" fontId="1" fillId="0" borderId="4" xfId="9" applyBorder="1" applyAlignment="1">
      <alignment horizontal="center"/>
    </xf>
    <xf numFmtId="0" fontId="1" fillId="0" borderId="5" xfId="9" applyBorder="1" applyAlignment="1">
      <alignment wrapText="1"/>
    </xf>
    <xf numFmtId="0" fontId="1" fillId="0" borderId="4" xfId="9" applyBorder="1"/>
    <xf numFmtId="0" fontId="1" fillId="0" borderId="5" xfId="9" applyBorder="1"/>
    <xf numFmtId="0" fontId="1" fillId="0" borderId="6" xfId="9" applyBorder="1"/>
    <xf numFmtId="0" fontId="14" fillId="4" borderId="1" xfId="11" applyFont="1" applyFill="1" applyBorder="1" applyAlignment="1">
      <alignment horizontal="center" vertical="center"/>
    </xf>
    <xf numFmtId="0" fontId="15" fillId="5" borderId="1" xfId="11" applyFont="1" applyFill="1" applyBorder="1" applyAlignment="1">
      <alignment vertical="center" wrapText="1"/>
    </xf>
    <xf numFmtId="0" fontId="14" fillId="5" borderId="17" xfId="11" applyFont="1" applyFill="1" applyBorder="1" applyAlignment="1">
      <alignment vertical="center"/>
    </xf>
    <xf numFmtId="167" fontId="14" fillId="6" borderId="17" xfId="11" applyNumberFormat="1" applyFont="1" applyFill="1" applyBorder="1" applyAlignment="1">
      <alignment vertical="center"/>
    </xf>
    <xf numFmtId="167" fontId="15" fillId="6" borderId="17" xfId="12" applyNumberFormat="1" applyFont="1" applyFill="1" applyBorder="1" applyAlignment="1">
      <alignment vertical="center"/>
    </xf>
    <xf numFmtId="0" fontId="14" fillId="0" borderId="1" xfId="11" applyFont="1" applyBorder="1" applyAlignment="1">
      <alignment horizontal="center" vertical="center"/>
    </xf>
    <xf numFmtId="0" fontId="14" fillId="0" borderId="1" xfId="11" applyFont="1" applyBorder="1" applyAlignment="1">
      <alignment vertical="center" wrapText="1"/>
    </xf>
    <xf numFmtId="0" fontId="14" fillId="0" borderId="1" xfId="11" applyFont="1" applyBorder="1" applyAlignment="1">
      <alignment vertical="center"/>
    </xf>
    <xf numFmtId="167" fontId="14" fillId="0" borderId="1" xfId="11" applyNumberFormat="1" applyFont="1" applyBorder="1" applyAlignment="1">
      <alignment vertical="center"/>
    </xf>
    <xf numFmtId="1" fontId="15" fillId="5" borderId="1" xfId="11" applyNumberFormat="1" applyFont="1" applyFill="1" applyBorder="1" applyAlignment="1">
      <alignment horizontal="center" vertical="center"/>
    </xf>
    <xf numFmtId="0" fontId="15" fillId="5" borderId="1" xfId="11" applyFont="1" applyFill="1" applyBorder="1" applyAlignment="1">
      <alignment vertical="center"/>
    </xf>
    <xf numFmtId="0" fontId="15" fillId="7" borderId="1" xfId="11" applyFont="1" applyFill="1" applyBorder="1" applyAlignment="1">
      <alignment vertical="center"/>
    </xf>
    <xf numFmtId="44" fontId="0" fillId="0" borderId="0" xfId="0" applyNumberFormat="1"/>
    <xf numFmtId="170" fontId="15" fillId="0" borderId="1" xfId="11" applyNumberFormat="1" applyFont="1" applyBorder="1" applyAlignment="1">
      <alignment horizontal="center" vertical="center"/>
    </xf>
    <xf numFmtId="0" fontId="15" fillId="0" borderId="1" xfId="11" applyFont="1" applyBorder="1" applyAlignment="1">
      <alignment vertical="center" wrapText="1"/>
    </xf>
    <xf numFmtId="0" fontId="15" fillId="0" borderId="1" xfId="11" applyFont="1" applyBorder="1" applyAlignment="1">
      <alignment vertical="center"/>
    </xf>
    <xf numFmtId="170" fontId="14" fillId="5" borderId="1" xfId="11" applyNumberFormat="1" applyFont="1" applyFill="1" applyBorder="1" applyAlignment="1">
      <alignment horizontal="center" vertical="center"/>
    </xf>
    <xf numFmtId="0" fontId="15" fillId="5" borderId="1" xfId="11" applyFont="1" applyFill="1" applyBorder="1" applyAlignment="1">
      <alignment horizontal="center" vertical="center" wrapText="1"/>
    </xf>
    <xf numFmtId="0" fontId="15" fillId="5" borderId="1" xfId="11" applyFont="1" applyFill="1" applyBorder="1" applyAlignment="1">
      <alignment horizontal="center" vertical="center"/>
    </xf>
    <xf numFmtId="0" fontId="15" fillId="7" borderId="1" xfId="11" applyFont="1" applyFill="1" applyBorder="1" applyAlignment="1">
      <alignment horizontal="center" vertical="center"/>
    </xf>
    <xf numFmtId="167" fontId="15" fillId="6" borderId="1" xfId="11" applyNumberFormat="1" applyFont="1" applyFill="1" applyBorder="1" applyAlignment="1">
      <alignment horizontal="center" vertical="center"/>
    </xf>
    <xf numFmtId="167" fontId="15" fillId="5" borderId="1" xfId="11" applyNumberFormat="1" applyFont="1" applyFill="1" applyBorder="1" applyAlignment="1">
      <alignment horizontal="center" vertical="center"/>
    </xf>
    <xf numFmtId="170" fontId="14" fillId="0" borderId="1" xfId="11" applyNumberFormat="1" applyFont="1" applyBorder="1" applyAlignment="1">
      <alignment horizontal="center" vertical="center"/>
    </xf>
    <xf numFmtId="0" fontId="14" fillId="0" borderId="1" xfId="11" applyFont="1" applyBorder="1" applyAlignment="1">
      <alignment horizontal="left" vertical="center" wrapText="1"/>
    </xf>
    <xf numFmtId="0" fontId="15" fillId="8" borderId="1" xfId="11" applyFont="1" applyFill="1" applyBorder="1" applyAlignment="1">
      <alignment vertical="center" wrapText="1"/>
    </xf>
    <xf numFmtId="0" fontId="14" fillId="8" borderId="1" xfId="11" applyFont="1" applyFill="1" applyBorder="1" applyAlignment="1">
      <alignment vertical="center"/>
    </xf>
    <xf numFmtId="3" fontId="14" fillId="0" borderId="1" xfId="13" applyNumberFormat="1" applyFont="1" applyBorder="1" applyAlignment="1">
      <alignment horizontal="center" vertical="center"/>
    </xf>
    <xf numFmtId="9" fontId="14" fillId="0" borderId="1" xfId="14" applyFont="1" applyBorder="1" applyAlignment="1">
      <alignment horizontal="center" vertical="center"/>
    </xf>
    <xf numFmtId="167" fontId="14" fillId="0" borderId="1" xfId="15" applyNumberFormat="1" applyFont="1" applyFill="1" applyBorder="1" applyAlignment="1">
      <alignment horizontal="center" vertical="center"/>
    </xf>
    <xf numFmtId="165" fontId="14" fillId="0" borderId="1" xfId="15" applyNumberFormat="1" applyFont="1" applyBorder="1" applyAlignment="1">
      <alignment horizontal="right" vertical="center"/>
    </xf>
    <xf numFmtId="2" fontId="14" fillId="0" borderId="1" xfId="15" applyNumberFormat="1" applyFont="1" applyBorder="1" applyAlignment="1">
      <alignment horizontal="right" vertical="center"/>
    </xf>
    <xf numFmtId="167" fontId="14" fillId="0" borderId="1" xfId="15" applyNumberFormat="1" applyFont="1" applyBorder="1" applyAlignment="1">
      <alignment horizontal="right" vertical="center"/>
    </xf>
    <xf numFmtId="167" fontId="14" fillId="0" borderId="1" xfId="15" applyNumberFormat="1" applyFont="1" applyBorder="1" applyAlignment="1">
      <alignment horizontal="center" vertical="center"/>
    </xf>
    <xf numFmtId="0" fontId="14" fillId="5" borderId="1" xfId="11" applyFont="1" applyFill="1" applyBorder="1" applyAlignment="1">
      <alignment horizontal="center" vertical="center"/>
    </xf>
    <xf numFmtId="167" fontId="14" fillId="5" borderId="1" xfId="15" applyNumberFormat="1" applyFont="1" applyFill="1" applyBorder="1" applyAlignment="1">
      <alignment horizontal="right" vertical="center"/>
    </xf>
    <xf numFmtId="4" fontId="14" fillId="0" borderId="1" xfId="13" applyNumberFormat="1" applyFont="1" applyBorder="1" applyAlignment="1">
      <alignment horizontal="center" vertical="center"/>
    </xf>
    <xf numFmtId="0" fontId="14" fillId="2" borderId="1" xfId="11" applyFont="1" applyFill="1" applyBorder="1" applyAlignment="1">
      <alignment horizontal="center" vertical="center"/>
    </xf>
    <xf numFmtId="0" fontId="14" fillId="2" borderId="1" xfId="11" applyFont="1" applyFill="1" applyBorder="1" applyAlignment="1">
      <alignment vertical="center" wrapText="1"/>
    </xf>
    <xf numFmtId="167" fontId="14" fillId="2" borderId="1" xfId="16" applyNumberFormat="1" applyFont="1" applyFill="1" applyBorder="1" applyAlignment="1">
      <alignment horizontal="center" vertical="center"/>
    </xf>
    <xf numFmtId="0" fontId="14" fillId="0" borderId="1" xfId="11" applyFont="1" applyBorder="1" applyAlignment="1">
      <alignment horizontal="justify" vertical="center" wrapText="1"/>
    </xf>
    <xf numFmtId="9" fontId="14" fillId="0" borderId="1" xfId="2" applyFont="1" applyBorder="1" applyAlignment="1">
      <alignment horizontal="center" vertical="center"/>
    </xf>
    <xf numFmtId="168" fontId="14" fillId="0" borderId="1" xfId="15" applyNumberFormat="1" applyFont="1" applyFill="1" applyBorder="1" applyAlignment="1">
      <alignment horizontal="center" vertical="center"/>
    </xf>
    <xf numFmtId="0" fontId="14" fillId="5" borderId="1" xfId="11" applyFont="1" applyFill="1" applyBorder="1" applyAlignment="1">
      <alignment vertical="center"/>
    </xf>
    <xf numFmtId="10" fontId="14" fillId="0" borderId="1" xfId="14" applyNumberFormat="1" applyFont="1" applyBorder="1" applyAlignment="1">
      <alignment horizontal="center" vertical="center"/>
    </xf>
    <xf numFmtId="0" fontId="2" fillId="0" borderId="0" xfId="0" applyFont="1"/>
    <xf numFmtId="0" fontId="14" fillId="8" borderId="1" xfId="11" applyFont="1" applyFill="1" applyBorder="1" applyAlignment="1">
      <alignment horizontal="center" vertical="center"/>
    </xf>
    <xf numFmtId="167" fontId="15" fillId="8" borderId="1" xfId="12" applyNumberFormat="1" applyFont="1" applyFill="1" applyBorder="1" applyAlignment="1">
      <alignment vertical="center"/>
    </xf>
    <xf numFmtId="0" fontId="0" fillId="2" borderId="0" xfId="0" applyFill="1" applyAlignment="1">
      <alignment wrapText="1"/>
    </xf>
    <xf numFmtId="0" fontId="0" fillId="0" borderId="0" xfId="0" applyAlignment="1">
      <alignment wrapText="1"/>
    </xf>
    <xf numFmtId="0" fontId="10" fillId="2" borderId="0" xfId="18" applyFont="1" applyFill="1" applyAlignment="1">
      <alignment horizontal="center"/>
    </xf>
    <xf numFmtId="166" fontId="10" fillId="2" borderId="0" xfId="18" applyNumberFormat="1" applyFont="1" applyFill="1" applyAlignment="1">
      <alignment horizontal="center"/>
    </xf>
    <xf numFmtId="171" fontId="5" fillId="2" borderId="0" xfId="19" applyFont="1" applyFill="1" applyBorder="1"/>
    <xf numFmtId="166" fontId="5" fillId="2" borderId="0" xfId="18" applyNumberFormat="1" applyFill="1"/>
    <xf numFmtId="0" fontId="10" fillId="2" borderId="0" xfId="18" applyFont="1" applyFill="1" applyAlignment="1">
      <alignment horizontal="center" vertical="center" wrapText="1"/>
    </xf>
    <xf numFmtId="166" fontId="10" fillId="2" borderId="0" xfId="18" applyNumberFormat="1" applyFont="1" applyFill="1" applyAlignment="1">
      <alignment horizontal="center" vertical="center" wrapText="1"/>
    </xf>
    <xf numFmtId="3" fontId="5" fillId="0" borderId="36" xfId="20" applyNumberFormat="1" applyFont="1" applyBorder="1" applyAlignment="1">
      <alignment horizontal="center" vertical="center"/>
    </xf>
    <xf numFmtId="4" fontId="5" fillId="0" borderId="36" xfId="20" applyNumberFormat="1" applyFont="1" applyFill="1" applyBorder="1" applyAlignment="1">
      <alignment horizontal="center" vertical="center"/>
    </xf>
    <xf numFmtId="166" fontId="5" fillId="0" borderId="36" xfId="20" applyNumberFormat="1" applyFont="1" applyBorder="1" applyAlignment="1">
      <alignment vertical="center"/>
    </xf>
    <xf numFmtId="9" fontId="5" fillId="0" borderId="36" xfId="20" applyNumberFormat="1" applyFont="1" applyBorder="1" applyAlignment="1">
      <alignment horizontal="center" vertical="center"/>
    </xf>
    <xf numFmtId="4" fontId="5" fillId="0" borderId="36" xfId="21" applyNumberFormat="1" applyFont="1" applyBorder="1" applyAlignment="1">
      <alignment horizontal="center" vertical="center"/>
    </xf>
    <xf numFmtId="166" fontId="5" fillId="0" borderId="35" xfId="18" applyNumberFormat="1" applyBorder="1" applyAlignment="1">
      <alignment horizontal="right" vertical="center"/>
    </xf>
    <xf numFmtId="3" fontId="5" fillId="0" borderId="37" xfId="20" applyNumberFormat="1" applyFont="1" applyBorder="1" applyAlignment="1">
      <alignment horizontal="center" vertical="center"/>
    </xf>
    <xf numFmtId="166" fontId="5" fillId="0" borderId="37" xfId="18" applyNumberFormat="1" applyBorder="1" applyAlignment="1">
      <alignment horizontal="right" vertical="center"/>
    </xf>
    <xf numFmtId="4" fontId="5" fillId="0" borderId="37" xfId="21" applyNumberFormat="1" applyFont="1" applyBorder="1" applyAlignment="1">
      <alignment horizontal="center" vertical="center"/>
    </xf>
    <xf numFmtId="173" fontId="0" fillId="0" borderId="0" xfId="0" applyNumberFormat="1"/>
    <xf numFmtId="0" fontId="10" fillId="10" borderId="5" xfId="18" applyFont="1" applyFill="1" applyBorder="1" applyAlignment="1">
      <alignment horizontal="left" vertical="center"/>
    </xf>
    <xf numFmtId="0" fontId="5" fillId="0" borderId="7" xfId="18" applyBorder="1" applyAlignment="1">
      <alignment vertical="center"/>
    </xf>
    <xf numFmtId="166" fontId="5" fillId="0" borderId="7" xfId="18" applyNumberFormat="1" applyBorder="1" applyAlignment="1">
      <alignment horizontal="right" vertical="center"/>
    </xf>
    <xf numFmtId="4" fontId="5" fillId="0" borderId="7" xfId="20" applyNumberFormat="1" applyFont="1" applyBorder="1" applyAlignment="1">
      <alignment horizontal="center" vertical="center"/>
    </xf>
    <xf numFmtId="9" fontId="5" fillId="0" borderId="7" xfId="20" applyNumberFormat="1" applyFont="1" applyBorder="1" applyAlignment="1">
      <alignment horizontal="center" vertical="center"/>
    </xf>
    <xf numFmtId="4" fontId="5" fillId="0" borderId="7" xfId="21" applyNumberFormat="1" applyFont="1" applyBorder="1" applyAlignment="1">
      <alignment horizontal="center" vertical="center"/>
    </xf>
    <xf numFmtId="0" fontId="5" fillId="0" borderId="37" xfId="0" applyFont="1" applyBorder="1" applyAlignment="1">
      <alignment vertical="center"/>
    </xf>
    <xf numFmtId="166" fontId="5" fillId="0" borderId="37" xfId="0" applyNumberFormat="1" applyFont="1" applyBorder="1" applyAlignment="1">
      <alignment horizontal="right" vertical="center"/>
    </xf>
    <xf numFmtId="4" fontId="5" fillId="0" borderId="38" xfId="20" applyNumberFormat="1" applyFont="1" applyBorder="1" applyAlignment="1">
      <alignment horizontal="center" vertical="center"/>
    </xf>
    <xf numFmtId="9" fontId="5" fillId="0" borderId="37" xfId="20" applyNumberFormat="1" applyFont="1" applyBorder="1" applyAlignment="1">
      <alignment horizontal="center" vertical="center"/>
    </xf>
    <xf numFmtId="0" fontId="5" fillId="0" borderId="37" xfId="0" applyFont="1" applyBorder="1" applyAlignment="1">
      <alignment vertical="center" wrapText="1"/>
    </xf>
    <xf numFmtId="0" fontId="5" fillId="0" borderId="37" xfId="18" applyBorder="1" applyAlignment="1">
      <alignment vertical="center"/>
    </xf>
    <xf numFmtId="0" fontId="5" fillId="0" borderId="35" xfId="18" applyBorder="1" applyAlignment="1">
      <alignment vertical="center"/>
    </xf>
    <xf numFmtId="166" fontId="5" fillId="0" borderId="41" xfId="18" applyNumberFormat="1" applyBorder="1" applyAlignment="1">
      <alignment horizontal="right" vertical="center"/>
    </xf>
    <xf numFmtId="9" fontId="5" fillId="0" borderId="17" xfId="20" applyNumberFormat="1" applyFont="1" applyBorder="1" applyAlignment="1">
      <alignment horizontal="center" vertical="center"/>
    </xf>
    <xf numFmtId="0" fontId="5" fillId="0" borderId="42" xfId="18" applyBorder="1" applyAlignment="1">
      <alignment vertical="center" wrapText="1"/>
    </xf>
    <xf numFmtId="166" fontId="5" fillId="0" borderId="37" xfId="20" applyNumberFormat="1" applyFont="1" applyBorder="1" applyAlignment="1">
      <alignment vertical="center" wrapText="1"/>
    </xf>
    <xf numFmtId="0" fontId="5" fillId="0" borderId="37" xfId="18" applyBorder="1" applyAlignment="1">
      <alignment horizontal="justify" vertical="center" wrapText="1"/>
    </xf>
    <xf numFmtId="0" fontId="5" fillId="0" borderId="37" xfId="18" applyBorder="1" applyAlignment="1">
      <alignment vertical="center" wrapText="1"/>
    </xf>
    <xf numFmtId="0" fontId="5" fillId="0" borderId="17" xfId="18" applyBorder="1" applyAlignment="1">
      <alignment vertical="center" wrapText="1"/>
    </xf>
    <xf numFmtId="166" fontId="5" fillId="0" borderId="17" xfId="20" applyNumberFormat="1" applyFont="1" applyBorder="1" applyAlignment="1">
      <alignment vertical="center" wrapText="1"/>
    </xf>
    <xf numFmtId="10" fontId="0" fillId="0" borderId="0" xfId="0" applyNumberFormat="1"/>
    <xf numFmtId="4" fontId="10" fillId="12" borderId="2" xfId="18" applyNumberFormat="1" applyFont="1" applyFill="1" applyBorder="1" applyAlignment="1">
      <alignment horizontal="center" vertical="center"/>
    </xf>
    <xf numFmtId="4" fontId="10" fillId="12" borderId="25" xfId="18" applyNumberFormat="1" applyFont="1" applyFill="1" applyBorder="1" applyAlignment="1">
      <alignment horizontal="center" vertical="center"/>
    </xf>
    <xf numFmtId="0" fontId="10" fillId="5" borderId="1" xfId="18" applyFont="1" applyFill="1" applyBorder="1" applyAlignment="1">
      <alignment horizontal="center" vertical="center" wrapText="1"/>
    </xf>
    <xf numFmtId="0" fontId="14" fillId="2" borderId="1" xfId="11" applyFont="1" applyFill="1" applyBorder="1" applyAlignment="1">
      <alignment horizontal="left" vertical="center" wrapText="1"/>
    </xf>
    <xf numFmtId="3" fontId="14" fillId="2" borderId="1" xfId="13" applyNumberFormat="1" applyFont="1" applyFill="1" applyBorder="1" applyAlignment="1">
      <alignment horizontal="center" vertical="center"/>
    </xf>
    <xf numFmtId="9" fontId="14" fillId="2" borderId="1" xfId="14" applyFont="1" applyFill="1" applyBorder="1" applyAlignment="1">
      <alignment horizontal="center" vertical="center"/>
    </xf>
    <xf numFmtId="167" fontId="14" fillId="2" borderId="1" xfId="15" applyNumberFormat="1" applyFont="1" applyFill="1" applyBorder="1" applyAlignment="1">
      <alignment horizontal="center" vertical="center"/>
    </xf>
    <xf numFmtId="165" fontId="14" fillId="2" borderId="1" xfId="15" applyNumberFormat="1" applyFont="1" applyFill="1" applyBorder="1" applyAlignment="1">
      <alignment horizontal="right" vertical="center"/>
    </xf>
    <xf numFmtId="167" fontId="14" fillId="2" borderId="1" xfId="15" applyNumberFormat="1" applyFont="1" applyFill="1" applyBorder="1" applyAlignment="1">
      <alignment horizontal="right" vertical="center"/>
    </xf>
    <xf numFmtId="0" fontId="15" fillId="4" borderId="1" xfId="11" applyFont="1" applyFill="1" applyBorder="1" applyAlignment="1">
      <alignment vertical="center" wrapText="1"/>
    </xf>
    <xf numFmtId="170" fontId="15" fillId="4" borderId="1" xfId="11" applyNumberFormat="1" applyFont="1" applyFill="1" applyBorder="1" applyAlignment="1">
      <alignment horizontal="center" vertical="center"/>
    </xf>
    <xf numFmtId="0" fontId="15" fillId="4" borderId="1" xfId="11" applyFont="1" applyFill="1" applyBorder="1" applyAlignment="1">
      <alignment horizontal="center" vertical="center"/>
    </xf>
    <xf numFmtId="4" fontId="15" fillId="4" borderId="1" xfId="11" applyNumberFormat="1" applyFont="1" applyFill="1" applyBorder="1" applyAlignment="1">
      <alignment horizontal="center" vertical="center"/>
    </xf>
    <xf numFmtId="167" fontId="15" fillId="13" borderId="1" xfId="15" applyNumberFormat="1" applyFont="1" applyFill="1" applyBorder="1" applyAlignment="1">
      <alignment horizontal="center" vertical="center"/>
    </xf>
    <xf numFmtId="167" fontId="15" fillId="4" borderId="1" xfId="15" applyNumberFormat="1" applyFont="1" applyFill="1" applyBorder="1" applyAlignment="1">
      <alignment horizontal="right" vertical="center"/>
    </xf>
    <xf numFmtId="1" fontId="15" fillId="3" borderId="1" xfId="11" applyNumberFormat="1" applyFont="1" applyFill="1" applyBorder="1" applyAlignment="1">
      <alignment horizontal="center" vertical="center"/>
    </xf>
    <xf numFmtId="0" fontId="15" fillId="3" borderId="1" xfId="11" applyFont="1" applyFill="1" applyBorder="1" applyAlignment="1">
      <alignment vertical="center" wrapText="1"/>
    </xf>
    <xf numFmtId="0" fontId="15" fillId="3" borderId="1" xfId="11" applyFont="1" applyFill="1" applyBorder="1" applyAlignment="1">
      <alignment vertical="center"/>
    </xf>
    <xf numFmtId="167" fontId="15" fillId="3" borderId="1" xfId="11" applyNumberFormat="1" applyFont="1" applyFill="1" applyBorder="1" applyAlignment="1">
      <alignment vertical="center"/>
    </xf>
    <xf numFmtId="1" fontId="15" fillId="4" borderId="1" xfId="11" applyNumberFormat="1" applyFont="1" applyFill="1" applyBorder="1" applyAlignment="1">
      <alignment horizontal="center" vertical="center"/>
    </xf>
    <xf numFmtId="0" fontId="15" fillId="4" borderId="1" xfId="11" applyFont="1" applyFill="1" applyBorder="1" applyAlignment="1">
      <alignment vertical="center"/>
    </xf>
    <xf numFmtId="167" fontId="15" fillId="4" borderId="1" xfId="11" applyNumberFormat="1" applyFont="1" applyFill="1" applyBorder="1" applyAlignment="1">
      <alignment vertical="center"/>
    </xf>
    <xf numFmtId="167" fontId="15" fillId="4" borderId="1" xfId="11" applyNumberFormat="1" applyFont="1" applyFill="1" applyBorder="1" applyAlignment="1">
      <alignment horizontal="center" vertical="center"/>
    </xf>
    <xf numFmtId="0" fontId="14" fillId="4" borderId="1" xfId="11" applyFont="1" applyFill="1" applyBorder="1" applyAlignment="1">
      <alignment vertical="center"/>
    </xf>
    <xf numFmtId="167" fontId="14" fillId="4" borderId="1" xfId="11" applyNumberFormat="1" applyFont="1" applyFill="1" applyBorder="1" applyAlignment="1">
      <alignment vertical="center"/>
    </xf>
    <xf numFmtId="4" fontId="14" fillId="4" borderId="1" xfId="11" applyNumberFormat="1" applyFont="1" applyFill="1" applyBorder="1" applyAlignment="1">
      <alignment horizontal="center" vertical="center"/>
    </xf>
    <xf numFmtId="167" fontId="15" fillId="13" borderId="1" xfId="11" applyNumberFormat="1" applyFont="1" applyFill="1" applyBorder="1" applyAlignment="1">
      <alignment horizontal="center" vertical="center"/>
    </xf>
    <xf numFmtId="167" fontId="15" fillId="13" borderId="1" xfId="11" applyNumberFormat="1" applyFont="1" applyFill="1" applyBorder="1" applyAlignment="1">
      <alignment vertical="center"/>
    </xf>
    <xf numFmtId="10" fontId="14" fillId="4" borderId="1" xfId="11" applyNumberFormat="1" applyFont="1" applyFill="1" applyBorder="1" applyAlignment="1">
      <alignment vertical="center"/>
    </xf>
    <xf numFmtId="10" fontId="14" fillId="2" borderId="1" xfId="14" applyNumberFormat="1" applyFont="1" applyFill="1" applyBorder="1" applyAlignment="1">
      <alignment horizontal="center" vertical="center"/>
    </xf>
    <xf numFmtId="167" fontId="14" fillId="2" borderId="1" xfId="15" applyNumberFormat="1" applyFont="1" applyFill="1" applyBorder="1" applyAlignment="1">
      <alignment vertical="center"/>
    </xf>
    <xf numFmtId="10" fontId="14" fillId="4" borderId="1" xfId="11" applyNumberFormat="1" applyFont="1" applyFill="1" applyBorder="1" applyAlignment="1">
      <alignment horizontal="center" vertical="center"/>
    </xf>
    <xf numFmtId="167" fontId="14" fillId="13" borderId="1" xfId="11" applyNumberFormat="1" applyFont="1" applyFill="1" applyBorder="1" applyAlignment="1">
      <alignment vertical="center"/>
    </xf>
    <xf numFmtId="0" fontId="10" fillId="5" borderId="1" xfId="18" applyFont="1" applyFill="1" applyBorder="1" applyAlignment="1">
      <alignment horizontal="center" vertical="center" wrapText="1"/>
    </xf>
    <xf numFmtId="4" fontId="10" fillId="12" borderId="2" xfId="18" applyNumberFormat="1" applyFont="1" applyFill="1" applyBorder="1" applyAlignment="1">
      <alignment horizontal="center" vertical="center"/>
    </xf>
    <xf numFmtId="4" fontId="10" fillId="12" borderId="25" xfId="18" applyNumberFormat="1" applyFont="1" applyFill="1" applyBorder="1" applyAlignment="1">
      <alignment horizontal="center" vertical="center"/>
    </xf>
    <xf numFmtId="9" fontId="14" fillId="2" borderId="25" xfId="14" applyFont="1" applyFill="1" applyBorder="1" applyAlignment="1">
      <alignment horizontal="center" vertical="center"/>
    </xf>
    <xf numFmtId="170" fontId="14" fillId="2" borderId="1" xfId="11" applyNumberFormat="1" applyFont="1" applyFill="1" applyBorder="1" applyAlignment="1">
      <alignment horizontal="center" vertical="center"/>
    </xf>
    <xf numFmtId="4" fontId="14" fillId="2" borderId="1" xfId="13" applyNumberFormat="1" applyFont="1" applyFill="1" applyBorder="1" applyAlignment="1">
      <alignment horizontal="center" vertical="center"/>
    </xf>
    <xf numFmtId="167" fontId="2" fillId="0" borderId="0" xfId="0" applyNumberFormat="1" applyFont="1"/>
    <xf numFmtId="9" fontId="15" fillId="7" borderId="1" xfId="2" applyFont="1" applyFill="1" applyBorder="1" applyAlignment="1">
      <alignment vertical="center"/>
    </xf>
    <xf numFmtId="167" fontId="15" fillId="7" borderId="1" xfId="11" applyNumberFormat="1" applyFont="1" applyFill="1" applyBorder="1" applyAlignment="1">
      <alignment vertical="center"/>
    </xf>
    <xf numFmtId="3" fontId="5" fillId="0" borderId="37" xfId="20" applyNumberFormat="1" applyFont="1" applyFill="1" applyBorder="1" applyAlignment="1">
      <alignment horizontal="center" vertical="center"/>
    </xf>
    <xf numFmtId="166" fontId="5" fillId="0" borderId="36" xfId="20" applyNumberFormat="1" applyFont="1" applyFill="1" applyBorder="1" applyAlignment="1">
      <alignment vertical="center"/>
    </xf>
    <xf numFmtId="9" fontId="5" fillId="0" borderId="36" xfId="20" applyNumberFormat="1" applyFont="1" applyFill="1" applyBorder="1" applyAlignment="1">
      <alignment horizontal="center" vertical="center"/>
    </xf>
    <xf numFmtId="4" fontId="5" fillId="0" borderId="37" xfId="21" applyNumberFormat="1" applyFont="1" applyFill="1" applyBorder="1" applyAlignment="1">
      <alignment horizontal="center" vertical="center"/>
    </xf>
    <xf numFmtId="0" fontId="23" fillId="0" borderId="0" xfId="0" applyFont="1" applyAlignment="1">
      <alignment vertical="center"/>
    </xf>
    <xf numFmtId="0" fontId="24" fillId="2" borderId="48" xfId="23" applyFont="1" applyFill="1" applyBorder="1" applyAlignment="1">
      <alignment vertical="center"/>
    </xf>
    <xf numFmtId="0" fontId="24" fillId="2" borderId="0" xfId="23" applyFont="1" applyFill="1" applyAlignment="1">
      <alignment vertical="center"/>
    </xf>
    <xf numFmtId="0" fontId="24" fillId="2" borderId="49" xfId="23" applyFont="1" applyFill="1" applyBorder="1" applyAlignment="1">
      <alignment vertical="center"/>
    </xf>
    <xf numFmtId="0" fontId="24" fillId="2" borderId="48" xfId="23" applyFont="1" applyFill="1" applyBorder="1" applyAlignment="1">
      <alignment horizontal="center" vertical="center"/>
    </xf>
    <xf numFmtId="0" fontId="24" fillId="2" borderId="50" xfId="23" applyFont="1" applyFill="1" applyBorder="1" applyAlignment="1">
      <alignment horizontal="center" vertical="center"/>
    </xf>
    <xf numFmtId="0" fontId="23" fillId="0" borderId="32" xfId="0" applyFont="1" applyBorder="1" applyAlignment="1">
      <alignment horizontal="center" vertical="center"/>
    </xf>
    <xf numFmtId="0" fontId="25" fillId="0" borderId="0" xfId="0" applyFont="1" applyAlignment="1">
      <alignment horizontal="center" vertical="center"/>
    </xf>
    <xf numFmtId="0" fontId="23" fillId="0" borderId="45" xfId="0" applyFont="1" applyBorder="1" applyAlignment="1">
      <alignment horizontal="center" vertical="center"/>
    </xf>
    <xf numFmtId="0" fontId="23" fillId="0" borderId="46" xfId="0" applyFont="1" applyBorder="1" applyAlignment="1">
      <alignment vertical="center"/>
    </xf>
    <xf numFmtId="0" fontId="23" fillId="0" borderId="47" xfId="0" applyFont="1" applyBorder="1" applyAlignment="1">
      <alignment vertical="center"/>
    </xf>
    <xf numFmtId="0" fontId="25" fillId="0" borderId="48" xfId="0" applyFont="1" applyBorder="1" applyAlignment="1">
      <alignment horizontal="center" vertical="center"/>
    </xf>
    <xf numFmtId="0" fontId="25" fillId="0" borderId="0" xfId="0" applyFont="1" applyAlignment="1">
      <alignment vertical="center"/>
    </xf>
    <xf numFmtId="10" fontId="25" fillId="0" borderId="49" xfId="2" applyNumberFormat="1" applyFont="1" applyBorder="1" applyAlignment="1">
      <alignment vertical="center"/>
    </xf>
    <xf numFmtId="0" fontId="23" fillId="0" borderId="0" xfId="0" applyFont="1" applyAlignment="1">
      <alignment horizontal="center" vertical="center"/>
    </xf>
    <xf numFmtId="0" fontId="23" fillId="0" borderId="48" xfId="0" applyFont="1" applyBorder="1" applyAlignment="1">
      <alignment horizontal="center" vertical="center"/>
    </xf>
    <xf numFmtId="10" fontId="23" fillId="0" borderId="49" xfId="2" applyNumberFormat="1" applyFont="1" applyBorder="1" applyAlignment="1">
      <alignment vertical="center"/>
    </xf>
    <xf numFmtId="174" fontId="23" fillId="0" borderId="0" xfId="0" applyNumberFormat="1" applyFont="1" applyAlignment="1">
      <alignment horizontal="right" vertical="center"/>
    </xf>
    <xf numFmtId="176" fontId="23" fillId="0" borderId="0" xfId="24" applyNumberFormat="1" applyFont="1" applyAlignment="1">
      <alignment horizontal="right"/>
    </xf>
    <xf numFmtId="0" fontId="23" fillId="0" borderId="0" xfId="0" applyFont="1" applyAlignment="1">
      <alignment horizontal="center"/>
    </xf>
    <xf numFmtId="10" fontId="23" fillId="0" borderId="0" xfId="2" applyNumberFormat="1" applyFont="1" applyAlignment="1">
      <alignment vertical="center"/>
    </xf>
    <xf numFmtId="2" fontId="23" fillId="0" borderId="0" xfId="0" applyNumberFormat="1" applyFont="1" applyAlignment="1">
      <alignment vertical="center"/>
    </xf>
    <xf numFmtId="0" fontId="25" fillId="0" borderId="49" xfId="0" applyFont="1" applyBorder="1" applyAlignment="1">
      <alignment vertical="center"/>
    </xf>
    <xf numFmtId="2" fontId="25" fillId="0" borderId="49" xfId="0" applyNumberFormat="1" applyFont="1" applyBorder="1" applyAlignment="1">
      <alignment vertical="center"/>
    </xf>
    <xf numFmtId="0" fontId="25" fillId="0" borderId="50" xfId="0" applyFont="1" applyBorder="1" applyAlignment="1">
      <alignment horizontal="center" vertical="center"/>
    </xf>
    <xf numFmtId="0" fontId="25" fillId="0" borderId="51" xfId="0" applyFont="1" applyBorder="1" applyAlignment="1">
      <alignment vertical="center"/>
    </xf>
    <xf numFmtId="0" fontId="23" fillId="0" borderId="51" xfId="0" applyFont="1" applyBorder="1" applyAlignment="1">
      <alignment vertical="center"/>
    </xf>
    <xf numFmtId="2" fontId="25" fillId="0" borderId="52" xfId="0" applyNumberFormat="1" applyFont="1" applyBorder="1" applyAlignment="1">
      <alignment vertical="center"/>
    </xf>
    <xf numFmtId="4" fontId="5" fillId="0" borderId="36" xfId="18" applyNumberFormat="1" applyFont="1" applyBorder="1" applyAlignment="1">
      <alignment vertical="center" wrapText="1"/>
    </xf>
    <xf numFmtId="4" fontId="5" fillId="0" borderId="36" xfId="18" applyNumberFormat="1" applyFont="1" applyBorder="1" applyAlignment="1">
      <alignment horizontal="center" vertical="center"/>
    </xf>
    <xf numFmtId="166" fontId="5" fillId="0" borderId="36" xfId="18" applyNumberFormat="1" applyFont="1" applyBorder="1" applyAlignment="1">
      <alignment horizontal="right" vertical="center"/>
    </xf>
    <xf numFmtId="0" fontId="26" fillId="0" borderId="0" xfId="0" applyFont="1"/>
    <xf numFmtId="4" fontId="5" fillId="0" borderId="37" xfId="18" applyNumberFormat="1" applyFont="1" applyBorder="1" applyAlignment="1">
      <alignment vertical="center" wrapText="1"/>
    </xf>
    <xf numFmtId="4" fontId="5" fillId="0" borderId="37" xfId="18" applyNumberFormat="1" applyFont="1" applyBorder="1" applyAlignment="1">
      <alignment horizontal="center" vertical="center"/>
    </xf>
    <xf numFmtId="166" fontId="5" fillId="0" borderId="37" xfId="18" applyNumberFormat="1" applyFont="1" applyBorder="1" applyAlignment="1">
      <alignment horizontal="right" vertical="center"/>
    </xf>
    <xf numFmtId="173" fontId="26" fillId="0" borderId="0" xfId="0" applyNumberFormat="1" applyFont="1"/>
    <xf numFmtId="4" fontId="5" fillId="2" borderId="37" xfId="18" applyNumberFormat="1" applyFont="1" applyFill="1" applyBorder="1" applyAlignment="1">
      <alignment vertical="center" wrapText="1"/>
    </xf>
    <xf numFmtId="0" fontId="27" fillId="0" borderId="0" xfId="0" applyFont="1" applyAlignment="1">
      <alignment horizontal="left"/>
    </xf>
    <xf numFmtId="0" fontId="4" fillId="3" borderId="21"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28" fillId="3" borderId="22" xfId="0" applyFont="1" applyFill="1" applyBorder="1" applyAlignment="1">
      <alignment horizontal="left" vertical="center" wrapText="1"/>
    </xf>
    <xf numFmtId="0" fontId="4" fillId="0" borderId="17" xfId="0" applyFont="1" applyBorder="1" applyAlignment="1">
      <alignment horizontal="center" vertical="center" wrapText="1"/>
    </xf>
    <xf numFmtId="0" fontId="4" fillId="0" borderId="35" xfId="0" applyFont="1" applyBorder="1" applyAlignment="1">
      <alignment vertical="center" wrapText="1"/>
    </xf>
    <xf numFmtId="0" fontId="28" fillId="0" borderId="18" xfId="0" applyFont="1" applyBorder="1" applyAlignment="1">
      <alignment horizontal="left" vertical="center" wrapText="1"/>
    </xf>
    <xf numFmtId="0" fontId="27" fillId="0" borderId="0" xfId="0" applyFont="1" applyAlignment="1">
      <alignment horizontal="left" vertical="center" wrapText="1"/>
    </xf>
    <xf numFmtId="0" fontId="29" fillId="0" borderId="48" xfId="0" applyFont="1" applyBorder="1" applyAlignment="1">
      <alignment horizontal="center" vertical="center"/>
    </xf>
    <xf numFmtId="0" fontId="29" fillId="0" borderId="0" xfId="0" applyFont="1" applyAlignment="1">
      <alignment vertical="center"/>
    </xf>
    <xf numFmtId="10" fontId="29" fillId="0" borderId="0" xfId="2" applyNumberFormat="1" applyFont="1" applyFill="1" applyAlignment="1">
      <alignment vertical="center"/>
    </xf>
    <xf numFmtId="10" fontId="29" fillId="0" borderId="49" xfId="2" applyNumberFormat="1" applyFont="1" applyBorder="1" applyAlignment="1">
      <alignment vertical="center"/>
    </xf>
    <xf numFmtId="176" fontId="29" fillId="0" borderId="0" xfId="0" applyNumberFormat="1" applyFont="1" applyAlignment="1">
      <alignment horizontal="right"/>
    </xf>
    <xf numFmtId="0" fontId="29" fillId="0" borderId="0" xfId="0" applyFont="1"/>
    <xf numFmtId="10" fontId="29" fillId="0" borderId="0" xfId="0" applyNumberFormat="1" applyFont="1" applyAlignment="1">
      <alignment horizontal="right"/>
    </xf>
    <xf numFmtId="10" fontId="29" fillId="0" borderId="0" xfId="0" applyNumberFormat="1" applyFont="1"/>
    <xf numFmtId="10" fontId="30" fillId="0" borderId="49" xfId="2" applyNumberFormat="1" applyFont="1" applyBorder="1" applyAlignment="1">
      <alignment vertical="center"/>
    </xf>
    <xf numFmtId="9" fontId="29" fillId="0" borderId="0" xfId="0" applyNumberFormat="1" applyFont="1" applyAlignment="1">
      <alignment vertical="center"/>
    </xf>
    <xf numFmtId="10" fontId="29" fillId="0" borderId="0" xfId="0" applyNumberFormat="1" applyFont="1" applyAlignment="1">
      <alignment vertical="center"/>
    </xf>
    <xf numFmtId="0" fontId="10" fillId="10" borderId="53" xfId="18" applyFont="1" applyFill="1" applyBorder="1" applyAlignment="1">
      <alignment horizontal="center" vertical="center"/>
    </xf>
    <xf numFmtId="0" fontId="5" fillId="0" borderId="55" xfId="18" applyFont="1" applyBorder="1" applyAlignment="1">
      <alignment horizontal="center" vertical="center"/>
    </xf>
    <xf numFmtId="166" fontId="5" fillId="0" borderId="56" xfId="18" applyNumberFormat="1" applyFont="1" applyBorder="1" applyAlignment="1">
      <alignment horizontal="right" vertical="center"/>
    </xf>
    <xf numFmtId="0" fontId="5" fillId="0" borderId="57" xfId="18" applyFont="1" applyBorder="1" applyAlignment="1">
      <alignment horizontal="center" vertical="center"/>
    </xf>
    <xf numFmtId="166" fontId="5" fillId="0" borderId="58" xfId="18" applyNumberFormat="1" applyFont="1" applyBorder="1" applyAlignment="1">
      <alignment horizontal="right" vertical="center"/>
    </xf>
    <xf numFmtId="166" fontId="20" fillId="11" borderId="59" xfId="21" applyNumberFormat="1" applyFont="1" applyFill="1" applyBorder="1" applyAlignment="1">
      <alignment vertical="center"/>
    </xf>
    <xf numFmtId="0" fontId="10" fillId="10" borderId="16" xfId="18" applyFont="1" applyFill="1" applyBorder="1" applyAlignment="1">
      <alignment horizontal="center" vertical="center"/>
    </xf>
    <xf numFmtId="0" fontId="5" fillId="0" borderId="19" xfId="18" applyBorder="1" applyAlignment="1">
      <alignment horizontal="center" vertical="center"/>
    </xf>
    <xf numFmtId="166" fontId="5" fillId="0" borderId="20" xfId="18" applyNumberFormat="1" applyBorder="1" applyAlignment="1">
      <alignment horizontal="right" vertical="center" wrapText="1"/>
    </xf>
    <xf numFmtId="0" fontId="5" fillId="0" borderId="57" xfId="18" applyBorder="1" applyAlignment="1">
      <alignment horizontal="center" vertical="center"/>
    </xf>
    <xf numFmtId="166" fontId="5" fillId="0" borderId="58" xfId="18" applyNumberFormat="1" applyBorder="1" applyAlignment="1">
      <alignment horizontal="right" vertical="center" wrapText="1"/>
    </xf>
    <xf numFmtId="0" fontId="5" fillId="0" borderId="53" xfId="18" applyBorder="1" applyAlignment="1">
      <alignment horizontal="center" vertical="center"/>
    </xf>
    <xf numFmtId="166" fontId="5" fillId="0" borderId="18" xfId="18" applyNumberFormat="1" applyBorder="1" applyAlignment="1">
      <alignment horizontal="right" vertical="center" wrapText="1"/>
    </xf>
    <xf numFmtId="166" fontId="20" fillId="11" borderId="12" xfId="18" applyNumberFormat="1" applyFont="1" applyFill="1" applyBorder="1" applyAlignment="1">
      <alignment vertical="center"/>
    </xf>
    <xf numFmtId="0" fontId="5" fillId="0" borderId="61" xfId="18" applyBorder="1" applyAlignment="1">
      <alignment horizontal="center" vertical="center"/>
    </xf>
    <xf numFmtId="0" fontId="5" fillId="0" borderId="16" xfId="18" applyBorder="1" applyAlignment="1">
      <alignment horizontal="center" vertical="center"/>
    </xf>
    <xf numFmtId="166" fontId="18" fillId="11" borderId="12" xfId="18" applyNumberFormat="1" applyFont="1" applyFill="1" applyBorder="1" applyAlignment="1">
      <alignment vertical="center"/>
    </xf>
    <xf numFmtId="166" fontId="18" fillId="0" borderId="12" xfId="18" applyNumberFormat="1" applyFont="1" applyBorder="1" applyAlignment="1">
      <alignment vertical="center" wrapText="1"/>
    </xf>
    <xf numFmtId="166" fontId="18" fillId="11" borderId="15" xfId="18" applyNumberFormat="1" applyFont="1" applyFill="1" applyBorder="1" applyAlignment="1">
      <alignment vertical="center" wrapText="1"/>
    </xf>
    <xf numFmtId="0" fontId="24" fillId="2" borderId="0" xfId="23" applyFont="1" applyFill="1" applyAlignment="1">
      <alignment vertical="center" wrapText="1"/>
    </xf>
    <xf numFmtId="0" fontId="4" fillId="3" borderId="23" xfId="0" applyFont="1" applyFill="1" applyBorder="1" applyAlignment="1">
      <alignment vertical="center" wrapText="1"/>
    </xf>
    <xf numFmtId="0" fontId="4" fillId="14" borderId="53" xfId="0" applyFont="1" applyFill="1" applyBorder="1" applyAlignment="1">
      <alignment horizontal="left" vertical="center" wrapText="1"/>
    </xf>
    <xf numFmtId="0" fontId="4" fillId="14" borderId="17" xfId="0" applyFont="1" applyFill="1" applyBorder="1" applyAlignment="1">
      <alignment horizontal="center" vertical="center" wrapText="1"/>
    </xf>
    <xf numFmtId="0" fontId="31" fillId="3" borderId="62" xfId="0" applyFont="1" applyFill="1" applyBorder="1" applyAlignment="1">
      <alignment horizontal="center" vertical="center" wrapText="1"/>
    </xf>
    <xf numFmtId="178" fontId="31" fillId="3" borderId="62" xfId="22" applyNumberFormat="1" applyFont="1" applyFill="1" applyBorder="1" applyAlignment="1">
      <alignment horizontal="center" vertical="center" wrapText="1"/>
    </xf>
    <xf numFmtId="166" fontId="0" fillId="0" borderId="0" xfId="0" applyNumberFormat="1" applyAlignment="1">
      <alignment horizontal="center" vertical="center"/>
    </xf>
    <xf numFmtId="173" fontId="0" fillId="0" borderId="0" xfId="0" applyNumberFormat="1" applyAlignment="1">
      <alignment horizontal="center" vertical="center"/>
    </xf>
    <xf numFmtId="10" fontId="0" fillId="2" borderId="0" xfId="0" applyNumberFormat="1" applyFill="1" applyAlignment="1">
      <alignment horizontal="center" vertical="center"/>
    </xf>
    <xf numFmtId="0" fontId="29" fillId="0" borderId="0" xfId="0" applyFont="1" applyAlignment="1">
      <alignment horizontal="left" vertical="center" wrapText="1"/>
    </xf>
    <xf numFmtId="164" fontId="0" fillId="0" borderId="0" xfId="1" applyFont="1"/>
    <xf numFmtId="10" fontId="0" fillId="2" borderId="22" xfId="0" applyNumberFormat="1" applyFill="1" applyBorder="1" applyAlignment="1">
      <alignment horizontal="center"/>
    </xf>
    <xf numFmtId="166" fontId="5" fillId="0" borderId="37" xfId="20" applyNumberFormat="1" applyFont="1" applyFill="1" applyBorder="1" applyAlignment="1">
      <alignment vertical="center" wrapText="1"/>
    </xf>
    <xf numFmtId="0" fontId="10" fillId="5" borderId="1" xfId="18" applyFont="1" applyFill="1" applyBorder="1" applyAlignment="1">
      <alignment horizontal="center" vertical="center" wrapText="1"/>
    </xf>
    <xf numFmtId="4" fontId="10" fillId="12" borderId="2" xfId="18" applyNumberFormat="1" applyFont="1" applyFill="1" applyBorder="1" applyAlignment="1">
      <alignment horizontal="center" vertical="center"/>
    </xf>
    <xf numFmtId="4" fontId="10" fillId="12" borderId="25" xfId="18" applyNumberFormat="1" applyFont="1" applyFill="1" applyBorder="1" applyAlignment="1">
      <alignment horizontal="center" vertical="center"/>
    </xf>
    <xf numFmtId="0" fontId="7" fillId="0" borderId="1" xfId="0" applyFont="1" applyBorder="1" applyAlignment="1">
      <alignment horizontal="center" vertical="center" wrapText="1"/>
    </xf>
    <xf numFmtId="9" fontId="14" fillId="5" borderId="1" xfId="17" applyNumberFormat="1" applyFont="1" applyFill="1" applyBorder="1" applyAlignment="1">
      <alignment horizontal="center" vertical="center"/>
    </xf>
    <xf numFmtId="9" fontId="14" fillId="0" borderId="1" xfId="11" applyNumberFormat="1" applyFont="1" applyBorder="1" applyAlignment="1">
      <alignment vertical="center"/>
    </xf>
    <xf numFmtId="9" fontId="14" fillId="0" borderId="1" xfId="14" applyNumberFormat="1" applyFont="1" applyFill="1" applyBorder="1" applyAlignment="1">
      <alignment vertical="center"/>
    </xf>
    <xf numFmtId="9" fontId="15" fillId="9" borderId="1" xfId="17" applyNumberFormat="1" applyFont="1" applyFill="1" applyBorder="1" applyAlignment="1">
      <alignment horizontal="center" vertical="center"/>
    </xf>
    <xf numFmtId="0" fontId="7" fillId="0" borderId="1" xfId="4" applyFont="1" applyBorder="1" applyAlignment="1">
      <alignment horizontal="center" vertical="center" wrapText="1"/>
    </xf>
    <xf numFmtId="1" fontId="7" fillId="2" borderId="1" xfId="2" applyNumberFormat="1" applyFont="1" applyFill="1" applyBorder="1" applyAlignment="1">
      <alignment horizontal="center" vertical="center" wrapText="1"/>
    </xf>
    <xf numFmtId="179" fontId="7" fillId="0" borderId="1" xfId="0" applyNumberFormat="1" applyFont="1" applyBorder="1" applyAlignment="1">
      <alignment horizontal="center" vertical="center" wrapText="1"/>
    </xf>
    <xf numFmtId="42" fontId="7" fillId="0" borderId="1" xfId="0" applyNumberFormat="1" applyFont="1" applyBorder="1" applyAlignment="1">
      <alignment horizontal="center" vertical="center" wrapText="1"/>
    </xf>
    <xf numFmtId="0" fontId="32" fillId="0" borderId="12" xfId="0" applyFont="1" applyBorder="1" applyAlignment="1">
      <alignment horizontal="left" vertical="center" wrapText="1"/>
    </xf>
    <xf numFmtId="1" fontId="7" fillId="0" borderId="1" xfId="2" applyNumberFormat="1" applyFont="1" applyFill="1" applyBorder="1" applyAlignment="1">
      <alignment horizontal="center" vertical="center" wrapText="1"/>
    </xf>
    <xf numFmtId="166" fontId="7" fillId="0" borderId="1" xfId="2" applyNumberFormat="1" applyFont="1" applyFill="1" applyBorder="1" applyAlignment="1">
      <alignment horizontal="center" vertical="center" wrapText="1"/>
    </xf>
    <xf numFmtId="177" fontId="7" fillId="0" borderId="1" xfId="2" applyNumberFormat="1" applyFont="1" applyFill="1" applyBorder="1" applyAlignment="1">
      <alignment horizontal="center" vertical="center" wrapText="1"/>
    </xf>
    <xf numFmtId="167" fontId="7" fillId="0" borderId="1" xfId="0" applyNumberFormat="1" applyFont="1" applyBorder="1" applyAlignment="1">
      <alignment horizontal="center" vertical="center" wrapText="1"/>
    </xf>
    <xf numFmtId="0" fontId="7" fillId="0" borderId="14" xfId="4" applyFont="1" applyBorder="1" applyAlignment="1">
      <alignment horizontal="center" vertical="center" wrapText="1"/>
    </xf>
    <xf numFmtId="0" fontId="7" fillId="0" borderId="14" xfId="0" applyFont="1" applyBorder="1" applyAlignment="1">
      <alignment horizontal="center" vertical="center" wrapText="1"/>
    </xf>
    <xf numFmtId="1" fontId="7" fillId="2" borderId="14" xfId="2" applyNumberFormat="1" applyFont="1" applyFill="1" applyBorder="1" applyAlignment="1">
      <alignment horizontal="center" vertical="center" wrapText="1"/>
    </xf>
    <xf numFmtId="42" fontId="7" fillId="0" borderId="14" xfId="6" applyFont="1" applyFill="1" applyBorder="1" applyAlignment="1">
      <alignment horizontal="center" vertical="center" wrapText="1"/>
    </xf>
    <xf numFmtId="42" fontId="7" fillId="0" borderId="14" xfId="0" applyNumberFormat="1" applyFont="1" applyBorder="1" applyAlignment="1">
      <alignment horizontal="center" vertical="center" wrapText="1"/>
    </xf>
    <xf numFmtId="0" fontId="32" fillId="0" borderId="15" xfId="0" applyFont="1" applyBorder="1" applyAlignment="1">
      <alignment horizontal="left" vertical="center" wrapText="1"/>
    </xf>
    <xf numFmtId="10" fontId="1" fillId="0" borderId="0" xfId="2" applyNumberFormat="1" applyFont="1" applyAlignment="1">
      <alignment horizontal="center" vertical="center"/>
    </xf>
    <xf numFmtId="167" fontId="14" fillId="0" borderId="24" xfId="15" applyNumberFormat="1" applyFont="1" applyFill="1" applyBorder="1" applyAlignment="1">
      <alignment horizontal="right" vertical="center"/>
    </xf>
    <xf numFmtId="167" fontId="14" fillId="0" borderId="25" xfId="15" applyNumberFormat="1" applyFont="1" applyFill="1" applyBorder="1" applyAlignment="1">
      <alignment horizontal="right" vertical="center"/>
    </xf>
    <xf numFmtId="167" fontId="14" fillId="0" borderId="26" xfId="15" applyNumberFormat="1" applyFont="1" applyFill="1" applyBorder="1" applyAlignment="1">
      <alignment horizontal="right" vertical="center"/>
    </xf>
    <xf numFmtId="0" fontId="1" fillId="0" borderId="27" xfId="9" applyBorder="1" applyAlignment="1">
      <alignment horizontal="center"/>
    </xf>
    <xf numFmtId="0" fontId="1" fillId="0" borderId="32" xfId="9" applyBorder="1" applyAlignment="1">
      <alignment horizontal="center"/>
    </xf>
    <xf numFmtId="0" fontId="1" fillId="0" borderId="29" xfId="9" applyBorder="1" applyAlignment="1">
      <alignment horizontal="center"/>
    </xf>
    <xf numFmtId="0" fontId="3" fillId="0" borderId="27" xfId="9" applyFont="1" applyBorder="1" applyAlignment="1">
      <alignment horizontal="center" vertical="center" wrapText="1"/>
    </xf>
    <xf numFmtId="0" fontId="3" fillId="0" borderId="31" xfId="9" applyFont="1" applyBorder="1" applyAlignment="1">
      <alignment horizontal="center" vertical="center" wrapText="1"/>
    </xf>
    <xf numFmtId="0" fontId="3" fillId="0" borderId="28" xfId="9" applyFont="1" applyBorder="1" applyAlignment="1">
      <alignment horizontal="center" vertical="center" wrapText="1"/>
    </xf>
    <xf numFmtId="0" fontId="3" fillId="0" borderId="32" xfId="9" applyFont="1" applyBorder="1" applyAlignment="1">
      <alignment horizontal="center" vertical="center" wrapText="1"/>
    </xf>
    <xf numFmtId="0" fontId="3" fillId="0" borderId="0" xfId="9" applyFont="1" applyAlignment="1">
      <alignment horizontal="center" vertical="center" wrapText="1"/>
    </xf>
    <xf numFmtId="0" fontId="3" fillId="0" borderId="33" xfId="9" applyFont="1" applyBorder="1" applyAlignment="1">
      <alignment horizontal="center" vertical="center" wrapText="1"/>
    </xf>
    <xf numFmtId="0" fontId="1" fillId="0" borderId="31" xfId="9" applyBorder="1" applyAlignment="1">
      <alignment horizontal="center" vertical="center" wrapText="1"/>
    </xf>
    <xf numFmtId="0" fontId="1" fillId="0" borderId="28" xfId="9" applyBorder="1" applyAlignment="1">
      <alignment horizontal="center" vertical="center" wrapText="1"/>
    </xf>
    <xf numFmtId="0" fontId="1" fillId="0" borderId="0" xfId="9" applyAlignment="1">
      <alignment horizontal="center" vertical="center" wrapText="1"/>
    </xf>
    <xf numFmtId="0" fontId="1" fillId="0" borderId="33" xfId="9" applyBorder="1" applyAlignment="1">
      <alignment horizontal="center" vertical="center" wrapText="1"/>
    </xf>
    <xf numFmtId="0" fontId="1" fillId="0" borderId="34" xfId="9" applyBorder="1" applyAlignment="1">
      <alignment horizontal="center" vertical="center" wrapText="1"/>
    </xf>
    <xf numFmtId="0" fontId="1" fillId="0" borderId="30" xfId="9" applyBorder="1" applyAlignment="1">
      <alignment horizontal="center" vertical="center" wrapText="1"/>
    </xf>
    <xf numFmtId="0" fontId="3" fillId="0" borderId="31" xfId="9" applyFont="1" applyBorder="1" applyAlignment="1">
      <alignment horizontal="center" vertical="center"/>
    </xf>
    <xf numFmtId="0" fontId="3" fillId="0" borderId="28" xfId="9" applyFont="1" applyBorder="1" applyAlignment="1">
      <alignment horizontal="center" vertical="center"/>
    </xf>
    <xf numFmtId="0" fontId="3" fillId="0" borderId="29" xfId="9" applyFont="1" applyBorder="1" applyAlignment="1">
      <alignment horizontal="center" vertical="center"/>
    </xf>
    <xf numFmtId="0" fontId="3" fillId="0" borderId="34" xfId="9" applyFont="1" applyBorder="1" applyAlignment="1">
      <alignment horizontal="center" vertical="center"/>
    </xf>
    <xf numFmtId="0" fontId="3" fillId="0" borderId="30" xfId="9" applyFont="1" applyBorder="1" applyAlignment="1">
      <alignment horizontal="center" vertical="center"/>
    </xf>
    <xf numFmtId="14" fontId="12" fillId="0" borderId="29" xfId="9" applyNumberFormat="1" applyFont="1" applyBorder="1" applyAlignment="1">
      <alignment horizontal="center"/>
    </xf>
    <xf numFmtId="14" fontId="12" fillId="0" borderId="34" xfId="9" applyNumberFormat="1" applyFont="1" applyBorder="1" applyAlignment="1">
      <alignment horizontal="center"/>
    </xf>
    <xf numFmtId="14" fontId="12" fillId="0" borderId="30" xfId="9" applyNumberFormat="1" applyFont="1" applyBorder="1" applyAlignment="1">
      <alignment horizontal="center"/>
    </xf>
    <xf numFmtId="0" fontId="13" fillId="0" borderId="4" xfId="9" applyFont="1" applyBorder="1" applyAlignment="1">
      <alignment horizontal="center"/>
    </xf>
    <xf numFmtId="0" fontId="13" fillId="0" borderId="5" xfId="9" applyFont="1" applyBorder="1" applyAlignment="1">
      <alignment horizontal="center"/>
    </xf>
    <xf numFmtId="0" fontId="13" fillId="0" borderId="6" xfId="9" applyFont="1" applyBorder="1" applyAlignment="1">
      <alignment horizontal="center"/>
    </xf>
    <xf numFmtId="0" fontId="20" fillId="11" borderId="11" xfId="18" applyFont="1" applyFill="1" applyBorder="1" applyAlignment="1">
      <alignment horizontal="center" vertical="center"/>
    </xf>
    <xf numFmtId="0" fontId="20" fillId="11" borderId="1" xfId="18" applyFont="1" applyFill="1" applyBorder="1" applyAlignment="1">
      <alignment horizontal="center" vertical="center"/>
    </xf>
    <xf numFmtId="0" fontId="6" fillId="0" borderId="27" xfId="0" applyFont="1" applyBorder="1" applyAlignment="1">
      <alignment horizontal="center"/>
    </xf>
    <xf numFmtId="0" fontId="6" fillId="0" borderId="31" xfId="0" applyFont="1" applyBorder="1" applyAlignment="1">
      <alignment horizontal="center"/>
    </xf>
    <xf numFmtId="0" fontId="6" fillId="0" borderId="29" xfId="0" applyFont="1" applyBorder="1" applyAlignment="1">
      <alignment horizontal="center"/>
    </xf>
    <xf numFmtId="0" fontId="6" fillId="0" borderId="34" xfId="0" applyFont="1" applyBorder="1" applyAlignment="1">
      <alignment horizontal="center"/>
    </xf>
    <xf numFmtId="0" fontId="18" fillId="2" borderId="9" xfId="18" applyFont="1" applyFill="1" applyBorder="1" applyAlignment="1">
      <alignment horizontal="center" vertical="center" wrapText="1"/>
    </xf>
    <xf numFmtId="0" fontId="8" fillId="0" borderId="31" xfId="9" applyFont="1" applyBorder="1" applyAlignment="1">
      <alignment horizontal="center" vertical="center" wrapText="1"/>
    </xf>
    <xf numFmtId="0" fontId="8" fillId="0" borderId="28" xfId="9" applyFont="1" applyBorder="1" applyAlignment="1">
      <alignment horizontal="center" vertical="center" wrapText="1"/>
    </xf>
    <xf numFmtId="0" fontId="8" fillId="0" borderId="34" xfId="9" applyFont="1" applyBorder="1" applyAlignment="1">
      <alignment horizontal="center" vertical="center" wrapText="1"/>
    </xf>
    <xf numFmtId="0" fontId="8" fillId="0" borderId="30" xfId="9" applyFont="1" applyBorder="1" applyAlignment="1">
      <alignment horizontal="center" vertical="center" wrapText="1"/>
    </xf>
    <xf numFmtId="0" fontId="18" fillId="2" borderId="14" xfId="18" applyFont="1" applyFill="1" applyBorder="1" applyAlignment="1">
      <alignment horizontal="center" vertical="center" wrapText="1"/>
    </xf>
    <xf numFmtId="0" fontId="18" fillId="2" borderId="14" xfId="18" applyFont="1" applyFill="1" applyBorder="1" applyAlignment="1">
      <alignment horizontal="center" vertical="center"/>
    </xf>
    <xf numFmtId="0" fontId="19" fillId="2" borderId="0" xfId="18" applyFont="1" applyFill="1" applyAlignment="1">
      <alignment horizontal="center" vertical="center" wrapText="1"/>
    </xf>
    <xf numFmtId="0" fontId="10" fillId="5" borderId="8" xfId="18" applyFont="1" applyFill="1" applyBorder="1" applyAlignment="1">
      <alignment horizontal="center" vertical="center" wrapText="1"/>
    </xf>
    <xf numFmtId="0" fontId="10" fillId="5" borderId="11" xfId="18" applyFont="1" applyFill="1" applyBorder="1" applyAlignment="1">
      <alignment horizontal="center" vertical="center" wrapText="1"/>
    </xf>
    <xf numFmtId="0" fontId="10" fillId="5" borderId="9" xfId="18" applyFont="1" applyFill="1" applyBorder="1" applyAlignment="1">
      <alignment horizontal="center" vertical="center" wrapText="1"/>
    </xf>
    <xf numFmtId="0" fontId="10" fillId="5" borderId="1" xfId="18" applyFont="1" applyFill="1" applyBorder="1" applyAlignment="1">
      <alignment horizontal="center" vertical="center" wrapText="1"/>
    </xf>
    <xf numFmtId="166" fontId="10" fillId="5" borderId="9" xfId="18" applyNumberFormat="1" applyFont="1" applyFill="1" applyBorder="1" applyAlignment="1">
      <alignment horizontal="center" vertical="center" wrapText="1"/>
    </xf>
    <xf numFmtId="166" fontId="10" fillId="5" borderId="1" xfId="18" applyNumberFormat="1" applyFont="1" applyFill="1" applyBorder="1" applyAlignment="1">
      <alignment horizontal="center" vertical="center" wrapText="1"/>
    </xf>
    <xf numFmtId="166" fontId="10" fillId="5" borderId="54" xfId="18" applyNumberFormat="1" applyFont="1" applyFill="1" applyBorder="1" applyAlignment="1">
      <alignment horizontal="center" vertical="center" wrapText="1"/>
    </xf>
    <xf numFmtId="166" fontId="10" fillId="5" borderId="18" xfId="18" applyNumberFormat="1" applyFont="1" applyFill="1" applyBorder="1" applyAlignment="1">
      <alignment horizontal="center" vertical="center" wrapText="1"/>
    </xf>
    <xf numFmtId="0" fontId="10" fillId="10" borderId="1" xfId="18" applyFont="1" applyFill="1" applyBorder="1" applyAlignment="1">
      <alignment horizontal="left" vertical="center"/>
    </xf>
    <xf numFmtId="0" fontId="10" fillId="10" borderId="12" xfId="18" applyFont="1" applyFill="1" applyBorder="1" applyAlignment="1">
      <alignment horizontal="left" vertical="center"/>
    </xf>
    <xf numFmtId="4" fontId="5" fillId="0" borderId="39" xfId="0" applyNumberFormat="1" applyFont="1" applyBorder="1" applyAlignment="1">
      <alignment horizontal="center" vertical="center"/>
    </xf>
    <xf numFmtId="4" fontId="5" fillId="0" borderId="40" xfId="0" applyNumberFormat="1" applyFont="1" applyBorder="1" applyAlignment="1">
      <alignment horizontal="center" vertical="center"/>
    </xf>
    <xf numFmtId="4" fontId="5" fillId="0" borderId="37" xfId="18" applyNumberFormat="1" applyBorder="1" applyAlignment="1">
      <alignment horizontal="center" vertical="center"/>
    </xf>
    <xf numFmtId="4" fontId="10" fillId="12" borderId="44" xfId="18" applyNumberFormat="1" applyFont="1" applyFill="1" applyBorder="1" applyAlignment="1">
      <alignment horizontal="center" vertical="center"/>
    </xf>
    <xf numFmtId="4" fontId="10" fillId="12" borderId="2" xfId="18" applyNumberFormat="1" applyFont="1" applyFill="1" applyBorder="1" applyAlignment="1">
      <alignment horizontal="center" vertical="center"/>
    </xf>
    <xf numFmtId="4" fontId="10" fillId="12" borderId="3" xfId="18" applyNumberFormat="1" applyFont="1" applyFill="1" applyBorder="1" applyAlignment="1">
      <alignment horizontal="center" vertical="center"/>
    </xf>
    <xf numFmtId="4" fontId="10" fillId="12" borderId="20" xfId="18" applyNumberFormat="1" applyFont="1" applyFill="1" applyBorder="1" applyAlignment="1">
      <alignment horizontal="center" vertical="center"/>
    </xf>
    <xf numFmtId="0" fontId="10" fillId="5" borderId="7" xfId="18" applyFont="1" applyFill="1" applyBorder="1" applyAlignment="1">
      <alignment horizontal="center" vertical="center" wrapText="1"/>
    </xf>
    <xf numFmtId="0" fontId="10" fillId="5" borderId="17" xfId="18" applyFont="1" applyFill="1" applyBorder="1" applyAlignment="1">
      <alignment horizontal="center" vertical="center" wrapText="1"/>
    </xf>
    <xf numFmtId="4" fontId="5" fillId="0" borderId="37" xfId="0" applyNumberFormat="1" applyFont="1" applyBorder="1" applyAlignment="1">
      <alignment horizontal="center" vertical="center"/>
    </xf>
    <xf numFmtId="0" fontId="10" fillId="5" borderId="26" xfId="18" applyFont="1" applyFill="1" applyBorder="1" applyAlignment="1">
      <alignment horizontal="center" vertical="center" wrapText="1"/>
    </xf>
    <xf numFmtId="166" fontId="10" fillId="5" borderId="20" xfId="18" applyNumberFormat="1" applyFont="1" applyFill="1" applyBorder="1" applyAlignment="1">
      <alignment horizontal="center" vertical="center" wrapText="1"/>
    </xf>
    <xf numFmtId="0" fontId="10" fillId="10" borderId="17" xfId="18" applyFont="1" applyFill="1" applyBorder="1" applyAlignment="1">
      <alignment horizontal="left" vertical="center"/>
    </xf>
    <xf numFmtId="0" fontId="10" fillId="10" borderId="25" xfId="18" applyFont="1" applyFill="1" applyBorder="1" applyAlignment="1">
      <alignment horizontal="center" vertical="center"/>
    </xf>
    <xf numFmtId="0" fontId="10" fillId="10" borderId="59" xfId="18" applyFont="1" applyFill="1" applyBorder="1" applyAlignment="1">
      <alignment horizontal="center" vertical="center"/>
    </xf>
    <xf numFmtId="4" fontId="5" fillId="0" borderId="7" xfId="18" applyNumberFormat="1" applyBorder="1" applyAlignment="1">
      <alignment horizontal="center" vertical="center"/>
    </xf>
    <xf numFmtId="0" fontId="20" fillId="11" borderId="43" xfId="18" applyFont="1" applyFill="1" applyBorder="1" applyAlignment="1">
      <alignment horizontal="center" vertical="center"/>
    </xf>
    <xf numFmtId="0" fontId="20" fillId="11" borderId="25" xfId="18" applyFont="1" applyFill="1" applyBorder="1" applyAlignment="1">
      <alignment horizontal="center" vertical="center"/>
    </xf>
    <xf numFmtId="0" fontId="20" fillId="11" borderId="26" xfId="18" applyFont="1" applyFill="1" applyBorder="1" applyAlignment="1">
      <alignment horizontal="center" vertical="center"/>
    </xf>
    <xf numFmtId="4" fontId="10" fillId="12" borderId="60" xfId="18" applyNumberFormat="1" applyFont="1" applyFill="1" applyBorder="1" applyAlignment="1">
      <alignment horizontal="center" vertical="center"/>
    </xf>
    <xf numFmtId="4" fontId="10" fillId="12" borderId="11" xfId="18" applyNumberFormat="1" applyFont="1" applyFill="1" applyBorder="1" applyAlignment="1">
      <alignment horizontal="center" vertical="center"/>
    </xf>
    <xf numFmtId="4" fontId="10" fillId="12" borderId="1" xfId="18" applyNumberFormat="1" applyFont="1" applyFill="1" applyBorder="1" applyAlignment="1">
      <alignment horizontal="center" vertical="center"/>
    </xf>
    <xf numFmtId="4" fontId="10" fillId="12" borderId="25" xfId="18" applyNumberFormat="1" applyFont="1" applyFill="1" applyBorder="1" applyAlignment="1">
      <alignment horizontal="center" vertical="center"/>
    </xf>
    <xf numFmtId="4" fontId="10" fillId="12" borderId="59" xfId="18" applyNumberFormat="1" applyFont="1" applyFill="1" applyBorder="1" applyAlignment="1">
      <alignment horizontal="center" vertical="center"/>
    </xf>
    <xf numFmtId="0" fontId="10" fillId="10" borderId="25" xfId="18" applyFont="1" applyFill="1" applyBorder="1" applyAlignment="1">
      <alignment horizontal="center" vertical="center" wrapText="1"/>
    </xf>
    <xf numFmtId="0" fontId="10" fillId="10" borderId="59" xfId="18" applyFont="1" applyFill="1" applyBorder="1" applyAlignment="1">
      <alignment horizontal="center" vertical="center" wrapText="1"/>
    </xf>
    <xf numFmtId="4" fontId="5" fillId="0" borderId="37" xfId="18" applyNumberFormat="1" applyBorder="1" applyAlignment="1">
      <alignment horizontal="center" vertical="center" wrapText="1"/>
    </xf>
    <xf numFmtId="0" fontId="3" fillId="2" borderId="21" xfId="0" applyFont="1" applyFill="1" applyBorder="1" applyAlignment="1">
      <alignment horizontal="right"/>
    </xf>
    <xf numFmtId="0" fontId="3" fillId="2" borderId="23" xfId="0" applyFont="1" applyFill="1" applyBorder="1" applyAlignment="1">
      <alignment horizontal="right"/>
    </xf>
    <xf numFmtId="0" fontId="18" fillId="11" borderId="11" xfId="18" applyFont="1" applyFill="1" applyBorder="1" applyAlignment="1">
      <alignment horizontal="right" vertical="center"/>
    </xf>
    <xf numFmtId="0" fontId="18" fillId="11" borderId="1" xfId="18" applyFont="1" applyFill="1" applyBorder="1" applyAlignment="1">
      <alignment horizontal="right" vertical="center"/>
    </xf>
    <xf numFmtId="0" fontId="18" fillId="0" borderId="11" xfId="20" applyNumberFormat="1" applyFont="1" applyBorder="1" applyAlignment="1">
      <alignment horizontal="right" vertical="center"/>
    </xf>
    <xf numFmtId="0" fontId="18" fillId="0" borderId="1" xfId="20" applyNumberFormat="1" applyFont="1" applyBorder="1" applyAlignment="1">
      <alignment horizontal="right" vertical="center"/>
    </xf>
    <xf numFmtId="0" fontId="18" fillId="11" borderId="13" xfId="18" applyFont="1" applyFill="1" applyBorder="1" applyAlignment="1">
      <alignment horizontal="right" vertical="center"/>
    </xf>
    <xf numFmtId="0" fontId="18" fillId="11" borderId="14" xfId="18" applyFont="1" applyFill="1" applyBorder="1" applyAlignment="1">
      <alignment horizontal="right" vertical="center"/>
    </xf>
    <xf numFmtId="4" fontId="5" fillId="0" borderId="17" xfId="18" applyNumberFormat="1" applyBorder="1" applyAlignment="1">
      <alignment horizontal="center" vertical="center" wrapText="1"/>
    </xf>
    <xf numFmtId="0" fontId="22" fillId="2" borderId="45" xfId="0" applyFont="1" applyFill="1" applyBorder="1" applyAlignment="1">
      <alignment horizontal="center" vertical="center"/>
    </xf>
    <xf numFmtId="0" fontId="22" fillId="2" borderId="46" xfId="0" applyFont="1" applyFill="1" applyBorder="1" applyAlignment="1">
      <alignment horizontal="center" vertical="center"/>
    </xf>
    <xf numFmtId="0" fontId="22" fillId="2" borderId="47" xfId="0" applyFont="1" applyFill="1" applyBorder="1" applyAlignment="1">
      <alignment horizontal="center" vertical="center"/>
    </xf>
    <xf numFmtId="0" fontId="24" fillId="2" borderId="0" xfId="23" applyFont="1" applyFill="1" applyAlignment="1">
      <alignment horizontal="center" vertical="top" wrapText="1"/>
    </xf>
    <xf numFmtId="0" fontId="24" fillId="2" borderId="49" xfId="23" applyFont="1" applyFill="1" applyBorder="1" applyAlignment="1">
      <alignment horizontal="center" vertical="top" wrapText="1"/>
    </xf>
    <xf numFmtId="0" fontId="24" fillId="2" borderId="51" xfId="23" applyFont="1" applyFill="1" applyBorder="1" applyAlignment="1">
      <alignment horizontal="center" vertical="top" wrapText="1"/>
    </xf>
    <xf numFmtId="0" fontId="24" fillId="2" borderId="52" xfId="23" applyFont="1" applyFill="1" applyBorder="1" applyAlignment="1">
      <alignment horizontal="center" vertical="top" wrapText="1"/>
    </xf>
    <xf numFmtId="0" fontId="0" fillId="0" borderId="8" xfId="0" applyBorder="1" applyAlignment="1">
      <alignment horizontal="center"/>
    </xf>
    <xf numFmtId="0" fontId="0" fillId="0" borderId="13" xfId="0" applyBorder="1" applyAlignment="1">
      <alignment horizontal="center"/>
    </xf>
    <xf numFmtId="0" fontId="0" fillId="0" borderId="9" xfId="0" applyBorder="1" applyAlignment="1">
      <alignment horizontal="center" wrapText="1"/>
    </xf>
    <xf numFmtId="0" fontId="0" fillId="0" borderId="9" xfId="0" applyBorder="1" applyAlignment="1">
      <alignment horizontal="center"/>
    </xf>
    <xf numFmtId="0" fontId="27" fillId="0" borderId="10" xfId="0" applyFont="1" applyBorder="1" applyAlignment="1">
      <alignment horizontal="center" vertical="center" wrapText="1"/>
    </xf>
    <xf numFmtId="0" fontId="27" fillId="0" borderId="15" xfId="0" applyFont="1" applyBorder="1" applyAlignment="1">
      <alignment horizontal="center" vertical="center"/>
    </xf>
    <xf numFmtId="0" fontId="0" fillId="0" borderId="14" xfId="0" applyBorder="1" applyAlignment="1">
      <alignment horizontal="center" wrapText="1"/>
    </xf>
    <xf numFmtId="0" fontId="0" fillId="0" borderId="14" xfId="0" applyBorder="1" applyAlignment="1">
      <alignment horizontal="center"/>
    </xf>
    <xf numFmtId="0" fontId="7" fillId="0" borderId="11" xfId="4" applyFont="1" applyBorder="1" applyAlignment="1">
      <alignment horizontal="center" vertical="center" wrapText="1"/>
    </xf>
    <xf numFmtId="0" fontId="7" fillId="0" borderId="13" xfId="4" applyFont="1" applyBorder="1" applyAlignment="1">
      <alignment horizontal="center" vertical="center" wrapText="1"/>
    </xf>
  </cellXfs>
  <cellStyles count="25">
    <cellStyle name="Millares 3 2 2 2" xfId="19"/>
    <cellStyle name="Millares 4 2 2 2" xfId="13"/>
    <cellStyle name="Millares_PRES CERRAMIENTO MELVIN JHON 2" xfId="20"/>
    <cellStyle name="Moneda" xfId="22" builtinId="4"/>
    <cellStyle name="Moneda [0]" xfId="1" builtinId="7"/>
    <cellStyle name="Moneda [0] 2 2" xfId="16"/>
    <cellStyle name="Moneda [0] 2 2 2" xfId="6"/>
    <cellStyle name="Moneda [0] 3 3" xfId="5"/>
    <cellStyle name="Moneda 2 2 2 2" xfId="15"/>
    <cellStyle name="Moneda 3 2 2" xfId="12"/>
    <cellStyle name="Moneda 4" xfId="7"/>
    <cellStyle name="Moneda 5" xfId="24"/>
    <cellStyle name="Normal" xfId="0" builtinId="0"/>
    <cellStyle name="Normal 2 10" xfId="8"/>
    <cellStyle name="Normal 2 2 2" xfId="23"/>
    <cellStyle name="Normal 26" xfId="4"/>
    <cellStyle name="Normal 4 11" xfId="3"/>
    <cellStyle name="Normal 4 2 2" xfId="10"/>
    <cellStyle name="Normal 5 2" xfId="11"/>
    <cellStyle name="Normal 7 2 3 2" xfId="18"/>
    <cellStyle name="Normal 8 2 2" xfId="9"/>
    <cellStyle name="Porcentaje" xfId="2" builtinId="5"/>
    <cellStyle name="Porcentaje 6 2" xfId="21"/>
    <cellStyle name="Porcentaje 6 2 2" xfId="14"/>
    <cellStyle name="Porcentual 3" xf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theme" Target="theme/theme1.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134" Type="http://schemas.openxmlformats.org/officeDocument/2006/relationships/externalLink" Target="externalLinks/externalLink130.xml"/><Relationship Id="rId139" Type="http://schemas.openxmlformats.org/officeDocument/2006/relationships/externalLink" Target="externalLinks/externalLink135.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50" Type="http://schemas.openxmlformats.org/officeDocument/2006/relationships/styles" Target="styles.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externalLink" Target="externalLinks/externalLink120.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45" Type="http://schemas.openxmlformats.org/officeDocument/2006/relationships/externalLink" Target="externalLinks/externalLink141.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35" Type="http://schemas.openxmlformats.org/officeDocument/2006/relationships/externalLink" Target="externalLinks/externalLink131.xml"/><Relationship Id="rId151" Type="http://schemas.openxmlformats.org/officeDocument/2006/relationships/sharedStrings" Target="sharedStrings.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calcChain" Target="calcChain.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microsoft.com/office/2017/10/relationships/person" Target="persons/person.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4" Type="http://schemas.openxmlformats.org/officeDocument/2006/relationships/worksheet" Target="worksheets/sheet4.xml"/><Relationship Id="rId9" Type="http://schemas.openxmlformats.org/officeDocument/2006/relationships/externalLink" Target="externalLinks/externalLink5.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257175</xdr:colOff>
          <xdr:row>0</xdr:row>
          <xdr:rowOff>304800</xdr:rowOff>
        </xdr:from>
        <xdr:to>
          <xdr:col>1</xdr:col>
          <xdr:colOff>257175</xdr:colOff>
          <xdr:row>1</xdr:row>
          <xdr:rowOff>66675</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28575</xdr:colOff>
      <xdr:row>0</xdr:row>
      <xdr:rowOff>238125</xdr:rowOff>
    </xdr:from>
    <xdr:to>
      <xdr:col>0</xdr:col>
      <xdr:colOff>1792055</xdr:colOff>
      <xdr:row>1</xdr:row>
      <xdr:rowOff>716390</xdr:rowOff>
    </xdr:to>
    <xdr:pic>
      <xdr:nvPicPr>
        <xdr:cNvPr id="3" name="Imagen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238125"/>
          <a:ext cx="1763480" cy="11450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1714499</xdr:colOff>
      <xdr:row>0</xdr:row>
      <xdr:rowOff>238125</xdr:rowOff>
    </xdr:from>
    <xdr:to>
      <xdr:col>1</xdr:col>
      <xdr:colOff>3477979</xdr:colOff>
      <xdr:row>1</xdr:row>
      <xdr:rowOff>597327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66937" y="238125"/>
          <a:ext cx="1763480" cy="114501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730685</xdr:colOff>
      <xdr:row>0</xdr:row>
      <xdr:rowOff>339246</xdr:rowOff>
    </xdr:from>
    <xdr:to>
      <xdr:col>1</xdr:col>
      <xdr:colOff>2130860</xdr:colOff>
      <xdr:row>1</xdr:row>
      <xdr:rowOff>309627</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92685" y="339246"/>
          <a:ext cx="1400175" cy="96098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Carolina%20Renteria\Downloads\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ofinanciacion\FICHAS%20Y%20FORMATOS\UNITARIOS%20GENERAL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Carolina%20Renteria\Downloads\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Users\Silvia\Download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MaCaroCar\Documents\PERSONAL%20MACAROCAR\PPTO%20PRELIMINAR%20PPL\APU%20VOL%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Users\Silvia\Downloads\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0F0981B1\Presupuesto%20Electrico_Via%20Distribuidora_20171114.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Users\natalia.cardenas\Desktop\Para%20presupuesto\Documents%20and%20Settings\67370\Configuraci&#243;n%20local\Archivos%20temporales%20de%20Internet\Content.IE5\UOTNRVQZ\Presupuesto%20correigio%20nora%20mor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natalia.cardenas\Desktop\Documents%20and%20Settings\Henri.Escobar.ELCONDOR\Configuraci&#243;n%20local\Archivos%20temporales%20de%20Internet\Content.IE5\QQEWOC06\disco2\DATOS\LABORATORIO\Pavimento\MDC2-2xl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ropbox\PROYECTOS%20GGAD%20Y%20GAD\0-PROYECTOS\23-PR-GAD-13%20PUENTES%20PEATON\05-Estudios%20y%20Dise&#241;os\6-%20Presupuesto\2016-01-27%20Preliminar\0-Popay&#225;n\5-Antonio%20Nari&#241;o\a%20%20aaInformaci&#243;n%20GRUP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Users\natalia.cardenas\Desktop\Emmanuel\La%20ceja\Alcald&#237;a\Presupuesto_ALCALDIA_15_08_201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natalia.cardenas\Desktop\Nuevo%20informe%20mensual%20-%20Mayo\datos\Datos%202005\Costos\Costos%202005\Facturacion%20Obr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UTUMAYO/2.%20Proyectos/3.%20Proyecto%20Facultad%20Ingenier&#237;a%20ITP/1.%20PAGA_PMA/1.%20PMA%20-%20PAPSO/1.%20Ppto%20Facultad%20ITP%20-%20Putumayo%20AJUSTE%20LORENA.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presupuesto%20idu\CANTIDADES%20OBRA\comunicaciones\PTTO%20COMUNICACIONES%2014-ABR-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7BFD96E5\Cantidades%20Zona%20Sur-Parras-Ajizal-Sabanet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Familia%20Monsalvo%20D&#237;az\Equipo%20Anterior\Rossana\CONSULTORIA\2009\Insumos%2020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Users\Silvia\Downloads\a%20%20aaInformaci&#243;n"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Users\Silvia\Downloads\AiuApoSaraBrut20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cjparrao1\Desktop\Presupuesto\IDU%20-%20copia\Componentes%20enTrabajo\Presupuesto%20Por%20Tramo\Tramo%203\Presupuesto%20Tramo%203.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Documents%20and%20Settings/Luis%20J%20Ramirez/Mis%20documentos/Consorcio%20Cantalejo/Obra/Ppto/Obra/MatrizPpt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Users\mromero\Desktop\LICITACIONES%20Y%20CONCURSOS\PROCESOS%202013\OBRA\LP-SGT-SRN-0XX-2013%20-%20PTE%20SAN%20JORGE\PREVIOS\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53C0653\Base%20Presupuest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D\Users\Personal\Google%20Drive\MEC&#193;NICA%20V6\PRESUPUESTO\UIS-PR-01-2016-LABMECV6.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Felipe%20Cardona\Downloads\H&#250;ngaro\c-gerencia\ESSA_ESP\Gua_HPaj\Calc_Lin.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28A0C1B7\BASE%20DATOS%20UNITARIOS%20Borrador%2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Users\admin\AppData\Local\Microsoft\Windows\Temporary%20Internet%20Files\Content.IE5\7AS2NPRT\WINNT\Profiles\BU0998\Desktop\Clienti\Ratti\Clienti\Faram\Corsi%20Comparables%2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D\Documents\RUEDA_REYES_LTDA\COTIZACIONES_2012\UIS_QUIMICA\PR-04605-2012-UIS%20QUIMICA%20-REVISADA%20-0609201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Users\Pavilion%20User\Google%20Drive\Metrocali\Proyectos\Terminal%20Guadalupe\Presupuesto%20consultoria%20T.%20Guadalupe%20F.M.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Users\Silvia\Download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TRONCAL%2010\PRESUPUESTO\RECIBIDA\PRESUPUESTO\An&#225;lisis%20de%20precios%20unitarios\Datos%20b&#225;sic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amilia%20Monsalvo%20Diaz/Equipo%20Anterior/Rossana/IDU%2050.19/An&#225;lisis%20de%20precios%20unitari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Documents%20and%20Settings\ccastrod\Escritorio\PLANTILLAS\EJEMPLOS%20APUS\META\APUS_META_2013-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Users\HUMBERTO%20MEJIA\AppData\Local\Microsoft\Windows\Temporary%20Internet%20Files\Low\Content.IE5\1T0TI5V0\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Users\mac\Documents\amv\presupuestos%20para%20atenci&#243;n%20de%20emergencias%20por%20ola%20invernal%202010%20y%202011\PRESUPUESTOS%20EMERGENCIAS%20OFICIAL%20BARBOSA%20CISNEROS%20PTO%20BERRIO%20JULIO%2027%20201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D\Users\usuario\Downloads\apus%20febrero%202012%20BOYACA%20(1)\apus%20febrero%20de%202012%20-%20GRUPO%201.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rchivos\compartido\PRESUPUESTO%20BASE%20COLEGIOS%2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Documents%20and%20Settings\cmcarden1\Mis%20documentos\MARIA%20CAROLINA\PRESUPUESTO\CONSTRUCCI&#211;N\CALI%20TUNA%20BAJA\1.%20PRESUPUESTO%20CALI%20TUNA%20BAJA%20FIN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Fsandoval\sectsa\Sectsa\Estfi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CIUDAD%20BOLIVAR/FRENTE%201CB/replanteos/MARLO/CB%205/5921.FLORIDA%20PRUEB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INGENIERIA\Users\Users\mangaritab\Downloads\PRESUPUESTOS%2017%20-%2010%20-%202013\21-PRESUPUESTO%20EL%20CARMEN%20-%20YARIMA\Gepa\PRECIOS%20INVIAS\apus%20febrero%20de%202012%20-%20GRUPO%203.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Users\jhonatanmauricio\Downloads\F:\VILLA%20TAKOA\Presupuesto\APUS%20VILLA%20TAKO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INGENIERIA\Users\Users\usuario\Downloads\apus%20febrero%202012%20BOYACA%20(1)\apus%20febrero%20de%202012%20-%20GRUPO%201.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FORMATO%20APU.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Escritorio\PP\PP%20no%20usados\1&#186;%20de%20Mayo%20con%2049C.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Ing.%20Oscar\Downloads\MATRIZ%20PARA%20EL%20CALCULO%20DEL%20AIU%20200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05%20HOJA%20CALCULO%20ESTANDARIZADO\PRESUPUESTO%20DEL%20POLIDEPORTIVO%20COMPLETO.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SISTEMAS%20%20RED%20CONTRAINCENDIOS%20DEF%20NORM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E\PRESUPUESTOS%20VARIOS\presupuesto%20y%20especificaciones%20PAO\01%20Presupuesto\GP-485%20-%20PAO%20V49.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E\SISTEMAS%20%20RED%20CONTRAINCENDIOS%20DEF%20NORMA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D\Users\mangaritab\Downloads\PRESUPUESTOS%2017%20-%2010%20-%202013\21-PRESUPUESTO%20EL%20CARMEN%20-%20YARIMA\Gepa\PRECIOS%20INVIAS\apus%20febrero%20de%202012%20-%20GRUPO%203.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43BC99F\Presupuesto%20DIQUES%20T-202C-D.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692A724B\precios_La%20Mata_Bosconia_enviado%20a%20FRAFUENT.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Users\Silvia\Downloads\2103mar%2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D\Users\mauricio\AppData\Local\Microsoft\Windows\Temporary%20Internet%20Files\Content.Outlook\9WWLI378\PRESUPUESTOYUNITARIOS_CENTROCONVENCIONES%2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Users\natalia.cardenas\Desktop\PROYECTOS\metroplus\Entrega%20Final%20con%20Corr.%20Sept21-2015\Calle%2012%20sur\Tabla_conpes_3714.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ACPINCIVIL\DABEIBA\APU%202012\Estructura%20APU%202012%20ANTIOQUIA%20(version%2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temp\OBRA%206205\APU%20Y%20PRESUPUESTO%202012-2014%20BARBOSA%20-%20CISNEROS%20Fina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Users\natalia.cardenas\Desktop\PROYECTO%20AV%20POBLADO%20METROPLUS\00PRESUPUESTO%20AV%20EL%20POBLADO\PPOS%20ENTREGADOS%20X%20HECTOR%20A%20METROPLUS\NVBRE27-14\A\unitario.XLW"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entrega%20presupuesto%20Vag&#243;n%20-Javier%20Navarro\VAGON%20PRESUPUESTOS\Presupuesto%20solo%20vag&#243;n\V0.4%20VAG\PRESUPUESTO%20VAG&#211;N%20V0.4.xls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Users\natalia.cardenas\Desktop\Documents%20and%20Settings\Henri.Escobar.ELCONDOR\Configuraci&#243;n%20local\Archivos%20temporales%20de%20Internet\Content.IE5\QQEWOC06\disco2\DATOS\LABORATORIO\Pavimento\N&#250;cle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PROYECTOS\METRO%20CALI%20S.A\BASE%20PRESUPUESTO\APU%20BASE%20DATOS\APU%202018\APU%20DATOS-2018.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PathMissing" Target="SIMULACI&#211;NEDIFICIO.ok.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Documents%20and%20Settings\Usuario\Mis%20documentos\AMVDIADCOL\ANALIS%20DE%20PRECIOS%20UNITARIOS%20-%202011%20TERRITORIAL%20ANTIOQUA\Estructura%20APU%202012%20ANTIOQUIA%20(version%20definitiv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50%20Vivienda\RNC%20Carvajal\para%20quemar\dvd\lo%20del%206\ROBERT\Via%20Jiguales\Analisis%20precios%20Gobernacion%202006.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Felipe%20Cardona\Downloads\Pc_265\LA%20CHAPA-PUENTE\Cofinanciacion\FICHAS%20Y%20FORMATOS\UNITARIOS%20GENERALE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A\TILO\DOC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Users\natalia.cardenas\Desktop\WINNT\Profiles\mvelezs\Configuraci&#243;n%20local\Archivos%20temporales%20de%20Internet\OLK295\ConsolidadoSubcircuito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Dropbox\PROYECTOS%20GGAD%20Y%20GAD\0-PROYECTOS\23-PR-GAD-13%20PUENTES%20PEATON\05-Estudios%20y%20Dise&#241;os\6-%20Presupuesto\2016-01-27%20Preliminar\0-Popay&#225;n\5-Antonio%20Nari&#241;o\PUNITARIOS%20PARA%20241201%202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Presupuesto_750%20_Baja_Suelo%20AB%20actualizado%202015%20con%20ICCP.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Users\natalia.cardenas\Desktop\PROYECTO%20AV%20POBLADO%20METROPLUS\00PRESUPUESTO%20AV%20EL%20POBLADO\PPOS%20ENTREGADOS%20X%20HECTOR%20A%20METROPLUS\NVBRE27-14\AREA\Calle4sur\dise&#241;os\WINDOWS\TEMP\330-001-02%20-%20Etapa%201%20-%20Tipo%20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E:\Polideportivos%20madrid\Presupuesto%20herramientas%20de%20calculo\MATRIZ%20PARA%20EL%20CALCULO%20DEL%20AIU%20200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Jaime%20Rojas\Mis%20documentos\Contrato\Interv\JunBarba\a%20%20aaInformaci&#243;n%20GRUPO%204\A%20MInformes%20M"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HP\Desktop\ALTINGCON\GEICOL\POPAYAN%20ESTACIONES\POPAYAN\CAPITULO%2013.%20PRESUPUESTOS\1.%20INFORME%20DE%20INTERVENTORIA\3.%20ENTREGA%2026%20MAYO%202021\Anexo%205.3%20Analisis%20de%20precios%20Unitarios%20Sur.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User_Jhon_Rodriguez\Escritorio\VOL.%20XIII-PRESUPUESTO%20POPAYAN%20V-5\VOL%20XIII.%20PRESUPUESTO%20ESTACIONES%20POPAYAN%20-V6%20FINAL\2.%20Estaci&#243;n%20Norte%2027-08-2021\PRESUPUESTO%20FINAL%20E.N._23.09.2021\6.1%20Pres%20Norte%20Aj-V6.1_23.09.21.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Users\HP\Desktop\ALTINGCON\GEICOL\POPAYAN%20ESTACIONES\POPAYAN\CAPITULO%2013.%20PRESUPUESTOS\1.%20INFORME%20DE%20INTERVENTORIA\4.%20ENTREGA%201%20OFICIAL%2031-05-21\VOL.XIII%20AJUSTE%20OBSERVACIONES\PMT%20E.N%20Ajustada.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60796B7A\6.1%20Pres%20Sur%20-%20Aj-%20V3.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User_Jhon_Rodriguez\Escritorio\VOL.%20XIII-PRESUPUESTO%20POPAYAN%20V-6\VOL%20XIII.%20PRESUPUESTO%20ESTACIONES%20POPAYAN%20-V6%20FINAL\PRESUPUESTO%20E.N._23.09.2021\Anexo%206.%20Presupuesto%20E.I\6.1%20Pres%20Norte%20Aj-V1_23.09.21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UNITARIOS GENERALES.xls"/>
    </sheetNames>
    <definedNames>
      <definedName name="ERR"/>
    </defined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ITEMS"/>
    </sheetNames>
    <sheetDataSet>
      <sheetData sheetId="0" refreshError="1">
        <row r="12">
          <cell r="D12">
            <v>3</v>
          </cell>
        </row>
        <row r="73">
          <cell r="C73">
            <v>210</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row r="21">
          <cell r="B21">
            <v>0.05</v>
          </cell>
        </row>
        <row r="64">
          <cell r="C64">
            <v>1</v>
          </cell>
        </row>
      </sheetData>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B99">
            <v>0.03</v>
          </cell>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row r="3">
          <cell r="A3">
            <v>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C17">
            <v>0.40972222222222227</v>
          </cell>
          <cell r="E17">
            <v>5770</v>
          </cell>
          <cell r="F17">
            <v>5800</v>
          </cell>
          <cell r="G17" t="str">
            <v>IZQ.</v>
          </cell>
        </row>
        <row r="18">
          <cell r="A18">
            <v>16</v>
          </cell>
          <cell r="C18">
            <v>0.375</v>
          </cell>
          <cell r="E18">
            <v>5640</v>
          </cell>
          <cell r="F18">
            <v>5920</v>
          </cell>
          <cell r="G18" t="str">
            <v>DER</v>
          </cell>
        </row>
        <row r="19">
          <cell r="A19">
            <v>17</v>
          </cell>
          <cell r="C19">
            <v>0.5</v>
          </cell>
          <cell r="E19">
            <v>5802</v>
          </cell>
          <cell r="F19">
            <v>6155</v>
          </cell>
          <cell r="G19" t="str">
            <v>IZQ.</v>
          </cell>
        </row>
        <row r="20">
          <cell r="A20">
            <v>18</v>
          </cell>
          <cell r="C20">
            <v>0.54861111111111105</v>
          </cell>
          <cell r="E20">
            <v>8590</v>
          </cell>
          <cell r="F20">
            <v>9150</v>
          </cell>
          <cell r="G20" t="str">
            <v>DER</v>
          </cell>
        </row>
        <row r="21">
          <cell r="A21">
            <v>19</v>
          </cell>
          <cell r="C21">
            <v>0.53125</v>
          </cell>
          <cell r="E21">
            <v>8904</v>
          </cell>
          <cell r="F21">
            <v>9490</v>
          </cell>
          <cell r="G21" t="str">
            <v>IZQ.</v>
          </cell>
        </row>
        <row r="22">
          <cell r="A22">
            <v>20</v>
          </cell>
          <cell r="C22">
            <v>0.34166666666666662</v>
          </cell>
          <cell r="E22">
            <v>9510</v>
          </cell>
          <cell r="F22">
            <v>10005</v>
          </cell>
          <cell r="G22" t="str">
            <v>DER</v>
          </cell>
        </row>
        <row r="23">
          <cell r="A23">
            <v>21</v>
          </cell>
          <cell r="C23">
            <v>0.42708333333333331</v>
          </cell>
          <cell r="E23">
            <v>9850</v>
          </cell>
          <cell r="F23">
            <v>10755</v>
          </cell>
          <cell r="G23" t="str">
            <v>IZQ.</v>
          </cell>
        </row>
        <row r="24">
          <cell r="A24">
            <v>22</v>
          </cell>
          <cell r="C24">
            <v>0.34722222222222227</v>
          </cell>
          <cell r="E24">
            <v>10005</v>
          </cell>
          <cell r="F24">
            <v>10520</v>
          </cell>
          <cell r="G24" t="str">
            <v>DER</v>
          </cell>
        </row>
        <row r="25">
          <cell r="A25">
            <v>23</v>
          </cell>
          <cell r="C25">
            <v>0.3611111111111111</v>
          </cell>
          <cell r="E25">
            <v>10755</v>
          </cell>
          <cell r="F25">
            <v>11015</v>
          </cell>
          <cell r="G25" t="str">
            <v>IZQ.</v>
          </cell>
        </row>
        <row r="26">
          <cell r="A26">
            <v>24</v>
          </cell>
          <cell r="C26">
            <v>0.5625</v>
          </cell>
          <cell r="E26">
            <v>11015</v>
          </cell>
          <cell r="F26">
            <v>11385</v>
          </cell>
          <cell r="G26" t="str">
            <v>IZQ.</v>
          </cell>
        </row>
        <row r="27">
          <cell r="A27">
            <v>25</v>
          </cell>
          <cell r="C27">
            <v>0.30902777777777779</v>
          </cell>
          <cell r="E27">
            <v>10890</v>
          </cell>
          <cell r="F27">
            <v>11510</v>
          </cell>
          <cell r="G27" t="str">
            <v>DER</v>
          </cell>
        </row>
        <row r="28">
          <cell r="A28">
            <v>26</v>
          </cell>
          <cell r="C28">
            <v>0.55902777777777779</v>
          </cell>
          <cell r="E28">
            <v>11855</v>
          </cell>
          <cell r="F28">
            <v>12315</v>
          </cell>
          <cell r="G28" t="str">
            <v>DER</v>
          </cell>
        </row>
        <row r="29">
          <cell r="A29">
            <v>27</v>
          </cell>
          <cell r="C29">
            <v>0.4861111111111111</v>
          </cell>
          <cell r="E29">
            <v>11385</v>
          </cell>
          <cell r="F29">
            <v>11730</v>
          </cell>
          <cell r="G29" t="str">
            <v>IZQ.</v>
          </cell>
        </row>
        <row r="30">
          <cell r="A30">
            <v>28</v>
          </cell>
        </row>
        <row r="31">
          <cell r="A31">
            <v>29</v>
          </cell>
        </row>
        <row r="32">
          <cell r="A32">
            <v>30</v>
          </cell>
        </row>
        <row r="33">
          <cell r="A33">
            <v>31</v>
          </cell>
        </row>
        <row r="34">
          <cell r="A34">
            <v>32</v>
          </cell>
        </row>
        <row r="35">
          <cell r="A35">
            <v>33</v>
          </cell>
        </row>
        <row r="36">
          <cell r="A36">
            <v>34</v>
          </cell>
        </row>
        <row r="37">
          <cell r="A37">
            <v>35</v>
          </cell>
        </row>
        <row r="38">
          <cell r="A38">
            <v>36</v>
          </cell>
        </row>
        <row r="39">
          <cell r="A39">
            <v>37</v>
          </cell>
        </row>
        <row r="40">
          <cell r="A40">
            <v>38</v>
          </cell>
        </row>
        <row r="41">
          <cell r="A41">
            <v>39</v>
          </cell>
        </row>
        <row r="42">
          <cell r="A42">
            <v>40</v>
          </cell>
        </row>
        <row r="43">
          <cell r="A43">
            <v>41</v>
          </cell>
        </row>
        <row r="44">
          <cell r="A44">
            <v>42</v>
          </cell>
        </row>
        <row r="45">
          <cell r="A45">
            <v>43</v>
          </cell>
        </row>
        <row r="46">
          <cell r="A46">
            <v>44</v>
          </cell>
        </row>
        <row r="47">
          <cell r="A47">
            <v>45</v>
          </cell>
        </row>
      </sheetData>
      <sheetData sheetId="1" refreshError="1">
        <row r="4">
          <cell r="G4">
            <v>39</v>
          </cell>
        </row>
      </sheetData>
      <sheetData sheetId="2" refreshError="1"/>
      <sheetData sheetId="3" refreshError="1"/>
      <sheetData sheetId="4" refreshError="1">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P2">
            <v>1043.4000000000001</v>
          </cell>
          <cell r="Q2">
            <v>1052.0999999999999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P3">
            <v>700.6</v>
          </cell>
          <cell r="Q3">
            <v>709.5</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P4">
            <v>799.4</v>
          </cell>
          <cell r="Q4">
            <v>807.5</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P5">
            <v>712.4</v>
          </cell>
          <cell r="Q5">
            <v>719.6</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P6">
            <v>819.8</v>
          </cell>
          <cell r="Q6">
            <v>827.5</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P7">
            <v>674.1</v>
          </cell>
          <cell r="Q7">
            <v>684.2</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P8">
            <v>986.6</v>
          </cell>
          <cell r="Q8">
            <v>995.3</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P9">
            <v>1037.4000000000001</v>
          </cell>
          <cell r="Q9">
            <v>1046.7</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P10">
            <v>1008.3</v>
          </cell>
          <cell r="Q10">
            <v>1016.8</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P11">
            <v>984.3</v>
          </cell>
          <cell r="Q11">
            <v>993.3</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P12">
            <v>816.9</v>
          </cell>
          <cell r="Q12">
            <v>824.9</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P13">
            <v>837.6</v>
          </cell>
          <cell r="Q13">
            <v>847</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P14">
            <v>1151.7</v>
          </cell>
          <cell r="Q14">
            <v>1164.2</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P15">
            <v>803</v>
          </cell>
          <cell r="Q15">
            <v>813.2</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P16">
            <v>1078.4000000000001</v>
          </cell>
          <cell r="Q16">
            <v>1087.5999999999999</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P17">
            <v>870.1</v>
          </cell>
          <cell r="Q17">
            <v>878.5</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P18">
            <v>1310.0999999999999</v>
          </cell>
          <cell r="Q18">
            <v>1324.4</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P19">
            <v>913.2</v>
          </cell>
          <cell r="Q19">
            <v>919.9</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P20">
            <v>965.9</v>
          </cell>
          <cell r="Q20">
            <v>973.2</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P21">
            <v>973.3</v>
          </cell>
          <cell r="Q21">
            <v>981.7</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P22">
            <v>778.2</v>
          </cell>
          <cell r="Q22">
            <v>784.5</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P23">
            <v>953.9</v>
          </cell>
          <cell r="Q23">
            <v>961.1</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P24">
            <v>926.2</v>
          </cell>
          <cell r="Q24">
            <v>933.9</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P25">
            <v>873.6</v>
          </cell>
          <cell r="Q25">
            <v>880.6</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P26">
            <v>926.9</v>
          </cell>
          <cell r="Q26">
            <v>934.4</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P27">
            <v>951.5</v>
          </cell>
          <cell r="Q27">
            <v>959</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P28">
            <v>887.7</v>
          </cell>
          <cell r="Q28">
            <v>897</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P29">
            <v>1096.9000000000001</v>
          </cell>
          <cell r="Q29">
            <v>1105.0999999999999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P30">
            <v>1122.7</v>
          </cell>
          <cell r="Q30">
            <v>1131.3</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P31">
            <v>900.6</v>
          </cell>
          <cell r="Q31">
            <v>910.3</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P32">
            <v>849.2</v>
          </cell>
          <cell r="Q32">
            <v>857.4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P33">
            <v>1096.8</v>
          </cell>
          <cell r="Q33">
            <v>1105.4000000000001</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P34">
            <v>941.2</v>
          </cell>
          <cell r="Q34">
            <v>948.5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P35">
            <v>810</v>
          </cell>
          <cell r="Q35">
            <v>822.4</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P36">
            <v>814</v>
          </cell>
          <cell r="Q36">
            <v>821.7</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P37">
            <v>835.2</v>
          </cell>
          <cell r="Q37">
            <v>842.9</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P38">
            <v>833</v>
          </cell>
          <cell r="Q38">
            <v>840.7</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P39">
            <v>699.9</v>
          </cell>
          <cell r="Q39">
            <v>709.7</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P40">
            <v>792.4</v>
          </cell>
          <cell r="Q40">
            <v>802.5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P41">
            <v>842.5</v>
          </cell>
          <cell r="Q41">
            <v>852</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P42">
            <v>1118.2</v>
          </cell>
          <cell r="Q42">
            <v>1129.5999999999999</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P43">
            <v>1050.7</v>
          </cell>
          <cell r="Q43">
            <v>1064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P44">
            <v>898.8</v>
          </cell>
          <cell r="Q44">
            <v>906.9</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P45">
            <v>854.3</v>
          </cell>
          <cell r="Q45">
            <v>864.2</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P46">
            <v>1009.1</v>
          </cell>
          <cell r="Q46">
            <v>1018.1</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P47">
            <v>981.9</v>
          </cell>
          <cell r="Q47">
            <v>991.9</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P48">
            <v>1178.5999999999999</v>
          </cell>
          <cell r="Q48">
            <v>1186.0999999999999</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P49">
            <v>1035.2</v>
          </cell>
          <cell r="Q49">
            <v>1044.3</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P50">
            <v>939.1</v>
          </cell>
          <cell r="Q50">
            <v>948.1</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P51">
            <v>1220</v>
          </cell>
          <cell r="Q51">
            <v>1227.8</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P52">
            <v>998.1</v>
          </cell>
          <cell r="Q52">
            <v>1007.1</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P53">
            <v>1313.5</v>
          </cell>
          <cell r="Q53">
            <v>1321.7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P54">
            <v>1069</v>
          </cell>
          <cell r="Q54">
            <v>1075.4000000000001</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P55">
            <v>1053</v>
          </cell>
          <cell r="Q55">
            <v>1059.7</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P56">
            <v>1025.8</v>
          </cell>
          <cell r="Q56">
            <v>1031.5999999999999</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P57">
            <v>922.8</v>
          </cell>
          <cell r="Q57">
            <v>930</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P58">
            <v>889.4</v>
          </cell>
          <cell r="Q58">
            <v>903</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P59">
            <v>1003.2</v>
          </cell>
          <cell r="Q59">
            <v>1011.2</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P60">
            <v>927.5</v>
          </cell>
          <cell r="Q60">
            <v>934.8</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P61">
            <v>934</v>
          </cell>
          <cell r="Q61">
            <v>942.4</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P62">
            <v>1268.0999999999999</v>
          </cell>
          <cell r="Q62">
            <v>1277.9000000000001</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P63">
            <v>1163.5</v>
          </cell>
          <cell r="Q63">
            <v>1173</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P64">
            <v>1029.5</v>
          </cell>
          <cell r="Q64">
            <v>1038.2</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P65">
            <v>976.5</v>
          </cell>
          <cell r="Q65">
            <v>982.3</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P66">
            <v>1136.7</v>
          </cell>
          <cell r="Q66">
            <v>1145.0999999999999</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P67">
            <v>1283.5</v>
          </cell>
          <cell r="Q67">
            <v>1290.9000000000001</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P68">
            <v>1169.5</v>
          </cell>
          <cell r="Q68">
            <v>1175</v>
          </cell>
        </row>
        <row r="69">
          <cell r="A69">
            <v>69</v>
          </cell>
          <cell r="B69">
            <v>37034</v>
          </cell>
          <cell r="C69">
            <v>5</v>
          </cell>
          <cell r="E69">
            <v>0.65972222222222221</v>
          </cell>
          <cell r="G69">
            <v>156</v>
          </cell>
          <cell r="H69">
            <v>8664</v>
          </cell>
          <cell r="J69">
            <v>8590</v>
          </cell>
          <cell r="K69">
            <v>8670</v>
          </cell>
          <cell r="L69" t="str">
            <v>IZQ.</v>
          </cell>
          <cell r="M69">
            <v>135</v>
          </cell>
          <cell r="N69">
            <v>25</v>
          </cell>
          <cell r="P69">
            <v>915.5</v>
          </cell>
          <cell r="Q69">
            <v>921.7</v>
          </cell>
        </row>
        <row r="70">
          <cell r="A70">
            <v>70</v>
          </cell>
          <cell r="B70">
            <v>37034</v>
          </cell>
          <cell r="C70">
            <v>7</v>
          </cell>
          <cell r="E70">
            <v>0.70833333333333337</v>
          </cell>
          <cell r="G70">
            <v>152</v>
          </cell>
          <cell r="H70">
            <v>8784</v>
          </cell>
          <cell r="J70">
            <v>8770</v>
          </cell>
          <cell r="K70">
            <v>8860</v>
          </cell>
          <cell r="L70" t="str">
            <v>IZQ.</v>
          </cell>
          <cell r="M70">
            <v>128</v>
          </cell>
          <cell r="N70">
            <v>25</v>
          </cell>
          <cell r="P70">
            <v>1100.4000000000001</v>
          </cell>
          <cell r="Q70">
            <v>1108</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P71">
            <v>1126</v>
          </cell>
          <cell r="Q71">
            <v>1136.2</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P72">
            <v>1013.9</v>
          </cell>
          <cell r="Q72">
            <v>1021</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P73">
            <v>1150</v>
          </cell>
          <cell r="Q73">
            <v>1158.7</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P74">
            <v>1032.3</v>
          </cell>
          <cell r="Q74">
            <v>1040.9000000000001</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P75">
            <v>1029.4000000000001</v>
          </cell>
          <cell r="Q75">
            <v>1037</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P76">
            <v>938</v>
          </cell>
          <cell r="Q76">
            <v>946.2</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P77">
            <v>1051.8</v>
          </cell>
          <cell r="Q77">
            <v>1060.5999999999999</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P78">
            <v>1027.4000000000001</v>
          </cell>
          <cell r="Q78">
            <v>1037.7</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P79">
            <v>1138.5999999999999</v>
          </cell>
          <cell r="Q79">
            <v>1148.3</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P80">
            <v>1072.4000000000001</v>
          </cell>
          <cell r="Q80">
            <v>1080.0999999999999</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P81">
            <v>1048.2</v>
          </cell>
          <cell r="Q81">
            <v>1054.4000000000001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P82">
            <v>1005.1</v>
          </cell>
          <cell r="Q82">
            <v>1012.2</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P83">
            <v>900.2</v>
          </cell>
          <cell r="Q83">
            <v>909.9</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P84">
            <v>996.7</v>
          </cell>
          <cell r="Q84">
            <v>1003.3</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P85">
            <v>794.3</v>
          </cell>
          <cell r="Q85">
            <v>803.3</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P86">
            <v>1045.7</v>
          </cell>
          <cell r="Q86">
            <v>1053.0999999999999</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P87">
            <v>945.2</v>
          </cell>
          <cell r="Q87">
            <v>953.5</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P88">
            <v>943.2</v>
          </cell>
          <cell r="Q88">
            <v>950.4</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P89">
            <v>866.1</v>
          </cell>
          <cell r="Q89">
            <v>872.9</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P90">
            <v>978.6</v>
          </cell>
          <cell r="Q90">
            <v>987.7</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P91">
            <v>1012.6</v>
          </cell>
          <cell r="Q91">
            <v>1022.5</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P92">
            <v>1046.3</v>
          </cell>
          <cell r="Q92">
            <v>1057.8</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P93">
            <v>1001.1</v>
          </cell>
          <cell r="Q93">
            <v>1010.9</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P94">
            <v>1130.5</v>
          </cell>
          <cell r="Q94">
            <v>1140.4000000000001</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P95">
            <v>1081.7</v>
          </cell>
          <cell r="Q95">
            <v>1092.2</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P96">
            <v>992.6</v>
          </cell>
          <cell r="Q96">
            <v>1002</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P97">
            <v>1139.9000000000001</v>
          </cell>
          <cell r="Q97">
            <v>1149.0999999999999</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P98">
            <v>1053.5999999999999</v>
          </cell>
          <cell r="Q98">
            <v>1062.0999999999999</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P99">
            <v>1055.8</v>
          </cell>
          <cell r="Q99">
            <v>1064.5</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P100">
            <v>1204.9000000000001</v>
          </cell>
          <cell r="Q100">
            <v>1215.3</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P101">
            <v>1090.2</v>
          </cell>
          <cell r="Q101">
            <v>1104.8</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P102">
            <v>1154.8</v>
          </cell>
          <cell r="Q102">
            <v>1170.7</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P103">
            <v>787</v>
          </cell>
          <cell r="Q103">
            <v>796.4</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P104">
            <v>1052.5999999999999</v>
          </cell>
          <cell r="Q104">
            <v>1064.0999999999999</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P105">
            <v>1286.4000000000001</v>
          </cell>
          <cell r="Q105">
            <v>1298.9000000000001</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P106">
            <v>1044.3</v>
          </cell>
          <cell r="Q106">
            <v>1055.7</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P107">
            <v>1179.8</v>
          </cell>
          <cell r="Q107">
            <v>1190.9000000000001</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P108">
            <v>919.3</v>
          </cell>
          <cell r="Q108">
            <v>929.8</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P109">
            <v>923.6</v>
          </cell>
          <cell r="Q109">
            <v>933.3</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P110">
            <v>1034.5</v>
          </cell>
          <cell r="Q110">
            <v>1045</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P111">
            <v>1020.3</v>
          </cell>
          <cell r="Q111">
            <v>1030.5999999999999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P112">
            <v>1009.6</v>
          </cell>
          <cell r="Q112">
            <v>1020.6</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P113">
            <v>982.7</v>
          </cell>
          <cell r="Q113">
            <v>992.7</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P114">
            <v>824</v>
          </cell>
          <cell r="Q114">
            <v>833.2</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P115">
            <v>895</v>
          </cell>
          <cell r="Q115">
            <v>904.8</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P116">
            <v>945</v>
          </cell>
          <cell r="Q116">
            <v>952.3</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P117">
            <v>1007.7</v>
          </cell>
          <cell r="Q117">
            <v>1017.6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P118">
            <v>854.3</v>
          </cell>
          <cell r="Q118">
            <v>860.5</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P119">
            <v>987.5</v>
          </cell>
          <cell r="Q119">
            <v>996.6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P120">
            <v>874.4</v>
          </cell>
          <cell r="Q120">
            <v>880.8</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P121">
            <v>1211.0999999999999</v>
          </cell>
          <cell r="Q121">
            <v>1220.7</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P122">
            <v>937</v>
          </cell>
          <cell r="Q122">
            <v>944.3</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P123">
            <v>1073</v>
          </cell>
          <cell r="Q123">
            <v>1080.8</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P124">
            <v>1019.9</v>
          </cell>
          <cell r="Q124">
            <v>1027.3</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P125">
            <v>969.7</v>
          </cell>
          <cell r="Q125">
            <v>977.4</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P126">
            <v>863.6</v>
          </cell>
          <cell r="Q126">
            <v>870.4</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P127">
            <v>930.5</v>
          </cell>
          <cell r="Q127">
            <v>938</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P128">
            <v>956.2</v>
          </cell>
          <cell r="Q128">
            <v>964.2</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P129">
            <v>1075.5999999999999</v>
          </cell>
          <cell r="Q129">
            <v>1083.8</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P130">
            <v>960.6</v>
          </cell>
          <cell r="Q130">
            <v>968.4</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P131">
            <v>922.9</v>
          </cell>
          <cell r="Q131">
            <v>931.2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P132">
            <v>1024.5</v>
          </cell>
          <cell r="Q132">
            <v>1032.7</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P133">
            <v>949.1</v>
          </cell>
          <cell r="Q133">
            <v>956.2</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P134">
            <v>1012.8</v>
          </cell>
          <cell r="Q134">
            <v>1021</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P135">
            <v>888</v>
          </cell>
          <cell r="Q135">
            <v>896.4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P136">
            <v>935.4</v>
          </cell>
          <cell r="Q136">
            <v>943.6</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P137">
            <v>908.4</v>
          </cell>
          <cell r="Q137">
            <v>916.8</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P138">
            <v>846.8</v>
          </cell>
          <cell r="Q138">
            <v>856.2</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P139">
            <v>962.1</v>
          </cell>
          <cell r="Q139">
            <v>975.8</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P140">
            <v>1054.9000000000001</v>
          </cell>
          <cell r="Q140">
            <v>1065.0999999999999</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P141">
            <v>1049.0999999999999</v>
          </cell>
          <cell r="Q141">
            <v>1060.9000000000001</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P142">
            <v>746.5</v>
          </cell>
          <cell r="Q142">
            <v>756.8</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P143">
            <v>880.5</v>
          </cell>
          <cell r="Q143">
            <v>890.8</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P144">
            <v>950.6</v>
          </cell>
          <cell r="Q144">
            <v>961.3</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P145">
            <v>867.1</v>
          </cell>
          <cell r="Q145">
            <v>881</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P146">
            <v>867.3</v>
          </cell>
          <cell r="Q146">
            <v>883</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P147">
            <v>1636.9</v>
          </cell>
          <cell r="Q147">
            <v>1649.2</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P148">
            <v>975.2</v>
          </cell>
          <cell r="Q148">
            <v>983.7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P149">
            <v>1070.5</v>
          </cell>
          <cell r="Q149">
            <v>1078.4000000000001</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P150">
            <v>832.3</v>
          </cell>
          <cell r="Q150">
            <v>838.5</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P151">
            <v>902.2</v>
          </cell>
          <cell r="Q151">
            <v>908.5</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P152">
            <v>1054.8</v>
          </cell>
          <cell r="Q152">
            <v>1063.2</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P153">
            <v>920.2</v>
          </cell>
          <cell r="Q153">
            <v>927.9</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P154">
            <v>959.2</v>
          </cell>
          <cell r="Q154">
            <v>966.7</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P155">
            <v>1083</v>
          </cell>
          <cell r="Q155">
            <v>1091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P156">
            <v>1049</v>
          </cell>
          <cell r="Q156">
            <v>1055.9000000000001</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P157">
            <v>1148</v>
          </cell>
          <cell r="Q157">
            <v>1155.4000000000001</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P158">
            <v>910.5</v>
          </cell>
          <cell r="Q158">
            <v>918.4</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P159">
            <v>977.5</v>
          </cell>
          <cell r="Q159">
            <v>984.4</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P160">
            <v>1138.5</v>
          </cell>
          <cell r="Q160">
            <v>1145.5</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P161">
            <v>975.3</v>
          </cell>
          <cell r="Q161">
            <v>981.8</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P162">
            <v>1107.0999999999999</v>
          </cell>
          <cell r="Q162">
            <v>1114.2</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P163">
            <v>991.7</v>
          </cell>
          <cell r="Q163">
            <v>998.7</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P164">
            <v>1186.5</v>
          </cell>
          <cell r="Q164">
            <v>1195.5</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P165">
            <v>899</v>
          </cell>
          <cell r="Q165">
            <v>905.5</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P166">
            <v>1051.8</v>
          </cell>
          <cell r="Q166">
            <v>1058.5999999999999</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P167">
            <v>991</v>
          </cell>
          <cell r="Q167">
            <v>998.7</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P168">
            <v>899.6</v>
          </cell>
          <cell r="Q168">
            <v>906.7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P169">
            <v>1108.5999999999999</v>
          </cell>
          <cell r="Q169">
            <v>1115.8</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P170">
            <v>1018.1</v>
          </cell>
          <cell r="Q170">
            <v>1025.4000000000001</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P171">
            <v>892</v>
          </cell>
          <cell r="Q171">
            <v>899.3</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P172">
            <v>960.5</v>
          </cell>
          <cell r="Q172">
            <v>968</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P173">
            <v>1102</v>
          </cell>
          <cell r="Q173">
            <v>1110.4000000000001</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P174">
            <v>951.5</v>
          </cell>
          <cell r="Q174">
            <v>959.8</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P175">
            <v>1019.5</v>
          </cell>
          <cell r="Q175">
            <v>1026.7</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P176">
            <v>892.7</v>
          </cell>
          <cell r="Q176">
            <v>899.6</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P177">
            <v>1279</v>
          </cell>
          <cell r="Q177">
            <v>1289.5999999999999</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P178">
            <v>1126.0999999999999</v>
          </cell>
          <cell r="Q178">
            <v>1132.8</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P179">
            <v>1021.2</v>
          </cell>
          <cell r="Q179">
            <v>1029.9000000000001</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P180">
            <v>1061.2</v>
          </cell>
          <cell r="Q180">
            <v>1068.4000000000001</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P181">
            <v>1110.9000000000001</v>
          </cell>
          <cell r="Q181">
            <v>1119</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P182">
            <v>1063.4000000000001</v>
          </cell>
          <cell r="Q182">
            <v>1070.0999999999999</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P183">
            <v>1160.7</v>
          </cell>
          <cell r="Q183">
            <v>1169.2</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P184">
            <v>1307</v>
          </cell>
          <cell r="Q184">
            <v>1313.6</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P185">
            <v>1049.5</v>
          </cell>
          <cell r="Q185">
            <v>1056.2</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P186">
            <v>1144.0999999999999</v>
          </cell>
          <cell r="Q186">
            <v>1150.9000000000001</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P187">
            <v>1084.4000000000001</v>
          </cell>
          <cell r="Q187">
            <v>1090.8</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P188">
            <v>1157.7</v>
          </cell>
          <cell r="Q188">
            <v>1164.9000000000001</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P189">
            <v>1171.3</v>
          </cell>
          <cell r="Q189">
            <v>1177.5999999999999</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P190">
            <v>969</v>
          </cell>
          <cell r="Q190">
            <v>975.4</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P191">
            <v>980.7</v>
          </cell>
          <cell r="Q191">
            <v>987.4</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P192">
            <v>989.8</v>
          </cell>
          <cell r="Q192">
            <v>996.8</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P193">
            <v>869.9</v>
          </cell>
          <cell r="Q193">
            <v>875.2</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P194">
            <v>939.5</v>
          </cell>
          <cell r="Q194">
            <v>946.6</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P195">
            <v>1073.5999999999999</v>
          </cell>
          <cell r="Q195">
            <v>1081.3</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P196">
            <v>921.2</v>
          </cell>
          <cell r="Q196">
            <v>928.5</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P197">
            <v>981.2</v>
          </cell>
          <cell r="Q197">
            <v>988.5</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P198">
            <v>1074.5</v>
          </cell>
          <cell r="Q198">
            <v>1082.2</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P199">
            <v>950.2</v>
          </cell>
          <cell r="Q199">
            <v>958.6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P200">
            <v>1014.8</v>
          </cell>
          <cell r="Q200">
            <v>1022.4</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P201">
            <v>908.7</v>
          </cell>
          <cell r="Q201">
            <v>915.8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P202">
            <v>861.6</v>
          </cell>
          <cell r="Q202">
            <v>868.7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P203">
            <v>999.7</v>
          </cell>
          <cell r="Q203">
            <v>1006.5</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P204">
            <v>846.8</v>
          </cell>
          <cell r="Q204">
            <v>853.1</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P205">
            <v>961.9</v>
          </cell>
          <cell r="Q205">
            <v>970.5</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P206">
            <v>1020.8</v>
          </cell>
          <cell r="Q206">
            <v>1027.5999999999999</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P207">
            <v>1064.4000000000001</v>
          </cell>
          <cell r="Q207">
            <v>1071.5999999999999</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P208">
            <v>936.2</v>
          </cell>
          <cell r="Q208">
            <v>942.7</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P209">
            <v>868.2</v>
          </cell>
          <cell r="Q209">
            <v>876.9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P210">
            <v>860.2</v>
          </cell>
          <cell r="Q210">
            <v>868.5</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P211">
            <v>869.7</v>
          </cell>
          <cell r="Q211">
            <v>878.9</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P212">
            <v>810.4</v>
          </cell>
          <cell r="Q212">
            <v>819.4</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P213">
            <v>842.6</v>
          </cell>
          <cell r="Q213">
            <v>850.1</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P214">
            <v>957.3</v>
          </cell>
          <cell r="Q214">
            <v>965.9</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P215">
            <v>977</v>
          </cell>
          <cell r="Q215">
            <v>985.5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P216">
            <v>986</v>
          </cell>
          <cell r="Q216">
            <v>994.3</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P217">
            <v>989.7</v>
          </cell>
          <cell r="Q217">
            <v>998.2</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P218">
            <v>942</v>
          </cell>
          <cell r="Q218">
            <v>949.8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efreshError="1">
        <row r="5">
          <cell r="I5">
            <v>216</v>
          </cell>
        </row>
        <row r="14">
          <cell r="D14">
            <v>51</v>
          </cell>
        </row>
      </sheetData>
      <sheetData sheetId="6" refreshError="1"/>
      <sheetData sheetId="7" refreshError="1">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efreshError="1">
        <row r="6">
          <cell r="G6">
            <v>32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9">
          <cell r="E19">
            <v>1</v>
          </cell>
        </row>
        <row r="25">
          <cell r="E25">
            <v>4.6399999999999997</v>
          </cell>
        </row>
        <row r="27">
          <cell r="E27">
            <v>11</v>
          </cell>
        </row>
        <row r="29">
          <cell r="E29">
            <v>6.5</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5">
          <cell r="E65">
            <v>4.5599999999999996</v>
          </cell>
        </row>
        <row r="71">
          <cell r="E71">
            <v>2</v>
          </cell>
        </row>
        <row r="73">
          <cell r="E73">
            <v>4</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21">
          <cell r="E21">
            <v>1</v>
          </cell>
        </row>
        <row r="23">
          <cell r="E23">
            <v>1</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9</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27">
          <cell r="E27">
            <v>11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CONT_ADI"/>
      <sheetName val="Datos"/>
      <sheetName val="aCCIDENTES%20DE%201995%20-%2019"/>
      <sheetName val="items"/>
      <sheetName val="ACTA DE MODIFICACION  (2)"/>
      <sheetName val="#¡REF"/>
      <sheetName val="Informe"/>
      <sheetName val="Seguim-16"/>
      <sheetName val="otros"/>
      <sheetName val="PRESUPUESTO"/>
      <sheetName val="\a  aaInformación GRUPO 4\A MIn"/>
      <sheetName val="Informacion"/>
      <sheetName val="INDICMICROEMP"/>
      <sheetName val="MATERIALES"/>
      <sheetName val="Datos Básicos"/>
      <sheetName val="SALARIOS"/>
      <sheetName val="SUB APU"/>
      <sheetName val="INV"/>
      <sheetName val="AASHTO"/>
      <sheetName val="PES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precios"/>
      <sheetName val="CANTIDADES"/>
      <sheetName val="1.1 RA2-026"/>
      <sheetName val="1.2 tub galv 3&quot;"/>
      <sheetName val="1.3 CANALIZACIÓN 2x3&quot;"/>
      <sheetName val="1.4 canalizacion 1x3&quot;"/>
      <sheetName val="1.5 RS3-003"/>
      <sheetName val="1.6 caja de piso telecom"/>
      <sheetName val=" 1.7 BAJANTE 2&quot;"/>
      <sheetName val="1.8canalizacion pvc 2x2"/>
      <sheetName val="2.1 gabinete trifa"/>
      <sheetName val="2.2 gabinete ml"/>
      <sheetName val=" 2.3 TABLERO 3F-5H 24C "/>
      <sheetName val="2.4 Tablero 3F-5H 24 ctos"/>
      <sheetName val="2.5 TABLERO 2F-4H 4C"/>
      <sheetName val="2.6 Tablero 3F-5H 18ctos"/>
      <sheetName val="2.7 Tablero 3F-5H 30ctos"/>
      <sheetName val="2.8 tablero 1f-5h 8cto"/>
      <sheetName val="2.9 1X20-1X30A"/>
      <sheetName val="2.10 2X50A"/>
      <sheetName val="2.11 3X20A "/>
      <sheetName val="2.12 3X100A  "/>
      <sheetName val="2.13 2X30A   "/>
      <sheetName val="3.1 3No2+1No2+1No2 "/>
      <sheetName val="3.2 2No.10+1No.10+1No.10"/>
      <sheetName val=" 3.3 3No.6+1No.8+No.8"/>
      <sheetName val="3.4 3No.6+1No.6+1No6"/>
      <sheetName val="3.5 1No10+1No10+1No10"/>
      <sheetName val="3.6 6No2-0+2No1-0"/>
      <sheetName val="3.7 3No8+1No8+1No8(2)"/>
      <sheetName val="3.8 3No2-0+1No1-0 (2)"/>
      <sheetName val="3.9 cable No 6 Cu desnudo"/>
      <sheetName val="3.10 cable No 8 Cu desnudo"/>
      <sheetName val="3.11 Cable 3x12"/>
      <sheetName val="3.12 Cable 5x8"/>
      <sheetName val="3.13 Cable 4x10"/>
      <sheetName val="3.14 Cable 4x12"/>
      <sheetName val=" 4.1 Bandeja 0,40x0,054"/>
      <sheetName val="4.2 Bandeja 0,30x0,054"/>
      <sheetName val="4.3 bandeja 0,20x0,054"/>
      <sheetName val="4.4 bandeja 0,10x0,054"/>
      <sheetName val="4.5 ducto metalico 12x5"/>
      <sheetName val="4.6 T EMT 3l4&quot;"/>
      <sheetName val=" 5.1 SALIDA toma"/>
      <sheetName val=" 5.2 SALIDA GFCI"/>
      <sheetName val="5.3 salida toma regulado"/>
      <sheetName val="5.4 SALIDA 240V"/>
      <sheetName val="6.1 S1"/>
      <sheetName val="6.2 2S1"/>
      <sheetName val=" 6.3 Salida ilum"/>
      <sheetName val="6.4 salida interruptor escala"/>
      <sheetName val="6.5 salida para sensor"/>
      <sheetName val="7.1 Luminaria hermetica 40w"/>
      <sheetName val="7.2 Luminaria hermetica 24w"/>
      <sheetName val="7.3 luminaria led 60x60"/>
      <sheetName val="7.4 Luminaria led bala 12w"/>
      <sheetName val="7.5 Luminaria led bala 18w "/>
      <sheetName val="7.6 Luminaria tipo tortuga"/>
      <sheetName val=" 7.7 Luminaria emergencia"/>
      <sheetName val="8.1Rack 42UR"/>
      <sheetName val="8.2 salida voz o datos 6A"/>
      <sheetName val="8.3 Pac cord 3m"/>
      <sheetName val="8.4 pach panel 24"/>
      <sheetName val="8.5 pach cord 6A"/>
      <sheetName val="8.6 cable UTP 6A"/>
      <sheetName val="8.7 puntos de red"/>
      <sheetName val="9.1 punta"/>
      <sheetName val="9.2 cable AL 10"/>
      <sheetName val="9.3 conector bimetalico"/>
      <sheetName val="9.4 caja de paso 30x30"/>
      <sheetName val="9.5 aviso de peligro"/>
      <sheetName val="9.6 tuberia gal 3-4"/>
      <sheetName val="9.7 cable Cu desnudo 1-0"/>
      <sheetName val="9.8 varilla copperweld"/>
      <sheetName val="9.9 salodadura exotermica"/>
      <sheetName val="9.10 medida de puesta a tierra"/>
      <sheetName val="9.11 caja intemperie 15x20x10"/>
      <sheetName val="10.1 CAJA 4x4"/>
      <sheetName val="10.2 CAJA 12x12x5"/>
      <sheetName val="10.3 sensor de presencia"/>
      <sheetName val="10.4 30 kVAUPS"/>
      <sheetName val="10.5 UPS 3 kva"/>
      <sheetName val="10.6 sensor de movimiento"/>
      <sheetName val="10.7 salida hmdi"/>
      <sheetName val="10.8 certificacio ret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PROG. Y FLUJO"/>
      <sheetName val="PRESUPUESTO"/>
      <sheetName val="Hoja1"/>
      <sheetName val="Hoja2"/>
      <sheetName val="Hoja3"/>
      <sheetName val="CANTIDADES"/>
      <sheetName val="A.P.U."/>
      <sheetName val="Matriz"/>
      <sheetName val="A.P.U.electricos"/>
      <sheetName val="CADENA DE VALOR"/>
      <sheetName val="INSUMOS"/>
      <sheetName val="AIU"/>
      <sheetName val="INTERVENTORIA"/>
      <sheetName val="F.M 2,4"/>
      <sheetName val="Presupuesto PMA"/>
      <sheetName val="Presupuesto PAPSO"/>
      <sheetName val="#frentes_de_obra"/>
    </sheetNames>
    <sheetDataSet>
      <sheetData sheetId="0"/>
      <sheetData sheetId="1"/>
      <sheetData sheetId="2">
        <row r="471">
          <cell r="G471">
            <v>12244507088</v>
          </cell>
        </row>
        <row r="474">
          <cell r="F474">
            <v>0.05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Tabla Salari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sheetNames>
    <definedNames>
      <definedName name="absc"/>
    </defined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 val="AIU"/>
      <sheetName val="VentaMes"/>
      <sheetName val="ForPago"/>
      <sheetName val="PryFinc"/>
      <sheetName val="APO"/>
      <sheetName val="Tecn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row r="8">
          <cell r="G8">
            <v>32500000.417525001</v>
          </cell>
        </row>
      </sheetData>
      <sheetData sheetId="2"/>
      <sheetData sheetId="3"/>
      <sheetData sheetId="4"/>
      <sheetData sheetId="5"/>
      <sheetData sheetId="6"/>
      <sheetData sheetId="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t="str">
            <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t="str">
            <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t="str">
            <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t="str">
            <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t="str">
            <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t="str">
            <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t="str">
            <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t="str">
            <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aCCIDENTES DE 1995 - 1996.xls"/>
    </sheetNames>
    <definedNames>
      <definedName name="absc"/>
    </definedNames>
    <sheetDataSet>
      <sheetData sheetId="0" refreshError="1"/>
      <sheetData sheetId="1" refreshError="1"/>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 y R"/>
      <sheetName val="Solado 5cm"/>
      <sheetName val="MANO DE OBRA"/>
      <sheetName val="INSUMOS"/>
    </sheetNames>
    <sheetDataSet>
      <sheetData sheetId="0" refreshError="1"/>
      <sheetData sheetId="1" refreshError="1"/>
      <sheetData sheetId="2" refreshError="1"/>
      <sheetData sheetId="3" refreshError="1"/>
      <sheetData sheetId="4" refreshError="1">
        <row r="84">
          <cell r="F84">
            <v>0.27</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resupuesto"/>
      <sheetName val="APUS"/>
      <sheetName val="REFEREN"/>
      <sheetName val="Hoja1"/>
    </sheetNames>
    <sheetDataSet>
      <sheetData sheetId="0"/>
      <sheetData sheetId="1"/>
      <sheetData sheetId="2"/>
      <sheetData sheetId="3">
        <row r="3">
          <cell r="C3" t="str">
            <v>SUMINISTRO E INSTALACIÓN DEL SISTEMA DE AIRE ACONDICIONADO DEL EDIFICIO DE LABORATORIOS DE LA ESCUELA DE INGENIERÍA MECÁNICA DE LA UNIVERSIDAD INDUSTRIAL DE SANTANDER</v>
          </cell>
        </row>
        <row r="12">
          <cell r="C12">
            <v>135000</v>
          </cell>
        </row>
        <row r="14">
          <cell r="C14">
            <v>50000</v>
          </cell>
        </row>
        <row r="15">
          <cell r="C15">
            <v>1.05</v>
          </cell>
        </row>
      </sheetData>
      <sheetData sheetId="4"/>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_Dis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Prod__x_Nivel"/>
      <sheetName val="CRONOG_"/>
      <sheetName val="BASE_DATOS"/>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Prod__x_Nivel"/>
      <sheetName val="CRONOG_"/>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DATOS GENERALES"/>
      <sheetName val="RESUMEN GRAL"/>
      <sheetName val="PRESUPUESTO OXY"/>
      <sheetName val="Materiales"/>
      <sheetName val="MANO DE OBRA"/>
      <sheetName val="MANO DE OBRA CIVIL"/>
      <sheetName val="EQUIPO"/>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DAT EQUIP"/>
      <sheetName val="CONSUMOHORA-EQUIPO"/>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sheetData sheetId="2" refreshError="1">
        <row r="12">
          <cell r="H12" t="str">
            <v>RENDIMIENTO</v>
          </cell>
        </row>
        <row r="13">
          <cell r="A13">
            <v>1</v>
          </cell>
          <cell r="B13" t="str">
            <v>Excavaciones manuales Profundidad entre 0.31 y 0.7 m</v>
          </cell>
          <cell r="C13" t="str">
            <v>m3</v>
          </cell>
          <cell r="D13">
            <v>287920</v>
          </cell>
          <cell r="E13">
            <v>1</v>
          </cell>
          <cell r="F13">
            <v>287920</v>
          </cell>
          <cell r="H13">
            <v>4.9000000000000004</v>
          </cell>
          <cell r="Q13">
            <v>6</v>
          </cell>
          <cell r="R13">
            <v>4.9000000000000004</v>
          </cell>
          <cell r="S13">
            <v>4</v>
          </cell>
        </row>
        <row r="14">
          <cell r="A14">
            <v>2</v>
          </cell>
          <cell r="B14" t="str">
            <v>Excavaciones apoyadas con Retroexcavadora</v>
          </cell>
          <cell r="C14" t="str">
            <v>m3</v>
          </cell>
          <cell r="D14">
            <v>95784</v>
          </cell>
          <cell r="E14">
            <v>1</v>
          </cell>
          <cell r="F14">
            <v>95784</v>
          </cell>
          <cell r="H14">
            <v>10</v>
          </cell>
          <cell r="Q14">
            <v>12</v>
          </cell>
          <cell r="R14">
            <v>10</v>
          </cell>
          <cell r="S14">
            <v>8</v>
          </cell>
        </row>
        <row r="15">
          <cell r="A15">
            <v>3</v>
          </cell>
          <cell r="B15" t="str">
            <v>Concreto de limpieza e = 0.05 m; e= 2000 psi</v>
          </cell>
          <cell r="C15" t="str">
            <v>m2</v>
          </cell>
          <cell r="D15">
            <v>62146</v>
          </cell>
          <cell r="E15">
            <v>1</v>
          </cell>
          <cell r="F15">
            <v>62146</v>
          </cell>
          <cell r="H15">
            <v>50</v>
          </cell>
          <cell r="Q15">
            <v>60</v>
          </cell>
          <cell r="R15">
            <v>50</v>
          </cell>
          <cell r="S15">
            <v>40</v>
          </cell>
        </row>
        <row r="16">
          <cell r="A16">
            <v>4</v>
          </cell>
          <cell r="B16" t="str">
            <v>Concreto ciclopeo 2,500 PSI</v>
          </cell>
          <cell r="C16" t="str">
            <v>m3</v>
          </cell>
          <cell r="D16">
            <v>1016025</v>
          </cell>
          <cell r="E16">
            <v>1</v>
          </cell>
          <cell r="F16">
            <v>1016025</v>
          </cell>
          <cell r="H16">
            <v>4.5</v>
          </cell>
          <cell r="Q16">
            <v>6</v>
          </cell>
          <cell r="R16">
            <v>4.5</v>
          </cell>
          <cell r="S16">
            <v>3.5</v>
          </cell>
        </row>
        <row r="17">
          <cell r="A17">
            <v>5</v>
          </cell>
          <cell r="B17" t="str">
            <v>Concreto 3.000 psi estructuras de cimentación (vigas, zapatas)</v>
          </cell>
          <cell r="C17" t="str">
            <v>m3</v>
          </cell>
          <cell r="D17">
            <v>1656494</v>
          </cell>
          <cell r="E17">
            <v>1</v>
          </cell>
          <cell r="F17">
            <v>1656494</v>
          </cell>
          <cell r="H17">
            <v>2.5</v>
          </cell>
          <cell r="Q17">
            <v>3</v>
          </cell>
          <cell r="R17">
            <v>2.5</v>
          </cell>
          <cell r="S17">
            <v>2</v>
          </cell>
        </row>
        <row r="18">
          <cell r="A18">
            <v>6</v>
          </cell>
          <cell r="B18" t="str">
            <v>Concreto 3.000 psi estructuras de cimentación (placas)</v>
          </cell>
          <cell r="C18" t="str">
            <v>m3</v>
          </cell>
          <cell r="D18">
            <v>1444985</v>
          </cell>
          <cell r="E18">
            <v>1</v>
          </cell>
          <cell r="F18">
            <v>1444985</v>
          </cell>
          <cell r="H18">
            <v>3</v>
          </cell>
          <cell r="Q18">
            <v>3.5</v>
          </cell>
          <cell r="R18">
            <v>3</v>
          </cell>
          <cell r="S18">
            <v>2.5</v>
          </cell>
        </row>
        <row r="19">
          <cell r="A19">
            <v>7</v>
          </cell>
          <cell r="B19" t="str">
            <v xml:space="preserve">Concreto 3,000 psi Cajas de Válvulas </v>
          </cell>
          <cell r="C19" t="str">
            <v>m3</v>
          </cell>
          <cell r="D19">
            <v>1973156</v>
          </cell>
          <cell r="E19">
            <v>1</v>
          </cell>
          <cell r="F19">
            <v>1973156</v>
          </cell>
          <cell r="H19">
            <v>2.2000000000000002</v>
          </cell>
          <cell r="Q19">
            <v>2.5</v>
          </cell>
          <cell r="R19">
            <v>2.2000000000000002</v>
          </cell>
          <cell r="S19">
            <v>1.8</v>
          </cell>
        </row>
        <row r="20">
          <cell r="A20">
            <v>8</v>
          </cell>
          <cell r="B20" t="str">
            <v>Concreto aéreo 3.000 psi (vigas y placas de entrepiso)</v>
          </cell>
          <cell r="C20" t="str">
            <v>m3</v>
          </cell>
          <cell r="D20">
            <v>2958630</v>
          </cell>
          <cell r="E20">
            <v>1</v>
          </cell>
          <cell r="F20">
            <v>2958630</v>
          </cell>
          <cell r="H20">
            <v>1.3</v>
          </cell>
          <cell r="Q20">
            <v>1.4</v>
          </cell>
          <cell r="R20">
            <v>1.3</v>
          </cell>
          <cell r="S20">
            <v>1.2</v>
          </cell>
        </row>
        <row r="21">
          <cell r="A21">
            <v>9</v>
          </cell>
          <cell r="B21" t="str">
            <v>Concreto 3.000 psi estructuras verticales (columnas y muros) y vigas aereas</v>
          </cell>
          <cell r="C21" t="str">
            <v>m3</v>
          </cell>
          <cell r="D21">
            <v>2656356</v>
          </cell>
          <cell r="E21">
            <v>1</v>
          </cell>
          <cell r="F21">
            <v>2656356</v>
          </cell>
          <cell r="H21">
            <v>1.5</v>
          </cell>
          <cell r="Q21">
            <v>1.6</v>
          </cell>
          <cell r="R21">
            <v>1.5</v>
          </cell>
          <cell r="S21">
            <v>1.3</v>
          </cell>
        </row>
        <row r="22">
          <cell r="A22">
            <v>10</v>
          </cell>
          <cell r="B22" t="str">
            <v>Concreto 3.000 psi reforzado con malla electrosoldada (ej, Q7)</v>
          </cell>
          <cell r="C22" t="str">
            <v>m3</v>
          </cell>
          <cell r="D22">
            <v>1699643</v>
          </cell>
          <cell r="E22">
            <v>1</v>
          </cell>
          <cell r="F22">
            <v>1699643</v>
          </cell>
          <cell r="H22">
            <v>2.6</v>
          </cell>
          <cell r="Q22">
            <v>3.5</v>
          </cell>
          <cell r="R22">
            <v>2.6</v>
          </cell>
          <cell r="S22">
            <v>1.6</v>
          </cell>
        </row>
        <row r="23">
          <cell r="A23">
            <v>11</v>
          </cell>
          <cell r="B23" t="str">
            <v>Concreto 3.000 psi prefabricado (soportería)</v>
          </cell>
          <cell r="C23" t="str">
            <v>m3</v>
          </cell>
          <cell r="D23">
            <v>2131615</v>
          </cell>
          <cell r="E23">
            <v>1</v>
          </cell>
          <cell r="F23">
            <v>2131615</v>
          </cell>
          <cell r="H23">
            <v>2</v>
          </cell>
          <cell r="Q23">
            <v>2.5</v>
          </cell>
          <cell r="R23">
            <v>2</v>
          </cell>
          <cell r="S23">
            <v>1.5</v>
          </cell>
        </row>
        <row r="24">
          <cell r="A24">
            <v>12</v>
          </cell>
          <cell r="B24" t="str">
            <v>Acero de refuerzo figurado</v>
          </cell>
          <cell r="C24" t="str">
            <v>Kg</v>
          </cell>
          <cell r="D24">
            <v>9041</v>
          </cell>
          <cell r="E24">
            <v>1</v>
          </cell>
          <cell r="F24">
            <v>9041</v>
          </cell>
          <cell r="H24">
            <v>200</v>
          </cell>
          <cell r="Q24">
            <v>250</v>
          </cell>
          <cell r="R24">
            <v>200</v>
          </cell>
          <cell r="S24">
            <v>150</v>
          </cell>
        </row>
        <row r="25">
          <cell r="A25">
            <v>13</v>
          </cell>
          <cell r="B25" t="str">
            <v>Mampostería Bloque No. 5 e = 0.12m</v>
          </cell>
          <cell r="C25" t="str">
            <v>m2</v>
          </cell>
          <cell r="D25">
            <v>93778</v>
          </cell>
          <cell r="E25">
            <v>1</v>
          </cell>
          <cell r="F25">
            <v>93778</v>
          </cell>
          <cell r="H25">
            <v>14</v>
          </cell>
          <cell r="Q25">
            <v>16</v>
          </cell>
          <cell r="R25">
            <v>14</v>
          </cell>
          <cell r="S25">
            <v>12</v>
          </cell>
        </row>
        <row r="26">
          <cell r="A26">
            <v>14</v>
          </cell>
          <cell r="B26" t="str">
            <v>Mampostería Ladrillo Tolete e = 0.07</v>
          </cell>
          <cell r="C26" t="str">
            <v>m2</v>
          </cell>
          <cell r="D26">
            <v>147230</v>
          </cell>
          <cell r="E26">
            <v>1</v>
          </cell>
          <cell r="F26">
            <v>147230</v>
          </cell>
          <cell r="H26">
            <v>9</v>
          </cell>
          <cell r="Q26">
            <v>10</v>
          </cell>
          <cell r="R26">
            <v>9</v>
          </cell>
          <cell r="S26">
            <v>8</v>
          </cell>
        </row>
        <row r="27">
          <cell r="A27">
            <v>15</v>
          </cell>
          <cell r="B27" t="str">
            <v>Mampostería Ladrillo Tolete e = 0.12</v>
          </cell>
          <cell r="C27" t="str">
            <v>m2</v>
          </cell>
          <cell r="D27">
            <v>226456</v>
          </cell>
          <cell r="E27">
            <v>1</v>
          </cell>
          <cell r="F27">
            <v>226456</v>
          </cell>
          <cell r="H27">
            <v>6</v>
          </cell>
          <cell r="Q27">
            <v>7</v>
          </cell>
          <cell r="R27">
            <v>6</v>
          </cell>
          <cell r="S27">
            <v>5</v>
          </cell>
        </row>
        <row r="28">
          <cell r="A28">
            <v>16</v>
          </cell>
          <cell r="B28" t="str">
            <v>Mampostería Ladrillo Tolete e = 0.25</v>
          </cell>
          <cell r="C28" t="str">
            <v>m2</v>
          </cell>
          <cell r="D28">
            <v>333183</v>
          </cell>
          <cell r="E28">
            <v>1</v>
          </cell>
          <cell r="F28">
            <v>333183</v>
          </cell>
          <cell r="H28">
            <v>4.8000000000000007</v>
          </cell>
          <cell r="Q28">
            <v>5</v>
          </cell>
          <cell r="R28">
            <v>4.8000000000000007</v>
          </cell>
          <cell r="S28">
            <v>4.5</v>
          </cell>
        </row>
        <row r="29">
          <cell r="A29">
            <v>17</v>
          </cell>
          <cell r="B29" t="str">
            <v>Pañete  1:3 e= 2cm</v>
          </cell>
          <cell r="C29" t="str">
            <v>m2</v>
          </cell>
          <cell r="D29">
            <v>69599</v>
          </cell>
          <cell r="E29">
            <v>1</v>
          </cell>
          <cell r="F29">
            <v>69599</v>
          </cell>
          <cell r="H29">
            <v>15</v>
          </cell>
          <cell r="Q29">
            <v>18</v>
          </cell>
          <cell r="R29">
            <v>15</v>
          </cell>
          <cell r="S29">
            <v>12</v>
          </cell>
        </row>
        <row r="30">
          <cell r="A30">
            <v>18</v>
          </cell>
          <cell r="B30" t="str">
            <v>Estuco y pintura a 3 manos</v>
          </cell>
          <cell r="C30" t="str">
            <v>m2</v>
          </cell>
          <cell r="D30">
            <v>42229</v>
          </cell>
          <cell r="E30">
            <v>1</v>
          </cell>
          <cell r="F30">
            <v>42229</v>
          </cell>
          <cell r="H30">
            <v>18</v>
          </cell>
          <cell r="Q30">
            <v>20</v>
          </cell>
          <cell r="R30">
            <v>18</v>
          </cell>
          <cell r="S30">
            <v>16</v>
          </cell>
        </row>
        <row r="31">
          <cell r="A31">
            <v>19</v>
          </cell>
          <cell r="B31" t="str">
            <v>Pintura muros exterior a tres manos Coraza o similar</v>
          </cell>
          <cell r="C31" t="str">
            <v>m2</v>
          </cell>
          <cell r="D31">
            <v>33628</v>
          </cell>
          <cell r="E31">
            <v>1</v>
          </cell>
          <cell r="F31">
            <v>33628</v>
          </cell>
          <cell r="H31">
            <v>30</v>
          </cell>
          <cell r="Q31">
            <v>40</v>
          </cell>
          <cell r="R31">
            <v>30</v>
          </cell>
          <cell r="S31">
            <v>20</v>
          </cell>
        </row>
        <row r="32">
          <cell r="A32">
            <v>20</v>
          </cell>
          <cell r="B32" t="str">
            <v>Enchape (pisos y paredes) según especificación</v>
          </cell>
          <cell r="C32" t="str">
            <v>m2</v>
          </cell>
          <cell r="D32">
            <v>156130</v>
          </cell>
          <cell r="E32">
            <v>1</v>
          </cell>
          <cell r="F32">
            <v>156130</v>
          </cell>
          <cell r="H32">
            <v>7</v>
          </cell>
          <cell r="Q32">
            <v>8</v>
          </cell>
          <cell r="R32">
            <v>7</v>
          </cell>
          <cell r="S32">
            <v>6</v>
          </cell>
        </row>
        <row r="33">
          <cell r="A33">
            <v>21</v>
          </cell>
          <cell r="B33" t="str">
            <v>Pisos en baldosa (GRES)</v>
          </cell>
          <cell r="C33" t="str">
            <v>m2</v>
          </cell>
          <cell r="D33">
            <v>95090</v>
          </cell>
          <cell r="E33">
            <v>1</v>
          </cell>
          <cell r="F33">
            <v>95090</v>
          </cell>
          <cell r="H33">
            <v>10</v>
          </cell>
          <cell r="Q33">
            <v>12</v>
          </cell>
          <cell r="R33">
            <v>10</v>
          </cell>
          <cell r="S33">
            <v>8</v>
          </cell>
        </row>
        <row r="34">
          <cell r="A34">
            <v>22</v>
          </cell>
          <cell r="B34" t="str">
            <v xml:space="preserve">Sacos de arena cemento relación 6:1 </v>
          </cell>
          <cell r="C34" t="str">
            <v>m3</v>
          </cell>
          <cell r="D34">
            <v>896368</v>
          </cell>
          <cell r="E34">
            <v>1</v>
          </cell>
          <cell r="F34">
            <v>896368</v>
          </cell>
          <cell r="H34">
            <v>4</v>
          </cell>
          <cell r="Q34">
            <v>5</v>
          </cell>
          <cell r="R34">
            <v>4</v>
          </cell>
          <cell r="S34">
            <v>3</v>
          </cell>
        </row>
        <row r="35">
          <cell r="A35">
            <v>23</v>
          </cell>
          <cell r="B35" t="str">
            <v>Sacos de arena</v>
          </cell>
          <cell r="C35" t="str">
            <v>m3</v>
          </cell>
          <cell r="D35">
            <v>429129</v>
          </cell>
          <cell r="E35">
            <v>1</v>
          </cell>
          <cell r="F35">
            <v>429129</v>
          </cell>
          <cell r="H35">
            <v>3</v>
          </cell>
          <cell r="Q35">
            <v>4</v>
          </cell>
          <cell r="R35">
            <v>3</v>
          </cell>
          <cell r="S35">
            <v>2</v>
          </cell>
        </row>
        <row r="36">
          <cell r="A36">
            <v>24</v>
          </cell>
          <cell r="B36" t="str">
            <v>Relleno estructural en base granular B-600 compactado manualmente (95% próctor)</v>
          </cell>
          <cell r="C36" t="str">
            <v>m3</v>
          </cell>
          <cell r="D36">
            <v>87488</v>
          </cell>
          <cell r="E36">
            <v>1</v>
          </cell>
          <cell r="F36">
            <v>87488</v>
          </cell>
          <cell r="H36">
            <v>12</v>
          </cell>
          <cell r="O36" t="str">
            <v>Compactado El precio del recebo incluye el transporte</v>
          </cell>
          <cell r="Q36">
            <v>16</v>
          </cell>
          <cell r="R36">
            <v>12</v>
          </cell>
          <cell r="S36">
            <v>8</v>
          </cell>
        </row>
        <row r="37">
          <cell r="A37">
            <v>25</v>
          </cell>
          <cell r="B37" t="str">
            <v>Relleno estructural en arena compactado manualmente (85% densidad relativa)</v>
          </cell>
          <cell r="C37" t="str">
            <v>m3</v>
          </cell>
          <cell r="D37">
            <v>115925</v>
          </cell>
          <cell r="E37">
            <v>1</v>
          </cell>
          <cell r="F37">
            <v>115925</v>
          </cell>
          <cell r="H37">
            <v>12</v>
          </cell>
          <cell r="Q37">
            <v>16</v>
          </cell>
          <cell r="R37">
            <v>12</v>
          </cell>
          <cell r="S37">
            <v>8</v>
          </cell>
        </row>
        <row r="38">
          <cell r="A38">
            <v>26</v>
          </cell>
          <cell r="B38" t="str">
            <v>Rellenos estructural en recebo compactado manualmente (95% próctor)</v>
          </cell>
          <cell r="C38" t="str">
            <v>m3</v>
          </cell>
          <cell r="D38">
            <v>206738</v>
          </cell>
          <cell r="E38">
            <v>1</v>
          </cell>
          <cell r="F38">
            <v>206738</v>
          </cell>
          <cell r="H38">
            <v>8</v>
          </cell>
          <cell r="Q38">
            <v>10</v>
          </cell>
          <cell r="R38">
            <v>8</v>
          </cell>
          <cell r="S38">
            <v>6</v>
          </cell>
        </row>
        <row r="39">
          <cell r="A39">
            <v>27</v>
          </cell>
          <cell r="B39" t="str">
            <v>Rellenos fluído con Sika Lightcrete</v>
          </cell>
          <cell r="C39" t="str">
            <v>m3</v>
          </cell>
          <cell r="D39">
            <v>440309</v>
          </cell>
          <cell r="E39">
            <v>1</v>
          </cell>
          <cell r="F39">
            <v>440309</v>
          </cell>
          <cell r="H39">
            <v>9.5</v>
          </cell>
          <cell r="Q39">
            <v>13</v>
          </cell>
          <cell r="R39">
            <v>9.5</v>
          </cell>
          <cell r="S39">
            <v>8</v>
          </cell>
        </row>
        <row r="40">
          <cell r="A40">
            <v>28</v>
          </cell>
          <cell r="B40" t="str">
            <v>Juntas de dilatación</v>
          </cell>
          <cell r="C40" t="str">
            <v>ml</v>
          </cell>
          <cell r="D40">
            <v>33218</v>
          </cell>
          <cell r="E40">
            <v>1</v>
          </cell>
          <cell r="F40">
            <v>33218</v>
          </cell>
          <cell r="H40">
            <v>35</v>
          </cell>
          <cell r="Q40">
            <v>40</v>
          </cell>
          <cell r="R40">
            <v>35</v>
          </cell>
          <cell r="S40">
            <v>27</v>
          </cell>
        </row>
        <row r="41">
          <cell r="A41">
            <v>29</v>
          </cell>
          <cell r="B41" t="str">
            <v xml:space="preserve">Grouting </v>
          </cell>
          <cell r="C41" t="str">
            <v>m3</v>
          </cell>
          <cell r="D41">
            <v>887955</v>
          </cell>
          <cell r="E41">
            <v>1</v>
          </cell>
          <cell r="F41">
            <v>887955</v>
          </cell>
          <cell r="H41">
            <v>5</v>
          </cell>
          <cell r="Q41">
            <v>8</v>
          </cell>
          <cell r="R41">
            <v>5</v>
          </cell>
          <cell r="S41">
            <v>4</v>
          </cell>
        </row>
        <row r="42">
          <cell r="A42">
            <v>30</v>
          </cell>
          <cell r="B42" t="str">
            <v xml:space="preserve">Acometida sanitaria PVCS 6" </v>
          </cell>
          <cell r="C42" t="str">
            <v>ml</v>
          </cell>
          <cell r="D42">
            <v>300440</v>
          </cell>
          <cell r="E42">
            <v>1</v>
          </cell>
          <cell r="F42">
            <v>300440</v>
          </cell>
          <cell r="H42">
            <v>4.8</v>
          </cell>
          <cell r="Q42">
            <v>7</v>
          </cell>
          <cell r="R42">
            <v>4.8</v>
          </cell>
          <cell r="S42">
            <v>2.5</v>
          </cell>
        </row>
        <row r="43">
          <cell r="A43">
            <v>31</v>
          </cell>
          <cell r="B43" t="str">
            <v>Acometida hidráulica 1 1/2" RDE 21 (muro existente)</v>
          </cell>
          <cell r="C43" t="str">
            <v>ml</v>
          </cell>
          <cell r="D43">
            <v>103474</v>
          </cell>
          <cell r="E43">
            <v>1</v>
          </cell>
          <cell r="F43">
            <v>103474</v>
          </cell>
          <cell r="H43">
            <v>8</v>
          </cell>
          <cell r="Q43">
            <v>10</v>
          </cell>
          <cell r="R43">
            <v>8</v>
          </cell>
          <cell r="S43">
            <v>7</v>
          </cell>
        </row>
        <row r="44">
          <cell r="A44">
            <v>32</v>
          </cell>
          <cell r="B44" t="str">
            <v>Acometida eléctrica de 3/4" en tubería conduit PVC</v>
          </cell>
          <cell r="C44" t="str">
            <v>ml</v>
          </cell>
          <cell r="D44">
            <v>28994</v>
          </cell>
          <cell r="E44">
            <v>1</v>
          </cell>
          <cell r="F44">
            <v>28994</v>
          </cell>
          <cell r="H44">
            <v>50</v>
          </cell>
          <cell r="Q44">
            <v>60</v>
          </cell>
          <cell r="R44">
            <v>50</v>
          </cell>
          <cell r="S44">
            <v>40</v>
          </cell>
        </row>
        <row r="45">
          <cell r="A45">
            <v>33</v>
          </cell>
          <cell r="B45" t="str">
            <v>Punto sanitario (lavamanos)</v>
          </cell>
          <cell r="C45" t="str">
            <v>un</v>
          </cell>
          <cell r="D45" t="e">
            <v>#DIV/0!</v>
          </cell>
          <cell r="E45">
            <v>1</v>
          </cell>
          <cell r="F45" t="e">
            <v>#DIV/0!</v>
          </cell>
          <cell r="H45">
            <v>0</v>
          </cell>
          <cell r="O45" t="str">
            <v>1p+3ay+2a+2pl</v>
          </cell>
          <cell r="Q45">
            <v>9</v>
          </cell>
          <cell r="R45">
            <v>7</v>
          </cell>
          <cell r="S45">
            <v>5</v>
          </cell>
        </row>
        <row r="46">
          <cell r="A46">
            <v>34</v>
          </cell>
          <cell r="B46" t="str">
            <v>Punto eléctrico (salida para toma trifasica)</v>
          </cell>
          <cell r="C46" t="str">
            <v>un</v>
          </cell>
          <cell r="D46">
            <v>278916</v>
          </cell>
          <cell r="E46">
            <v>1</v>
          </cell>
          <cell r="F46">
            <v>278916</v>
          </cell>
          <cell r="H46">
            <v>5</v>
          </cell>
          <cell r="Q46">
            <v>9</v>
          </cell>
          <cell r="R46">
            <v>5</v>
          </cell>
          <cell r="S46">
            <v>3</v>
          </cell>
        </row>
        <row r="47">
          <cell r="A47">
            <v>35</v>
          </cell>
          <cell r="B47" t="str">
            <v>Punto hidráulico 1/2"</v>
          </cell>
          <cell r="C47" t="str">
            <v>un</v>
          </cell>
          <cell r="D47">
            <v>91458</v>
          </cell>
          <cell r="E47">
            <v>1</v>
          </cell>
          <cell r="F47">
            <v>91458</v>
          </cell>
          <cell r="H47">
            <v>12</v>
          </cell>
          <cell r="Q47">
            <v>14</v>
          </cell>
          <cell r="R47">
            <v>12</v>
          </cell>
          <cell r="S47">
            <v>10</v>
          </cell>
        </row>
        <row r="48">
          <cell r="A48">
            <v>36</v>
          </cell>
          <cell r="B48" t="str">
            <v>Demolición de concretos Estructurales</v>
          </cell>
          <cell r="C48" t="str">
            <v>m3</v>
          </cell>
          <cell r="D48">
            <v>145671</v>
          </cell>
          <cell r="E48">
            <v>1</v>
          </cell>
          <cell r="F48">
            <v>145671</v>
          </cell>
          <cell r="H48">
            <v>10</v>
          </cell>
          <cell r="O48" t="str">
            <v>4of+1a</v>
          </cell>
          <cell r="Q48">
            <v>15</v>
          </cell>
          <cell r="R48">
            <v>10</v>
          </cell>
          <cell r="S48">
            <v>7</v>
          </cell>
        </row>
        <row r="49">
          <cell r="A49">
            <v>37</v>
          </cell>
          <cell r="B49" t="str">
            <v>Demolición de pavimentos</v>
          </cell>
          <cell r="C49" t="str">
            <v>m3</v>
          </cell>
          <cell r="D49">
            <v>98178</v>
          </cell>
          <cell r="E49">
            <v>1</v>
          </cell>
          <cell r="F49">
            <v>98178</v>
          </cell>
          <cell r="H49">
            <v>15</v>
          </cell>
          <cell r="Q49">
            <v>19</v>
          </cell>
          <cell r="R49">
            <v>15</v>
          </cell>
          <cell r="S49">
            <v>13</v>
          </cell>
        </row>
        <row r="50">
          <cell r="A50">
            <v>38</v>
          </cell>
          <cell r="B50" t="str">
            <v>Cerramiento en malla eslabonada hueco 2"X2", tubería galvanizada con base en concreto en c/poste</v>
          </cell>
          <cell r="C50" t="str">
            <v>m2</v>
          </cell>
          <cell r="D50">
            <v>651276</v>
          </cell>
          <cell r="E50">
            <v>1</v>
          </cell>
          <cell r="F50">
            <v>651276</v>
          </cell>
          <cell r="H50">
            <v>5</v>
          </cell>
          <cell r="O50" t="str">
            <v>H= 2.0 MTS</v>
          </cell>
          <cell r="Q50">
            <v>9</v>
          </cell>
          <cell r="R50">
            <v>5</v>
          </cell>
          <cell r="S50">
            <v>3</v>
          </cell>
        </row>
        <row r="51">
          <cell r="A51">
            <v>39</v>
          </cell>
          <cell r="B51" t="str">
            <v>Instalación de malla concertina de 24", 36"y 48".</v>
          </cell>
          <cell r="C51" t="str">
            <v>ml</v>
          </cell>
          <cell r="D51">
            <v>11973</v>
          </cell>
          <cell r="E51">
            <v>1</v>
          </cell>
          <cell r="F51">
            <v>11973</v>
          </cell>
          <cell r="H51">
            <v>80</v>
          </cell>
          <cell r="Q51">
            <v>95</v>
          </cell>
          <cell r="R51">
            <v>80</v>
          </cell>
          <cell r="S51">
            <v>70</v>
          </cell>
        </row>
        <row r="52">
          <cell r="A52">
            <v>40</v>
          </cell>
          <cell r="B52" t="str">
            <v>Transporte de materiales dentro del campo</v>
          </cell>
          <cell r="C52" t="str">
            <v>m3-km</v>
          </cell>
          <cell r="D52">
            <v>1266</v>
          </cell>
          <cell r="E52">
            <v>1</v>
          </cell>
          <cell r="F52">
            <v>1266</v>
          </cell>
          <cell r="H52">
            <v>600</v>
          </cell>
          <cell r="Q52">
            <v>700</v>
          </cell>
          <cell r="R52">
            <v>600</v>
          </cell>
          <cell r="S52">
            <v>500</v>
          </cell>
        </row>
        <row r="53">
          <cell r="A53">
            <v>41</v>
          </cell>
          <cell r="B53" t="str">
            <v>Transporte de materiales fuera del campo (100 km)</v>
          </cell>
          <cell r="C53" t="str">
            <v>m3-km</v>
          </cell>
          <cell r="D53">
            <v>844</v>
          </cell>
          <cell r="E53">
            <v>1</v>
          </cell>
          <cell r="F53">
            <v>844</v>
          </cell>
          <cell r="H53">
            <v>900</v>
          </cell>
          <cell r="O53" t="str">
            <v>Depende según distancia</v>
          </cell>
          <cell r="Q53">
            <v>1000</v>
          </cell>
          <cell r="R53">
            <v>900</v>
          </cell>
          <cell r="S53">
            <v>800</v>
          </cell>
        </row>
        <row r="54">
          <cell r="A54">
            <v>42</v>
          </cell>
          <cell r="B54" t="str">
            <v>Terraplén en arena</v>
          </cell>
          <cell r="C54" t="str">
            <v>m3</v>
          </cell>
          <cell r="D54">
            <v>12639</v>
          </cell>
          <cell r="E54">
            <v>1</v>
          </cell>
          <cell r="F54">
            <v>12639</v>
          </cell>
          <cell r="H54">
            <v>150</v>
          </cell>
          <cell r="Q54">
            <v>220</v>
          </cell>
          <cell r="R54">
            <v>150</v>
          </cell>
          <cell r="S54">
            <v>125</v>
          </cell>
        </row>
        <row r="55">
          <cell r="A55">
            <v>43</v>
          </cell>
          <cell r="B55" t="str">
            <v>Terraplén en arcilla</v>
          </cell>
          <cell r="C55" t="str">
            <v>m3</v>
          </cell>
          <cell r="D55">
            <v>16803</v>
          </cell>
          <cell r="E55">
            <v>1</v>
          </cell>
          <cell r="F55">
            <v>16803</v>
          </cell>
          <cell r="H55">
            <v>150</v>
          </cell>
          <cell r="Q55">
            <v>220</v>
          </cell>
          <cell r="R55">
            <v>150</v>
          </cell>
          <cell r="S55">
            <v>125</v>
          </cell>
        </row>
        <row r="56">
          <cell r="A56">
            <v>44</v>
          </cell>
          <cell r="B56" t="str">
            <v>Adecuación de superficies</v>
          </cell>
          <cell r="C56" t="str">
            <v>m2</v>
          </cell>
          <cell r="D56">
            <v>1680</v>
          </cell>
          <cell r="E56">
            <v>1</v>
          </cell>
          <cell r="F56">
            <v>1680</v>
          </cell>
          <cell r="H56">
            <v>1500</v>
          </cell>
          <cell r="Q56">
            <v>2200</v>
          </cell>
          <cell r="R56">
            <v>1500</v>
          </cell>
          <cell r="S56">
            <v>1100</v>
          </cell>
        </row>
        <row r="57">
          <cell r="A57">
            <v>45</v>
          </cell>
          <cell r="B57" t="str">
            <v>Mortero de Pega 1:5</v>
          </cell>
          <cell r="C57" t="str">
            <v>m3</v>
          </cell>
          <cell r="D57">
            <v>161073</v>
          </cell>
          <cell r="E57">
            <v>1</v>
          </cell>
          <cell r="F57">
            <v>161073</v>
          </cell>
          <cell r="H57">
            <v>10</v>
          </cell>
          <cell r="Q57">
            <v>12</v>
          </cell>
          <cell r="R57">
            <v>10</v>
          </cell>
          <cell r="S57">
            <v>7</v>
          </cell>
        </row>
        <row r="58">
          <cell r="A58">
            <v>46</v>
          </cell>
          <cell r="B58" t="str">
            <v>Punto sanitario (fluxometro)</v>
          </cell>
          <cell r="C58" t="str">
            <v>un</v>
          </cell>
          <cell r="D58">
            <v>463299</v>
          </cell>
          <cell r="E58">
            <v>1</v>
          </cell>
          <cell r="F58">
            <v>463299</v>
          </cell>
          <cell r="H58">
            <v>5</v>
          </cell>
          <cell r="Q58">
            <v>7</v>
          </cell>
          <cell r="R58">
            <v>5</v>
          </cell>
          <cell r="S58">
            <v>3</v>
          </cell>
        </row>
        <row r="59">
          <cell r="A59">
            <v>47</v>
          </cell>
          <cell r="B59" t="str">
            <v xml:space="preserve">Salidas para luminaria incandescente (roseta) </v>
          </cell>
          <cell r="C59" t="str">
            <v>un</v>
          </cell>
          <cell r="D59">
            <v>321771</v>
          </cell>
          <cell r="E59">
            <v>1</v>
          </cell>
          <cell r="F59">
            <v>321771</v>
          </cell>
          <cell r="H59">
            <v>5</v>
          </cell>
          <cell r="Q59">
            <v>7</v>
          </cell>
          <cell r="R59">
            <v>5</v>
          </cell>
          <cell r="S59">
            <v>3</v>
          </cell>
        </row>
        <row r="60">
          <cell r="A60">
            <v>48</v>
          </cell>
          <cell r="B60" t="str">
            <v xml:space="preserve">Concreto 3000 psi </v>
          </cell>
          <cell r="C60" t="str">
            <v>m3</v>
          </cell>
          <cell r="D60">
            <v>285505</v>
          </cell>
          <cell r="F60">
            <v>0</v>
          </cell>
          <cell r="H60">
            <v>10</v>
          </cell>
          <cell r="Q60">
            <v>12</v>
          </cell>
          <cell r="R60">
            <v>10</v>
          </cell>
          <cell r="S60">
            <v>7</v>
          </cell>
        </row>
        <row r="61">
          <cell r="A61">
            <v>49</v>
          </cell>
          <cell r="B61" t="str">
            <v xml:space="preserve">Concreto 2500 psi, incluye malla mortero. </v>
          </cell>
          <cell r="C61" t="str">
            <v>m3</v>
          </cell>
          <cell r="D61">
            <v>1578831</v>
          </cell>
          <cell r="E61">
            <v>1</v>
          </cell>
          <cell r="F61">
            <v>1578831</v>
          </cell>
          <cell r="H61">
            <v>2.5</v>
          </cell>
          <cell r="Q61">
            <v>3</v>
          </cell>
          <cell r="R61">
            <v>2.5</v>
          </cell>
          <cell r="S61">
            <v>2</v>
          </cell>
        </row>
        <row r="62">
          <cell r="A62">
            <v>50</v>
          </cell>
          <cell r="B62" t="str">
            <v xml:space="preserve">Concreto 2000 psi </v>
          </cell>
          <cell r="C62" t="str">
            <v>m3</v>
          </cell>
          <cell r="D62">
            <v>282814</v>
          </cell>
          <cell r="E62">
            <v>1</v>
          </cell>
          <cell r="F62">
            <v>282814</v>
          </cell>
          <cell r="H62">
            <v>10</v>
          </cell>
          <cell r="Q62">
            <v>12</v>
          </cell>
          <cell r="R62">
            <v>10</v>
          </cell>
          <cell r="S62">
            <v>7</v>
          </cell>
        </row>
        <row r="63">
          <cell r="A63">
            <v>51</v>
          </cell>
          <cell r="B63" t="str">
            <v>Relleno Fluido</v>
          </cell>
          <cell r="C63" t="str">
            <v>m3</v>
          </cell>
          <cell r="D63">
            <v>210155</v>
          </cell>
          <cell r="E63">
            <v>1</v>
          </cell>
          <cell r="F63">
            <v>210155</v>
          </cell>
          <cell r="H63">
            <v>10</v>
          </cell>
          <cell r="Q63">
            <v>12</v>
          </cell>
          <cell r="R63">
            <v>10</v>
          </cell>
          <cell r="S63">
            <v>7</v>
          </cell>
        </row>
        <row r="64">
          <cell r="A64">
            <v>52</v>
          </cell>
          <cell r="B64" t="str">
            <v>MORTERO ESTRUCTURAL</v>
          </cell>
          <cell r="C64" t="str">
            <v>m3</v>
          </cell>
          <cell r="D64">
            <v>224655</v>
          </cell>
          <cell r="E64">
            <v>1</v>
          </cell>
          <cell r="F64">
            <v>224655</v>
          </cell>
          <cell r="H64">
            <v>10</v>
          </cell>
          <cell r="Q64">
            <v>12</v>
          </cell>
          <cell r="R64">
            <v>10</v>
          </cell>
          <cell r="S64">
            <v>7</v>
          </cell>
        </row>
        <row r="65">
          <cell r="A65">
            <v>53</v>
          </cell>
          <cell r="B65" t="str">
            <v>Excavaciones manuales Profundidad mayor a 0.7 m</v>
          </cell>
          <cell r="C65" t="str">
            <v>m3</v>
          </cell>
          <cell r="D65">
            <v>335238</v>
          </cell>
          <cell r="E65">
            <v>1</v>
          </cell>
          <cell r="F65">
            <v>335238</v>
          </cell>
          <cell r="H65">
            <v>4.2</v>
          </cell>
          <cell r="Q65">
            <v>5</v>
          </cell>
          <cell r="R65">
            <v>4.2</v>
          </cell>
          <cell r="S65">
            <v>3.5</v>
          </cell>
        </row>
        <row r="66">
          <cell r="A66">
            <v>54</v>
          </cell>
          <cell r="B66" t="str">
            <v>Excavaciones manuales Profundidad entre 0 y 0.3 m</v>
          </cell>
          <cell r="C66" t="str">
            <v>m3</v>
          </cell>
          <cell r="D66">
            <v>239145</v>
          </cell>
          <cell r="E66">
            <v>1</v>
          </cell>
          <cell r="F66">
            <v>239145</v>
          </cell>
          <cell r="H66">
            <v>6</v>
          </cell>
          <cell r="Q66">
            <v>7.2</v>
          </cell>
          <cell r="R66">
            <v>6</v>
          </cell>
          <cell r="S66">
            <v>4.8</v>
          </cell>
        </row>
        <row r="67">
          <cell r="A67">
            <v>55</v>
          </cell>
          <cell r="B67" t="str">
            <v>Instalación cielo raso Fibrocell corrugado</v>
          </cell>
          <cell r="C67" t="str">
            <v>m2</v>
          </cell>
          <cell r="D67">
            <v>162660</v>
          </cell>
          <cell r="E67">
            <v>1</v>
          </cell>
          <cell r="F67">
            <v>162660</v>
          </cell>
          <cell r="H67">
            <v>9</v>
          </cell>
          <cell r="Q67">
            <v>10</v>
          </cell>
          <cell r="R67">
            <v>9</v>
          </cell>
          <cell r="S67">
            <v>8</v>
          </cell>
        </row>
        <row r="68">
          <cell r="A68">
            <v>56</v>
          </cell>
          <cell r="B68" t="str">
            <v>Suministro e instalación puerta entamborada metálica 1.0 x 2.20 m</v>
          </cell>
          <cell r="C68" t="str">
            <v>un</v>
          </cell>
          <cell r="D68">
            <v>941679</v>
          </cell>
          <cell r="E68">
            <v>1</v>
          </cell>
          <cell r="F68">
            <v>941679</v>
          </cell>
          <cell r="H68">
            <v>4</v>
          </cell>
          <cell r="Q68">
            <v>5</v>
          </cell>
          <cell r="R68">
            <v>4</v>
          </cell>
          <cell r="S68">
            <v>3</v>
          </cell>
        </row>
        <row r="69">
          <cell r="A69">
            <v>57</v>
          </cell>
          <cell r="B69" t="str">
            <v>Suministro e instalación ventana aluminio</v>
          </cell>
          <cell r="C69" t="str">
            <v>m2</v>
          </cell>
          <cell r="D69">
            <v>459661</v>
          </cell>
          <cell r="E69">
            <v>1</v>
          </cell>
          <cell r="F69">
            <v>459661</v>
          </cell>
          <cell r="H69">
            <v>20</v>
          </cell>
          <cell r="Q69">
            <v>25</v>
          </cell>
          <cell r="R69">
            <v>20</v>
          </cell>
          <cell r="S69">
            <v>15</v>
          </cell>
        </row>
        <row r="70">
          <cell r="A70">
            <v>58</v>
          </cell>
          <cell r="B70" t="str">
            <v>Construcción mesón concreto con malla e=0.05 m</v>
          </cell>
          <cell r="C70" t="str">
            <v>m2</v>
          </cell>
          <cell r="D70">
            <v>173235</v>
          </cell>
          <cell r="E70">
            <v>1</v>
          </cell>
          <cell r="F70">
            <v>173235</v>
          </cell>
          <cell r="H70">
            <v>10</v>
          </cell>
          <cell r="Q70">
            <v>12</v>
          </cell>
          <cell r="R70">
            <v>10</v>
          </cell>
          <cell r="S70">
            <v>8</v>
          </cell>
        </row>
        <row r="71">
          <cell r="A71">
            <v>59</v>
          </cell>
          <cell r="B71" t="str">
            <v>Suministro e instalación guardaescobas PVC 7.5 cm</v>
          </cell>
          <cell r="C71" t="str">
            <v>ml</v>
          </cell>
          <cell r="D71">
            <v>44634</v>
          </cell>
          <cell r="E71">
            <v>1</v>
          </cell>
          <cell r="F71">
            <v>44634</v>
          </cell>
          <cell r="H71">
            <v>50</v>
          </cell>
          <cell r="Q71">
            <v>60</v>
          </cell>
          <cell r="R71">
            <v>50</v>
          </cell>
          <cell r="S71">
            <v>40</v>
          </cell>
        </row>
        <row r="72">
          <cell r="A72">
            <v>60</v>
          </cell>
          <cell r="B72" t="str">
            <v>Filtro francés 3''  a todo costo</v>
          </cell>
          <cell r="C72" t="str">
            <v>ml</v>
          </cell>
          <cell r="D72">
            <v>147774</v>
          </cell>
          <cell r="E72">
            <v>1</v>
          </cell>
          <cell r="F72">
            <v>147774</v>
          </cell>
          <cell r="H72">
            <v>10</v>
          </cell>
          <cell r="Q72">
            <v>12</v>
          </cell>
          <cell r="R72">
            <v>10</v>
          </cell>
          <cell r="S72">
            <v>8</v>
          </cell>
        </row>
        <row r="73">
          <cell r="A73">
            <v>61</v>
          </cell>
          <cell r="B73" t="str">
            <v>Acometida sanitaria en 4'' No incluye excavación ni rellleno</v>
          </cell>
          <cell r="C73" t="str">
            <v>ml</v>
          </cell>
          <cell r="D73">
            <v>80798</v>
          </cell>
          <cell r="E73">
            <v>1</v>
          </cell>
          <cell r="F73">
            <v>80798</v>
          </cell>
          <cell r="H73">
            <v>45</v>
          </cell>
          <cell r="Q73">
            <v>55</v>
          </cell>
          <cell r="R73">
            <v>45</v>
          </cell>
          <cell r="S73">
            <v>35</v>
          </cell>
        </row>
        <row r="74">
          <cell r="A74">
            <v>62</v>
          </cell>
          <cell r="B74" t="str">
            <v>Cerramiento malla eslabonada 2"x2" cal. 10 h=2.0 m</v>
          </cell>
          <cell r="C74" t="str">
            <v>ml</v>
          </cell>
          <cell r="D74">
            <v>265589</v>
          </cell>
          <cell r="E74">
            <v>1</v>
          </cell>
          <cell r="F74">
            <v>265589</v>
          </cell>
          <cell r="H74">
            <v>10</v>
          </cell>
          <cell r="Q74">
            <v>12</v>
          </cell>
          <cell r="R74">
            <v>10</v>
          </cell>
          <cell r="S74">
            <v>8</v>
          </cell>
        </row>
        <row r="75">
          <cell r="A75">
            <v>63</v>
          </cell>
          <cell r="B75" t="str">
            <v>S/I Puerta malla eslabonada de 2''x2'' de 1.0x2.0 m</v>
          </cell>
          <cell r="C75" t="str">
            <v>Ea</v>
          </cell>
          <cell r="D75" t="e">
            <v>#N/A</v>
          </cell>
          <cell r="E75">
            <v>1</v>
          </cell>
          <cell r="F75" t="e">
            <v>#N/A</v>
          </cell>
          <cell r="H75">
            <v>1.5</v>
          </cell>
          <cell r="Q75">
            <v>1.5</v>
          </cell>
          <cell r="R75">
            <v>1.5</v>
          </cell>
          <cell r="S75">
            <v>1.5</v>
          </cell>
        </row>
        <row r="76">
          <cell r="A76">
            <v>64</v>
          </cell>
          <cell r="B76" t="str">
            <v>Acometida hidráulica de 1"</v>
          </cell>
          <cell r="C76" t="str">
            <v>ml</v>
          </cell>
          <cell r="D76">
            <v>32896</v>
          </cell>
          <cell r="E76">
            <v>1</v>
          </cell>
          <cell r="F76">
            <v>32896</v>
          </cell>
          <cell r="H76">
            <v>30</v>
          </cell>
          <cell r="Q76">
            <v>35</v>
          </cell>
          <cell r="R76">
            <v>30</v>
          </cell>
          <cell r="S76">
            <v>25</v>
          </cell>
        </row>
        <row r="77">
          <cell r="A77">
            <v>65</v>
          </cell>
          <cell r="B77" t="str">
            <v>Acometida sanitaria en 3'' No incluye excavación ni rellleno</v>
          </cell>
          <cell r="C77" t="str">
            <v>ml</v>
          </cell>
          <cell r="D77">
            <v>76125</v>
          </cell>
          <cell r="E77">
            <v>1</v>
          </cell>
          <cell r="F77">
            <v>76125</v>
          </cell>
          <cell r="H77">
            <v>36</v>
          </cell>
          <cell r="Q77">
            <v>42</v>
          </cell>
          <cell r="R77">
            <v>36</v>
          </cell>
          <cell r="S77">
            <v>32</v>
          </cell>
        </row>
        <row r="78">
          <cell r="A78">
            <v>66</v>
          </cell>
          <cell r="B78" t="str">
            <v>Acometida sanitaria en 6'' No incluye excavación ni rellleno</v>
          </cell>
          <cell r="C78" t="str">
            <v>ml</v>
          </cell>
          <cell r="D78">
            <v>110341</v>
          </cell>
          <cell r="E78">
            <v>1</v>
          </cell>
          <cell r="F78">
            <v>110341</v>
          </cell>
          <cell r="H78">
            <v>45</v>
          </cell>
          <cell r="Q78">
            <v>55</v>
          </cell>
          <cell r="R78">
            <v>45</v>
          </cell>
          <cell r="S78">
            <v>35</v>
          </cell>
        </row>
        <row r="79">
          <cell r="A79">
            <v>67</v>
          </cell>
          <cell r="B79" t="str">
            <v>Bordillo 3,000 PSI 0.26 x 0.13 m a todo costo</v>
          </cell>
          <cell r="C79" t="str">
            <v>ml</v>
          </cell>
          <cell r="D79">
            <v>141498</v>
          </cell>
          <cell r="E79">
            <v>1</v>
          </cell>
          <cell r="F79">
            <v>141498</v>
          </cell>
          <cell r="H79">
            <v>30</v>
          </cell>
          <cell r="Q79">
            <v>35</v>
          </cell>
          <cell r="R79">
            <v>30</v>
          </cell>
          <cell r="S79">
            <v>25</v>
          </cell>
        </row>
        <row r="80">
          <cell r="A80">
            <v>68</v>
          </cell>
          <cell r="B80" t="str">
            <v>Acometida hidráulica de 1-1/2"</v>
          </cell>
          <cell r="C80" t="str">
            <v>ml</v>
          </cell>
          <cell r="D80">
            <v>39945</v>
          </cell>
          <cell r="E80">
            <v>1</v>
          </cell>
          <cell r="F80">
            <v>39945</v>
          </cell>
          <cell r="H80">
            <v>35</v>
          </cell>
          <cell r="Q80">
            <v>40</v>
          </cell>
          <cell r="R80">
            <v>35</v>
          </cell>
          <cell r="S80">
            <v>30</v>
          </cell>
        </row>
        <row r="81">
          <cell r="A81">
            <v>69</v>
          </cell>
          <cell r="B81" t="str">
            <v>Acometida hidráulica de 1-1/4"</v>
          </cell>
          <cell r="C81" t="str">
            <v>ml</v>
          </cell>
          <cell r="D81">
            <v>33275</v>
          </cell>
          <cell r="E81">
            <v>1</v>
          </cell>
          <cell r="F81">
            <v>33275</v>
          </cell>
          <cell r="H81">
            <v>35</v>
          </cell>
          <cell r="Q81">
            <v>40</v>
          </cell>
          <cell r="R81">
            <v>35</v>
          </cell>
          <cell r="S81">
            <v>30</v>
          </cell>
        </row>
        <row r="82">
          <cell r="A82">
            <v>70</v>
          </cell>
          <cell r="B82" t="str">
            <v>Acometida hidráulica de 3/4"</v>
          </cell>
          <cell r="C82" t="str">
            <v>ml</v>
          </cell>
          <cell r="D82">
            <v>32925</v>
          </cell>
          <cell r="E82">
            <v>1</v>
          </cell>
          <cell r="F82">
            <v>32925</v>
          </cell>
          <cell r="H82">
            <v>25</v>
          </cell>
          <cell r="Q82">
            <v>30</v>
          </cell>
          <cell r="R82">
            <v>25</v>
          </cell>
          <cell r="S82">
            <v>20</v>
          </cell>
        </row>
        <row r="83">
          <cell r="A83">
            <v>71</v>
          </cell>
          <cell r="B83" t="str">
            <v>Acometida hidráulica de 1/2"</v>
          </cell>
          <cell r="C83" t="str">
            <v>ml</v>
          </cell>
          <cell r="D83">
            <v>31925</v>
          </cell>
          <cell r="E83">
            <v>1</v>
          </cell>
          <cell r="F83">
            <v>31925</v>
          </cell>
          <cell r="H83">
            <v>25</v>
          </cell>
          <cell r="Q83">
            <v>30</v>
          </cell>
          <cell r="R83">
            <v>25</v>
          </cell>
          <cell r="S83">
            <v>20</v>
          </cell>
        </row>
        <row r="84">
          <cell r="A84">
            <v>72</v>
          </cell>
          <cell r="B84" t="str">
            <v>Acometida sanitaria en 2'' No incluye excavación ni rellleno</v>
          </cell>
          <cell r="C84" t="str">
            <v>ml</v>
          </cell>
          <cell r="D84">
            <v>68440</v>
          </cell>
          <cell r="E84">
            <v>1</v>
          </cell>
          <cell r="F84">
            <v>68440</v>
          </cell>
          <cell r="H84">
            <v>36</v>
          </cell>
          <cell r="Q84">
            <v>42</v>
          </cell>
          <cell r="R84">
            <v>36</v>
          </cell>
          <cell r="S84">
            <v>32</v>
          </cell>
        </row>
        <row r="85">
          <cell r="A85">
            <v>73</v>
          </cell>
          <cell r="B85" t="str">
            <v>Caja de inspección sanitaria de 0.7 x 0.7 x 0.9 m a todo costo</v>
          </cell>
          <cell r="C85" t="str">
            <v>Ea</v>
          </cell>
          <cell r="D85">
            <v>1287270</v>
          </cell>
          <cell r="E85">
            <v>1</v>
          </cell>
          <cell r="F85">
            <v>1287270</v>
          </cell>
          <cell r="H85">
            <v>1</v>
          </cell>
          <cell r="Q85">
            <v>1</v>
          </cell>
          <cell r="R85">
            <v>1</v>
          </cell>
          <cell r="S85">
            <v>1</v>
          </cell>
        </row>
        <row r="86">
          <cell r="A86">
            <v>74</v>
          </cell>
          <cell r="B86" t="str">
            <v>Trampa de grasas LIC-048-05 a todo costo</v>
          </cell>
          <cell r="C86" t="str">
            <v>Ea</v>
          </cell>
          <cell r="D86">
            <v>6417046</v>
          </cell>
          <cell r="E86">
            <v>1</v>
          </cell>
          <cell r="F86">
            <v>6417046</v>
          </cell>
          <cell r="H86">
            <v>1</v>
          </cell>
          <cell r="Q86">
            <v>1</v>
          </cell>
          <cell r="R86">
            <v>1</v>
          </cell>
          <cell r="S86">
            <v>1</v>
          </cell>
        </row>
        <row r="87">
          <cell r="A87">
            <v>75</v>
          </cell>
          <cell r="B87" t="str">
            <v>Cubierta en teja española Eternit, incluye caballete, limatesas, etc.</v>
          </cell>
          <cell r="C87" t="str">
            <v>m2</v>
          </cell>
          <cell r="D87">
            <v>160620</v>
          </cell>
          <cell r="E87">
            <v>1</v>
          </cell>
          <cell r="F87">
            <v>160620</v>
          </cell>
          <cell r="H87">
            <v>30</v>
          </cell>
          <cell r="Q87">
            <v>40</v>
          </cell>
          <cell r="R87">
            <v>30</v>
          </cell>
          <cell r="S87">
            <v>20</v>
          </cell>
        </row>
        <row r="88">
          <cell r="A88">
            <v>76</v>
          </cell>
          <cell r="B88" t="str">
            <v>Suministro e instalación de canales y bajantes con L=0.60 ml, incluye pintura</v>
          </cell>
          <cell r="C88" t="str">
            <v>ml</v>
          </cell>
          <cell r="D88">
            <v>156099</v>
          </cell>
          <cell r="E88">
            <v>1</v>
          </cell>
          <cell r="F88">
            <v>156099</v>
          </cell>
          <cell r="H88">
            <v>40</v>
          </cell>
          <cell r="Q88">
            <v>50</v>
          </cell>
          <cell r="R88">
            <v>40</v>
          </cell>
          <cell r="S88">
            <v>30</v>
          </cell>
        </row>
        <row r="89">
          <cell r="A89">
            <v>77</v>
          </cell>
          <cell r="B89" t="str">
            <v>Caja de inspección sanitaria de 0.6 x 0.6 x 0.9 m a todo costo</v>
          </cell>
          <cell r="C89" t="str">
            <v>Ea</v>
          </cell>
          <cell r="D89">
            <v>1043000</v>
          </cell>
          <cell r="E89">
            <v>1</v>
          </cell>
          <cell r="F89">
            <v>1043000</v>
          </cell>
          <cell r="H89">
            <v>1</v>
          </cell>
          <cell r="Q89">
            <v>1</v>
          </cell>
          <cell r="R89">
            <v>1</v>
          </cell>
          <cell r="S89">
            <v>1</v>
          </cell>
        </row>
        <row r="90">
          <cell r="A90">
            <v>78</v>
          </cell>
          <cell r="B90" t="str">
            <v>Caja de inspección sanitaria de 0.8 x 0.8 x 0.90 m a todo costo</v>
          </cell>
          <cell r="C90" t="str">
            <v>Ea</v>
          </cell>
          <cell r="D90">
            <v>1551419</v>
          </cell>
          <cell r="E90">
            <v>1</v>
          </cell>
          <cell r="F90">
            <v>1551419</v>
          </cell>
          <cell r="H90">
            <v>1</v>
          </cell>
          <cell r="Q90">
            <v>1</v>
          </cell>
          <cell r="R90">
            <v>1</v>
          </cell>
          <cell r="S90">
            <v>1</v>
          </cell>
        </row>
        <row r="91">
          <cell r="A91">
            <v>79</v>
          </cell>
          <cell r="B91" t="str">
            <v>Suministro e instalación de guardaescoba Granito</v>
          </cell>
          <cell r="C91" t="str">
            <v>ml</v>
          </cell>
          <cell r="D91">
            <v>56974</v>
          </cell>
          <cell r="E91">
            <v>1</v>
          </cell>
          <cell r="F91">
            <v>56974</v>
          </cell>
          <cell r="H91">
            <v>30</v>
          </cell>
          <cell r="Q91">
            <v>40</v>
          </cell>
          <cell r="R91">
            <v>30</v>
          </cell>
          <cell r="S91">
            <v>20</v>
          </cell>
        </row>
        <row r="92">
          <cell r="A92">
            <v>80</v>
          </cell>
          <cell r="B92" t="str">
            <v>Suministro e instalación de tapete antiestático</v>
          </cell>
          <cell r="C92" t="str">
            <v>m2</v>
          </cell>
          <cell r="D92">
            <v>441816</v>
          </cell>
          <cell r="E92">
            <v>1</v>
          </cell>
          <cell r="F92">
            <v>441816</v>
          </cell>
          <cell r="H92">
            <v>20</v>
          </cell>
          <cell r="Q92">
            <v>25</v>
          </cell>
          <cell r="R92">
            <v>20</v>
          </cell>
          <cell r="S92">
            <v>15</v>
          </cell>
        </row>
        <row r="93">
          <cell r="A93">
            <v>81</v>
          </cell>
          <cell r="B93" t="str">
            <v>Suministro e instalación de guardaescoba en cedro</v>
          </cell>
          <cell r="C93" t="str">
            <v>ml</v>
          </cell>
          <cell r="D93">
            <v>50419</v>
          </cell>
          <cell r="E93">
            <v>1</v>
          </cell>
          <cell r="F93">
            <v>50419</v>
          </cell>
          <cell r="H93">
            <v>50</v>
          </cell>
          <cell r="Q93">
            <v>60</v>
          </cell>
          <cell r="R93">
            <v>50</v>
          </cell>
          <cell r="S93">
            <v>40</v>
          </cell>
        </row>
        <row r="94">
          <cell r="A94">
            <v>82</v>
          </cell>
          <cell r="B94" t="str">
            <v>Suministro e instalación puerta metálica 1.0 x 2.25 m, incluye marco en aluminio y cerradura</v>
          </cell>
          <cell r="C94" t="str">
            <v>Ea</v>
          </cell>
          <cell r="D94">
            <v>1038105</v>
          </cell>
          <cell r="E94">
            <v>1</v>
          </cell>
          <cell r="F94">
            <v>1038105</v>
          </cell>
          <cell r="H94">
            <v>1</v>
          </cell>
          <cell r="Q94">
            <v>1</v>
          </cell>
          <cell r="R94">
            <v>1</v>
          </cell>
          <cell r="S94">
            <v>1</v>
          </cell>
        </row>
        <row r="95">
          <cell r="A95">
            <v>83</v>
          </cell>
          <cell r="B95" t="str">
            <v>Suministro e instalación de puertas en madera de 1.0 m, incluye marco en aluminio o madera y cerradura</v>
          </cell>
          <cell r="C95" t="str">
            <v>Ea</v>
          </cell>
          <cell r="D95">
            <v>617456</v>
          </cell>
          <cell r="E95">
            <v>1</v>
          </cell>
          <cell r="F95">
            <v>617456</v>
          </cell>
          <cell r="H95">
            <v>1</v>
          </cell>
          <cell r="Q95">
            <v>1</v>
          </cell>
          <cell r="R95">
            <v>1</v>
          </cell>
          <cell r="S95">
            <v>1</v>
          </cell>
        </row>
        <row r="96">
          <cell r="A96">
            <v>84</v>
          </cell>
          <cell r="B96" t="str">
            <v>Suministro e instalación de puertas en madera de 0.9 m, incluye marco en aluminio o madera y cerradura</v>
          </cell>
          <cell r="C96" t="str">
            <v>Ea</v>
          </cell>
          <cell r="D96">
            <v>588456</v>
          </cell>
          <cell r="E96">
            <v>1</v>
          </cell>
          <cell r="F96">
            <v>588456</v>
          </cell>
          <cell r="H96">
            <v>1</v>
          </cell>
          <cell r="Q96">
            <v>1</v>
          </cell>
          <cell r="R96">
            <v>1</v>
          </cell>
          <cell r="S96">
            <v>1</v>
          </cell>
        </row>
        <row r="97">
          <cell r="A97">
            <v>85</v>
          </cell>
          <cell r="B97" t="str">
            <v>Suministro e instalación de puertas en madera de 0.70 m, incluye marco en aluminio o madera y cerradura</v>
          </cell>
          <cell r="C97" t="str">
            <v>Ea</v>
          </cell>
          <cell r="D97">
            <v>472456</v>
          </cell>
          <cell r="E97">
            <v>1</v>
          </cell>
          <cell r="F97">
            <v>472456</v>
          </cell>
          <cell r="H97">
            <v>1</v>
          </cell>
          <cell r="Q97">
            <v>1</v>
          </cell>
          <cell r="R97">
            <v>1</v>
          </cell>
          <cell r="S97">
            <v>1</v>
          </cell>
        </row>
        <row r="98">
          <cell r="A98">
            <v>86</v>
          </cell>
          <cell r="B98" t="str">
            <v>Suministro e instalación de puerta persiana de madera tipo closet, incluye marco en aluminio o madera.</v>
          </cell>
          <cell r="C98" t="str">
            <v>Ea</v>
          </cell>
          <cell r="D98">
            <v>404133</v>
          </cell>
          <cell r="E98">
            <v>1</v>
          </cell>
          <cell r="F98">
            <v>404133</v>
          </cell>
          <cell r="H98">
            <v>1</v>
          </cell>
          <cell r="Q98">
            <v>1</v>
          </cell>
          <cell r="R98">
            <v>1</v>
          </cell>
          <cell r="S98">
            <v>1</v>
          </cell>
        </row>
        <row r="99">
          <cell r="A99">
            <v>87</v>
          </cell>
          <cell r="B99" t="str">
            <v>Cunetas perimetrales Area Transversal &lt; 0.10 m2.  Incluye excavación</v>
          </cell>
          <cell r="C99" t="str">
            <v>ml</v>
          </cell>
          <cell r="D99">
            <v>413397</v>
          </cell>
          <cell r="E99">
            <v>1</v>
          </cell>
          <cell r="F99">
            <v>413397</v>
          </cell>
          <cell r="H99">
            <v>10</v>
          </cell>
          <cell r="Q99">
            <v>12</v>
          </cell>
          <cell r="R99">
            <v>10</v>
          </cell>
          <cell r="S99">
            <v>8</v>
          </cell>
        </row>
        <row r="100">
          <cell r="A100">
            <v>88</v>
          </cell>
          <cell r="B100" t="str">
            <v>Bordillo 3,000 PSI 0.45 x 0.10 m a todo costo</v>
          </cell>
          <cell r="C100" t="str">
            <v>ml</v>
          </cell>
          <cell r="D100">
            <v>179750</v>
          </cell>
          <cell r="E100">
            <v>1</v>
          </cell>
          <cell r="F100">
            <v>179750</v>
          </cell>
          <cell r="H100">
            <v>30</v>
          </cell>
          <cell r="Q100">
            <v>35</v>
          </cell>
          <cell r="R100">
            <v>30</v>
          </cell>
          <cell r="S100">
            <v>25</v>
          </cell>
        </row>
        <row r="101">
          <cell r="A101">
            <v>89</v>
          </cell>
          <cell r="B101" t="str">
            <v>Suministro e instalación de guardaescoba cerámica 7cm</v>
          </cell>
          <cell r="C101" t="str">
            <v>ml</v>
          </cell>
          <cell r="D101">
            <v>20828</v>
          </cell>
          <cell r="E101">
            <v>1</v>
          </cell>
          <cell r="F101">
            <v>20828</v>
          </cell>
          <cell r="H101">
            <v>40</v>
          </cell>
          <cell r="Q101">
            <v>50</v>
          </cell>
          <cell r="R101">
            <v>40</v>
          </cell>
          <cell r="S101">
            <v>30</v>
          </cell>
        </row>
        <row r="102">
          <cell r="A102">
            <v>90</v>
          </cell>
          <cell r="B102" t="str">
            <v>Demolición de concretos Estructurales y/o muros en mampostería.</v>
          </cell>
          <cell r="C102" t="str">
            <v>m2</v>
          </cell>
          <cell r="D102">
            <v>14268</v>
          </cell>
          <cell r="E102">
            <v>1</v>
          </cell>
          <cell r="F102">
            <v>14268</v>
          </cell>
          <cell r="H102">
            <v>40</v>
          </cell>
          <cell r="Q102">
            <v>50</v>
          </cell>
          <cell r="R102">
            <v>40</v>
          </cell>
          <cell r="S102">
            <v>30</v>
          </cell>
        </row>
        <row r="103">
          <cell r="A103">
            <v>91</v>
          </cell>
          <cell r="B103" t="str">
            <v>Caja de inspección sanitaria de 0.5 x 0.5 x 0.6 m a todo costo</v>
          </cell>
          <cell r="C103" t="str">
            <v>Ea</v>
          </cell>
          <cell r="D103">
            <v>809359</v>
          </cell>
          <cell r="E103">
            <v>1</v>
          </cell>
          <cell r="F103">
            <v>809359</v>
          </cell>
          <cell r="H103">
            <v>1</v>
          </cell>
          <cell r="Q103">
            <v>1</v>
          </cell>
          <cell r="R103">
            <v>1</v>
          </cell>
          <cell r="S103">
            <v>1</v>
          </cell>
        </row>
        <row r="104">
          <cell r="A104">
            <v>92</v>
          </cell>
          <cell r="B104" t="str">
            <v>Malla mortero e=0.05m</v>
          </cell>
          <cell r="C104" t="str">
            <v>m2</v>
          </cell>
          <cell r="D104">
            <v>59204</v>
          </cell>
          <cell r="E104">
            <v>1</v>
          </cell>
          <cell r="F104">
            <v>59204</v>
          </cell>
          <cell r="H104">
            <v>60</v>
          </cell>
          <cell r="Q104">
            <v>50</v>
          </cell>
          <cell r="R104">
            <v>60</v>
          </cell>
          <cell r="S104">
            <v>30</v>
          </cell>
        </row>
        <row r="105">
          <cell r="A105">
            <v>93</v>
          </cell>
          <cell r="B105" t="str">
            <v>Malla mortero e=0.03m</v>
          </cell>
          <cell r="C105" t="str">
            <v>m2</v>
          </cell>
          <cell r="D105">
            <v>50403</v>
          </cell>
          <cell r="E105">
            <v>1</v>
          </cell>
          <cell r="F105">
            <v>50403</v>
          </cell>
          <cell r="H105">
            <v>70</v>
          </cell>
          <cell r="Q105">
            <v>84</v>
          </cell>
          <cell r="R105">
            <v>70</v>
          </cell>
          <cell r="S105">
            <v>56</v>
          </cell>
        </row>
        <row r="106">
          <cell r="A106">
            <v>94</v>
          </cell>
          <cell r="B106" t="str">
            <v>Excavación adecuación, perfilado del terreno (incluye estabilización en cemento)</v>
          </cell>
          <cell r="C106" t="str">
            <v>m2</v>
          </cell>
          <cell r="D106">
            <v>5438</v>
          </cell>
          <cell r="E106">
            <v>1</v>
          </cell>
          <cell r="F106">
            <v>5438</v>
          </cell>
          <cell r="H106">
            <v>3000</v>
          </cell>
          <cell r="Q106">
            <v>3600</v>
          </cell>
          <cell r="R106">
            <v>3000</v>
          </cell>
          <cell r="S106">
            <v>2400</v>
          </cell>
        </row>
        <row r="107">
          <cell r="A107">
            <v>95</v>
          </cell>
          <cell r="B107" t="str">
            <v>Suministro e instalación de rejilla prensada 1"x1/8"</v>
          </cell>
          <cell r="C107" t="str">
            <v>ml</v>
          </cell>
          <cell r="D107">
            <v>61535</v>
          </cell>
          <cell r="E107">
            <v>1</v>
          </cell>
          <cell r="F107">
            <v>61535</v>
          </cell>
          <cell r="H107">
            <v>1000</v>
          </cell>
          <cell r="Q107">
            <v>1200</v>
          </cell>
          <cell r="R107">
            <v>1000</v>
          </cell>
          <cell r="S107">
            <v>800</v>
          </cell>
        </row>
        <row r="108">
          <cell r="A108">
            <v>96</v>
          </cell>
          <cell r="B108" t="str">
            <v>Concreto 3.000 psi para fundaciones de soportes de tubería</v>
          </cell>
          <cell r="C108" t="str">
            <v>m3</v>
          </cell>
          <cell r="D108">
            <v>2628081</v>
          </cell>
          <cell r="E108">
            <v>1</v>
          </cell>
          <cell r="F108">
            <v>2628081</v>
          </cell>
          <cell r="H108">
            <v>1.5</v>
          </cell>
          <cell r="Q108">
            <v>2</v>
          </cell>
          <cell r="R108">
            <v>1.5</v>
          </cell>
          <cell r="S108">
            <v>1.3</v>
          </cell>
        </row>
        <row r="109">
          <cell r="A109">
            <v>97</v>
          </cell>
          <cell r="B109" t="str">
            <v>Suministro y aplicación Sikadur-31 FF en 2 mm</v>
          </cell>
          <cell r="C109" t="str">
            <v>m2</v>
          </cell>
          <cell r="D109">
            <v>197581</v>
          </cell>
          <cell r="E109">
            <v>1</v>
          </cell>
          <cell r="F109">
            <v>197581</v>
          </cell>
          <cell r="H109">
            <v>50</v>
          </cell>
          <cell r="Q109">
            <v>60</v>
          </cell>
          <cell r="R109">
            <v>50</v>
          </cell>
          <cell r="S109">
            <v>70</v>
          </cell>
        </row>
        <row r="110">
          <cell r="A110">
            <v>98</v>
          </cell>
          <cell r="B110" t="str">
            <v>Suministro e instalación de rejilla en varilla de 1'' y platina 3/8'' x 3'' de 1.95 m de ancho</v>
          </cell>
          <cell r="C110" t="str">
            <v>ml</v>
          </cell>
          <cell r="D110" t="e">
            <v>#N/A</v>
          </cell>
          <cell r="E110">
            <v>1</v>
          </cell>
          <cell r="F110" t="e">
            <v>#N/A</v>
          </cell>
          <cell r="H110">
            <v>4</v>
          </cell>
          <cell r="Q110">
            <v>5</v>
          </cell>
          <cell r="R110">
            <v>4</v>
          </cell>
          <cell r="S110">
            <v>3</v>
          </cell>
        </row>
        <row r="111">
          <cell r="A111">
            <v>99</v>
          </cell>
          <cell r="B111" t="str">
            <v>Concreto 3.500 psi reforzado (malla Q7) para muros</v>
          </cell>
          <cell r="C111" t="str">
            <v>m3</v>
          </cell>
          <cell r="D111">
            <v>1957329</v>
          </cell>
          <cell r="E111">
            <v>1</v>
          </cell>
          <cell r="F111">
            <v>1957329</v>
          </cell>
          <cell r="H111">
            <v>2.2000000000000002</v>
          </cell>
          <cell r="Q111">
            <v>2.5</v>
          </cell>
          <cell r="R111">
            <v>2.2000000000000002</v>
          </cell>
          <cell r="S111">
            <v>1.8</v>
          </cell>
        </row>
        <row r="112">
          <cell r="A112">
            <v>100</v>
          </cell>
          <cell r="B112" t="str">
            <v>Concreto 3.500 psi sin refuerzo para muros</v>
          </cell>
          <cell r="C112" t="str">
            <v>m3</v>
          </cell>
          <cell r="D112">
            <v>1819919</v>
          </cell>
          <cell r="E112">
            <v>1</v>
          </cell>
          <cell r="F112">
            <v>1819919</v>
          </cell>
          <cell r="H112">
            <v>2.2000000000000002</v>
          </cell>
          <cell r="Q112">
            <v>2.5</v>
          </cell>
          <cell r="R112">
            <v>2.2000000000000002</v>
          </cell>
          <cell r="S112">
            <v>2</v>
          </cell>
        </row>
        <row r="113">
          <cell r="A113">
            <v>101</v>
          </cell>
          <cell r="B113" t="str">
            <v>Adecuación inicial para construcción de estructura de salida canal PF-1</v>
          </cell>
          <cell r="C113" t="str">
            <v>Glb</v>
          </cell>
          <cell r="D113">
            <v>21233129</v>
          </cell>
          <cell r="E113">
            <v>1</v>
          </cell>
          <cell r="F113">
            <v>21233129</v>
          </cell>
          <cell r="H113">
            <v>0.2</v>
          </cell>
          <cell r="Q113">
            <v>0.3</v>
          </cell>
          <cell r="R113">
            <v>0.2</v>
          </cell>
          <cell r="S113">
            <v>0.1</v>
          </cell>
        </row>
        <row r="114">
          <cell r="A114">
            <v>102</v>
          </cell>
          <cell r="B114" t="str">
            <v>Cerramiento malla eslabonada 2"x2" cal. 10 h=1.0 m</v>
          </cell>
          <cell r="C114" t="str">
            <v>ml</v>
          </cell>
          <cell r="D114">
            <v>201471</v>
          </cell>
          <cell r="E114">
            <v>1</v>
          </cell>
          <cell r="F114">
            <v>201471</v>
          </cell>
          <cell r="H114">
            <v>10</v>
          </cell>
          <cell r="Q114">
            <v>12</v>
          </cell>
          <cell r="R114">
            <v>10</v>
          </cell>
          <cell r="S114">
            <v>8</v>
          </cell>
        </row>
        <row r="115">
          <cell r="A115">
            <v>103</v>
          </cell>
          <cell r="B115" t="str">
            <v>Concreto 3.500 psi reforzado (malla Q7) para placas</v>
          </cell>
          <cell r="C115" t="str">
            <v>m3</v>
          </cell>
          <cell r="D115">
            <v>1584074</v>
          </cell>
          <cell r="E115">
            <v>1</v>
          </cell>
          <cell r="F115">
            <v>1584074</v>
          </cell>
          <cell r="H115">
            <v>3</v>
          </cell>
          <cell r="Q115">
            <v>3.5</v>
          </cell>
          <cell r="R115">
            <v>3</v>
          </cell>
          <cell r="S115">
            <v>2.8</v>
          </cell>
        </row>
        <row r="116">
          <cell r="A116">
            <v>104</v>
          </cell>
          <cell r="B116" t="str">
            <v>Mojones de referencia Vía Nacional</v>
          </cell>
          <cell r="C116" t="str">
            <v>Ea</v>
          </cell>
          <cell r="D116">
            <v>280375</v>
          </cell>
          <cell r="E116">
            <v>1</v>
          </cell>
          <cell r="F116">
            <v>280375</v>
          </cell>
          <cell r="H116">
            <v>12</v>
          </cell>
          <cell r="Q116">
            <v>15</v>
          </cell>
          <cell r="R116">
            <v>12</v>
          </cell>
          <cell r="S116">
            <v>10</v>
          </cell>
        </row>
        <row r="117">
          <cell r="A117">
            <v>102.01</v>
          </cell>
          <cell r="B117" t="str">
            <v>Cerramiento malla eslabonada 1"x1" cal. 12 y zaranda h=1.0 m</v>
          </cell>
          <cell r="C117" t="str">
            <v>ml</v>
          </cell>
          <cell r="D117">
            <v>139035</v>
          </cell>
          <cell r="E117">
            <v>1</v>
          </cell>
          <cell r="F117">
            <v>139035</v>
          </cell>
          <cell r="H117">
            <v>30</v>
          </cell>
          <cell r="Q117">
            <v>45</v>
          </cell>
          <cell r="R117">
            <v>30</v>
          </cell>
          <cell r="S117">
            <v>20</v>
          </cell>
        </row>
        <row r="118">
          <cell r="A118">
            <v>63.01</v>
          </cell>
          <cell r="B118" t="str">
            <v>S/I Puerta malla eslabonada de 1''x1'' de 1.0x3.2 m con malla zaranda</v>
          </cell>
          <cell r="C118" t="str">
            <v>Ea</v>
          </cell>
          <cell r="D118" t="e">
            <v>#N/A</v>
          </cell>
          <cell r="E118">
            <v>1</v>
          </cell>
          <cell r="F118" t="e">
            <v>#N/A</v>
          </cell>
          <cell r="H118">
            <v>1</v>
          </cell>
          <cell r="Q118">
            <v>1.5</v>
          </cell>
          <cell r="R118">
            <v>1</v>
          </cell>
          <cell r="S118">
            <v>0.5</v>
          </cell>
        </row>
        <row r="119">
          <cell r="A119">
            <v>107</v>
          </cell>
          <cell r="B119" t="str">
            <v>Defensas metálicas, lámina galvanizada cal. 16</v>
          </cell>
          <cell r="C119" t="str">
            <v>ml</v>
          </cell>
          <cell r="D119">
            <v>212725</v>
          </cell>
          <cell r="E119">
            <v>1</v>
          </cell>
          <cell r="F119">
            <v>212725</v>
          </cell>
          <cell r="H119">
            <v>30</v>
          </cell>
          <cell r="Q119">
            <v>45</v>
          </cell>
          <cell r="R119">
            <v>30</v>
          </cell>
          <cell r="S119">
            <v>20</v>
          </cell>
        </row>
        <row r="120">
          <cell r="A120">
            <v>108</v>
          </cell>
          <cell r="B120" t="str">
            <v>Suministro e instalación de tapa en lámina de alfajor de e=1/4",  Incluye manijas de sujeción, acabados en pintura y embebidos para instalación</v>
          </cell>
          <cell r="C120" t="str">
            <v>m2</v>
          </cell>
          <cell r="D120">
            <v>377015</v>
          </cell>
          <cell r="E120">
            <v>1</v>
          </cell>
          <cell r="F120">
            <v>377015</v>
          </cell>
          <cell r="H120">
            <v>50</v>
          </cell>
          <cell r="Q120">
            <v>75</v>
          </cell>
          <cell r="R120">
            <v>50</v>
          </cell>
          <cell r="S120">
            <v>25</v>
          </cell>
        </row>
        <row r="121">
          <cell r="A121">
            <v>109</v>
          </cell>
          <cell r="B121" t="str">
            <v>Estructura metálica para izado de tanque sumidero</v>
          </cell>
          <cell r="C121" t="str">
            <v>Glb</v>
          </cell>
          <cell r="D121" t="e">
            <v>#N/A</v>
          </cell>
          <cell r="E121">
            <v>1</v>
          </cell>
          <cell r="F121" t="e">
            <v>#N/A</v>
          </cell>
          <cell r="H121">
            <v>1</v>
          </cell>
          <cell r="Q121">
            <v>1</v>
          </cell>
          <cell r="R121">
            <v>1</v>
          </cell>
          <cell r="S121">
            <v>1</v>
          </cell>
        </row>
        <row r="122">
          <cell r="A122">
            <v>110</v>
          </cell>
          <cell r="B122" t="str">
            <v>Estructura metalica, columnas, vigas principales y escalera (incluye pintura)</v>
          </cell>
          <cell r="C122" t="str">
            <v>Kg</v>
          </cell>
          <cell r="D122">
            <v>15380</v>
          </cell>
          <cell r="E122">
            <v>1</v>
          </cell>
          <cell r="F122">
            <v>15380</v>
          </cell>
          <cell r="H122">
            <v>180</v>
          </cell>
          <cell r="Q122">
            <v>220</v>
          </cell>
          <cell r="R122">
            <v>180</v>
          </cell>
          <cell r="S122">
            <v>160</v>
          </cell>
        </row>
        <row r="123">
          <cell r="A123">
            <v>111</v>
          </cell>
          <cell r="B123" t="str">
            <v>Cieloraso suspendido Superboard 8mm, incluye perfileria metalica</v>
          </cell>
          <cell r="C123" t="str">
            <v>m2</v>
          </cell>
          <cell r="D123">
            <v>234800</v>
          </cell>
          <cell r="E123">
            <v>1</v>
          </cell>
          <cell r="F123">
            <v>234800</v>
          </cell>
          <cell r="H123">
            <v>8</v>
          </cell>
          <cell r="Q123">
            <v>10</v>
          </cell>
          <cell r="R123">
            <v>8</v>
          </cell>
          <cell r="S123">
            <v>7</v>
          </cell>
        </row>
        <row r="124">
          <cell r="A124">
            <v>112</v>
          </cell>
          <cell r="G124">
            <v>0</v>
          </cell>
          <cell r="H124">
            <v>0</v>
          </cell>
          <cell r="I124">
            <v>0</v>
          </cell>
          <cell r="J124">
            <v>0</v>
          </cell>
          <cell r="K124">
            <v>0</v>
          </cell>
          <cell r="L124">
            <v>0</v>
          </cell>
          <cell r="M124">
            <v>0</v>
          </cell>
          <cell r="N124">
            <v>0</v>
          </cell>
        </row>
        <row r="125">
          <cell r="A125">
            <v>113</v>
          </cell>
          <cell r="B125" t="str">
            <v>Mamposteria Bloque No. 4 e = 0.1m</v>
          </cell>
          <cell r="C125" t="str">
            <v>m2</v>
          </cell>
          <cell r="D125">
            <v>94726</v>
          </cell>
          <cell r="E125">
            <v>1</v>
          </cell>
          <cell r="F125">
            <v>94726</v>
          </cell>
          <cell r="H125">
            <v>18</v>
          </cell>
          <cell r="Q125">
            <v>20</v>
          </cell>
          <cell r="R125">
            <v>18</v>
          </cell>
          <cell r="S125">
            <v>16</v>
          </cell>
        </row>
        <row r="126">
          <cell r="A126">
            <v>114</v>
          </cell>
          <cell r="B126" t="str">
            <v>Paredes doble cara en Superboard e = 10mm, incluye perfileria metalica</v>
          </cell>
          <cell r="C126" t="str">
            <v>m2</v>
          </cell>
          <cell r="D126">
            <v>275169</v>
          </cell>
          <cell r="E126">
            <v>1</v>
          </cell>
          <cell r="F126">
            <v>275169</v>
          </cell>
          <cell r="H126">
            <v>8</v>
          </cell>
          <cell r="Q126">
            <v>10</v>
          </cell>
          <cell r="R126">
            <v>8</v>
          </cell>
          <cell r="S126">
            <v>7</v>
          </cell>
        </row>
        <row r="127">
          <cell r="A127">
            <v>115</v>
          </cell>
          <cell r="B127" t="str">
            <v>Pintura de Cielorrasos en vinilo a 2 manos</v>
          </cell>
          <cell r="C127" t="str">
            <v>m2</v>
          </cell>
          <cell r="D127">
            <v>29131</v>
          </cell>
          <cell r="E127">
            <v>1</v>
          </cell>
          <cell r="F127">
            <v>29131</v>
          </cell>
          <cell r="H127">
            <v>25</v>
          </cell>
          <cell r="Q127">
            <v>30</v>
          </cell>
          <cell r="R127">
            <v>25</v>
          </cell>
          <cell r="S127">
            <v>20</v>
          </cell>
        </row>
        <row r="128">
          <cell r="A128">
            <v>116</v>
          </cell>
          <cell r="B128" t="str">
            <v>Piso en tableta de vinilo de 30x30 e = 2mm</v>
          </cell>
          <cell r="C128" t="str">
            <v>m2</v>
          </cell>
          <cell r="D128">
            <v>90131</v>
          </cell>
          <cell r="E128">
            <v>1</v>
          </cell>
          <cell r="F128">
            <v>90131</v>
          </cell>
          <cell r="H128">
            <v>10</v>
          </cell>
          <cell r="Q128">
            <v>12</v>
          </cell>
          <cell r="R128">
            <v>10</v>
          </cell>
          <cell r="S128">
            <v>8</v>
          </cell>
        </row>
        <row r="129">
          <cell r="A129">
            <v>117</v>
          </cell>
          <cell r="B129" t="str">
            <v>Guardaescoba en vinilo h=10 cm</v>
          </cell>
          <cell r="C129" t="str">
            <v>ml</v>
          </cell>
          <cell r="D129">
            <v>38446</v>
          </cell>
          <cell r="E129">
            <v>1</v>
          </cell>
          <cell r="F129">
            <v>38446</v>
          </cell>
          <cell r="H129">
            <v>50</v>
          </cell>
          <cell r="Q129">
            <v>60</v>
          </cell>
          <cell r="R129">
            <v>50</v>
          </cell>
          <cell r="S129">
            <v>40</v>
          </cell>
        </row>
        <row r="130">
          <cell r="A130">
            <v>118</v>
          </cell>
          <cell r="B130" t="str">
            <v>Puerta en aluminio anodizado blanco 3" x 1 1/2" de 0.90 m x 2.0 m pisa vidrio a presión 3831, con vidrio de 5 mm color bronce (incluye marco en auminio y  cerradura residencial Schlage A87PD)</v>
          </cell>
          <cell r="C130" t="str">
            <v>Ea</v>
          </cell>
          <cell r="D130">
            <v>1061179</v>
          </cell>
          <cell r="E130">
            <v>1</v>
          </cell>
          <cell r="F130">
            <v>1061179</v>
          </cell>
          <cell r="H130">
            <v>4</v>
          </cell>
          <cell r="Q130">
            <v>5</v>
          </cell>
          <cell r="R130">
            <v>4</v>
          </cell>
          <cell r="S130">
            <v>3</v>
          </cell>
        </row>
        <row r="131">
          <cell r="A131">
            <v>119</v>
          </cell>
          <cell r="B131" t="str">
            <v>Puerta en aluminio anodizado blanco 3" x 1 1/2" de 1.0 m x 2.0 m pisa vidrio a presión 3831, con vidrio de 5 mm color bronce (incluye marco en auminio, cerradura residencial Schlage A50PD y  flanges en lamina galv. No. 22)</v>
          </cell>
          <cell r="C131" t="str">
            <v>Ea</v>
          </cell>
          <cell r="D131">
            <v>1191604</v>
          </cell>
          <cell r="E131">
            <v>1</v>
          </cell>
          <cell r="F131">
            <v>1191604</v>
          </cell>
          <cell r="H131">
            <v>4</v>
          </cell>
          <cell r="Q131">
            <v>5</v>
          </cell>
          <cell r="R131">
            <v>4</v>
          </cell>
          <cell r="S131">
            <v>3</v>
          </cell>
        </row>
        <row r="132">
          <cell r="A132">
            <v>120</v>
          </cell>
          <cell r="B132" t="str">
            <v>Puerta entamborada en lamina CR No. 18 de 0.85 x 2 m (incluye marco, pintura, cerradura oficina Schlage A50PD y rejilla metálica de ventilación).</v>
          </cell>
          <cell r="C132" t="str">
            <v>Ea</v>
          </cell>
          <cell r="D132">
            <v>944266</v>
          </cell>
          <cell r="E132">
            <v>1</v>
          </cell>
          <cell r="F132">
            <v>944266</v>
          </cell>
          <cell r="H132">
            <v>4</v>
          </cell>
          <cell r="Q132">
            <v>5</v>
          </cell>
          <cell r="R132">
            <v>4</v>
          </cell>
          <cell r="S132">
            <v>3</v>
          </cell>
        </row>
        <row r="133">
          <cell r="A133">
            <v>121</v>
          </cell>
          <cell r="B133" t="str">
            <v>Puerta entamborada en lamina CR No. 18 1x 2 m doble   (incluye marco, pintura, cerradura oficina Schlage A50PD y rejilla metálica de ventilación).</v>
          </cell>
          <cell r="C133" t="str">
            <v>Ea</v>
          </cell>
          <cell r="D133">
            <v>2733231</v>
          </cell>
          <cell r="E133">
            <v>1</v>
          </cell>
          <cell r="F133">
            <v>2733231</v>
          </cell>
          <cell r="H133">
            <v>2</v>
          </cell>
          <cell r="Q133">
            <v>2.5</v>
          </cell>
          <cell r="R133">
            <v>2</v>
          </cell>
          <cell r="S133">
            <v>1.5</v>
          </cell>
        </row>
        <row r="134">
          <cell r="A134">
            <v>122</v>
          </cell>
          <cell r="B134" t="str">
            <v>Ventana en aluminio y vidrio 2 X 2 m corrediza</v>
          </cell>
          <cell r="C134" t="str">
            <v>Ea</v>
          </cell>
          <cell r="D134">
            <v>2076679</v>
          </cell>
          <cell r="E134">
            <v>1</v>
          </cell>
          <cell r="F134">
            <v>2076679</v>
          </cell>
          <cell r="H134">
            <v>4</v>
          </cell>
          <cell r="Q134">
            <v>6</v>
          </cell>
          <cell r="R134">
            <v>4</v>
          </cell>
          <cell r="S134">
            <v>2</v>
          </cell>
        </row>
        <row r="135">
          <cell r="A135">
            <v>123</v>
          </cell>
          <cell r="B135" t="str">
            <v>Ventana en aluminio y vidrio 1.2 X 1.2 m (incluye marco, alfajias y flanges en lamina galv No22)</v>
          </cell>
          <cell r="C135" t="str">
            <v>Ea</v>
          </cell>
          <cell r="D135">
            <v>479179</v>
          </cell>
          <cell r="E135">
            <v>1</v>
          </cell>
          <cell r="F135">
            <v>479179</v>
          </cell>
          <cell r="H135">
            <v>4</v>
          </cell>
          <cell r="Q135">
            <v>6</v>
          </cell>
          <cell r="R135">
            <v>4</v>
          </cell>
          <cell r="S135">
            <v>2</v>
          </cell>
        </row>
        <row r="136">
          <cell r="A136">
            <v>124</v>
          </cell>
          <cell r="B136" t="str">
            <v>Ventana cortina enrrollable en aluminio 1.95 X 1.1m (incluye macaro y pintura)</v>
          </cell>
          <cell r="C136" t="str">
            <v>Ea</v>
          </cell>
          <cell r="D136">
            <v>740093</v>
          </cell>
          <cell r="E136">
            <v>1</v>
          </cell>
          <cell r="F136">
            <v>740093</v>
          </cell>
          <cell r="H136">
            <v>3</v>
          </cell>
          <cell r="Q136">
            <v>5</v>
          </cell>
          <cell r="R136">
            <v>3</v>
          </cell>
          <cell r="S136">
            <v>2</v>
          </cell>
        </row>
        <row r="137">
          <cell r="A137">
            <v>125</v>
          </cell>
          <cell r="B137" t="str">
            <v xml:space="preserve">Baranda en tubo AN de 2" corredor y escalera (incluye pintura) </v>
          </cell>
          <cell r="C137" t="str">
            <v>ml</v>
          </cell>
          <cell r="D137">
            <v>105635</v>
          </cell>
          <cell r="E137">
            <v>1</v>
          </cell>
          <cell r="F137">
            <v>105635</v>
          </cell>
          <cell r="H137">
            <v>15</v>
          </cell>
          <cell r="Q137">
            <v>18</v>
          </cell>
          <cell r="R137">
            <v>15</v>
          </cell>
          <cell r="S137">
            <v>8</v>
          </cell>
        </row>
        <row r="138">
          <cell r="A138">
            <v>126</v>
          </cell>
          <cell r="B138" t="str">
            <v>Entrepiso Superboard, perfileria metalica y placa Superboard de 20 mm.</v>
          </cell>
          <cell r="C138" t="str">
            <v>m2</v>
          </cell>
          <cell r="D138">
            <v>253389</v>
          </cell>
          <cell r="E138">
            <v>1</v>
          </cell>
          <cell r="F138">
            <v>253389</v>
          </cell>
          <cell r="H138">
            <v>8</v>
          </cell>
          <cell r="Q138">
            <v>10</v>
          </cell>
          <cell r="R138">
            <v>8</v>
          </cell>
          <cell r="S138">
            <v>6</v>
          </cell>
        </row>
        <row r="139">
          <cell r="A139">
            <v>127</v>
          </cell>
          <cell r="B139" t="str">
            <v>Pintura de paredes en vinilo a 3 manos (incluye resanes en paredes existentes)</v>
          </cell>
          <cell r="C139" t="str">
            <v>m2</v>
          </cell>
          <cell r="D139">
            <v>32735</v>
          </cell>
          <cell r="E139">
            <v>1</v>
          </cell>
          <cell r="F139">
            <v>32735</v>
          </cell>
          <cell r="H139">
            <v>25</v>
          </cell>
          <cell r="Q139">
            <v>30</v>
          </cell>
          <cell r="R139">
            <v>25</v>
          </cell>
          <cell r="S139">
            <v>20</v>
          </cell>
        </row>
        <row r="140">
          <cell r="A140">
            <v>128</v>
          </cell>
          <cell r="B140" t="str">
            <v>Concreto 3.500 psi estructuras de cimentación (vigas, zapatas)</v>
          </cell>
          <cell r="C140" t="str">
            <v>m3</v>
          </cell>
          <cell r="D140">
            <v>1760488</v>
          </cell>
          <cell r="E140">
            <v>1</v>
          </cell>
          <cell r="F140">
            <v>1760488</v>
          </cell>
          <cell r="H140">
            <v>2.5</v>
          </cell>
          <cell r="Q140">
            <v>3</v>
          </cell>
          <cell r="R140">
            <v>2.5</v>
          </cell>
          <cell r="S140">
            <v>2</v>
          </cell>
        </row>
        <row r="141">
          <cell r="A141">
            <v>129</v>
          </cell>
          <cell r="B141" t="str">
            <v>Concreto de 210 Kg/Cm2 para vigas de amarre de cimentación y placa de piso incluyendo ref. en malla Q3.</v>
          </cell>
          <cell r="C141" t="str">
            <v>m3</v>
          </cell>
          <cell r="D141">
            <v>1713031</v>
          </cell>
          <cell r="E141">
            <v>1</v>
          </cell>
          <cell r="F141">
            <v>1713031</v>
          </cell>
          <cell r="H141">
            <v>2.6</v>
          </cell>
          <cell r="Q141">
            <v>3.5</v>
          </cell>
          <cell r="R141">
            <v>2.6</v>
          </cell>
          <cell r="S141">
            <v>1.6</v>
          </cell>
        </row>
        <row r="142">
          <cell r="A142">
            <v>130</v>
          </cell>
          <cell r="B142" t="str">
            <v>Elementos en ladrillo visto, alfagías, hilada inferior en 1/2 ladrillo, dinteles de ventanas y remates de muros</v>
          </cell>
          <cell r="C142" t="str">
            <v>ml</v>
          </cell>
          <cell r="D142">
            <v>198906</v>
          </cell>
          <cell r="E142">
            <v>1</v>
          </cell>
          <cell r="F142">
            <v>198906</v>
          </cell>
          <cell r="H142">
            <v>7</v>
          </cell>
          <cell r="Q142">
            <v>8</v>
          </cell>
          <cell r="R142">
            <v>7</v>
          </cell>
          <cell r="S142">
            <v>6</v>
          </cell>
        </row>
        <row r="143">
          <cell r="A143">
            <v>131</v>
          </cell>
          <cell r="D143">
            <v>0</v>
          </cell>
          <cell r="E143">
            <v>1</v>
          </cell>
          <cell r="F143">
            <v>0</v>
          </cell>
          <cell r="H143">
            <v>12</v>
          </cell>
          <cell r="Q143">
            <v>14</v>
          </cell>
          <cell r="R143">
            <v>12</v>
          </cell>
          <cell r="S143">
            <v>10</v>
          </cell>
        </row>
        <row r="144">
          <cell r="D144" t="e">
            <v>#N/A</v>
          </cell>
          <cell r="E144">
            <v>1</v>
          </cell>
          <cell r="F144" t="e">
            <v>#N/A</v>
          </cell>
          <cell r="H144">
            <v>10</v>
          </cell>
          <cell r="Q144">
            <v>12</v>
          </cell>
          <cell r="R144">
            <v>10</v>
          </cell>
          <cell r="S144">
            <v>8</v>
          </cell>
        </row>
        <row r="145">
          <cell r="A145">
            <v>133</v>
          </cell>
          <cell r="B145" t="str">
            <v>Aislamiento en láminas Gyplac de 1/2", perfileria metalica y frescasa</v>
          </cell>
          <cell r="C145" t="str">
            <v>m2</v>
          </cell>
          <cell r="D145">
            <v>174716</v>
          </cell>
          <cell r="E145">
            <v>1</v>
          </cell>
          <cell r="F145">
            <v>174716</v>
          </cell>
          <cell r="H145">
            <v>14</v>
          </cell>
          <cell r="Q145">
            <v>16</v>
          </cell>
          <cell r="R145">
            <v>14</v>
          </cell>
          <cell r="S145">
            <v>12</v>
          </cell>
        </row>
        <row r="146">
          <cell r="A146">
            <v>134</v>
          </cell>
          <cell r="B146" t="str">
            <v>Mortero 1:3 4cm - para alistado de pisos</v>
          </cell>
          <cell r="C146" t="str">
            <v>m2</v>
          </cell>
          <cell r="D146">
            <v>58323</v>
          </cell>
          <cell r="E146">
            <v>1</v>
          </cell>
          <cell r="F146">
            <v>58323</v>
          </cell>
          <cell r="H146">
            <v>50</v>
          </cell>
          <cell r="Q146">
            <v>60</v>
          </cell>
          <cell r="R146">
            <v>50</v>
          </cell>
          <cell r="S146">
            <v>40</v>
          </cell>
        </row>
        <row r="147">
          <cell r="A147">
            <v>135</v>
          </cell>
          <cell r="D147">
            <v>0</v>
          </cell>
          <cell r="E147">
            <v>1</v>
          </cell>
          <cell r="F147">
            <v>0</v>
          </cell>
          <cell r="H147" t="e">
            <v>#REF!</v>
          </cell>
        </row>
        <row r="148">
          <cell r="A148">
            <v>136</v>
          </cell>
          <cell r="B148" t="str">
            <v>Punto sanitario 4" PVC</v>
          </cell>
          <cell r="C148" t="str">
            <v>Ea</v>
          </cell>
          <cell r="D148">
            <v>215171</v>
          </cell>
          <cell r="E148">
            <v>1</v>
          </cell>
          <cell r="F148">
            <v>215171</v>
          </cell>
          <cell r="H148">
            <v>7</v>
          </cell>
          <cell r="Q148">
            <v>9</v>
          </cell>
          <cell r="R148">
            <v>7</v>
          </cell>
          <cell r="S148">
            <v>5</v>
          </cell>
        </row>
        <row r="149">
          <cell r="A149">
            <v>137</v>
          </cell>
          <cell r="B149" t="str">
            <v>Aplicación de Sika dur32 primer.</v>
          </cell>
          <cell r="C149" t="str">
            <v>m2</v>
          </cell>
          <cell r="D149">
            <v>54483</v>
          </cell>
          <cell r="E149">
            <v>1</v>
          </cell>
          <cell r="F149">
            <v>54483</v>
          </cell>
          <cell r="H149">
            <v>50</v>
          </cell>
          <cell r="Q149">
            <v>80</v>
          </cell>
          <cell r="R149">
            <v>50</v>
          </cell>
          <cell r="S149">
            <v>20</v>
          </cell>
        </row>
        <row r="150">
          <cell r="A150">
            <v>138</v>
          </cell>
          <cell r="B150" t="str">
            <v>Aplicación de mortero de relleno Sikagrout 212</v>
          </cell>
          <cell r="C150" t="str">
            <v>m3</v>
          </cell>
          <cell r="D150">
            <v>3570490</v>
          </cell>
          <cell r="E150">
            <v>1</v>
          </cell>
          <cell r="F150">
            <v>3570490</v>
          </cell>
          <cell r="H150">
            <v>10</v>
          </cell>
          <cell r="Q150">
            <v>2</v>
          </cell>
          <cell r="R150">
            <v>10</v>
          </cell>
          <cell r="S150">
            <v>0.5</v>
          </cell>
        </row>
        <row r="151">
          <cell r="A151">
            <v>139</v>
          </cell>
          <cell r="B151" t="str">
            <v>Caja de valvula de acometida agua en concreto de 30 x 30 cm a todo costo</v>
          </cell>
          <cell r="C151" t="str">
            <v>Ea</v>
          </cell>
          <cell r="D151">
            <v>700415</v>
          </cell>
          <cell r="E151">
            <v>1</v>
          </cell>
          <cell r="F151">
            <v>700415</v>
          </cell>
          <cell r="H151">
            <v>2</v>
          </cell>
          <cell r="Q151">
            <v>3</v>
          </cell>
          <cell r="R151">
            <v>2</v>
          </cell>
          <cell r="S151">
            <v>1</v>
          </cell>
        </row>
        <row r="152">
          <cell r="A152">
            <v>140</v>
          </cell>
          <cell r="B152" t="str">
            <v>Punto sanitario 2" PVC</v>
          </cell>
          <cell r="C152" t="str">
            <v>Ea</v>
          </cell>
          <cell r="D152">
            <v>181531</v>
          </cell>
          <cell r="E152">
            <v>1</v>
          </cell>
          <cell r="F152">
            <v>181531</v>
          </cell>
          <cell r="H152">
            <v>7</v>
          </cell>
          <cell r="Q152">
            <v>9</v>
          </cell>
          <cell r="R152">
            <v>7</v>
          </cell>
          <cell r="S152">
            <v>5</v>
          </cell>
        </row>
        <row r="153">
          <cell r="A153">
            <v>141</v>
          </cell>
          <cell r="B153" t="str">
            <v>Mamposteria ladrillo a la vista 26x12x6 e=12cm</v>
          </cell>
          <cell r="C153" t="str">
            <v>m2</v>
          </cell>
          <cell r="D153">
            <v>197770</v>
          </cell>
          <cell r="E153">
            <v>1</v>
          </cell>
          <cell r="F153">
            <v>197770</v>
          </cell>
          <cell r="H153">
            <v>12</v>
          </cell>
          <cell r="Q153">
            <v>14</v>
          </cell>
          <cell r="R153">
            <v>12</v>
          </cell>
          <cell r="S153">
            <v>10</v>
          </cell>
        </row>
        <row r="154">
          <cell r="A154">
            <v>142</v>
          </cell>
          <cell r="B154" t="str">
            <v>Impermeabilizacion de cubierta con Duraflex</v>
          </cell>
          <cell r="C154" t="str">
            <v>m2</v>
          </cell>
          <cell r="D154">
            <v>75131</v>
          </cell>
          <cell r="E154">
            <v>1</v>
          </cell>
          <cell r="F154">
            <v>75131</v>
          </cell>
          <cell r="H154">
            <v>10</v>
          </cell>
          <cell r="Q154">
            <v>15</v>
          </cell>
          <cell r="R154">
            <v>10</v>
          </cell>
          <cell r="S154">
            <v>5</v>
          </cell>
        </row>
        <row r="155">
          <cell r="A155">
            <v>143</v>
          </cell>
          <cell r="B155" t="str">
            <v>Guardaescoba en madera con pintura</v>
          </cell>
          <cell r="C155" t="str">
            <v>ml</v>
          </cell>
          <cell r="D155">
            <v>53681</v>
          </cell>
          <cell r="E155">
            <v>1</v>
          </cell>
          <cell r="F155">
            <v>53681</v>
          </cell>
          <cell r="H155">
            <v>50</v>
          </cell>
          <cell r="Q155">
            <v>60</v>
          </cell>
          <cell r="R155">
            <v>50</v>
          </cell>
          <cell r="S155">
            <v>40</v>
          </cell>
        </row>
        <row r="156">
          <cell r="A156">
            <v>144</v>
          </cell>
          <cell r="B156" t="str">
            <v>Impermeabilizante con Sika Transaparente</v>
          </cell>
          <cell r="C156" t="str">
            <v>m2</v>
          </cell>
          <cell r="D156">
            <v>30903</v>
          </cell>
          <cell r="E156">
            <v>1</v>
          </cell>
          <cell r="F156">
            <v>30903</v>
          </cell>
          <cell r="H156">
            <v>30</v>
          </cell>
          <cell r="Q156">
            <v>40</v>
          </cell>
          <cell r="R156">
            <v>30</v>
          </cell>
          <cell r="S156">
            <v>20</v>
          </cell>
        </row>
        <row r="157">
          <cell r="A157">
            <v>145</v>
          </cell>
          <cell r="B157" t="str">
            <v>Suministro y Colocación de Concreto de 2000 PSI, para Señalización  de Bancos de Tubería (Incluye aplicación de capa de mineral rojo y arena de nivelación acorde a especificaciones)</v>
          </cell>
          <cell r="C157" t="str">
            <v>m3</v>
          </cell>
          <cell r="D157">
            <v>541521</v>
          </cell>
          <cell r="E157">
            <v>1</v>
          </cell>
          <cell r="F157">
            <v>541521</v>
          </cell>
          <cell r="H157">
            <v>7</v>
          </cell>
          <cell r="Q157">
            <v>8.4</v>
          </cell>
          <cell r="R157">
            <v>7</v>
          </cell>
          <cell r="S157">
            <v>5.6000000000000005</v>
          </cell>
        </row>
        <row r="158">
          <cell r="A158">
            <v>146</v>
          </cell>
          <cell r="B158" t="str">
            <v xml:space="preserve">Suministro y colocación de concreto de 3000  PSI  para construcción de cajas de inspección, cajas de halado tipo hongo, bases de tableros y estaciones manuales. </v>
          </cell>
          <cell r="C158" t="str">
            <v>m3</v>
          </cell>
          <cell r="D158">
            <v>873151</v>
          </cell>
          <cell r="E158">
            <v>1</v>
          </cell>
          <cell r="F158">
            <v>873151</v>
          </cell>
          <cell r="H158">
            <v>6</v>
          </cell>
          <cell r="Q158">
            <v>7.1999999999999993</v>
          </cell>
          <cell r="R158">
            <v>6</v>
          </cell>
          <cell r="S158">
            <v>4.8000000000000007</v>
          </cell>
        </row>
        <row r="159">
          <cell r="A159">
            <v>147</v>
          </cell>
          <cell r="B159" t="str">
            <v xml:space="preserve">Excavación manual en todo tipo de suelo </v>
          </cell>
          <cell r="C159" t="str">
            <v>m3</v>
          </cell>
          <cell r="D159">
            <v>212815</v>
          </cell>
          <cell r="E159">
            <v>1</v>
          </cell>
          <cell r="F159">
            <v>212815</v>
          </cell>
          <cell r="H159">
            <v>7</v>
          </cell>
          <cell r="Q159">
            <v>8.4</v>
          </cell>
          <cell r="R159">
            <v>7</v>
          </cell>
          <cell r="S159">
            <v>5.6000000000000005</v>
          </cell>
        </row>
        <row r="160">
          <cell r="A160">
            <v>148</v>
          </cell>
          <cell r="B160" t="str">
            <v xml:space="preserve">Relleno  de  excavación Tipo 1 (Material seleccionado de la excavación ó  Arena). Incluye retiro de sobrantes de excavación, limpieza y reconformación del terreno.   </v>
          </cell>
          <cell r="C160" t="str">
            <v>m3</v>
          </cell>
          <cell r="D160">
            <v>119476</v>
          </cell>
          <cell r="E160">
            <v>1</v>
          </cell>
          <cell r="F160">
            <v>119476</v>
          </cell>
          <cell r="H160">
            <v>16</v>
          </cell>
          <cell r="Q160">
            <v>19.2</v>
          </cell>
          <cell r="R160">
            <v>16</v>
          </cell>
          <cell r="S160">
            <v>12.8</v>
          </cell>
        </row>
        <row r="161">
          <cell r="A161">
            <v>149</v>
          </cell>
          <cell r="B161" t="str">
            <v>Demolición de Pavimento todo tipo de resistencia, espesor 0.15 cm</v>
          </cell>
          <cell r="C161" t="str">
            <v>m3</v>
          </cell>
          <cell r="D161">
            <v>476179</v>
          </cell>
          <cell r="E161">
            <v>1</v>
          </cell>
          <cell r="F161">
            <v>476179</v>
          </cell>
          <cell r="H161">
            <v>3.2</v>
          </cell>
          <cell r="Q161">
            <v>3.84</v>
          </cell>
          <cell r="R161">
            <v>3.2</v>
          </cell>
          <cell r="S161">
            <v>2.5600000000000005</v>
          </cell>
        </row>
        <row r="162">
          <cell r="A162">
            <v>150</v>
          </cell>
          <cell r="B162" t="str">
            <v>Suministro e Instalación de Tubería PVC tipo DB (Direct Buriel) de 2 x 6" (incluye nivelación, fijación, accesorios de empalme).</v>
          </cell>
          <cell r="C162" t="str">
            <v>ml</v>
          </cell>
          <cell r="D162">
            <v>170318</v>
          </cell>
          <cell r="E162">
            <v>1</v>
          </cell>
          <cell r="F162">
            <v>170318</v>
          </cell>
          <cell r="H162">
            <v>21</v>
          </cell>
          <cell r="Q162">
            <v>25.2</v>
          </cell>
          <cell r="R162">
            <v>21</v>
          </cell>
          <cell r="S162">
            <v>16.8</v>
          </cell>
        </row>
        <row r="163">
          <cell r="A163">
            <v>151</v>
          </cell>
          <cell r="B163" t="str">
            <v>Suministro e Instalación de Gravilla (piedra bola) acorde a especificaciones.</v>
          </cell>
          <cell r="C163" t="str">
            <v>m3</v>
          </cell>
          <cell r="D163">
            <v>216246</v>
          </cell>
          <cell r="E163">
            <v>1</v>
          </cell>
          <cell r="F163">
            <v>216246</v>
          </cell>
          <cell r="H163">
            <v>80</v>
          </cell>
          <cell r="Q163">
            <v>96</v>
          </cell>
          <cell r="R163">
            <v>80</v>
          </cell>
          <cell r="S163">
            <v>64</v>
          </cell>
        </row>
        <row r="164">
          <cell r="A164">
            <v>152</v>
          </cell>
          <cell r="B164" t="str">
            <v>Suministro e Instalación de Malla Eslabonada H = 2,0 Mts. Incluye suministro e Instalación de Postes Tensores, Pie de Amigos, Puerta de Acceso, Pintura y Acabados</v>
          </cell>
          <cell r="C164" t="str">
            <v>ml</v>
          </cell>
          <cell r="D164">
            <v>171223</v>
          </cell>
          <cell r="E164">
            <v>1</v>
          </cell>
          <cell r="F164">
            <v>171223</v>
          </cell>
          <cell r="H164">
            <v>11</v>
          </cell>
          <cell r="Q164">
            <v>13.2</v>
          </cell>
          <cell r="R164">
            <v>11</v>
          </cell>
          <cell r="S164">
            <v>8.8000000000000007</v>
          </cell>
        </row>
        <row r="165">
          <cell r="A165">
            <v>153</v>
          </cell>
          <cell r="B165" t="str">
            <v>Suministro e Instalación de Acero de refuerzo x 60.000 PSI</v>
          </cell>
          <cell r="C165" t="str">
            <v>Kg</v>
          </cell>
          <cell r="D165">
            <v>33304</v>
          </cell>
          <cell r="E165">
            <v>1</v>
          </cell>
          <cell r="F165">
            <v>33304</v>
          </cell>
          <cell r="H165">
            <v>125</v>
          </cell>
          <cell r="Q165">
            <v>150</v>
          </cell>
          <cell r="R165">
            <v>125</v>
          </cell>
          <cell r="S165">
            <v>100</v>
          </cell>
        </row>
        <row r="166">
          <cell r="A166">
            <v>154</v>
          </cell>
          <cell r="B166" t="str">
            <v>Suministro e Instalación de Tapas para Cajas de Halado en Lámina Alfajor e=1/4". Incluye manijas de sujeción, acabados en pintura, acorde a planos.</v>
          </cell>
          <cell r="C166" t="str">
            <v>Ea</v>
          </cell>
          <cell r="D166">
            <v>423591</v>
          </cell>
          <cell r="E166">
            <v>1</v>
          </cell>
          <cell r="F166">
            <v>423591</v>
          </cell>
          <cell r="H166">
            <v>8</v>
          </cell>
          <cell r="Q166">
            <v>9.6</v>
          </cell>
          <cell r="R166">
            <v>8</v>
          </cell>
          <cell r="S166">
            <v>6.4</v>
          </cell>
        </row>
        <row r="167">
          <cell r="A167">
            <v>155</v>
          </cell>
          <cell r="B167" t="str">
            <v>Entibado de Talud. Incluye suministro de materiales y accesorios para armado de tableros.</v>
          </cell>
          <cell r="C167" t="str">
            <v>m2</v>
          </cell>
          <cell r="D167">
            <v>60038</v>
          </cell>
          <cell r="E167">
            <v>1</v>
          </cell>
          <cell r="F167">
            <v>60038</v>
          </cell>
          <cell r="H167">
            <v>55</v>
          </cell>
          <cell r="Q167">
            <v>66</v>
          </cell>
          <cell r="R167">
            <v>55</v>
          </cell>
          <cell r="S167">
            <v>44</v>
          </cell>
        </row>
        <row r="168">
          <cell r="A168">
            <v>156</v>
          </cell>
          <cell r="B168" t="str">
            <v>Regata en muro para instalación de tubería de 3/4" Ǿ  a  1" Ǿ.</v>
          </cell>
          <cell r="C168" t="str">
            <v>ml</v>
          </cell>
          <cell r="D168">
            <v>112796</v>
          </cell>
          <cell r="E168">
            <v>1</v>
          </cell>
          <cell r="F168">
            <v>112796</v>
          </cell>
          <cell r="H168">
            <v>8</v>
          </cell>
          <cell r="Q168">
            <v>9.6</v>
          </cell>
          <cell r="R168">
            <v>8</v>
          </cell>
          <cell r="S168">
            <v>6.4</v>
          </cell>
        </row>
        <row r="169">
          <cell r="A169">
            <v>157</v>
          </cell>
          <cell r="B169" t="str">
            <v>Regata en muro para instalación de tubería de 1 1/2" Ǿ a 2" Ǿ.</v>
          </cell>
          <cell r="C169" t="str">
            <v>ml</v>
          </cell>
          <cell r="D169">
            <v>209058</v>
          </cell>
          <cell r="E169">
            <v>1</v>
          </cell>
          <cell r="F169">
            <v>209058</v>
          </cell>
          <cell r="H169">
            <v>3.8</v>
          </cell>
          <cell r="Q169">
            <v>4.5599999999999996</v>
          </cell>
          <cell r="R169">
            <v>3.8</v>
          </cell>
          <cell r="S169">
            <v>3.04</v>
          </cell>
        </row>
        <row r="170">
          <cell r="A170">
            <v>158</v>
          </cell>
          <cell r="B170" t="str">
            <v>Instalación y Fijación de Tubería Conduit Galvanizada  de    1 x 3/4" Ǿ (Incluye,  instalacion de accesorios de montaje, nivelación de la tubería y línea a tierra en conductor cobre desnudo No 2 a 2/0 AWG)</v>
          </cell>
          <cell r="C170" t="str">
            <v>ml</v>
          </cell>
          <cell r="D170">
            <v>40173</v>
          </cell>
          <cell r="E170">
            <v>1</v>
          </cell>
          <cell r="F170">
            <v>40173</v>
          </cell>
          <cell r="H170">
            <v>150</v>
          </cell>
          <cell r="Q170">
            <v>180</v>
          </cell>
          <cell r="R170">
            <v>150</v>
          </cell>
          <cell r="S170">
            <v>120</v>
          </cell>
        </row>
        <row r="171">
          <cell r="A171">
            <v>159</v>
          </cell>
          <cell r="B171" t="str">
            <v>Instalación y Fijación de Tubería Conduit Galvanizada  de    1 x 1" Ǿ  (Incluye,  instalacion de accesorios de montaje, nivelación de la tubería y línea a tierra en conductor cobre desnudo No 2 a 2/0 AWG)</v>
          </cell>
          <cell r="C171" t="str">
            <v>ml</v>
          </cell>
          <cell r="D171">
            <v>42076</v>
          </cell>
          <cell r="E171">
            <v>1</v>
          </cell>
          <cell r="F171">
            <v>42076</v>
          </cell>
          <cell r="H171">
            <v>140</v>
          </cell>
          <cell r="Q171">
            <v>168</v>
          </cell>
          <cell r="R171">
            <v>140</v>
          </cell>
          <cell r="S171">
            <v>112</v>
          </cell>
        </row>
        <row r="172">
          <cell r="A172">
            <v>160</v>
          </cell>
          <cell r="B172" t="str">
            <v>Instalación y Fijación de Tubería Conduit Galvanizada  de    1 x 1 1/2" Ǿ  (Incluye,  instalacion de accesorios de montaje, nivelación de la tubería y línea a tierra en conductor cobre desnudo No 2 a 2/0 AWG)</v>
          </cell>
          <cell r="C172" t="str">
            <v>ml</v>
          </cell>
          <cell r="D172">
            <v>93501</v>
          </cell>
          <cell r="E172">
            <v>1</v>
          </cell>
          <cell r="F172">
            <v>93501</v>
          </cell>
          <cell r="H172">
            <v>90</v>
          </cell>
          <cell r="Q172">
            <v>108</v>
          </cell>
          <cell r="R172">
            <v>90</v>
          </cell>
          <cell r="S172">
            <v>72</v>
          </cell>
        </row>
        <row r="173">
          <cell r="A173">
            <v>161</v>
          </cell>
          <cell r="B173" t="str">
            <v>Instalación y Fijación de Tubería Conduit Galvanizada  de    1 x 2" Ǿ  (Incluye,  instalacion de accesorios de montaje, nivelación de la tubería y línea a tierra en conductor cobre desnudo No 2 a 2/0 AWG)</v>
          </cell>
          <cell r="C173" t="str">
            <v>ml</v>
          </cell>
          <cell r="D173">
            <v>48701</v>
          </cell>
          <cell r="E173">
            <v>1</v>
          </cell>
          <cell r="F173">
            <v>48701</v>
          </cell>
          <cell r="H173">
            <v>100</v>
          </cell>
          <cell r="Q173">
            <v>120</v>
          </cell>
          <cell r="R173">
            <v>100</v>
          </cell>
          <cell r="S173">
            <v>80</v>
          </cell>
        </row>
        <row r="174">
          <cell r="A174">
            <v>162</v>
          </cell>
          <cell r="B174" t="str">
            <v>Instalación y Fijación de Tubería Conduit Galvanizada  de    1 x 2 1/2" Ǿ  (Incluye,  instalacion de accesorios de montaje, nivelación de la tubería y línea a tierra en conductor cobre desnudo No 2 a 2/0 AWG)</v>
          </cell>
          <cell r="C174" t="str">
            <v>ml</v>
          </cell>
          <cell r="D174">
            <v>55666</v>
          </cell>
          <cell r="E174">
            <v>1</v>
          </cell>
          <cell r="F174">
            <v>55666</v>
          </cell>
          <cell r="H174">
            <v>70</v>
          </cell>
          <cell r="Q174">
            <v>84</v>
          </cell>
          <cell r="R174">
            <v>70</v>
          </cell>
          <cell r="S174">
            <v>56</v>
          </cell>
        </row>
        <row r="175">
          <cell r="A175">
            <v>163</v>
          </cell>
          <cell r="B175" t="str">
            <v>Instalación y Fijación de Tubería Conduit Galvanizada  de    1 x 3" Ǿ  (Incluye,  instalacion de accesorios de montaje, nivelación de la tubería y línea a tierra en conductor cobre desnudo No 2 a 2/0 AWG)</v>
          </cell>
          <cell r="C175" t="str">
            <v>ml</v>
          </cell>
          <cell r="D175">
            <v>60416</v>
          </cell>
          <cell r="E175">
            <v>1</v>
          </cell>
          <cell r="F175">
            <v>60416</v>
          </cell>
          <cell r="H175">
            <v>60</v>
          </cell>
          <cell r="Q175">
            <v>72</v>
          </cell>
          <cell r="R175">
            <v>60</v>
          </cell>
          <cell r="S175">
            <v>48</v>
          </cell>
        </row>
        <row r="176">
          <cell r="A176">
            <v>164</v>
          </cell>
          <cell r="B176" t="str">
            <v>Instalación y Fijación de Tubería Conduit Galvanizada  de    1 x 4" Ǿ  (Incluye,  instalacion de accesorios de montaje, nivelación de la tubería y línea a tierra en conductor cobre desnudo No 2 a 2/0 AWG)</v>
          </cell>
          <cell r="C176" t="str">
            <v>ml</v>
          </cell>
          <cell r="D176">
            <v>56548</v>
          </cell>
          <cell r="E176">
            <v>1</v>
          </cell>
          <cell r="F176">
            <v>56548</v>
          </cell>
          <cell r="H176">
            <v>70</v>
          </cell>
          <cell r="Q176">
            <v>84</v>
          </cell>
          <cell r="R176">
            <v>70</v>
          </cell>
          <cell r="S176">
            <v>56</v>
          </cell>
        </row>
        <row r="177">
          <cell r="A177">
            <v>165</v>
          </cell>
          <cell r="B177" t="str">
            <v>Instalación y Fijación de Tubería Conduit Galvanizada  de   2 x 3" Ǿ  (Incluye,  instalacion de accesorios de montaje, nivelación de la tubería y línea a tierra en conductor cobre desnudo No 2 a 2/0 AWG)</v>
          </cell>
          <cell r="C177" t="str">
            <v>ml</v>
          </cell>
          <cell r="D177">
            <v>78294</v>
          </cell>
          <cell r="E177">
            <v>1</v>
          </cell>
          <cell r="F177">
            <v>78294</v>
          </cell>
          <cell r="H177">
            <v>37</v>
          </cell>
          <cell r="Q177">
            <v>44.4</v>
          </cell>
          <cell r="R177">
            <v>37</v>
          </cell>
          <cell r="S177">
            <v>29.6</v>
          </cell>
        </row>
        <row r="178">
          <cell r="A178">
            <v>166</v>
          </cell>
          <cell r="B178" t="str">
            <v>Instalación y Fijación de Banco de Tubería Conduit Galvanizada de 1x ( 2" Ǿ + 1" Ǿ). Incluye,  instalacion de accesorios de montaje, nivelación de la tubería y línea a tierra en conductor cobre desnudo No 2 a 2/0 AWG.</v>
          </cell>
          <cell r="C178" t="str">
            <v>ml</v>
          </cell>
          <cell r="D178">
            <v>57843</v>
          </cell>
          <cell r="E178">
            <v>1</v>
          </cell>
          <cell r="F178">
            <v>57843</v>
          </cell>
          <cell r="H178">
            <v>64</v>
          </cell>
          <cell r="Q178">
            <v>76.8</v>
          </cell>
          <cell r="R178">
            <v>64</v>
          </cell>
          <cell r="S178">
            <v>51.2</v>
          </cell>
        </row>
        <row r="179">
          <cell r="A179">
            <v>167</v>
          </cell>
          <cell r="B179" t="str">
            <v>Instalación Varilla Coperweld L=3,00 mts x 5/8". Incluye adecuación, excavación y reconformación del terreno.</v>
          </cell>
          <cell r="C179" t="str">
            <v>Un</v>
          </cell>
          <cell r="D179">
            <v>118975</v>
          </cell>
          <cell r="E179">
            <v>1</v>
          </cell>
          <cell r="F179">
            <v>118975</v>
          </cell>
          <cell r="H179">
            <v>12</v>
          </cell>
          <cell r="Q179">
            <v>14.399999999999999</v>
          </cell>
          <cell r="R179">
            <v>12</v>
          </cell>
          <cell r="S179">
            <v>9.6000000000000014</v>
          </cell>
        </row>
        <row r="180">
          <cell r="A180">
            <v>168</v>
          </cell>
          <cell r="B180" t="str">
            <v>Instalación, nivelación y fijación de Bandeja Portacables Ancho de 60 cms a 100 cms. Incluye instalación de soportes y accesorios tipo tee, reducción, curvas en horizontal ó vertical a 45 ó 90 acorde a planos.</v>
          </cell>
          <cell r="C180" t="str">
            <v>ml</v>
          </cell>
          <cell r="D180">
            <v>167060</v>
          </cell>
          <cell r="E180">
            <v>1</v>
          </cell>
          <cell r="F180">
            <v>167060</v>
          </cell>
          <cell r="H180">
            <v>8</v>
          </cell>
          <cell r="Q180">
            <v>9.6</v>
          </cell>
          <cell r="R180">
            <v>8</v>
          </cell>
          <cell r="S180">
            <v>6.4</v>
          </cell>
        </row>
        <row r="181">
          <cell r="A181">
            <v>169</v>
          </cell>
          <cell r="B181" t="str">
            <v>Instalación, Marcado, Conexionado y Pruebas de Acometida Eléctrica 4 x 350 MCM + 1T.</v>
          </cell>
          <cell r="C181" t="str">
            <v>ml</v>
          </cell>
          <cell r="D181">
            <v>55869</v>
          </cell>
          <cell r="E181">
            <v>1</v>
          </cell>
          <cell r="F181">
            <v>55869</v>
          </cell>
          <cell r="H181">
            <v>60</v>
          </cell>
          <cell r="Q181">
            <v>72</v>
          </cell>
          <cell r="R181">
            <v>60</v>
          </cell>
          <cell r="S181">
            <v>48</v>
          </cell>
        </row>
        <row r="182">
          <cell r="A182">
            <v>170</v>
          </cell>
          <cell r="B182" t="str">
            <v>Instalación, Marcado, Conexionado y Pruebas de Acometida Eléctrica 4 x 250 MCM + 1T.</v>
          </cell>
          <cell r="C182" t="str">
            <v>ml</v>
          </cell>
          <cell r="D182">
            <v>55869</v>
          </cell>
          <cell r="E182">
            <v>1</v>
          </cell>
          <cell r="F182">
            <v>55869</v>
          </cell>
          <cell r="H182">
            <v>60</v>
          </cell>
          <cell r="Q182">
            <v>72</v>
          </cell>
          <cell r="R182">
            <v>60</v>
          </cell>
          <cell r="S182">
            <v>48</v>
          </cell>
        </row>
        <row r="183">
          <cell r="A183">
            <v>171</v>
          </cell>
          <cell r="B183" t="str">
            <v>Instalación, Marcado, Conexionado y Pruebas de Acometida Eléctrica 4 x 2/0 AWG + 1T.</v>
          </cell>
          <cell r="C183" t="str">
            <v>ml</v>
          </cell>
          <cell r="D183">
            <v>47316</v>
          </cell>
          <cell r="E183">
            <v>1</v>
          </cell>
          <cell r="F183">
            <v>47316</v>
          </cell>
          <cell r="H183">
            <v>55</v>
          </cell>
          <cell r="Q183">
            <v>66</v>
          </cell>
          <cell r="R183">
            <v>55</v>
          </cell>
          <cell r="S183">
            <v>44</v>
          </cell>
        </row>
        <row r="184">
          <cell r="A184">
            <v>172</v>
          </cell>
          <cell r="B184" t="str">
            <v>Instalación, Marcado, Conexionado y Pruebas de Acometida Eléctrica 4 x 1/0 AWG + 1T.</v>
          </cell>
          <cell r="C184" t="str">
            <v>ml</v>
          </cell>
          <cell r="D184">
            <v>41478</v>
          </cell>
          <cell r="E184">
            <v>1</v>
          </cell>
          <cell r="F184">
            <v>41478</v>
          </cell>
          <cell r="H184">
            <v>80</v>
          </cell>
          <cell r="Q184">
            <v>96</v>
          </cell>
          <cell r="R184">
            <v>80</v>
          </cell>
          <cell r="S184">
            <v>64</v>
          </cell>
        </row>
        <row r="185">
          <cell r="A185">
            <v>173</v>
          </cell>
          <cell r="B185" t="str">
            <v>Instalación, Marcado, Conexionado y Pruebas de Acometida Eléctrica 4 x 2 AWG + 1T a 4 x 6 AWG + 1T.</v>
          </cell>
          <cell r="C185" t="str">
            <v>ml</v>
          </cell>
          <cell r="D185">
            <v>43141</v>
          </cell>
          <cell r="E185">
            <v>1</v>
          </cell>
          <cell r="F185">
            <v>43141</v>
          </cell>
          <cell r="H185">
            <v>35</v>
          </cell>
          <cell r="Q185">
            <v>42</v>
          </cell>
          <cell r="R185">
            <v>35</v>
          </cell>
          <cell r="S185">
            <v>28</v>
          </cell>
        </row>
        <row r="186">
          <cell r="A186">
            <v>174</v>
          </cell>
          <cell r="B186" t="str">
            <v>Instalación, Marcado, Conexionado y Pruebas de Acometida Eléctrica 4 x 8 AWG + 1T a 4 x 10 AWG + 1T.</v>
          </cell>
          <cell r="C186" t="str">
            <v>ml</v>
          </cell>
          <cell r="D186">
            <v>38828</v>
          </cell>
          <cell r="E186">
            <v>1</v>
          </cell>
          <cell r="F186">
            <v>38828</v>
          </cell>
          <cell r="H186">
            <v>45</v>
          </cell>
          <cell r="Q186">
            <v>54</v>
          </cell>
          <cell r="R186">
            <v>45</v>
          </cell>
          <cell r="S186">
            <v>36</v>
          </cell>
        </row>
        <row r="187">
          <cell r="A187">
            <v>175</v>
          </cell>
          <cell r="B187" t="str">
            <v>Instalación, Marcado, Conexionado y Pruebas de Acometida Eléctrica 4 x 12 AWG + 1T a 4 x 16 AWG + 1T.</v>
          </cell>
          <cell r="C187" t="str">
            <v>ml</v>
          </cell>
          <cell r="D187">
            <v>32790</v>
          </cell>
          <cell r="E187">
            <v>1</v>
          </cell>
          <cell r="F187">
            <v>32790</v>
          </cell>
          <cell r="H187">
            <v>75</v>
          </cell>
          <cell r="Q187">
            <v>90</v>
          </cell>
          <cell r="R187">
            <v>75</v>
          </cell>
          <cell r="S187">
            <v>60</v>
          </cell>
        </row>
        <row r="188">
          <cell r="A188">
            <v>176</v>
          </cell>
          <cell r="B188" t="str">
            <v>Instalación, Marcado, Conexionado y Pruebas de Acometida Eléctrica y/o control 5 x 12 AWG a 10 x 12 AWG.</v>
          </cell>
          <cell r="C188" t="str">
            <v>ml</v>
          </cell>
          <cell r="D188">
            <v>36550</v>
          </cell>
          <cell r="E188">
            <v>1</v>
          </cell>
          <cell r="F188">
            <v>36550</v>
          </cell>
          <cell r="H188">
            <v>53</v>
          </cell>
          <cell r="Q188">
            <v>63.599999999999994</v>
          </cell>
          <cell r="R188">
            <v>53</v>
          </cell>
          <cell r="S188">
            <v>42.400000000000006</v>
          </cell>
        </row>
        <row r="189">
          <cell r="A189">
            <v>177</v>
          </cell>
          <cell r="B189" t="str">
            <v>Instalación, Marcado, Conexionado y Pruebas de Acometida Eléctrica y/o control 5 x 16 AWG a 10 x 16 AWG.</v>
          </cell>
          <cell r="C189" t="str">
            <v>ml</v>
          </cell>
          <cell r="D189">
            <v>35054</v>
          </cell>
          <cell r="E189">
            <v>1</v>
          </cell>
          <cell r="F189">
            <v>35054</v>
          </cell>
          <cell r="H189">
            <v>60</v>
          </cell>
          <cell r="Q189">
            <v>72</v>
          </cell>
          <cell r="R189">
            <v>60</v>
          </cell>
          <cell r="S189">
            <v>48</v>
          </cell>
        </row>
        <row r="190">
          <cell r="A190">
            <v>178</v>
          </cell>
          <cell r="B190" t="str">
            <v>Suministro,Instalación, Marcado, Conexionado y Pruebas de red de comunicaciones UTP Categoria 6 o Red Coaxial,incluye ponchado del conector y certificacion</v>
          </cell>
          <cell r="C190" t="str">
            <v>ml</v>
          </cell>
          <cell r="D190">
            <v>42471</v>
          </cell>
          <cell r="E190">
            <v>1</v>
          </cell>
          <cell r="F190">
            <v>42471</v>
          </cell>
          <cell r="H190">
            <v>42</v>
          </cell>
          <cell r="Q190">
            <v>50.4</v>
          </cell>
          <cell r="R190">
            <v>42</v>
          </cell>
          <cell r="S190">
            <v>33.6</v>
          </cell>
        </row>
        <row r="191">
          <cell r="A191">
            <v>179</v>
          </cell>
          <cell r="B191" t="str">
            <v>Aplicación de soldadura  Exotermica de 90 a 150 Gramos cualquier disposición (cable-cable, cable-varilla, cable-platina)</v>
          </cell>
          <cell r="C191" t="str">
            <v>un</v>
          </cell>
          <cell r="D191">
            <v>61473</v>
          </cell>
          <cell r="E191">
            <v>1</v>
          </cell>
          <cell r="F191">
            <v>61473</v>
          </cell>
          <cell r="H191">
            <v>18</v>
          </cell>
          <cell r="Q191">
            <v>21.599999999999998</v>
          </cell>
          <cell r="R191">
            <v>18</v>
          </cell>
          <cell r="S191">
            <v>14.4</v>
          </cell>
        </row>
        <row r="192">
          <cell r="A192">
            <v>180</v>
          </cell>
          <cell r="B192" t="str">
            <v>Instalalación, fijación y conexionado mecanico de cable de tierra desnudo 2/0 a 2 AWG</v>
          </cell>
          <cell r="C192" t="str">
            <v>ml</v>
          </cell>
          <cell r="D192">
            <v>28261</v>
          </cell>
          <cell r="E192">
            <v>1</v>
          </cell>
          <cell r="F192">
            <v>28261</v>
          </cell>
          <cell r="H192">
            <v>150</v>
          </cell>
          <cell r="Q192">
            <v>180</v>
          </cell>
          <cell r="R192">
            <v>150</v>
          </cell>
          <cell r="S192">
            <v>120</v>
          </cell>
        </row>
        <row r="193">
          <cell r="A193">
            <v>181</v>
          </cell>
          <cell r="B193" t="str">
            <v>Suministro e instalación de Luminaria de 60x60cm, 4x17W tubo T8 de 4100ºK 10.000 horas Marca Philips o Sylvania , Balasto electronico con Factor de potencia &gt; 98% baja distorsión armonica &lt;10% marca Philips (Advance) o General Electric con garantia de 5 a</v>
          </cell>
          <cell r="C193" t="str">
            <v>un</v>
          </cell>
          <cell r="D193">
            <v>360213</v>
          </cell>
          <cell r="E193">
            <v>1</v>
          </cell>
          <cell r="F193">
            <v>360213</v>
          </cell>
          <cell r="H193">
            <v>9</v>
          </cell>
          <cell r="Q193">
            <v>10.799999999999999</v>
          </cell>
          <cell r="R193">
            <v>9</v>
          </cell>
          <cell r="S193">
            <v>7.2</v>
          </cell>
        </row>
        <row r="194">
          <cell r="A194">
            <v>182</v>
          </cell>
          <cell r="B194" t="str">
            <v>Suministro e instalación de tablero de 36 Circuitos, con espacio para totalizador, capacidad en barraje de 225 A , Tensión de prueba de aislamiento (VAC) 2000, Barra de neutro, barra de tierra, chapa y llave. NO EQUIPADO.</v>
          </cell>
          <cell r="C194" t="str">
            <v>un</v>
          </cell>
          <cell r="D194">
            <v>930664</v>
          </cell>
          <cell r="E194">
            <v>1</v>
          </cell>
          <cell r="F194">
            <v>930664</v>
          </cell>
          <cell r="H194">
            <v>1.75</v>
          </cell>
          <cell r="Q194">
            <v>2.1</v>
          </cell>
          <cell r="R194">
            <v>1.75</v>
          </cell>
          <cell r="S194">
            <v>1.4000000000000001</v>
          </cell>
        </row>
        <row r="195">
          <cell r="A195">
            <v>183</v>
          </cell>
          <cell r="B195" t="str">
            <v>Suministro e instalación de tablero de 24 Circuitos, con espacio para totalizador, capacidad en barraje de 225 A , Tensión de prueba de aislamiento (VAC) 2000, Barra de neutro, barra de tierra, chapa y llave. NO EQUIPADO.</v>
          </cell>
          <cell r="C195" t="str">
            <v>un</v>
          </cell>
          <cell r="D195">
            <v>1863619</v>
          </cell>
          <cell r="E195">
            <v>1</v>
          </cell>
          <cell r="F195">
            <v>1863619</v>
          </cell>
          <cell r="H195">
            <v>0.5</v>
          </cell>
          <cell r="Q195">
            <v>0.6</v>
          </cell>
          <cell r="R195">
            <v>0.5</v>
          </cell>
          <cell r="S195">
            <v>0.4</v>
          </cell>
        </row>
        <row r="196">
          <cell r="A196">
            <v>184</v>
          </cell>
          <cell r="B196" t="str">
            <v>Suministro e instalación de tablero de 18 Circuitos, con espacio para totalizador, capacidad en barraje de 225 A , Tensión de prueba de aislamiento (VAC) 2000, Barra de neutro, barra de tierra, chapa y llave. NO EQUIPADO.</v>
          </cell>
          <cell r="C196" t="str">
            <v>un</v>
          </cell>
          <cell r="D196">
            <v>819641</v>
          </cell>
          <cell r="E196">
            <v>1</v>
          </cell>
          <cell r="F196">
            <v>819641</v>
          </cell>
          <cell r="H196">
            <v>2</v>
          </cell>
          <cell r="Q196">
            <v>2.4</v>
          </cell>
          <cell r="R196">
            <v>2</v>
          </cell>
          <cell r="S196">
            <v>1.6</v>
          </cell>
        </row>
        <row r="197">
          <cell r="A197">
            <v>185</v>
          </cell>
          <cell r="B197" t="str">
            <v>Suministro e instalación de tablero de 12 Circuitos, con espacio para totalizador, capacidad en barraje de 225 A , Tensión de prueba de aislamiento (VAC) 2000, Barra de neutro, barra de tierra, chapa y llave. NO EQUIPADO.</v>
          </cell>
          <cell r="C197" t="str">
            <v>un</v>
          </cell>
          <cell r="D197">
            <v>1263694</v>
          </cell>
          <cell r="E197">
            <v>1</v>
          </cell>
          <cell r="F197">
            <v>1263694</v>
          </cell>
          <cell r="H197">
            <v>0.84</v>
          </cell>
          <cell r="Q197">
            <v>1.008</v>
          </cell>
          <cell r="R197">
            <v>0.84</v>
          </cell>
          <cell r="S197">
            <v>0.67200000000000004</v>
          </cell>
        </row>
        <row r="198">
          <cell r="A198">
            <v>186</v>
          </cell>
          <cell r="B198" t="str">
            <v>Suministro de materiales e instalación de punto eléctrico para toma corriente o iluminación con interruptor acorde a planos. Incluye tubería aérea EMT y PVC tipo pesado empotrada en pared, cajas de paso en lámina galv tipo pesado, cableado de circuitos de</v>
          </cell>
          <cell r="C198" t="str">
            <v>un</v>
          </cell>
          <cell r="D198">
            <v>189356</v>
          </cell>
          <cell r="E198">
            <v>1</v>
          </cell>
          <cell r="F198">
            <v>189356</v>
          </cell>
          <cell r="H198">
            <v>7</v>
          </cell>
          <cell r="Q198">
            <v>8.4</v>
          </cell>
          <cell r="R198">
            <v>7</v>
          </cell>
          <cell r="S198">
            <v>5.6000000000000005</v>
          </cell>
        </row>
        <row r="199">
          <cell r="A199">
            <v>187</v>
          </cell>
          <cell r="B199" t="str">
            <v>Suministro e instalación de toma tipo GFCI marca Leviton 110 voltios</v>
          </cell>
          <cell r="C199" t="str">
            <v>Un</v>
          </cell>
          <cell r="D199">
            <v>148959</v>
          </cell>
          <cell r="E199">
            <v>1</v>
          </cell>
          <cell r="F199">
            <v>148959</v>
          </cell>
          <cell r="H199">
            <v>3.5</v>
          </cell>
          <cell r="Q199">
            <v>4.2</v>
          </cell>
          <cell r="R199">
            <v>3.5</v>
          </cell>
          <cell r="S199">
            <v>2.8000000000000003</v>
          </cell>
        </row>
        <row r="200">
          <cell r="A200">
            <v>188</v>
          </cell>
          <cell r="B200" t="str">
            <v>Suministro e instalación de canaleta metálica en lámina col roll de 5 x 10 cms doble división, pintura electrostática, incluye face plates.</v>
          </cell>
          <cell r="C200" t="str">
            <v>ml</v>
          </cell>
          <cell r="D200">
            <v>113215</v>
          </cell>
          <cell r="E200">
            <v>1</v>
          </cell>
          <cell r="F200">
            <v>113215</v>
          </cell>
          <cell r="H200">
            <v>40</v>
          </cell>
          <cell r="Q200">
            <v>48</v>
          </cell>
          <cell r="R200">
            <v>40</v>
          </cell>
          <cell r="S200">
            <v>32</v>
          </cell>
        </row>
        <row r="201">
          <cell r="A201">
            <v>189</v>
          </cell>
          <cell r="B201" t="str">
            <v>Suministro e instalación de salida eléctrica en toma doble Leviton color naranja, tipo red regulada con p/t aislado, incluye cableqdo 7 hilos</v>
          </cell>
          <cell r="C201" t="str">
            <v>un</v>
          </cell>
          <cell r="D201">
            <v>130983</v>
          </cell>
          <cell r="E201">
            <v>1</v>
          </cell>
          <cell r="F201">
            <v>130983</v>
          </cell>
          <cell r="H201">
            <v>7.5</v>
          </cell>
          <cell r="Q201">
            <v>9</v>
          </cell>
          <cell r="R201">
            <v>7.5</v>
          </cell>
          <cell r="S201">
            <v>6</v>
          </cell>
        </row>
        <row r="202">
          <cell r="A202">
            <v>190</v>
          </cell>
          <cell r="B202" t="str">
            <v>Suministro, instalación, pruebas y puesta en servicio de aire acondicionado tipo mini split de 12000 BTU's marca LG 208 voltios con sus elementos conexos. Incluye construcción base en concreto de 3000 psi para el equipo y área circundante, drenaje, guarda</v>
          </cell>
          <cell r="C202" t="str">
            <v>un</v>
          </cell>
          <cell r="D202">
            <v>3061821</v>
          </cell>
          <cell r="E202">
            <v>1</v>
          </cell>
          <cell r="F202">
            <v>3061821</v>
          </cell>
          <cell r="H202">
            <v>1.5</v>
          </cell>
          <cell r="Q202">
            <v>1.7999999999999998</v>
          </cell>
          <cell r="R202">
            <v>1.5</v>
          </cell>
          <cell r="S202">
            <v>1.2000000000000002</v>
          </cell>
        </row>
        <row r="203">
          <cell r="A203">
            <v>191</v>
          </cell>
          <cell r="B203" t="str">
            <v>Suministro, instalación, pruebas y puesta en servicio de aire acondicionado tipo mini split de 36000 BTU's marca LG 208 voltios con sus elementos conexos. Incluye construcción base en concreto de 3000 psi para el equipo y área circundante, drenaje, guarda</v>
          </cell>
          <cell r="C203" t="str">
            <v>un</v>
          </cell>
          <cell r="D203">
            <v>6314121</v>
          </cell>
          <cell r="E203">
            <v>1</v>
          </cell>
          <cell r="F203">
            <v>6314121</v>
          </cell>
          <cell r="H203">
            <v>0.5</v>
          </cell>
          <cell r="Q203">
            <v>0.6</v>
          </cell>
          <cell r="R203">
            <v>0.5</v>
          </cell>
          <cell r="S203">
            <v>0.4</v>
          </cell>
        </row>
        <row r="204">
          <cell r="A204">
            <v>192</v>
          </cell>
          <cell r="B204" t="str">
            <v>Suministro, instalación, pruebas y puesta en servicio de aire acondicionado tipo mini split de 18000 BTU's marca LG 208 voltios con sus elementos conexos. Incluye construcción base en concreto de 3000 psi para el equipo y área circundante, drenaje, guarda</v>
          </cell>
          <cell r="C204" t="str">
            <v>un</v>
          </cell>
          <cell r="D204">
            <v>3734825</v>
          </cell>
          <cell r="E204">
            <v>1</v>
          </cell>
          <cell r="F204">
            <v>3734825</v>
          </cell>
          <cell r="H204">
            <v>1.8</v>
          </cell>
          <cell r="Q204">
            <v>2.16</v>
          </cell>
          <cell r="R204">
            <v>1.8</v>
          </cell>
          <cell r="S204">
            <v>1.4400000000000002</v>
          </cell>
        </row>
        <row r="205">
          <cell r="A205">
            <v>193</v>
          </cell>
          <cell r="B205" t="str">
            <v>Concreto reforzado de 3000 psi reforzado con malla Q3 para canales aereas</v>
          </cell>
          <cell r="C205" t="str">
            <v>ml</v>
          </cell>
          <cell r="D205">
            <v>289180</v>
          </cell>
          <cell r="E205">
            <v>1</v>
          </cell>
          <cell r="F205">
            <v>289180</v>
          </cell>
          <cell r="H205">
            <v>10</v>
          </cell>
          <cell r="Q205">
            <v>12</v>
          </cell>
          <cell r="R205">
            <v>10</v>
          </cell>
          <cell r="S205">
            <v>8</v>
          </cell>
        </row>
        <row r="206">
          <cell r="A206">
            <v>194</v>
          </cell>
          <cell r="B206" t="str">
            <v>Cieloraso en liston machihembrado de 8.5 x 1.5 cm, con entramado en madera, metalica y pintura en esmalte</v>
          </cell>
          <cell r="C206" t="str">
            <v>m2</v>
          </cell>
          <cell r="D206">
            <v>212918</v>
          </cell>
          <cell r="E206">
            <v>1</v>
          </cell>
          <cell r="F206">
            <v>212918</v>
          </cell>
          <cell r="H206">
            <v>8</v>
          </cell>
          <cell r="Q206">
            <v>9.6</v>
          </cell>
          <cell r="R206">
            <v>8</v>
          </cell>
          <cell r="S206">
            <v>6.4</v>
          </cell>
        </row>
        <row r="207">
          <cell r="A207">
            <v>195</v>
          </cell>
          <cell r="B207" t="str">
            <v>Cieloraso suspendido en Gyplac 1/2'' incluye perfilería metálica</v>
          </cell>
          <cell r="C207" t="str">
            <v>m2</v>
          </cell>
          <cell r="D207">
            <v>211238</v>
          </cell>
          <cell r="E207">
            <v>1</v>
          </cell>
          <cell r="F207">
            <v>211238</v>
          </cell>
          <cell r="H207">
            <v>8</v>
          </cell>
          <cell r="Q207">
            <v>9.6</v>
          </cell>
          <cell r="R207">
            <v>8</v>
          </cell>
          <cell r="S207">
            <v>6.4</v>
          </cell>
        </row>
        <row r="208">
          <cell r="A208">
            <v>196</v>
          </cell>
          <cell r="B208" t="str">
            <v>Ventana en aluminio y vidrio 3.5 X 2 m corrediza, tipo L</v>
          </cell>
          <cell r="C208" t="str">
            <v>Ea</v>
          </cell>
          <cell r="D208">
            <v>2858280</v>
          </cell>
          <cell r="E208">
            <v>1</v>
          </cell>
          <cell r="F208">
            <v>2858280</v>
          </cell>
          <cell r="H208">
            <v>3</v>
          </cell>
          <cell r="Q208">
            <v>3.5999999999999996</v>
          </cell>
          <cell r="R208">
            <v>3</v>
          </cell>
          <cell r="S208">
            <v>2.4000000000000004</v>
          </cell>
        </row>
        <row r="209">
          <cell r="A209">
            <v>197</v>
          </cell>
          <cell r="B209" t="str">
            <v>Vigas en perfil 2x2x1/4" para casetas</v>
          </cell>
          <cell r="C209" t="str">
            <v>Kg</v>
          </cell>
          <cell r="D209" t="e">
            <v>#N/A</v>
          </cell>
          <cell r="E209">
            <v>1</v>
          </cell>
          <cell r="F209" t="e">
            <v>#N/A</v>
          </cell>
          <cell r="H209">
            <v>30</v>
          </cell>
          <cell r="Q209">
            <v>36</v>
          </cell>
          <cell r="R209">
            <v>30</v>
          </cell>
          <cell r="S209">
            <v>24</v>
          </cell>
        </row>
        <row r="210">
          <cell r="A210">
            <v>198</v>
          </cell>
          <cell r="B210" t="str">
            <v>Cubierta metalica en lamina de Zinc 0.8 x 2.4 m</v>
          </cell>
          <cell r="C210" t="str">
            <v>m2</v>
          </cell>
          <cell r="D210">
            <v>55373</v>
          </cell>
          <cell r="E210">
            <v>1</v>
          </cell>
          <cell r="F210">
            <v>55373</v>
          </cell>
          <cell r="H210">
            <v>40</v>
          </cell>
          <cell r="Q210">
            <v>48</v>
          </cell>
          <cell r="R210">
            <v>40</v>
          </cell>
          <cell r="S210">
            <v>32</v>
          </cell>
        </row>
        <row r="211">
          <cell r="A211">
            <v>199</v>
          </cell>
          <cell r="B211" t="str">
            <v>Columnas en tubo galvanizado 2" (incluye pintura anticorrosiva) para casetas</v>
          </cell>
          <cell r="C211" t="str">
            <v>ml</v>
          </cell>
          <cell r="D211" t="e">
            <v>#N/A</v>
          </cell>
          <cell r="E211">
            <v>1</v>
          </cell>
          <cell r="F211" t="e">
            <v>#N/A</v>
          </cell>
          <cell r="H211">
            <v>13</v>
          </cell>
          <cell r="Q211">
            <v>15.6</v>
          </cell>
          <cell r="R211">
            <v>13</v>
          </cell>
          <cell r="S211">
            <v>10.4</v>
          </cell>
        </row>
        <row r="212">
          <cell r="A212">
            <v>200</v>
          </cell>
          <cell r="B212" t="str">
            <v>Instalacion de puerta en lamina (hasta 0.7 x 1.8 m) acrilica con marco y agarradera en aluminio</v>
          </cell>
          <cell r="C212" t="str">
            <v>Ea</v>
          </cell>
          <cell r="D212">
            <v>958645</v>
          </cell>
          <cell r="E212">
            <v>1</v>
          </cell>
          <cell r="F212">
            <v>958645</v>
          </cell>
          <cell r="H212">
            <v>3</v>
          </cell>
          <cell r="Q212">
            <v>3.5999999999999996</v>
          </cell>
          <cell r="R212">
            <v>3</v>
          </cell>
          <cell r="S212">
            <v>2.4000000000000004</v>
          </cell>
        </row>
        <row r="213">
          <cell r="A213">
            <v>201</v>
          </cell>
          <cell r="B213" t="str">
            <v>Instalacion  de registro hidraulico de 1/2"</v>
          </cell>
          <cell r="C213" t="str">
            <v>Ea</v>
          </cell>
          <cell r="D213">
            <v>110281</v>
          </cell>
          <cell r="E213">
            <v>1</v>
          </cell>
          <cell r="F213">
            <v>110281</v>
          </cell>
          <cell r="H213">
            <v>5</v>
          </cell>
          <cell r="Q213">
            <v>6</v>
          </cell>
          <cell r="R213">
            <v>5</v>
          </cell>
          <cell r="S213">
            <v>4</v>
          </cell>
        </row>
        <row r="214">
          <cell r="A214">
            <v>202</v>
          </cell>
          <cell r="B214" t="str">
            <v>Instalacion  de registro hidraulico de 3/4"</v>
          </cell>
          <cell r="C214" t="str">
            <v>Ea</v>
          </cell>
          <cell r="D214">
            <v>120431</v>
          </cell>
          <cell r="E214">
            <v>1</v>
          </cell>
          <cell r="F214">
            <v>120431</v>
          </cell>
          <cell r="H214">
            <v>5</v>
          </cell>
          <cell r="Q214">
            <v>6</v>
          </cell>
          <cell r="R214">
            <v>5</v>
          </cell>
          <cell r="S214">
            <v>4</v>
          </cell>
        </row>
        <row r="215">
          <cell r="A215">
            <v>203</v>
          </cell>
          <cell r="B215" t="str">
            <v>Instalacion  de registro hidraulico de 1 1/4"</v>
          </cell>
          <cell r="C215" t="str">
            <v>Ea</v>
          </cell>
          <cell r="D215">
            <v>182781</v>
          </cell>
          <cell r="E215">
            <v>1</v>
          </cell>
          <cell r="F215">
            <v>182781</v>
          </cell>
          <cell r="H215">
            <v>5</v>
          </cell>
          <cell r="Q215">
            <v>6</v>
          </cell>
          <cell r="R215">
            <v>5</v>
          </cell>
          <cell r="S215">
            <v>4</v>
          </cell>
        </row>
        <row r="216">
          <cell r="A216">
            <v>204</v>
          </cell>
          <cell r="B216" t="str">
            <v>Instalacion de tina hidromasajeadora 1.83 x 1.38 x 0.47 m. ref. Diana Edospina</v>
          </cell>
          <cell r="C216" t="str">
            <v>Ea</v>
          </cell>
          <cell r="D216">
            <v>6316538</v>
          </cell>
          <cell r="E216">
            <v>1</v>
          </cell>
          <cell r="F216">
            <v>6316538</v>
          </cell>
          <cell r="H216">
            <v>1.5</v>
          </cell>
          <cell r="Q216">
            <v>1.7999999999999998</v>
          </cell>
          <cell r="R216">
            <v>1.5</v>
          </cell>
          <cell r="S216">
            <v>1.2000000000000002</v>
          </cell>
        </row>
        <row r="217">
          <cell r="A217">
            <v>205</v>
          </cell>
          <cell r="B217" t="str">
            <v xml:space="preserve">Desagues en tubos de 3" PVC en voladizo de 1 m para placas </v>
          </cell>
          <cell r="C217" t="str">
            <v>ml</v>
          </cell>
          <cell r="D217">
            <v>64136</v>
          </cell>
          <cell r="E217">
            <v>1</v>
          </cell>
          <cell r="F217">
            <v>64136</v>
          </cell>
          <cell r="H217">
            <v>15</v>
          </cell>
          <cell r="Q217">
            <v>18</v>
          </cell>
          <cell r="R217">
            <v>15</v>
          </cell>
          <cell r="S217">
            <v>12</v>
          </cell>
        </row>
        <row r="218">
          <cell r="A218">
            <v>206</v>
          </cell>
          <cell r="B218" t="str">
            <v>Ventana corrediza en aluminio y vidrio 1.8 X 1.0 m (incluye marco y flanges en lamina galv No22)</v>
          </cell>
          <cell r="C218" t="str">
            <v>Ea</v>
          </cell>
          <cell r="D218">
            <v>626679</v>
          </cell>
          <cell r="E218">
            <v>1</v>
          </cell>
          <cell r="F218">
            <v>626679</v>
          </cell>
          <cell r="H218">
            <v>4</v>
          </cell>
          <cell r="Q218">
            <v>4.8</v>
          </cell>
          <cell r="R218">
            <v>4</v>
          </cell>
          <cell r="S218">
            <v>3.2</v>
          </cell>
        </row>
        <row r="219">
          <cell r="A219">
            <v>207</v>
          </cell>
          <cell r="B219" t="str">
            <v>Suministro e instalación de tubería PVC  eléctrica de 2 x 2" ó 2 x 3" Ø con accesorios de empalme.</v>
          </cell>
          <cell r="C219" t="str">
            <v>ml</v>
          </cell>
          <cell r="D219">
            <v>85321</v>
          </cell>
          <cell r="E219">
            <v>1</v>
          </cell>
          <cell r="F219">
            <v>85321</v>
          </cell>
          <cell r="H219">
            <v>20</v>
          </cell>
          <cell r="Q219">
            <v>24</v>
          </cell>
          <cell r="R219">
            <v>20</v>
          </cell>
          <cell r="S219">
            <v>16</v>
          </cell>
        </row>
        <row r="220">
          <cell r="A220">
            <v>208</v>
          </cell>
          <cell r="B220" t="str">
            <v>Instalación y Fijación de Tubería Conduit Galvanizada  de    2 x 1" Ǿ  (Incluye,  instalacion de accesorios de montaje, nivelación de la tubería y línea a tierra en conductor cobre desnudo No 2 a 2/0 AWG)</v>
          </cell>
          <cell r="C220" t="str">
            <v>ml</v>
          </cell>
          <cell r="D220">
            <v>49486</v>
          </cell>
          <cell r="E220">
            <v>1</v>
          </cell>
          <cell r="F220">
            <v>49486</v>
          </cell>
          <cell r="H220">
            <v>80</v>
          </cell>
          <cell r="Q220">
            <v>96</v>
          </cell>
          <cell r="R220">
            <v>80</v>
          </cell>
          <cell r="S220">
            <v>64</v>
          </cell>
        </row>
        <row r="221">
          <cell r="A221">
            <v>209</v>
          </cell>
          <cell r="B221" t="str">
            <v>Instalación y Fijación de Tubería Conduit Galvanizada  de    2 x 2" Ǿ  (Incluye,  instalacion de accesorios de montaje, nivelación de la tubería y línea a tierra en conductor cobre desnudo No 2 a 2/0 AWG)</v>
          </cell>
          <cell r="C221" t="str">
            <v>ml</v>
          </cell>
          <cell r="D221">
            <v>64093</v>
          </cell>
          <cell r="E221">
            <v>1</v>
          </cell>
          <cell r="F221">
            <v>64093</v>
          </cell>
          <cell r="H221">
            <v>60</v>
          </cell>
          <cell r="Q221">
            <v>72</v>
          </cell>
          <cell r="R221">
            <v>60</v>
          </cell>
          <cell r="S221">
            <v>48</v>
          </cell>
        </row>
        <row r="222">
          <cell r="A222">
            <v>210</v>
          </cell>
          <cell r="B222" t="str">
            <v>Suministro e instalacion de tablero de distribucion secundaria a 208V, NTQ-T42 Square-D con totalizador de 3x200 Amp.</v>
          </cell>
          <cell r="C222" t="str">
            <v>un</v>
          </cell>
          <cell r="D222">
            <v>2889251</v>
          </cell>
          <cell r="E222">
            <v>1</v>
          </cell>
          <cell r="F222">
            <v>2889251</v>
          </cell>
          <cell r="H222">
            <v>0.45</v>
          </cell>
          <cell r="Q222">
            <v>0.54</v>
          </cell>
          <cell r="R222">
            <v>0.45</v>
          </cell>
          <cell r="S222">
            <v>0.36000000000000004</v>
          </cell>
        </row>
        <row r="223">
          <cell r="A223">
            <v>211</v>
          </cell>
          <cell r="B223" t="str">
            <v>Suministro e instalacion de Breaker termomagnetico tipo industrial ajustable para una corriente nominal de 100Amp,208V,Marca Cutte Hammer, Square D, Merling Gering, Siemens o similar, que cumpla las caracteristicas tecnicas.</v>
          </cell>
          <cell r="C223" t="str">
            <v>un</v>
          </cell>
          <cell r="D223">
            <v>834026</v>
          </cell>
          <cell r="E223">
            <v>1</v>
          </cell>
          <cell r="F223">
            <v>834026</v>
          </cell>
          <cell r="H223">
            <v>0.7</v>
          </cell>
          <cell r="Q223">
            <v>0.84</v>
          </cell>
          <cell r="R223">
            <v>0.7</v>
          </cell>
          <cell r="S223">
            <v>0.55999999999999994</v>
          </cell>
        </row>
        <row r="224">
          <cell r="A224">
            <v>212</v>
          </cell>
          <cell r="B224" t="str">
            <v>Suministro e instalacion de Breaker termomagnetico tipo industrial ajustable para una corriente nominal de 200Amp,208V,Marca Cutte Hammer, Square D, Merling Gering, Siemens o similar, que cumpla las caracteristicas tecnicas.</v>
          </cell>
          <cell r="C224" t="str">
            <v>un</v>
          </cell>
          <cell r="D224">
            <v>1220815</v>
          </cell>
          <cell r="E224">
            <v>1</v>
          </cell>
          <cell r="F224">
            <v>1220815</v>
          </cell>
          <cell r="H224">
            <v>0.65</v>
          </cell>
          <cell r="Q224">
            <v>0.78</v>
          </cell>
          <cell r="R224">
            <v>0.65</v>
          </cell>
          <cell r="S224">
            <v>0.52</v>
          </cell>
        </row>
        <row r="225">
          <cell r="A225">
            <v>213</v>
          </cell>
          <cell r="B225" t="str">
            <v>Suministro e instalacion de Breaker termomagnetico tipo industrial ajustable para una corriente nominal de 300Amp,480V,Marca Cutte Hammer, Square D, Merling Gering, Siemens o similar, que cumpla las caracteristicas tecnicas.</v>
          </cell>
          <cell r="C225" t="str">
            <v>un</v>
          </cell>
          <cell r="D225">
            <v>2471628</v>
          </cell>
          <cell r="E225">
            <v>1</v>
          </cell>
          <cell r="F225">
            <v>2471628</v>
          </cell>
          <cell r="H225">
            <v>0.7</v>
          </cell>
          <cell r="Q225">
            <v>0.84</v>
          </cell>
          <cell r="R225">
            <v>0.7</v>
          </cell>
          <cell r="S225">
            <v>0.55999999999999994</v>
          </cell>
        </row>
        <row r="226">
          <cell r="A226">
            <v>214</v>
          </cell>
          <cell r="B226" t="str">
            <v xml:space="preserve">Pruebas Eléctricas al cableado de circuito existente todo tipo de calibre. </v>
          </cell>
          <cell r="C226" t="str">
            <v>Gl</v>
          </cell>
          <cell r="D226">
            <v>1276335</v>
          </cell>
          <cell r="E226">
            <v>1</v>
          </cell>
          <cell r="F226">
            <v>1276335</v>
          </cell>
          <cell r="H226">
            <v>0.8</v>
          </cell>
          <cell r="Q226">
            <v>0.96</v>
          </cell>
          <cell r="R226">
            <v>0.8</v>
          </cell>
          <cell r="S226">
            <v>0.64000000000000012</v>
          </cell>
        </row>
        <row r="227">
          <cell r="A227">
            <v>215</v>
          </cell>
          <cell r="B227" t="str">
            <v>Planos Red Line (3 Copias)</v>
          </cell>
          <cell r="C227" t="str">
            <v>Gl</v>
          </cell>
          <cell r="D227">
            <v>746875</v>
          </cell>
          <cell r="E227">
            <v>1</v>
          </cell>
          <cell r="F227">
            <v>746875</v>
          </cell>
          <cell r="H227">
            <v>1</v>
          </cell>
          <cell r="Q227">
            <v>1.2</v>
          </cell>
          <cell r="R227">
            <v>1</v>
          </cell>
          <cell r="S227">
            <v>0.8</v>
          </cell>
        </row>
        <row r="228">
          <cell r="A228">
            <v>216</v>
          </cell>
          <cell r="B228" t="str">
            <v>Desmonte,translado e instalacion de luminarias fluorescentes de 4x36W/120V, regilla tipo especular tubo T8,balasto electronico e interruptor.</v>
          </cell>
          <cell r="C228" t="str">
            <v>un</v>
          </cell>
          <cell r="D228">
            <v>183956</v>
          </cell>
          <cell r="E228">
            <v>1</v>
          </cell>
          <cell r="F228">
            <v>183956</v>
          </cell>
          <cell r="H228">
            <v>7</v>
          </cell>
          <cell r="Q228">
            <v>8.4</v>
          </cell>
          <cell r="R228">
            <v>7</v>
          </cell>
          <cell r="S228">
            <v>5.6000000000000005</v>
          </cell>
        </row>
        <row r="229">
          <cell r="A229">
            <v>217</v>
          </cell>
          <cell r="B229" t="str">
            <v xml:space="preserve">Suministro, instalacion,cableado y conexionado de luminaria fluorescentes de 4x36 / 120v rejilla tipo especular, tubo T8,balasto electronico e interruptor.  </v>
          </cell>
          <cell r="C229" t="str">
            <v>un</v>
          </cell>
          <cell r="D229">
            <v>437806</v>
          </cell>
          <cell r="H229">
            <v>10</v>
          </cell>
          <cell r="Q229">
            <v>12</v>
          </cell>
          <cell r="R229">
            <v>10</v>
          </cell>
          <cell r="S229">
            <v>8</v>
          </cell>
        </row>
        <row r="230">
          <cell r="A230">
            <v>218</v>
          </cell>
          <cell r="B230" t="str">
            <v>Suministro e instalacion de luminaria tipo bala fluorescente de 2x26W/120V o 2x32W/120V e interruptor</v>
          </cell>
          <cell r="C230" t="str">
            <v>un</v>
          </cell>
          <cell r="D230">
            <v>286111</v>
          </cell>
          <cell r="H230">
            <v>9</v>
          </cell>
          <cell r="Q230">
            <v>10.799999999999999</v>
          </cell>
          <cell r="R230">
            <v>9</v>
          </cell>
          <cell r="S230">
            <v>7.2</v>
          </cell>
        </row>
        <row r="231">
          <cell r="A231">
            <v>219</v>
          </cell>
          <cell r="B231" t="str">
            <v>Instalacion de poste de concreto de 14mts</v>
          </cell>
          <cell r="C231" t="str">
            <v>Ea</v>
          </cell>
          <cell r="D231">
            <v>1375594</v>
          </cell>
          <cell r="H231">
            <v>2</v>
          </cell>
          <cell r="Q231">
            <v>2.4</v>
          </cell>
          <cell r="R231">
            <v>2</v>
          </cell>
          <cell r="S231">
            <v>1.6</v>
          </cell>
        </row>
        <row r="232">
          <cell r="A232">
            <v>220</v>
          </cell>
          <cell r="B232" t="str">
            <v>Suministro e Instalacion de   toma doble RED normal Levinton 110V con polo a tierra,pt aisldo incluye conexionado, marquillado y cableado tipo 7 hilos</v>
          </cell>
          <cell r="C232" t="str">
            <v>un</v>
          </cell>
          <cell r="D232">
            <v>95183</v>
          </cell>
          <cell r="H232">
            <v>10</v>
          </cell>
          <cell r="Q232">
            <v>12</v>
          </cell>
          <cell r="R232">
            <v>10</v>
          </cell>
          <cell r="S232">
            <v>8</v>
          </cell>
        </row>
        <row r="233">
          <cell r="A233">
            <v>221</v>
          </cell>
          <cell r="B233" t="str">
            <v>Suministro e instalacion de luminaria de 400W, 208 vol, Sodio alta presion. Incluye suministro de bombilla y brazo</v>
          </cell>
          <cell r="C233" t="str">
            <v>un</v>
          </cell>
          <cell r="D233">
            <v>1371024</v>
          </cell>
          <cell r="H233">
            <v>1.5</v>
          </cell>
          <cell r="Q233">
            <v>1.7999999999999998</v>
          </cell>
          <cell r="R233">
            <v>1.5</v>
          </cell>
          <cell r="S233">
            <v>1.2000000000000002</v>
          </cell>
        </row>
        <row r="234">
          <cell r="A234">
            <v>222</v>
          </cell>
          <cell r="B234" t="str">
            <v>Suministro Breaker tipo enchufable de 3x20A General Electric Square D</v>
          </cell>
          <cell r="C234" t="str">
            <v>un</v>
          </cell>
          <cell r="D234">
            <v>110760</v>
          </cell>
          <cell r="H234">
            <v>1</v>
          </cell>
          <cell r="Q234">
            <v>1.2</v>
          </cell>
          <cell r="R234">
            <v>1</v>
          </cell>
          <cell r="S234">
            <v>0.8</v>
          </cell>
        </row>
        <row r="235">
          <cell r="A235">
            <v>223</v>
          </cell>
          <cell r="B235" t="str">
            <v>Suministro Breaker tipo enchufable de 1x20A General Electric Square D</v>
          </cell>
          <cell r="C235" t="str">
            <v>un</v>
          </cell>
          <cell r="D235">
            <v>61306</v>
          </cell>
          <cell r="H235">
            <v>13</v>
          </cell>
          <cell r="Q235">
            <v>15.6</v>
          </cell>
          <cell r="R235">
            <v>13</v>
          </cell>
          <cell r="S235">
            <v>10.4</v>
          </cell>
        </row>
        <row r="236">
          <cell r="A236">
            <v>224</v>
          </cell>
          <cell r="B236" t="str">
            <v>Pruebas Funcionales ( consiste ne la disponibilidad de un electricista II para apoyo de puesta en marcha del sistema)</v>
          </cell>
          <cell r="C236" t="str">
            <v>Gl</v>
          </cell>
          <cell r="D236">
            <v>784808</v>
          </cell>
          <cell r="E236">
            <v>1</v>
          </cell>
          <cell r="F236">
            <v>784808</v>
          </cell>
          <cell r="H236">
            <v>0.7</v>
          </cell>
          <cell r="Q236">
            <v>0.84</v>
          </cell>
          <cell r="R236">
            <v>0.7</v>
          </cell>
          <cell r="S236">
            <v>0.55999999999999994</v>
          </cell>
        </row>
        <row r="237">
          <cell r="A237">
            <v>225</v>
          </cell>
          <cell r="B237" t="str">
            <v>Instalacion de reflectores de 400W sodio alta presion</v>
          </cell>
          <cell r="C237" t="str">
            <v>Ea</v>
          </cell>
          <cell r="D237">
            <v>363343</v>
          </cell>
          <cell r="H237">
            <v>1</v>
          </cell>
          <cell r="Q237">
            <v>1.2</v>
          </cell>
          <cell r="R237">
            <v>1</v>
          </cell>
          <cell r="S237">
            <v>0.8</v>
          </cell>
        </row>
        <row r="238">
          <cell r="A238">
            <v>226</v>
          </cell>
          <cell r="B238" t="str">
            <v>Instalacion de Contactor en tablero de distribucion de alumbrado.</v>
          </cell>
          <cell r="C238" t="str">
            <v>un</v>
          </cell>
          <cell r="D238">
            <v>167168</v>
          </cell>
          <cell r="H238">
            <v>1</v>
          </cell>
          <cell r="Q238">
            <v>1.2</v>
          </cell>
          <cell r="R238">
            <v>1</v>
          </cell>
          <cell r="S238">
            <v>0.8</v>
          </cell>
        </row>
        <row r="239">
          <cell r="A239">
            <v>227</v>
          </cell>
          <cell r="B239" t="str">
            <v>Suministro e instalacion de Extractor marca Siemens Modelo:2CC2545YC3 // 1.5A // 0.7M3/s // 62Db</v>
          </cell>
          <cell r="C239" t="str">
            <v>un</v>
          </cell>
          <cell r="D239">
            <v>867761</v>
          </cell>
          <cell r="H239">
            <v>1</v>
          </cell>
          <cell r="Q239">
            <v>1.2</v>
          </cell>
          <cell r="R239">
            <v>1</v>
          </cell>
          <cell r="S239">
            <v>0.8</v>
          </cell>
        </row>
        <row r="240">
          <cell r="A240">
            <v>228</v>
          </cell>
          <cell r="B240" t="str">
            <v>Instalacion de Extractor marca Siemens 
Modelo:2CC2545YC3 // 1.5A // 0.7M3/s // 62Db</v>
          </cell>
          <cell r="C240" t="str">
            <v>un</v>
          </cell>
          <cell r="D240">
            <v>387089</v>
          </cell>
          <cell r="H240">
            <v>1.8</v>
          </cell>
          <cell r="Q240">
            <v>2.16</v>
          </cell>
          <cell r="R240">
            <v>1.8</v>
          </cell>
          <cell r="S240">
            <v>1.4400000000000002</v>
          </cell>
        </row>
        <row r="241">
          <cell r="A241">
            <v>229</v>
          </cell>
          <cell r="B241" t="str">
            <v>Instalacion de cajas de Conexiones en postes.</v>
          </cell>
          <cell r="C241" t="str">
            <v>un</v>
          </cell>
          <cell r="D241">
            <v>189365</v>
          </cell>
          <cell r="H241">
            <v>0</v>
          </cell>
          <cell r="Q241">
            <v>0</v>
          </cell>
          <cell r="R241">
            <v>0</v>
          </cell>
          <cell r="S241">
            <v>0</v>
          </cell>
        </row>
        <row r="242">
          <cell r="A242">
            <v>230</v>
          </cell>
          <cell r="C242" t="str">
            <v>un</v>
          </cell>
          <cell r="H242">
            <v>0</v>
          </cell>
          <cell r="Q242">
            <v>0</v>
          </cell>
          <cell r="S242">
            <v>0</v>
          </cell>
        </row>
        <row r="243">
          <cell r="A243">
            <v>231</v>
          </cell>
          <cell r="C243" t="str">
            <v>ml</v>
          </cell>
          <cell r="H243">
            <v>0</v>
          </cell>
          <cell r="Q243">
            <v>0</v>
          </cell>
          <cell r="S243">
            <v>0</v>
          </cell>
        </row>
        <row r="244">
          <cell r="A244">
            <v>232</v>
          </cell>
          <cell r="C244" t="str">
            <v>ml</v>
          </cell>
          <cell r="H244">
            <v>0</v>
          </cell>
          <cell r="Q244">
            <v>0</v>
          </cell>
          <cell r="S244">
            <v>0</v>
          </cell>
        </row>
        <row r="245">
          <cell r="A245">
            <v>233</v>
          </cell>
          <cell r="B245" t="str">
            <v>Adecuacion de tableros e instalacion de Breaker 1x15A proteccion</v>
          </cell>
          <cell r="C245" t="str">
            <v>Gl</v>
          </cell>
          <cell r="D245">
            <v>813906</v>
          </cell>
          <cell r="H245">
            <v>0.83</v>
          </cell>
          <cell r="Q245">
            <v>0.99599999999999989</v>
          </cell>
          <cell r="R245">
            <v>0.83</v>
          </cell>
          <cell r="S245">
            <v>0.66400000000000003</v>
          </cell>
        </row>
        <row r="246">
          <cell r="A246">
            <v>234</v>
          </cell>
          <cell r="B246" t="str">
            <v>Instalacion,cableado y conexionado de tablero
 FAP // 701// 7082 // 703// 704</v>
          </cell>
          <cell r="C246" t="str">
            <v>Ea</v>
          </cell>
          <cell r="D246">
            <v>1421249</v>
          </cell>
          <cell r="E246">
            <v>1</v>
          </cell>
          <cell r="F246">
            <v>1421249</v>
          </cell>
          <cell r="H246">
            <v>0.9</v>
          </cell>
          <cell r="Q246">
            <v>1.08</v>
          </cell>
          <cell r="R246">
            <v>0.9</v>
          </cell>
          <cell r="S246">
            <v>0.72000000000000008</v>
          </cell>
        </row>
        <row r="247">
          <cell r="A247">
            <v>235</v>
          </cell>
          <cell r="B247" t="str">
            <v>Instalacion,cableado y conexionado de tablero FAP // 700</v>
          </cell>
          <cell r="C247" t="str">
            <v>Ea</v>
          </cell>
          <cell r="D247">
            <v>2123929</v>
          </cell>
          <cell r="E247">
            <v>1</v>
          </cell>
          <cell r="F247">
            <v>2123929</v>
          </cell>
          <cell r="H247">
            <v>0.5</v>
          </cell>
          <cell r="Q247">
            <v>0.6</v>
          </cell>
          <cell r="R247">
            <v>0.5</v>
          </cell>
          <cell r="S247">
            <v>0.4</v>
          </cell>
        </row>
        <row r="248">
          <cell r="A248">
            <v>236</v>
          </cell>
          <cell r="B248" t="str">
            <v>Instalacion y fijacion de cajas de halado invertidas. Incluye la instalacion y conexion de cable de puesta a tierra en cobre desnudo</v>
          </cell>
          <cell r="C248" t="str">
            <v>Ea</v>
          </cell>
          <cell r="D248">
            <v>341795</v>
          </cell>
          <cell r="E248">
            <v>1</v>
          </cell>
          <cell r="F248">
            <v>341795</v>
          </cell>
          <cell r="H248">
            <v>2.7</v>
          </cell>
          <cell r="Q248">
            <v>3.24</v>
          </cell>
          <cell r="R248">
            <v>2.7</v>
          </cell>
          <cell r="S248">
            <v>2.16</v>
          </cell>
        </row>
        <row r="249">
          <cell r="A249">
            <v>237</v>
          </cell>
          <cell r="B249" t="str">
            <v xml:space="preserve">Instalacion, marcado y pruebas de cable de 
FIRE ALARM CABLE, U/L STYLE 24. 2X16AWG SHIELDED </v>
          </cell>
          <cell r="C249" t="str">
            <v>ml</v>
          </cell>
          <cell r="D249">
            <v>26719</v>
          </cell>
          <cell r="E249">
            <v>1</v>
          </cell>
          <cell r="F249">
            <v>26719</v>
          </cell>
          <cell r="H249">
            <v>260</v>
          </cell>
          <cell r="Q249">
            <v>312</v>
          </cell>
          <cell r="R249">
            <v>260</v>
          </cell>
          <cell r="S249">
            <v>208</v>
          </cell>
        </row>
        <row r="250">
          <cell r="A250">
            <v>238</v>
          </cell>
          <cell r="B250" t="str">
            <v xml:space="preserve">Instalacion, marcado y pruebas de cable de 
FIRE ALARM CABLE, U/L STYLE 24. 4X16AWG SHIELDED </v>
          </cell>
          <cell r="C250" t="str">
            <v>ml</v>
          </cell>
          <cell r="D250">
            <v>27015</v>
          </cell>
          <cell r="E250">
            <v>1</v>
          </cell>
          <cell r="F250">
            <v>27015</v>
          </cell>
          <cell r="H250">
            <v>245</v>
          </cell>
          <cell r="Q250">
            <v>294</v>
          </cell>
          <cell r="R250">
            <v>245</v>
          </cell>
          <cell r="S250">
            <v>196</v>
          </cell>
        </row>
        <row r="251">
          <cell r="A251">
            <v>239</v>
          </cell>
          <cell r="B251" t="str">
            <v>Tendido de cable termico sobre los conductores existentes en la bandeja e instalacion de caja para modulo intefase.Como se indique en planos</v>
          </cell>
          <cell r="C251" t="str">
            <v>ml</v>
          </cell>
          <cell r="D251">
            <v>29284</v>
          </cell>
          <cell r="E251">
            <v>1</v>
          </cell>
          <cell r="F251">
            <v>29284</v>
          </cell>
          <cell r="H251">
            <v>170</v>
          </cell>
          <cell r="Q251">
            <v>204</v>
          </cell>
          <cell r="R251">
            <v>170</v>
          </cell>
          <cell r="S251">
            <v>136</v>
          </cell>
        </row>
        <row r="252">
          <cell r="A252">
            <v>240</v>
          </cell>
          <cell r="B252" t="str">
            <v>Suministro e instalacion de soporte para tablero en angulo 2x2x1/4'' FAP // 700</v>
          </cell>
          <cell r="C252" t="str">
            <v>Ea</v>
          </cell>
          <cell r="D252">
            <v>741696</v>
          </cell>
          <cell r="E252">
            <v>1</v>
          </cell>
          <cell r="F252">
            <v>741696</v>
          </cell>
          <cell r="H252">
            <v>1.2</v>
          </cell>
          <cell r="Q252">
            <v>1.44</v>
          </cell>
          <cell r="R252">
            <v>1.2</v>
          </cell>
          <cell r="S252">
            <v>0.96</v>
          </cell>
        </row>
        <row r="253">
          <cell r="A253">
            <v>241</v>
          </cell>
          <cell r="B253" t="str">
            <v>Suministro e instalacion de soporte con techo para tablero en angulo 2x2x1/4''FAP // 701 // 7082 // 703 // 704</v>
          </cell>
          <cell r="C253" t="str">
            <v>Ea</v>
          </cell>
          <cell r="D253">
            <v>686325</v>
          </cell>
          <cell r="E253">
            <v>1</v>
          </cell>
          <cell r="F253">
            <v>686325</v>
          </cell>
          <cell r="H253">
            <v>1.3</v>
          </cell>
          <cell r="Q253">
            <v>1.56</v>
          </cell>
          <cell r="R253">
            <v>1.3</v>
          </cell>
          <cell r="S253">
            <v>1.04</v>
          </cell>
        </row>
        <row r="254">
          <cell r="A254">
            <v>242</v>
          </cell>
          <cell r="B254" t="str">
            <v>Tubería de 30'' Ansi 150-600 (accesorios y niples)</v>
          </cell>
          <cell r="C254" t="str">
            <v>Pega</v>
          </cell>
          <cell r="D254">
            <v>1698051</v>
          </cell>
          <cell r="H254">
            <v>0</v>
          </cell>
        </row>
        <row r="255">
          <cell r="A255">
            <v>243</v>
          </cell>
          <cell r="B255" t="str">
            <v>Tubería de 30'' Ansi 150-600 (alineamientos rectos)</v>
          </cell>
          <cell r="C255" t="str">
            <v>ml</v>
          </cell>
          <cell r="D255">
            <v>471349</v>
          </cell>
          <cell r="H255">
            <v>0</v>
          </cell>
        </row>
        <row r="256">
          <cell r="A256">
            <v>244</v>
          </cell>
          <cell r="B256" t="str">
            <v>Tuberia de 24'' Ansi 150-600 (accesorios y niples)</v>
          </cell>
          <cell r="C256" t="str">
            <v>Pega</v>
          </cell>
          <cell r="D256">
            <v>1688888</v>
          </cell>
          <cell r="H256">
            <v>0</v>
          </cell>
        </row>
        <row r="257">
          <cell r="A257">
            <v>245</v>
          </cell>
          <cell r="B257" t="str">
            <v>Tuberia de 24'' Ansi 150-600 (alineamientos rectos)</v>
          </cell>
          <cell r="C257" t="str">
            <v>ml</v>
          </cell>
          <cell r="D257">
            <v>492920</v>
          </cell>
          <cell r="H257">
            <v>0</v>
          </cell>
        </row>
        <row r="258">
          <cell r="A258">
            <v>246</v>
          </cell>
          <cell r="B258" t="str">
            <v>Tuberia de 20'' Ansi 150-600 (accesorios y niples)</v>
          </cell>
          <cell r="C258" t="str">
            <v>Pega</v>
          </cell>
          <cell r="D258">
            <v>1478611</v>
          </cell>
          <cell r="H258">
            <v>0</v>
          </cell>
        </row>
        <row r="259">
          <cell r="A259">
            <v>247</v>
          </cell>
          <cell r="B259" t="str">
            <v>Tuberia de 20'' Ansi 150-600 (alineamientos rectos)</v>
          </cell>
          <cell r="C259" t="str">
            <v>ml</v>
          </cell>
          <cell r="D259">
            <v>475458</v>
          </cell>
          <cell r="H259">
            <v>0</v>
          </cell>
        </row>
        <row r="260">
          <cell r="A260">
            <v>248</v>
          </cell>
          <cell r="B260" t="str">
            <v>Tuberia de 18'' Ansi 150-600 (accesorios y niples)</v>
          </cell>
          <cell r="C260" t="str">
            <v>Pega</v>
          </cell>
          <cell r="D260">
            <v>1307985</v>
          </cell>
          <cell r="H260">
            <v>0</v>
          </cell>
        </row>
        <row r="261">
          <cell r="A261">
            <v>249</v>
          </cell>
          <cell r="B261" t="str">
            <v>Plataforma en malla expandida con baranda, ancho 1.00 m</v>
          </cell>
          <cell r="C261" t="str">
            <v>ml</v>
          </cell>
          <cell r="D261">
            <v>653195</v>
          </cell>
          <cell r="H261">
            <v>6.7</v>
          </cell>
          <cell r="R261">
            <v>6.7</v>
          </cell>
        </row>
        <row r="262">
          <cell r="A262">
            <v>250</v>
          </cell>
          <cell r="B262" t="str">
            <v>Plataforma en malla expandida con baranda, ancho 0.75 m</v>
          </cell>
          <cell r="C262" t="str">
            <v>ml</v>
          </cell>
          <cell r="D262">
            <v>701040</v>
          </cell>
          <cell r="H262">
            <v>6.7</v>
          </cell>
          <cell r="R262">
            <v>6.7</v>
          </cell>
        </row>
        <row r="263">
          <cell r="A263">
            <v>251</v>
          </cell>
          <cell r="B263" t="str">
            <v>Escalera en malla expandida con baranda, ancho 0.75 m</v>
          </cell>
          <cell r="C263" t="str">
            <v>ml</v>
          </cell>
          <cell r="D263" t="e">
            <v>#N/A</v>
          </cell>
          <cell r="H263">
            <v>6.7</v>
          </cell>
          <cell r="R263">
            <v>6.7</v>
          </cell>
        </row>
        <row r="264">
          <cell r="A264">
            <v>252</v>
          </cell>
          <cell r="B264" t="str">
            <v>Tuberia de 18'' Ansi 150-600 (alineamientos rectos)</v>
          </cell>
          <cell r="C264" t="str">
            <v>ml</v>
          </cell>
          <cell r="D264">
            <v>308928</v>
          </cell>
          <cell r="H264">
            <v>0</v>
          </cell>
        </row>
        <row r="265">
          <cell r="A265">
            <v>253</v>
          </cell>
          <cell r="B265" t="str">
            <v>Tubería de 16'' Ansi 150-600 (accesorios y niples)</v>
          </cell>
          <cell r="C265" t="str">
            <v>Pega</v>
          </cell>
          <cell r="D265">
            <v>957714</v>
          </cell>
          <cell r="H265">
            <v>0</v>
          </cell>
        </row>
        <row r="266">
          <cell r="A266">
            <v>254</v>
          </cell>
          <cell r="B266" t="str">
            <v>Tuberia de 16'' Ansi 150-600 (alineamientos rectos)</v>
          </cell>
          <cell r="C266" t="str">
            <v>ml</v>
          </cell>
          <cell r="D266">
            <v>245135</v>
          </cell>
          <cell r="H266">
            <v>0</v>
          </cell>
        </row>
        <row r="267">
          <cell r="A267">
            <v>255</v>
          </cell>
          <cell r="B267" t="str">
            <v>Tubería de 12'' Ansi 150-600 (accesorios y niples)</v>
          </cell>
          <cell r="C267" t="str">
            <v>Pega</v>
          </cell>
          <cell r="D267">
            <v>905849</v>
          </cell>
          <cell r="H267">
            <v>0</v>
          </cell>
        </row>
        <row r="268">
          <cell r="A268">
            <v>256</v>
          </cell>
          <cell r="B268" t="str">
            <v>Tuberia de 12'' Ansi 150-600 (alineamientos rectos)</v>
          </cell>
          <cell r="C268" t="str">
            <v>ml</v>
          </cell>
          <cell r="D268">
            <v>242744</v>
          </cell>
          <cell r="H268">
            <v>0</v>
          </cell>
        </row>
        <row r="269">
          <cell r="A269">
            <v>257</v>
          </cell>
          <cell r="B269" t="str">
            <v>Tubería de 10'' Ansi 150-600 (accesorios y niples)</v>
          </cell>
          <cell r="C269" t="str">
            <v>Pega</v>
          </cell>
          <cell r="D269">
            <v>680829</v>
          </cell>
          <cell r="H269">
            <v>0</v>
          </cell>
        </row>
        <row r="270">
          <cell r="A270">
            <v>258</v>
          </cell>
          <cell r="B270" t="str">
            <v>Tuberia de 10'' Ansi 150-600 (alineamientos rectos)</v>
          </cell>
          <cell r="C270" t="str">
            <v>ml</v>
          </cell>
          <cell r="D270">
            <v>162136</v>
          </cell>
          <cell r="H270">
            <v>0</v>
          </cell>
        </row>
        <row r="271">
          <cell r="A271">
            <v>259</v>
          </cell>
          <cell r="B271" t="str">
            <v>Tubería de 8'' Ansi 150-600 (accesorios y niples)</v>
          </cell>
          <cell r="C271" t="str">
            <v>Pega</v>
          </cell>
          <cell r="D271">
            <v>469666</v>
          </cell>
          <cell r="H271">
            <v>0</v>
          </cell>
        </row>
        <row r="272">
          <cell r="A272">
            <v>260</v>
          </cell>
          <cell r="B272" t="str">
            <v>Tuberia de 8'' Ansi 150-600 (alineamientos rectos)</v>
          </cell>
          <cell r="C272" t="str">
            <v>ml</v>
          </cell>
          <cell r="D272">
            <v>138488</v>
          </cell>
          <cell r="H272">
            <v>0</v>
          </cell>
        </row>
        <row r="273">
          <cell r="A273">
            <v>261</v>
          </cell>
          <cell r="B273" t="str">
            <v>Tubería de 8'' Ansi &gt;600 (accesorios y niples)</v>
          </cell>
          <cell r="C273" t="str">
            <v>Pega</v>
          </cell>
          <cell r="D273">
            <v>520385</v>
          </cell>
          <cell r="H273">
            <v>0</v>
          </cell>
        </row>
        <row r="274">
          <cell r="A274">
            <v>262</v>
          </cell>
          <cell r="B274" t="str">
            <v>Tuberia de 8'' Ansi &gt;600 (alineamientos rectos)</v>
          </cell>
          <cell r="C274" t="str">
            <v>ml</v>
          </cell>
          <cell r="D274">
            <v>174240</v>
          </cell>
          <cell r="H274">
            <v>0</v>
          </cell>
        </row>
        <row r="275">
          <cell r="A275">
            <v>263</v>
          </cell>
          <cell r="B275" t="str">
            <v>Tubería de 6'' Ansi 150-600 (accesorios y niples)</v>
          </cell>
          <cell r="C275" t="str">
            <v>Pega</v>
          </cell>
          <cell r="D275">
            <v>388991</v>
          </cell>
          <cell r="H275">
            <v>0</v>
          </cell>
        </row>
        <row r="276">
          <cell r="A276">
            <v>264</v>
          </cell>
          <cell r="B276" t="str">
            <v>Tuberia de 6'' Ansi 150-600 (alineamientos rectos)</v>
          </cell>
          <cell r="C276" t="str">
            <v>ml</v>
          </cell>
          <cell r="D276">
            <v>121246</v>
          </cell>
          <cell r="H276">
            <v>0</v>
          </cell>
        </row>
        <row r="277">
          <cell r="A277">
            <v>265</v>
          </cell>
          <cell r="B277" t="str">
            <v>Tubería de 6'' Ansi &gt;600 (accesorios y niples)</v>
          </cell>
          <cell r="C277" t="str">
            <v>Pega</v>
          </cell>
          <cell r="D277">
            <v>446139</v>
          </cell>
          <cell r="H277">
            <v>0</v>
          </cell>
        </row>
        <row r="278">
          <cell r="A278">
            <v>266</v>
          </cell>
          <cell r="B278" t="str">
            <v>Tuberia de 6'' Ansi &gt;600 (alineamientos rectos)</v>
          </cell>
          <cell r="C278" t="str">
            <v>ml</v>
          </cell>
          <cell r="D278">
            <v>148286</v>
          </cell>
          <cell r="H278">
            <v>0</v>
          </cell>
        </row>
        <row r="279">
          <cell r="A279">
            <v>267</v>
          </cell>
          <cell r="B279" t="str">
            <v>Tubería de 4'' Ansi 150-600 (accesorios y niples)</v>
          </cell>
          <cell r="C279" t="str">
            <v>Pega</v>
          </cell>
          <cell r="D279">
            <v>347216</v>
          </cell>
          <cell r="H279">
            <v>0</v>
          </cell>
        </row>
        <row r="280">
          <cell r="A280">
            <v>268</v>
          </cell>
          <cell r="B280" t="str">
            <v>Tuberia de 4'' Ansi 150-600 (alineamientos rectos)</v>
          </cell>
          <cell r="C280" t="str">
            <v>ml</v>
          </cell>
          <cell r="D280">
            <v>114524</v>
          </cell>
          <cell r="H280">
            <v>0</v>
          </cell>
        </row>
        <row r="281">
          <cell r="A281">
            <v>269</v>
          </cell>
          <cell r="B281" t="str">
            <v>Tubería de 4'' Ansi &gt;600 (accesorios y niples)</v>
          </cell>
          <cell r="C281" t="str">
            <v>Pega</v>
          </cell>
          <cell r="D281">
            <v>355798</v>
          </cell>
          <cell r="H281">
            <v>0</v>
          </cell>
        </row>
        <row r="282">
          <cell r="A282">
            <v>270</v>
          </cell>
          <cell r="B282" t="str">
            <v>Tuberia de 4'' Ansi &gt;600 (alineamientos rectos)</v>
          </cell>
          <cell r="C282" t="str">
            <v>ml</v>
          </cell>
          <cell r="D282">
            <v>126911</v>
          </cell>
          <cell r="H282">
            <v>0</v>
          </cell>
        </row>
        <row r="283">
          <cell r="A283">
            <v>271</v>
          </cell>
          <cell r="B283" t="str">
            <v>Montaje de caseta metálica tipo Subestación eléctrica</v>
          </cell>
          <cell r="C283" t="str">
            <v>gl</v>
          </cell>
          <cell r="D283">
            <v>3230058</v>
          </cell>
          <cell r="H283">
            <v>0.4</v>
          </cell>
          <cell r="Q283">
            <v>0.48</v>
          </cell>
          <cell r="R283">
            <v>0.4</v>
          </cell>
          <cell r="S283">
            <v>0.32000000000000006</v>
          </cell>
        </row>
        <row r="284">
          <cell r="A284">
            <v>272</v>
          </cell>
          <cell r="B284" t="str">
            <v>Tubería de 3'' Ansi 150-600 (accesorios y niples)</v>
          </cell>
          <cell r="C284" t="str">
            <v>Pega</v>
          </cell>
          <cell r="D284">
            <v>338455</v>
          </cell>
          <cell r="H284">
            <v>0</v>
          </cell>
        </row>
        <row r="285">
          <cell r="A285">
            <v>273</v>
          </cell>
          <cell r="B285" t="str">
            <v>Tuberia de 3'' Ansi 150-600 (alineamientos rectos)</v>
          </cell>
          <cell r="C285" t="str">
            <v>ml</v>
          </cell>
          <cell r="D285">
            <v>101714</v>
          </cell>
          <cell r="H285">
            <v>0</v>
          </cell>
        </row>
        <row r="286">
          <cell r="A286">
            <v>274</v>
          </cell>
          <cell r="B286" t="str">
            <v>Tubería de 3'' Ansi &gt;600 (accesorios y niples)</v>
          </cell>
          <cell r="C286" t="str">
            <v>Pega</v>
          </cell>
          <cell r="D286">
            <v>385426</v>
          </cell>
          <cell r="H286">
            <v>0</v>
          </cell>
        </row>
        <row r="287">
          <cell r="A287">
            <v>275</v>
          </cell>
          <cell r="B287" t="str">
            <v>Tubería de 3'' Ansi &gt;600 (alineamientos rectos)</v>
          </cell>
          <cell r="C287" t="str">
            <v>ml</v>
          </cell>
          <cell r="D287">
            <v>136778</v>
          </cell>
          <cell r="H287">
            <v>0</v>
          </cell>
        </row>
        <row r="288">
          <cell r="A288">
            <v>276</v>
          </cell>
          <cell r="B288" t="str">
            <v>Tubería de 2'' Ansi 150-600 (accesorios y niples)</v>
          </cell>
          <cell r="C288" t="str">
            <v>Pega</v>
          </cell>
          <cell r="D288">
            <v>330244</v>
          </cell>
          <cell r="H288">
            <v>0</v>
          </cell>
        </row>
        <row r="289">
          <cell r="A289">
            <v>277</v>
          </cell>
          <cell r="B289" t="str">
            <v>Tuberia de 2'' Ansi 150-600 (alineamientos rectos)</v>
          </cell>
          <cell r="C289" t="str">
            <v>ml</v>
          </cell>
          <cell r="D289">
            <v>99330</v>
          </cell>
          <cell r="H289">
            <v>0</v>
          </cell>
        </row>
        <row r="290">
          <cell r="A290">
            <v>278</v>
          </cell>
          <cell r="B290" t="str">
            <v>Tubería de 2'' Ansi &gt;600 (accesorios y niples)</v>
          </cell>
          <cell r="C290" t="str">
            <v>Pega</v>
          </cell>
          <cell r="D290">
            <v>365733</v>
          </cell>
          <cell r="H290">
            <v>0</v>
          </cell>
        </row>
        <row r="291">
          <cell r="A291">
            <v>279</v>
          </cell>
          <cell r="B291" t="str">
            <v>Tuberia de 2'' Ansi &gt;600 (alineamientos rectos)</v>
          </cell>
          <cell r="C291" t="str">
            <v>ml</v>
          </cell>
          <cell r="D291">
            <v>129738</v>
          </cell>
          <cell r="H291">
            <v>0</v>
          </cell>
        </row>
        <row r="292">
          <cell r="A292">
            <v>274</v>
          </cell>
          <cell r="B292" t="str">
            <v>Tubería de 3'' Ansi &gt;600 (accesorios y niples)</v>
          </cell>
          <cell r="C292" t="str">
            <v>Pega</v>
          </cell>
          <cell r="D292">
            <v>385426</v>
          </cell>
          <cell r="H292">
            <v>0</v>
          </cell>
        </row>
        <row r="293">
          <cell r="A293">
            <v>275</v>
          </cell>
          <cell r="B293" t="str">
            <v>Tubería de 3'' Ansi &gt;600 (alineamientos rectos)</v>
          </cell>
          <cell r="C293" t="str">
            <v>ml</v>
          </cell>
          <cell r="D293">
            <v>136778</v>
          </cell>
          <cell r="H293">
            <v>0</v>
          </cell>
        </row>
        <row r="294">
          <cell r="A294">
            <v>276</v>
          </cell>
          <cell r="B294" t="str">
            <v>Tubería de 2'' Ansi 150-600 (accesorios y niples)</v>
          </cell>
          <cell r="C294" t="str">
            <v>Pega</v>
          </cell>
          <cell r="D294">
            <v>330244</v>
          </cell>
          <cell r="H294">
            <v>0</v>
          </cell>
        </row>
        <row r="295">
          <cell r="A295">
            <v>277</v>
          </cell>
          <cell r="B295" t="str">
            <v>Tuberia de 2'' Ansi 150-600 (alineamientos rectos)</v>
          </cell>
          <cell r="C295" t="str">
            <v>ml</v>
          </cell>
          <cell r="D295">
            <v>99330</v>
          </cell>
          <cell r="H295">
            <v>0</v>
          </cell>
        </row>
        <row r="296">
          <cell r="A296">
            <v>278</v>
          </cell>
          <cell r="B296" t="str">
            <v>Tubería de 2'' Ansi &gt;600 (accesorios y niples)</v>
          </cell>
          <cell r="C296" t="str">
            <v>Pega</v>
          </cell>
          <cell r="D296">
            <v>365733</v>
          </cell>
          <cell r="H296">
            <v>0</v>
          </cell>
        </row>
        <row r="297">
          <cell r="A297">
            <v>279</v>
          </cell>
          <cell r="B297" t="str">
            <v>Tuberia de  2'' Ansi &gt;600 (alineamientos rectos)</v>
          </cell>
          <cell r="C297" t="str">
            <v>ml</v>
          </cell>
          <cell r="D297">
            <v>129738</v>
          </cell>
          <cell r="H297">
            <v>0</v>
          </cell>
        </row>
        <row r="298">
          <cell r="A298">
            <v>280</v>
          </cell>
          <cell r="B298" t="str">
            <v>Manifold Típico Ansi 150-600</v>
          </cell>
          <cell r="C298" t="str">
            <v>Gl</v>
          </cell>
          <cell r="D298">
            <v>11007796</v>
          </cell>
          <cell r="H298">
            <v>0</v>
          </cell>
        </row>
        <row r="299">
          <cell r="A299">
            <v>281</v>
          </cell>
          <cell r="B299" t="str">
            <v>Manifold Típico Ansi &gt;600</v>
          </cell>
          <cell r="C299" t="str">
            <v>Gl</v>
          </cell>
          <cell r="D299">
            <v>13947495</v>
          </cell>
          <cell r="H299">
            <v>0</v>
          </cell>
        </row>
        <row r="300">
          <cell r="A300">
            <v>282</v>
          </cell>
          <cell r="B300" t="str">
            <v>Parrilla de Contrapozo</v>
          </cell>
          <cell r="C300" t="str">
            <v>Gl</v>
          </cell>
          <cell r="D300">
            <v>5040148</v>
          </cell>
          <cell r="H300">
            <v>0</v>
          </cell>
        </row>
        <row r="301">
          <cell r="A301">
            <v>283</v>
          </cell>
          <cell r="B301" t="str">
            <v>Conexión del Arbol de Navidad</v>
          </cell>
          <cell r="C301" t="str">
            <v>Gl</v>
          </cell>
          <cell r="D301">
            <v>3167098</v>
          </cell>
          <cell r="H301">
            <v>0</v>
          </cell>
        </row>
        <row r="302">
          <cell r="A302">
            <v>284</v>
          </cell>
          <cell r="B302" t="str">
            <v>Cruce de Vía (Cualquier Diámetro)</v>
          </cell>
          <cell r="C302" t="str">
            <v>Ml</v>
          </cell>
          <cell r="D302">
            <v>546746</v>
          </cell>
          <cell r="H302">
            <v>0</v>
          </cell>
        </row>
        <row r="303">
          <cell r="A303">
            <v>285</v>
          </cell>
          <cell r="B303" t="str">
            <v>Hot Tap igual o menos a 1'' sobre cualquier diámetro</v>
          </cell>
          <cell r="C303" t="str">
            <v>Ea</v>
          </cell>
          <cell r="D303">
            <v>507511</v>
          </cell>
          <cell r="H303">
            <v>0</v>
          </cell>
        </row>
        <row r="304">
          <cell r="A304">
            <v>286</v>
          </cell>
          <cell r="B304" t="str">
            <v>Hot Tap 2'' sobre cualquier diámetro</v>
          </cell>
          <cell r="C304" t="str">
            <v>Ea</v>
          </cell>
          <cell r="D304">
            <v>1268748</v>
          </cell>
          <cell r="H304">
            <v>0</v>
          </cell>
        </row>
        <row r="305">
          <cell r="A305">
            <v>287</v>
          </cell>
          <cell r="B305" t="str">
            <v>Hot Tap 3'' sobre cualquier diámetro</v>
          </cell>
          <cell r="C305" t="str">
            <v>Ea</v>
          </cell>
          <cell r="D305">
            <v>2325008</v>
          </cell>
          <cell r="H305">
            <v>0</v>
          </cell>
        </row>
        <row r="306">
          <cell r="A306">
            <v>288</v>
          </cell>
          <cell r="B306" t="str">
            <v>Hot Tap 4'' sobre cualquier diámetro</v>
          </cell>
          <cell r="C306" t="str">
            <v>Ea</v>
          </cell>
          <cell r="D306">
            <v>2327434</v>
          </cell>
          <cell r="H306">
            <v>0</v>
          </cell>
        </row>
        <row r="307">
          <cell r="A307">
            <v>289</v>
          </cell>
          <cell r="B307" t="str">
            <v>Instalación, pruebas y puesta en marcha PC 1-5 ánodos</v>
          </cell>
          <cell r="C307" t="str">
            <v>Cama</v>
          </cell>
          <cell r="D307">
            <v>4857796</v>
          </cell>
          <cell r="H307">
            <v>0</v>
          </cell>
        </row>
        <row r="308">
          <cell r="A308">
            <v>290</v>
          </cell>
          <cell r="B308" t="str">
            <v>Instalación, pruebas y puesta en marcha PC 6-10 ánodos</v>
          </cell>
          <cell r="C308" t="str">
            <v>Cama</v>
          </cell>
          <cell r="D308">
            <v>6262009</v>
          </cell>
          <cell r="H308">
            <v>0</v>
          </cell>
        </row>
        <row r="309">
          <cell r="A309">
            <v>291</v>
          </cell>
          <cell r="B309" t="str">
            <v>Contrapesas en concreto</v>
          </cell>
          <cell r="C309" t="str">
            <v>m3</v>
          </cell>
          <cell r="D309">
            <v>1105080</v>
          </cell>
          <cell r="H309">
            <v>0</v>
          </cell>
        </row>
        <row r="310">
          <cell r="A310">
            <v>292</v>
          </cell>
          <cell r="B310" t="str">
            <v>Concreto 3000psi</v>
          </cell>
          <cell r="C310" t="str">
            <v>m3</v>
          </cell>
          <cell r="D310">
            <v>2728793</v>
          </cell>
          <cell r="H310">
            <v>0</v>
          </cell>
        </row>
        <row r="311">
          <cell r="A311">
            <v>293</v>
          </cell>
          <cell r="B311" t="str">
            <v>Excavación manual en facilidades</v>
          </cell>
          <cell r="C311" t="str">
            <v>m3</v>
          </cell>
          <cell r="D311">
            <v>231403</v>
          </cell>
          <cell r="H311">
            <v>2.4</v>
          </cell>
          <cell r="Q311">
            <v>2.88</v>
          </cell>
          <cell r="R311">
            <v>2.4</v>
          </cell>
          <cell r="S311">
            <v>1.92</v>
          </cell>
        </row>
        <row r="312">
          <cell r="A312">
            <v>294</v>
          </cell>
          <cell r="B312" t="str">
            <v>Ubicación e instalación de postes de senalización; incluye pintura de banderas.</v>
          </cell>
          <cell r="C312" t="str">
            <v>und</v>
          </cell>
          <cell r="D312">
            <v>2159673</v>
          </cell>
          <cell r="H312">
            <v>0</v>
          </cell>
        </row>
        <row r="313">
          <cell r="A313">
            <v>295</v>
          </cell>
          <cell r="B313" t="str">
            <v>Prefabricación de poste en concreto de 3000 psi.</v>
          </cell>
          <cell r="C313" t="str">
            <v>und</v>
          </cell>
          <cell r="D313">
            <v>546708</v>
          </cell>
          <cell r="H313">
            <v>0</v>
          </cell>
        </row>
        <row r="314">
          <cell r="A314">
            <v>296</v>
          </cell>
          <cell r="B314" t="str">
            <v>Llenado, transporte y colocación de sacos arena en laguna la draga en area de PF2</v>
          </cell>
          <cell r="C314" t="str">
            <v>und</v>
          </cell>
          <cell r="D314">
            <v>13725</v>
          </cell>
          <cell r="H314">
            <v>0</v>
          </cell>
          <cell r="S314">
            <v>500</v>
          </cell>
        </row>
        <row r="315">
          <cell r="A315">
            <v>297</v>
          </cell>
          <cell r="B315" t="str">
            <v>Rocería en la vía principal</v>
          </cell>
          <cell r="C315" t="str">
            <v>ml</v>
          </cell>
          <cell r="D315">
            <v>2954</v>
          </cell>
          <cell r="H315">
            <v>1030</v>
          </cell>
          <cell r="Q315">
            <v>1236</v>
          </cell>
          <cell r="R315">
            <v>1030</v>
          </cell>
          <cell r="S315">
            <v>824</v>
          </cell>
        </row>
        <row r="316">
          <cell r="A316">
            <v>298</v>
          </cell>
          <cell r="B316" t="str">
            <v>Aplicación de Herbicida, ancho 5m. (Incluye suministro de herbicida)</v>
          </cell>
          <cell r="C316" t="str">
            <v>ml</v>
          </cell>
          <cell r="D316">
            <v>2954</v>
          </cell>
          <cell r="H316">
            <v>4000</v>
          </cell>
          <cell r="Q316">
            <v>4800</v>
          </cell>
          <cell r="R316">
            <v>4000</v>
          </cell>
          <cell r="S316">
            <v>3200</v>
          </cell>
        </row>
      </sheetData>
      <sheetData sheetId="3" refreshError="1"/>
      <sheetData sheetId="4" refreshError="1">
        <row r="18">
          <cell r="B18">
            <v>1</v>
          </cell>
          <cell r="C18" t="str">
            <v>Acero PDR-60</v>
          </cell>
          <cell r="D18" t="str">
            <v>KG</v>
          </cell>
          <cell r="E18">
            <v>3448.2885000000001</v>
          </cell>
        </row>
        <row r="19">
          <cell r="B19">
            <v>2</v>
          </cell>
          <cell r="C19" t="str">
            <v>Agua</v>
          </cell>
          <cell r="D19" t="str">
            <v>LT</v>
          </cell>
          <cell r="E19">
            <v>255.2</v>
          </cell>
        </row>
        <row r="20">
          <cell r="B20">
            <v>3</v>
          </cell>
          <cell r="C20" t="str">
            <v>Alambre galvanizado Cal. 10</v>
          </cell>
          <cell r="D20" t="str">
            <v>KG</v>
          </cell>
          <cell r="E20">
            <v>6119.9975999999988</v>
          </cell>
        </row>
        <row r="21">
          <cell r="B21">
            <v>4</v>
          </cell>
          <cell r="C21" t="str">
            <v>Alambre galvanizado Cal. 18</v>
          </cell>
          <cell r="D21" t="str">
            <v>KG</v>
          </cell>
          <cell r="E21">
            <v>5160.0047999999997</v>
          </cell>
        </row>
        <row r="22">
          <cell r="B22">
            <v>5</v>
          </cell>
          <cell r="C22" t="str">
            <v>Alambre negro</v>
          </cell>
          <cell r="D22" t="str">
            <v>KG</v>
          </cell>
          <cell r="E22">
            <v>5160.0047999999997</v>
          </cell>
        </row>
        <row r="23">
          <cell r="B23">
            <v>6</v>
          </cell>
          <cell r="C23" t="str">
            <v>Alambre púas</v>
          </cell>
          <cell r="D23" t="str">
            <v>RO</v>
          </cell>
          <cell r="E23">
            <v>98879.996159999981</v>
          </cell>
        </row>
        <row r="24">
          <cell r="B24">
            <v>7</v>
          </cell>
          <cell r="C24" t="str">
            <v>Ameron</v>
          </cell>
          <cell r="D24" t="str">
            <v>KG</v>
          </cell>
          <cell r="E24">
            <v>0</v>
          </cell>
        </row>
        <row r="25">
          <cell r="B25">
            <v>8</v>
          </cell>
          <cell r="C25" t="str">
            <v>APIQUE (SUB)</v>
          </cell>
          <cell r="D25" t="str">
            <v>GL</v>
          </cell>
          <cell r="E25">
            <v>0</v>
          </cell>
        </row>
        <row r="26">
          <cell r="B26">
            <v>9</v>
          </cell>
          <cell r="C26" t="str">
            <v>Arena</v>
          </cell>
          <cell r="D26" t="str">
            <v>M3</v>
          </cell>
          <cell r="E26">
            <v>0</v>
          </cell>
        </row>
        <row r="27">
          <cell r="B27">
            <v>10</v>
          </cell>
          <cell r="C27" t="str">
            <v>Arena fina</v>
          </cell>
          <cell r="D27" t="str">
            <v>M3</v>
          </cell>
          <cell r="E27">
            <v>0</v>
          </cell>
        </row>
        <row r="28">
          <cell r="B28">
            <v>11</v>
          </cell>
          <cell r="C28" t="str">
            <v>Aserrin</v>
          </cell>
          <cell r="D28" t="str">
            <v>m3</v>
          </cell>
          <cell r="E28">
            <v>0</v>
          </cell>
        </row>
        <row r="29">
          <cell r="B29">
            <v>12</v>
          </cell>
          <cell r="C29" t="str">
            <v>Asfalto</v>
          </cell>
          <cell r="D29" t="str">
            <v>M3</v>
          </cell>
          <cell r="E29">
            <v>0</v>
          </cell>
        </row>
        <row r="30">
          <cell r="B30">
            <v>13</v>
          </cell>
          <cell r="C30" t="str">
            <v>Barreras en zanja</v>
          </cell>
          <cell r="D30" t="str">
            <v>UN</v>
          </cell>
          <cell r="E30">
            <v>0</v>
          </cell>
        </row>
        <row r="31">
          <cell r="B31">
            <v>14</v>
          </cell>
          <cell r="C31" t="str">
            <v>Bloque en concreto</v>
          </cell>
          <cell r="D31" t="str">
            <v>UN</v>
          </cell>
          <cell r="E31">
            <v>2204</v>
          </cell>
        </row>
        <row r="32">
          <cell r="B32">
            <v>15</v>
          </cell>
          <cell r="C32" t="str">
            <v>Brocha 3''</v>
          </cell>
          <cell r="D32" t="str">
            <v>UN</v>
          </cell>
          <cell r="E32">
            <v>9648.8799999999992</v>
          </cell>
        </row>
        <row r="33">
          <cell r="B33">
            <v>16</v>
          </cell>
          <cell r="C33" t="str">
            <v>Brocha 4"</v>
          </cell>
          <cell r="D33" t="str">
            <v>UN</v>
          </cell>
          <cell r="E33">
            <v>15799.199999999999</v>
          </cell>
        </row>
        <row r="34">
          <cell r="B34">
            <v>17</v>
          </cell>
          <cell r="C34" t="str">
            <v>Cable cobre encauchetado</v>
          </cell>
          <cell r="D34" t="str">
            <v>M</v>
          </cell>
          <cell r="E34">
            <v>0</v>
          </cell>
        </row>
        <row r="35">
          <cell r="B35">
            <v>18</v>
          </cell>
          <cell r="C35" t="str">
            <v>Cabuya ref. 1800</v>
          </cell>
          <cell r="D35" t="str">
            <v>RO</v>
          </cell>
          <cell r="E35">
            <v>12749.56</v>
          </cell>
        </row>
        <row r="36">
          <cell r="B36">
            <v>19</v>
          </cell>
          <cell r="C36" t="str">
            <v>Caneca 55 gal. vacía</v>
          </cell>
          <cell r="D36" t="str">
            <v>UN</v>
          </cell>
          <cell r="E36">
            <v>0</v>
          </cell>
        </row>
        <row r="37">
          <cell r="B37">
            <v>20</v>
          </cell>
          <cell r="C37" t="str">
            <v>Caperuza de lámina Cal 10</v>
          </cell>
          <cell r="D37" t="str">
            <v>UN</v>
          </cell>
          <cell r="E37">
            <v>0</v>
          </cell>
        </row>
        <row r="38">
          <cell r="B38">
            <v>21</v>
          </cell>
          <cell r="C38" t="str">
            <v>Cemento gris</v>
          </cell>
          <cell r="D38" t="str">
            <v>Kg</v>
          </cell>
          <cell r="E38">
            <v>510.4</v>
          </cell>
        </row>
        <row r="39">
          <cell r="B39">
            <v>22</v>
          </cell>
          <cell r="C39" t="str">
            <v>Concertina</v>
          </cell>
          <cell r="D39" t="str">
            <v>M</v>
          </cell>
          <cell r="E39">
            <v>0</v>
          </cell>
        </row>
        <row r="40">
          <cell r="B40">
            <v>23</v>
          </cell>
          <cell r="C40" t="str">
            <v>Concreto premezclado 1500 PSI</v>
          </cell>
          <cell r="D40" t="str">
            <v>M3</v>
          </cell>
          <cell r="E40">
            <v>0</v>
          </cell>
        </row>
        <row r="41">
          <cell r="B41">
            <v>24</v>
          </cell>
          <cell r="C41" t="str">
            <v>Concreto premezclado 2000 PSI</v>
          </cell>
          <cell r="D41" t="str">
            <v>M3</v>
          </cell>
          <cell r="E41">
            <v>0</v>
          </cell>
        </row>
        <row r="42">
          <cell r="B42">
            <v>25</v>
          </cell>
          <cell r="C42" t="str">
            <v>Concreto premezclado 2500 PSI</v>
          </cell>
          <cell r="D42" t="str">
            <v>M3</v>
          </cell>
          <cell r="E42">
            <v>0</v>
          </cell>
        </row>
        <row r="43">
          <cell r="B43">
            <v>26</v>
          </cell>
          <cell r="C43" t="str">
            <v>Concreto 3000 PSI a todo costo</v>
          </cell>
          <cell r="D43" t="str">
            <v>M3</v>
          </cell>
          <cell r="E43">
            <v>2472673.4</v>
          </cell>
        </row>
        <row r="44">
          <cell r="B44">
            <v>27</v>
          </cell>
          <cell r="C44" t="str">
            <v>Dinamita</v>
          </cell>
          <cell r="D44" t="str">
            <v>KG</v>
          </cell>
          <cell r="E44">
            <v>0</v>
          </cell>
        </row>
        <row r="45">
          <cell r="B45">
            <v>28</v>
          </cell>
          <cell r="C45" t="str">
            <v>Estacones</v>
          </cell>
          <cell r="D45" t="str">
            <v>UN</v>
          </cell>
          <cell r="E45">
            <v>0</v>
          </cell>
        </row>
        <row r="46">
          <cell r="B46">
            <v>29</v>
          </cell>
          <cell r="C46" t="str">
            <v>Esterilla</v>
          </cell>
          <cell r="D46" t="str">
            <v>MT</v>
          </cell>
          <cell r="E46">
            <v>0</v>
          </cell>
        </row>
        <row r="47">
          <cell r="B47">
            <v>30</v>
          </cell>
          <cell r="C47" t="str">
            <v>Estibas de madera</v>
          </cell>
          <cell r="D47" t="str">
            <v>UN</v>
          </cell>
          <cell r="E47">
            <v>174000</v>
          </cell>
        </row>
        <row r="48">
          <cell r="B48">
            <v>31</v>
          </cell>
          <cell r="C48" t="str">
            <v>Estopin</v>
          </cell>
          <cell r="D48" t="str">
            <v>UN</v>
          </cell>
          <cell r="E48">
            <v>0</v>
          </cell>
        </row>
        <row r="49">
          <cell r="B49">
            <v>32</v>
          </cell>
          <cell r="C49" t="str">
            <v>Estrobos</v>
          </cell>
          <cell r="D49" t="str">
            <v>UN</v>
          </cell>
          <cell r="E49">
            <v>0</v>
          </cell>
        </row>
        <row r="50">
          <cell r="B50">
            <v>33</v>
          </cell>
          <cell r="C50" t="str">
            <v>Geotextil</v>
          </cell>
          <cell r="D50" t="str">
            <v>M2</v>
          </cell>
          <cell r="E50">
            <v>4408</v>
          </cell>
        </row>
        <row r="51">
          <cell r="B51">
            <v>34</v>
          </cell>
          <cell r="C51" t="str">
            <v>Grapa para alambre de púa</v>
          </cell>
          <cell r="D51" t="str">
            <v>KG</v>
          </cell>
          <cell r="E51">
            <v>1392</v>
          </cell>
        </row>
        <row r="52">
          <cell r="B52">
            <v>35</v>
          </cell>
          <cell r="C52" t="str">
            <v>Gravilla 3/4"</v>
          </cell>
          <cell r="D52" t="str">
            <v>M3</v>
          </cell>
          <cell r="E52">
            <v>104400</v>
          </cell>
        </row>
        <row r="53">
          <cell r="B53">
            <v>36</v>
          </cell>
          <cell r="C53" t="str">
            <v>Hidrosolta</v>
          </cell>
          <cell r="D53" t="str">
            <v>BTO</v>
          </cell>
          <cell r="E53">
            <v>0</v>
          </cell>
        </row>
        <row r="54">
          <cell r="B54">
            <v>37</v>
          </cell>
          <cell r="C54" t="str">
            <v>Dilataciones en madera</v>
          </cell>
          <cell r="D54" t="str">
            <v>M</v>
          </cell>
          <cell r="E54">
            <v>1160</v>
          </cell>
        </row>
        <row r="55">
          <cell r="B55">
            <v>38</v>
          </cell>
          <cell r="C55" t="str">
            <v>Malla electrosoldada Q7</v>
          </cell>
          <cell r="D55" t="str">
            <v>M2</v>
          </cell>
          <cell r="E55">
            <v>10992.851063829785</v>
          </cell>
        </row>
        <row r="56">
          <cell r="B56">
            <v>39</v>
          </cell>
          <cell r="C56" t="str">
            <v>Malla eslabonada Cal. 10 2''x2''</v>
          </cell>
          <cell r="D56" t="str">
            <v>M2</v>
          </cell>
          <cell r="E56">
            <v>10440</v>
          </cell>
        </row>
        <row r="57">
          <cell r="B57">
            <v>40</v>
          </cell>
          <cell r="C57" t="str">
            <v>Malla para gaviones</v>
          </cell>
          <cell r="D57" t="str">
            <v>UN</v>
          </cell>
          <cell r="E57">
            <v>0</v>
          </cell>
        </row>
        <row r="58">
          <cell r="B58">
            <v>41</v>
          </cell>
          <cell r="C58" t="str">
            <v>Manila 1"</v>
          </cell>
          <cell r="D58" t="str">
            <v>MT</v>
          </cell>
          <cell r="E58">
            <v>2320</v>
          </cell>
        </row>
        <row r="59">
          <cell r="B59">
            <v>42</v>
          </cell>
          <cell r="C59" t="str">
            <v>Manila 1/2''</v>
          </cell>
          <cell r="D59" t="str">
            <v>MT</v>
          </cell>
          <cell r="E59">
            <v>927.99999999999989</v>
          </cell>
        </row>
        <row r="60">
          <cell r="B60">
            <v>43</v>
          </cell>
          <cell r="C60" t="str">
            <v>Manila 3/4"</v>
          </cell>
          <cell r="D60" t="str">
            <v>MT</v>
          </cell>
          <cell r="E60">
            <v>1392</v>
          </cell>
        </row>
        <row r="61">
          <cell r="B61">
            <v>44</v>
          </cell>
          <cell r="C61" t="str">
            <v>Mechalenta</v>
          </cell>
          <cell r="D61" t="str">
            <v>M</v>
          </cell>
          <cell r="E61">
            <v>0</v>
          </cell>
        </row>
        <row r="62">
          <cell r="B62">
            <v>45</v>
          </cell>
          <cell r="C62" t="str">
            <v>Mojones</v>
          </cell>
          <cell r="D62" t="str">
            <v>UN</v>
          </cell>
          <cell r="E62">
            <v>0</v>
          </cell>
        </row>
        <row r="63">
          <cell r="B63">
            <v>46</v>
          </cell>
          <cell r="C63" t="str">
            <v>MORTERO PEGA Y PAÑETE 1000 PSI</v>
          </cell>
          <cell r="D63" t="str">
            <v>m3</v>
          </cell>
          <cell r="E63">
            <v>0</v>
          </cell>
        </row>
        <row r="64">
          <cell r="B64">
            <v>47</v>
          </cell>
          <cell r="C64" t="str">
            <v>MORTERO PEGA Y PAÑETE 1500 PSI</v>
          </cell>
          <cell r="D64" t="str">
            <v>m3</v>
          </cell>
          <cell r="E64" t="e">
            <v>#REF!</v>
          </cell>
        </row>
        <row r="65">
          <cell r="B65">
            <v>48</v>
          </cell>
          <cell r="C65" t="str">
            <v>MORTERO PEGA Y PAÑETE 1785 PSI</v>
          </cell>
          <cell r="D65" t="str">
            <v>m3</v>
          </cell>
          <cell r="E65">
            <v>0</v>
          </cell>
        </row>
        <row r="66">
          <cell r="B66">
            <v>49</v>
          </cell>
          <cell r="C66" t="str">
            <v>MORTERO PEGA Y PAÑETE 2000 PSI</v>
          </cell>
          <cell r="D66" t="str">
            <v>m3</v>
          </cell>
          <cell r="E66">
            <v>0</v>
          </cell>
        </row>
        <row r="67">
          <cell r="B67">
            <v>50</v>
          </cell>
          <cell r="C67" t="str">
            <v>MORTERO PEGA Y PAÑETE 2500 PSI</v>
          </cell>
          <cell r="D67" t="str">
            <v>m3</v>
          </cell>
          <cell r="E67">
            <v>0</v>
          </cell>
        </row>
        <row r="68">
          <cell r="B68">
            <v>51</v>
          </cell>
          <cell r="C68" t="str">
            <v>Neopreno 1/8"</v>
          </cell>
          <cell r="D68" t="str">
            <v>M2</v>
          </cell>
          <cell r="E68">
            <v>0</v>
          </cell>
        </row>
        <row r="69">
          <cell r="B69">
            <v>52</v>
          </cell>
          <cell r="C69" t="str">
            <v>Nivel 24"</v>
          </cell>
          <cell r="D69" t="str">
            <v>UN</v>
          </cell>
          <cell r="E69">
            <v>0</v>
          </cell>
        </row>
        <row r="70">
          <cell r="B70">
            <v>53</v>
          </cell>
          <cell r="C70" t="str">
            <v>Nivel Abney</v>
          </cell>
          <cell r="D70" t="str">
            <v>UN</v>
          </cell>
          <cell r="E70">
            <v>0</v>
          </cell>
        </row>
        <row r="71">
          <cell r="B71">
            <v>54</v>
          </cell>
          <cell r="C71" t="str">
            <v>Oxígeno</v>
          </cell>
          <cell r="D71" t="str">
            <v>CYL</v>
          </cell>
          <cell r="E71">
            <v>98600</v>
          </cell>
        </row>
        <row r="72">
          <cell r="B72">
            <v>55</v>
          </cell>
          <cell r="C72" t="str">
            <v>Pala concabo</v>
          </cell>
          <cell r="D72" t="str">
            <v>UN</v>
          </cell>
          <cell r="E72">
            <v>0</v>
          </cell>
        </row>
        <row r="73">
          <cell r="B73">
            <v>56</v>
          </cell>
          <cell r="C73" t="str">
            <v>Paladraga</v>
          </cell>
          <cell r="D73" t="str">
            <v>UN</v>
          </cell>
          <cell r="E73">
            <v>55331.999999999993</v>
          </cell>
        </row>
        <row r="74">
          <cell r="B74">
            <v>57</v>
          </cell>
          <cell r="C74" t="str">
            <v>Palustre 8"</v>
          </cell>
          <cell r="D74" t="str">
            <v>UN</v>
          </cell>
          <cell r="E74">
            <v>11078</v>
          </cell>
        </row>
        <row r="75">
          <cell r="B75">
            <v>58</v>
          </cell>
          <cell r="C75" t="str">
            <v>Pararrayos Tipo Franklin</v>
          </cell>
          <cell r="D75" t="str">
            <v>un</v>
          </cell>
          <cell r="E75">
            <v>0</v>
          </cell>
        </row>
        <row r="76">
          <cell r="B76">
            <v>59</v>
          </cell>
          <cell r="C76" t="str">
            <v>PARASOL</v>
          </cell>
          <cell r="D76" t="str">
            <v>UN</v>
          </cell>
          <cell r="E76">
            <v>0</v>
          </cell>
        </row>
        <row r="77">
          <cell r="B77">
            <v>60</v>
          </cell>
          <cell r="C77" t="str">
            <v>PICA CON CABO</v>
          </cell>
          <cell r="D77" t="str">
            <v>UN</v>
          </cell>
          <cell r="E77">
            <v>0</v>
          </cell>
        </row>
        <row r="78">
          <cell r="B78">
            <v>61</v>
          </cell>
          <cell r="C78" t="str">
            <v>PIEDRA 4"</v>
          </cell>
          <cell r="D78" t="str">
            <v>UN</v>
          </cell>
          <cell r="E78">
            <v>0</v>
          </cell>
        </row>
        <row r="79">
          <cell r="B79">
            <v>62</v>
          </cell>
          <cell r="C79" t="str">
            <v>PIEDRA 5"</v>
          </cell>
          <cell r="D79" t="str">
            <v>M3</v>
          </cell>
          <cell r="E79">
            <v>0</v>
          </cell>
        </row>
        <row r="80">
          <cell r="B80">
            <v>63</v>
          </cell>
          <cell r="C80" t="str">
            <v>PIEDRA RAJON</v>
          </cell>
          <cell r="D80" t="str">
            <v>M3</v>
          </cell>
          <cell r="E80">
            <v>0</v>
          </cell>
        </row>
        <row r="81">
          <cell r="B81">
            <v>64</v>
          </cell>
          <cell r="C81" t="str">
            <v>PIEDRA ZONJA - ROCA</v>
          </cell>
          <cell r="D81" t="str">
            <v>M3</v>
          </cell>
          <cell r="E81">
            <v>0</v>
          </cell>
        </row>
        <row r="82">
          <cell r="B82">
            <v>65</v>
          </cell>
          <cell r="C82" t="str">
            <v>PIMPINA 15 GLS</v>
          </cell>
          <cell r="D82" t="str">
            <v>UN</v>
          </cell>
          <cell r="E82">
            <v>28999.999999999996</v>
          </cell>
        </row>
        <row r="83">
          <cell r="B83">
            <v>66</v>
          </cell>
          <cell r="C83" t="str">
            <v>Pintura anticorrosiva</v>
          </cell>
          <cell r="D83" t="str">
            <v>GL</v>
          </cell>
          <cell r="E83">
            <v>38280</v>
          </cell>
        </row>
        <row r="84">
          <cell r="B84">
            <v>67</v>
          </cell>
          <cell r="C84" t="str">
            <v>Pintura viniltex</v>
          </cell>
          <cell r="D84" t="str">
            <v>GL</v>
          </cell>
          <cell r="E84">
            <v>56599.88</v>
          </cell>
        </row>
        <row r="85">
          <cell r="B85">
            <v>68</v>
          </cell>
          <cell r="C85" t="str">
            <v>Pintura Pintulux</v>
          </cell>
          <cell r="D85" t="str">
            <v>GL</v>
          </cell>
          <cell r="E85">
            <v>76618</v>
          </cell>
        </row>
        <row r="86">
          <cell r="B86">
            <v>69</v>
          </cell>
          <cell r="C86" t="str">
            <v>Pintura viniltex Coraza</v>
          </cell>
          <cell r="D86" t="str">
            <v>UN</v>
          </cell>
          <cell r="E86">
            <v>63799.999999999993</v>
          </cell>
        </row>
        <row r="87">
          <cell r="B87">
            <v>70</v>
          </cell>
          <cell r="C87" t="str">
            <v>Puerta entamborada  Cal 18 con marco 0.85 x 2.0 m con marco</v>
          </cell>
          <cell r="D87" t="str">
            <v>Un</v>
          </cell>
          <cell r="E87">
            <v>600000</v>
          </cell>
        </row>
        <row r="88">
          <cell r="B88">
            <v>71</v>
          </cell>
          <cell r="C88" t="str">
            <v>Puerta en lámina 2x1</v>
          </cell>
          <cell r="D88" t="str">
            <v>UN</v>
          </cell>
          <cell r="E88">
            <v>0</v>
          </cell>
        </row>
        <row r="89">
          <cell r="B89">
            <v>72</v>
          </cell>
          <cell r="C89" t="str">
            <v>Puntillas 1-1/2"</v>
          </cell>
          <cell r="D89" t="str">
            <v>LB</v>
          </cell>
          <cell r="E89">
            <v>3499.72</v>
          </cell>
        </row>
        <row r="90">
          <cell r="B90">
            <v>73</v>
          </cell>
          <cell r="C90" t="str">
            <v>RECEBO</v>
          </cell>
          <cell r="D90" t="str">
            <v>M3</v>
          </cell>
          <cell r="E90">
            <v>0</v>
          </cell>
        </row>
        <row r="91">
          <cell r="B91">
            <v>74</v>
          </cell>
          <cell r="C91" t="str">
            <v>Repisa</v>
          </cell>
          <cell r="D91" t="str">
            <v>UN</v>
          </cell>
          <cell r="E91">
            <v>10672</v>
          </cell>
        </row>
        <row r="92">
          <cell r="B92">
            <v>75</v>
          </cell>
          <cell r="D92" t="str">
            <v>UN</v>
          </cell>
          <cell r="E92">
            <v>3479.9999999999995</v>
          </cell>
        </row>
        <row r="93">
          <cell r="B93">
            <v>76</v>
          </cell>
          <cell r="C93" t="str">
            <v>Sacos de fique</v>
          </cell>
          <cell r="D93" t="str">
            <v>UN</v>
          </cell>
          <cell r="E93">
            <v>6380</v>
          </cell>
        </row>
        <row r="94">
          <cell r="B94">
            <v>77</v>
          </cell>
          <cell r="C94" t="str">
            <v>Segueta</v>
          </cell>
          <cell r="D94" t="str">
            <v>UN</v>
          </cell>
          <cell r="E94">
            <v>4988</v>
          </cell>
        </row>
        <row r="95">
          <cell r="B95">
            <v>78</v>
          </cell>
          <cell r="C95" t="str">
            <v>Señal 0.90x0.90</v>
          </cell>
          <cell r="D95" t="str">
            <v>UN</v>
          </cell>
          <cell r="E95">
            <v>406000</v>
          </cell>
        </row>
        <row r="96">
          <cell r="B96">
            <v>79</v>
          </cell>
          <cell r="C96" t="str">
            <v>Separadores</v>
          </cell>
          <cell r="D96" t="str">
            <v>Jgo</v>
          </cell>
          <cell r="E96">
            <v>0</v>
          </cell>
        </row>
        <row r="97">
          <cell r="B97">
            <v>80</v>
          </cell>
          <cell r="C97" t="str">
            <v>SikaSet L acelerante</v>
          </cell>
          <cell r="D97" t="str">
            <v>KG</v>
          </cell>
          <cell r="E97">
            <v>6148</v>
          </cell>
        </row>
        <row r="98">
          <cell r="B98">
            <v>81</v>
          </cell>
          <cell r="C98" t="str">
            <v>Soldadura</v>
          </cell>
          <cell r="D98" t="str">
            <v>KG</v>
          </cell>
          <cell r="E98">
            <v>9048</v>
          </cell>
        </row>
        <row r="99">
          <cell r="B99">
            <v>82</v>
          </cell>
          <cell r="C99" t="str">
            <v>SOLDADURA (SUB)</v>
          </cell>
          <cell r="D99" t="str">
            <v>KM</v>
          </cell>
          <cell r="E99">
            <v>0</v>
          </cell>
        </row>
        <row r="100">
          <cell r="B100">
            <v>83</v>
          </cell>
          <cell r="C100" t="str">
            <v>SOLDADURA 6013</v>
          </cell>
          <cell r="D100" t="str">
            <v>KG</v>
          </cell>
          <cell r="E100">
            <v>0</v>
          </cell>
        </row>
        <row r="101">
          <cell r="B101">
            <v>84</v>
          </cell>
          <cell r="C101" t="str">
            <v>SOLDADURA 7010</v>
          </cell>
          <cell r="D101" t="str">
            <v>KG</v>
          </cell>
          <cell r="E101">
            <v>0</v>
          </cell>
        </row>
        <row r="102">
          <cell r="B102">
            <v>85</v>
          </cell>
          <cell r="C102" t="str">
            <v>SOLDADURA 7018 1/8"</v>
          </cell>
          <cell r="D102" t="str">
            <v>KG</v>
          </cell>
          <cell r="E102">
            <v>0</v>
          </cell>
        </row>
        <row r="103">
          <cell r="B103">
            <v>86</v>
          </cell>
          <cell r="C103" t="str">
            <v>SOLDADURA 8010 3/16"</v>
          </cell>
          <cell r="D103" t="str">
            <v>KG</v>
          </cell>
          <cell r="E103">
            <v>0</v>
          </cell>
        </row>
        <row r="104">
          <cell r="B104">
            <v>87</v>
          </cell>
          <cell r="C104" t="str">
            <v>SOLDADURA CADWELL</v>
          </cell>
          <cell r="D104" t="str">
            <v>KG</v>
          </cell>
          <cell r="E104">
            <v>8119.9999999999991</v>
          </cell>
        </row>
        <row r="105">
          <cell r="B105">
            <v>88</v>
          </cell>
          <cell r="C105" t="str">
            <v>SOLDADURA DUROWELL 450 5/32"</v>
          </cell>
          <cell r="D105" t="str">
            <v>KG</v>
          </cell>
          <cell r="E105">
            <v>0</v>
          </cell>
        </row>
        <row r="106">
          <cell r="B106">
            <v>89</v>
          </cell>
          <cell r="C106" t="str">
            <v>SOLDADURA NICKEL 100 1/8"</v>
          </cell>
          <cell r="D106" t="str">
            <v>KG</v>
          </cell>
          <cell r="E106">
            <v>0</v>
          </cell>
        </row>
        <row r="107">
          <cell r="B107">
            <v>90</v>
          </cell>
          <cell r="C107" t="str">
            <v>SONDAS</v>
          </cell>
          <cell r="D107" t="str">
            <v>M</v>
          </cell>
          <cell r="E107">
            <v>0</v>
          </cell>
        </row>
        <row r="108">
          <cell r="B108">
            <v>91</v>
          </cell>
          <cell r="C108" t="str">
            <v>SOPORTE METALICOS</v>
          </cell>
          <cell r="D108" t="str">
            <v>KG</v>
          </cell>
          <cell r="E108">
            <v>0</v>
          </cell>
        </row>
        <row r="109">
          <cell r="B109">
            <v>92</v>
          </cell>
          <cell r="C109" t="str">
            <v>Tablas de 0.30 x 1" x 3 metros</v>
          </cell>
          <cell r="D109" t="str">
            <v>Un</v>
          </cell>
          <cell r="E109">
            <v>32479.999999999996</v>
          </cell>
        </row>
        <row r="110">
          <cell r="B110">
            <v>93</v>
          </cell>
          <cell r="C110" t="str">
            <v>Table estacado metálico</v>
          </cell>
          <cell r="D110" t="str">
            <v>M2</v>
          </cell>
          <cell r="E110">
            <v>0</v>
          </cell>
        </row>
        <row r="111">
          <cell r="B111">
            <v>94</v>
          </cell>
          <cell r="C111" t="str">
            <v xml:space="preserve">Teflón </v>
          </cell>
          <cell r="D111" t="str">
            <v>RO</v>
          </cell>
          <cell r="E111">
            <v>812</v>
          </cell>
        </row>
        <row r="112">
          <cell r="B112">
            <v>95</v>
          </cell>
          <cell r="C112" t="str">
            <v>TERMO 10 GLS</v>
          </cell>
          <cell r="D112" t="str">
            <v>UN</v>
          </cell>
          <cell r="E112">
            <v>0</v>
          </cell>
        </row>
        <row r="113">
          <cell r="B113">
            <v>96</v>
          </cell>
          <cell r="C113" t="str">
            <v>THORTEX</v>
          </cell>
          <cell r="D113" t="str">
            <v>KG</v>
          </cell>
          <cell r="E113">
            <v>0</v>
          </cell>
        </row>
        <row r="114">
          <cell r="B114">
            <v>97</v>
          </cell>
          <cell r="C114" t="str">
            <v>TIERRA NEGRA</v>
          </cell>
          <cell r="D114" t="str">
            <v>M3</v>
          </cell>
          <cell r="E114">
            <v>0</v>
          </cell>
        </row>
        <row r="115">
          <cell r="B115">
            <v>98</v>
          </cell>
          <cell r="C115" t="str">
            <v>TIZA INDUSTRIAL</v>
          </cell>
          <cell r="D115" t="str">
            <v>UN</v>
          </cell>
          <cell r="E115">
            <v>0</v>
          </cell>
        </row>
        <row r="116">
          <cell r="B116">
            <v>99</v>
          </cell>
          <cell r="C116" t="str">
            <v>Tolete comun</v>
          </cell>
          <cell r="D116" t="str">
            <v>un</v>
          </cell>
          <cell r="E116">
            <v>985.99999999999989</v>
          </cell>
        </row>
        <row r="117">
          <cell r="B117">
            <v>100</v>
          </cell>
          <cell r="C117" t="str">
            <v>TUBERIA 6" ACERO AL CARBON</v>
          </cell>
          <cell r="D117" t="str">
            <v>M</v>
          </cell>
          <cell r="E117">
            <v>0</v>
          </cell>
        </row>
        <row r="118">
          <cell r="B118">
            <v>101</v>
          </cell>
          <cell r="C118" t="str">
            <v>TUBERIA DE ACERO 6"</v>
          </cell>
          <cell r="D118" t="str">
            <v>KG</v>
          </cell>
          <cell r="E118">
            <v>0</v>
          </cell>
        </row>
        <row r="119">
          <cell r="B119">
            <v>102</v>
          </cell>
          <cell r="C119" t="str">
            <v>Tubería galvanizada 2" (6 Mts)</v>
          </cell>
          <cell r="D119" t="str">
            <v>UN</v>
          </cell>
          <cell r="E119">
            <v>81200</v>
          </cell>
        </row>
        <row r="120">
          <cell r="B120">
            <v>103</v>
          </cell>
          <cell r="C120" t="str">
            <v>Tubería PVC 2" RDE 21</v>
          </cell>
          <cell r="D120" t="str">
            <v>Ml</v>
          </cell>
          <cell r="E120">
            <v>15079.999999999998</v>
          </cell>
        </row>
        <row r="121">
          <cell r="B121">
            <v>104</v>
          </cell>
          <cell r="C121" t="str">
            <v>Tubería PVC 3/4" RDE 21</v>
          </cell>
          <cell r="D121" t="str">
            <v>Ml</v>
          </cell>
          <cell r="E121">
            <v>2900</v>
          </cell>
        </row>
        <row r="122">
          <cell r="B122">
            <v>105</v>
          </cell>
          <cell r="C122" t="str">
            <v>TUBO FLEXIBLE DE 6"</v>
          </cell>
          <cell r="D122" t="str">
            <v>UN</v>
          </cell>
          <cell r="E122">
            <v>0</v>
          </cell>
        </row>
        <row r="123">
          <cell r="B123">
            <v>106</v>
          </cell>
          <cell r="C123" t="str">
            <v>varillla cooper weld</v>
          </cell>
          <cell r="D123" t="str">
            <v>un</v>
          </cell>
          <cell r="E123">
            <v>0</v>
          </cell>
        </row>
        <row r="124">
          <cell r="B124">
            <v>107</v>
          </cell>
          <cell r="C124" t="str">
            <v>ZUNCHO</v>
          </cell>
          <cell r="D124" t="str">
            <v>M</v>
          </cell>
          <cell r="E124">
            <v>2320</v>
          </cell>
        </row>
        <row r="125">
          <cell r="B125">
            <v>108</v>
          </cell>
          <cell r="C125" t="str">
            <v>Limpiador PVC</v>
          </cell>
          <cell r="D125" t="str">
            <v>GAL</v>
          </cell>
          <cell r="E125">
            <v>115999.99999999999</v>
          </cell>
        </row>
        <row r="126">
          <cell r="B126">
            <v>109</v>
          </cell>
          <cell r="C126" t="str">
            <v>PREFABRICADO 1</v>
          </cell>
          <cell r="D126" t="str">
            <v>UN</v>
          </cell>
          <cell r="E126">
            <v>0</v>
          </cell>
        </row>
        <row r="127">
          <cell r="B127">
            <v>110</v>
          </cell>
          <cell r="C127" t="str">
            <v>PREFABRICADO 2</v>
          </cell>
          <cell r="D127" t="str">
            <v>UN</v>
          </cell>
          <cell r="E127">
            <v>0</v>
          </cell>
        </row>
        <row r="128">
          <cell r="B128">
            <v>111</v>
          </cell>
          <cell r="C128" t="str">
            <v>Formaleta</v>
          </cell>
          <cell r="D128" t="str">
            <v>M2</v>
          </cell>
          <cell r="E128">
            <v>7539.9999999999991</v>
          </cell>
        </row>
        <row r="129">
          <cell r="B129">
            <v>112</v>
          </cell>
          <cell r="C129" t="str">
            <v>ACPM</v>
          </cell>
          <cell r="D129" t="str">
            <v>GL</v>
          </cell>
          <cell r="E129">
            <v>6929.8399999999992</v>
          </cell>
        </row>
        <row r="130">
          <cell r="B130">
            <v>113</v>
          </cell>
          <cell r="C130" t="str">
            <v>RocKtop</v>
          </cell>
          <cell r="D130" t="str">
            <v>Kg</v>
          </cell>
          <cell r="E130">
            <v>0</v>
          </cell>
        </row>
        <row r="131">
          <cell r="B131">
            <v>114</v>
          </cell>
          <cell r="C131" t="str">
            <v>Casetón de gadua</v>
          </cell>
          <cell r="D131" t="str">
            <v>m2</v>
          </cell>
          <cell r="E131">
            <v>0</v>
          </cell>
        </row>
        <row r="132">
          <cell r="B132">
            <v>115</v>
          </cell>
          <cell r="C132" t="str">
            <v>Bloque no 5</v>
          </cell>
          <cell r="D132" t="str">
            <v>un</v>
          </cell>
          <cell r="E132">
            <v>1566</v>
          </cell>
        </row>
        <row r="133">
          <cell r="B133">
            <v>116</v>
          </cell>
          <cell r="C133" t="str">
            <v>Caolín</v>
          </cell>
          <cell r="D133" t="str">
            <v>BTO</v>
          </cell>
          <cell r="E133">
            <v>15590.4</v>
          </cell>
        </row>
        <row r="134">
          <cell r="B134">
            <v>117</v>
          </cell>
          <cell r="C134" t="str">
            <v>Pabmeril</v>
          </cell>
          <cell r="D134" t="str">
            <v>UN</v>
          </cell>
          <cell r="E134">
            <v>2746.8799999999997</v>
          </cell>
        </row>
        <row r="135">
          <cell r="B135">
            <v>118</v>
          </cell>
          <cell r="C135" t="str">
            <v>vinilo</v>
          </cell>
          <cell r="D135" t="str">
            <v>GL</v>
          </cell>
          <cell r="E135">
            <v>18798.96</v>
          </cell>
        </row>
        <row r="136">
          <cell r="B136">
            <v>119</v>
          </cell>
          <cell r="C136" t="str">
            <v>Yeso</v>
          </cell>
          <cell r="D136" t="str">
            <v>bulto</v>
          </cell>
          <cell r="E136">
            <v>21499.439999999999</v>
          </cell>
        </row>
        <row r="137">
          <cell r="B137">
            <v>120</v>
          </cell>
          <cell r="C137" t="str">
            <v>Cerámica para enchape</v>
          </cell>
          <cell r="D137" t="str">
            <v>M2</v>
          </cell>
          <cell r="E137">
            <v>40600</v>
          </cell>
        </row>
        <row r="138">
          <cell r="B138">
            <v>121</v>
          </cell>
          <cell r="C138" t="str">
            <v>Pegacor</v>
          </cell>
          <cell r="D138" t="str">
            <v>KG</v>
          </cell>
          <cell r="E138">
            <v>1902.3999999999999</v>
          </cell>
        </row>
        <row r="139">
          <cell r="B139">
            <v>122</v>
          </cell>
          <cell r="C139" t="str">
            <v>Cemento Blanco</v>
          </cell>
          <cell r="D139" t="str">
            <v>KG</v>
          </cell>
          <cell r="E139">
            <v>1902.3999999999999</v>
          </cell>
        </row>
        <row r="140">
          <cell r="B140">
            <v>123</v>
          </cell>
          <cell r="C140" t="str">
            <v>Baldosa Gres 0.2x0.2</v>
          </cell>
          <cell r="D140" t="str">
            <v>M2</v>
          </cell>
          <cell r="E140">
            <v>19720</v>
          </cell>
        </row>
        <row r="141">
          <cell r="B141">
            <v>124</v>
          </cell>
          <cell r="C141" t="str">
            <v>Color</v>
          </cell>
          <cell r="D141" t="str">
            <v>kg</v>
          </cell>
          <cell r="E141">
            <v>6959.9999999999991</v>
          </cell>
        </row>
        <row r="142">
          <cell r="B142">
            <v>125</v>
          </cell>
          <cell r="C142" t="str">
            <v>Relleno b-600</v>
          </cell>
          <cell r="D142" t="str">
            <v>m3</v>
          </cell>
          <cell r="E142">
            <v>0</v>
          </cell>
        </row>
        <row r="143">
          <cell r="B143">
            <v>126</v>
          </cell>
          <cell r="C143" t="str">
            <v>lightcrete</v>
          </cell>
          <cell r="D143" t="str">
            <v>kg</v>
          </cell>
          <cell r="E143">
            <v>0</v>
          </cell>
        </row>
        <row r="144">
          <cell r="B144">
            <v>127</v>
          </cell>
          <cell r="C144" t="str">
            <v>Relleno fluido f'c 20</v>
          </cell>
          <cell r="D144" t="str">
            <v>m3</v>
          </cell>
          <cell r="E144">
            <v>168124</v>
          </cell>
        </row>
        <row r="145">
          <cell r="B145">
            <v>128</v>
          </cell>
          <cell r="C145" t="str">
            <v>Disco cortadora</v>
          </cell>
          <cell r="D145" t="str">
            <v>un</v>
          </cell>
          <cell r="E145">
            <v>127599.99999999999</v>
          </cell>
        </row>
        <row r="146">
          <cell r="B146">
            <v>129</v>
          </cell>
          <cell r="C146" t="str">
            <v>mortero estructural</v>
          </cell>
          <cell r="D146" t="str">
            <v>m3</v>
          </cell>
          <cell r="E146">
            <v>224655</v>
          </cell>
        </row>
        <row r="147">
          <cell r="B147">
            <v>130</v>
          </cell>
          <cell r="C147" t="str">
            <v>Platina acero 1/2''x3/16''</v>
          </cell>
          <cell r="D147" t="str">
            <v>Ml</v>
          </cell>
          <cell r="E147">
            <v>5800</v>
          </cell>
        </row>
        <row r="148">
          <cell r="B148">
            <v>131</v>
          </cell>
          <cell r="C148" t="str">
            <v>Codo 90º PVC Sanitario 6''</v>
          </cell>
          <cell r="D148" t="str">
            <v>Ea</v>
          </cell>
          <cell r="E148">
            <v>92800</v>
          </cell>
        </row>
        <row r="149">
          <cell r="B149">
            <v>132</v>
          </cell>
          <cell r="C149" t="str">
            <v>Tuberia PVC sanitario 6''</v>
          </cell>
          <cell r="D149" t="str">
            <v>Ml</v>
          </cell>
          <cell r="E149">
            <v>45240</v>
          </cell>
        </row>
        <row r="150">
          <cell r="B150">
            <v>133</v>
          </cell>
          <cell r="C150" t="str">
            <v>Soldadura para PVC</v>
          </cell>
          <cell r="D150" t="str">
            <v>GAL</v>
          </cell>
          <cell r="E150">
            <v>231999.99999999997</v>
          </cell>
        </row>
        <row r="151">
          <cell r="B151">
            <v>134</v>
          </cell>
          <cell r="C151" t="str">
            <v>Cheque R-W Roscado 1-1/2"</v>
          </cell>
          <cell r="D151" t="str">
            <v>un</v>
          </cell>
          <cell r="E151">
            <v>0</v>
          </cell>
        </row>
        <row r="152">
          <cell r="B152">
            <v>135</v>
          </cell>
          <cell r="C152" t="str">
            <v>Codo 90º PVC presión 1 1/2 "</v>
          </cell>
          <cell r="D152" t="str">
            <v>Ea</v>
          </cell>
          <cell r="E152">
            <v>5800</v>
          </cell>
        </row>
        <row r="153">
          <cell r="B153">
            <v>136</v>
          </cell>
          <cell r="C153" t="str">
            <v>Registro de P/D Red White ó Kitz de 1-1/2"</v>
          </cell>
          <cell r="D153" t="str">
            <v>un</v>
          </cell>
          <cell r="E153">
            <v>0</v>
          </cell>
        </row>
        <row r="154">
          <cell r="B154">
            <v>137</v>
          </cell>
          <cell r="C154" t="str">
            <v>Tubo sanitario PVC de 1 1/2"</v>
          </cell>
          <cell r="D154" t="str">
            <v>Ml</v>
          </cell>
          <cell r="E154">
            <v>8700</v>
          </cell>
        </row>
        <row r="155">
          <cell r="B155">
            <v>138</v>
          </cell>
          <cell r="C155" t="str">
            <v>Tubo conduit PVC 1  1/2"</v>
          </cell>
          <cell r="D155" t="str">
            <v>Ml</v>
          </cell>
          <cell r="E155">
            <v>12852.8</v>
          </cell>
        </row>
        <row r="156">
          <cell r="B156">
            <v>139</v>
          </cell>
          <cell r="C156" t="str">
            <v>Codo PVC presión 90º de 1 1/2"</v>
          </cell>
          <cell r="D156" t="str">
            <v>Ea</v>
          </cell>
          <cell r="E156">
            <v>5568</v>
          </cell>
        </row>
        <row r="157">
          <cell r="B157">
            <v>140</v>
          </cell>
          <cell r="C157" t="str">
            <v>Codo PVC presión 90º de 2"</v>
          </cell>
          <cell r="D157" t="str">
            <v>Ea</v>
          </cell>
          <cell r="E157">
            <v>8700</v>
          </cell>
        </row>
        <row r="158">
          <cell r="B158">
            <v>141</v>
          </cell>
          <cell r="C158" t="str">
            <v>Codo PVC presión 90º de 1"</v>
          </cell>
          <cell r="D158" t="str">
            <v>Ea</v>
          </cell>
          <cell r="E158">
            <v>1199.4399999999998</v>
          </cell>
        </row>
        <row r="159">
          <cell r="B159">
            <v>142</v>
          </cell>
          <cell r="C159" t="str">
            <v>Codo PVC presión 90º de 1/2"</v>
          </cell>
          <cell r="D159" t="str">
            <v>Ea</v>
          </cell>
          <cell r="E159">
            <v>463.99999999999994</v>
          </cell>
        </row>
        <row r="160">
          <cell r="B160">
            <v>143</v>
          </cell>
          <cell r="C160" t="str">
            <v>Codo PVC presión 90º de 3/4"</v>
          </cell>
          <cell r="D160" t="str">
            <v>Ea</v>
          </cell>
          <cell r="E160">
            <v>684.4</v>
          </cell>
        </row>
        <row r="161">
          <cell r="B161">
            <v>144</v>
          </cell>
          <cell r="C161" t="str">
            <v>Tuberia PVC 1/2" RDE 21</v>
          </cell>
          <cell r="D161" t="str">
            <v>Ml</v>
          </cell>
          <cell r="E161">
            <v>2320</v>
          </cell>
        </row>
        <row r="162">
          <cell r="B162">
            <v>145</v>
          </cell>
          <cell r="C162" t="str">
            <v>Tuberia PVC 1 1/4" RDE 21</v>
          </cell>
          <cell r="D162" t="str">
            <v>m</v>
          </cell>
          <cell r="E162">
            <v>8119.9999999999991</v>
          </cell>
        </row>
        <row r="163">
          <cell r="B163">
            <v>146</v>
          </cell>
          <cell r="C163" t="str">
            <v>Tuberia PVC 1" RDE 21</v>
          </cell>
          <cell r="D163" t="str">
            <v>Ml</v>
          </cell>
          <cell r="E163">
            <v>4059.9999999999995</v>
          </cell>
        </row>
        <row r="164">
          <cell r="B164">
            <v>147</v>
          </cell>
          <cell r="C164" t="str">
            <v>Tuberia PVC 1 1/2" RDE 21</v>
          </cell>
          <cell r="D164" t="str">
            <v>Ml</v>
          </cell>
          <cell r="E164">
            <v>9628</v>
          </cell>
        </row>
        <row r="165">
          <cell r="B165">
            <v>148</v>
          </cell>
          <cell r="C165" t="str">
            <v>Tuberia PVC sanitaria 2"</v>
          </cell>
          <cell r="D165" t="str">
            <v>Ml</v>
          </cell>
          <cell r="E165">
            <v>10440</v>
          </cell>
        </row>
        <row r="166">
          <cell r="B166">
            <v>149</v>
          </cell>
          <cell r="C166" t="str">
            <v>Tuberia PVC sanitaria 3"</v>
          </cell>
          <cell r="D166" t="str">
            <v>Ml</v>
          </cell>
          <cell r="E166">
            <v>15659.999999999998</v>
          </cell>
        </row>
        <row r="167">
          <cell r="B167">
            <v>150</v>
          </cell>
          <cell r="C167" t="str">
            <v>Tuberia PVC sanitaria 4"</v>
          </cell>
          <cell r="D167" t="str">
            <v>Ml</v>
          </cell>
          <cell r="E167">
            <v>22040</v>
          </cell>
        </row>
        <row r="168">
          <cell r="B168">
            <v>151</v>
          </cell>
          <cell r="C168" t="str">
            <v xml:space="preserve">Codo PVC sanitario 90º 2" </v>
          </cell>
          <cell r="D168" t="str">
            <v>Ea</v>
          </cell>
          <cell r="E168">
            <v>2900</v>
          </cell>
        </row>
        <row r="169">
          <cell r="B169">
            <v>152</v>
          </cell>
          <cell r="C169" t="str">
            <v xml:space="preserve">Codo PVC sanitario 90º 3" </v>
          </cell>
          <cell r="D169" t="str">
            <v>Ea</v>
          </cell>
          <cell r="E169">
            <v>5916</v>
          </cell>
        </row>
        <row r="170">
          <cell r="B170">
            <v>153</v>
          </cell>
          <cell r="C170" t="str">
            <v xml:space="preserve">Codo PVC sanitario 90º 4" </v>
          </cell>
          <cell r="D170" t="str">
            <v>Ea</v>
          </cell>
          <cell r="E170">
            <v>11020</v>
          </cell>
        </row>
        <row r="171">
          <cell r="B171">
            <v>154</v>
          </cell>
          <cell r="C171" t="str">
            <v xml:space="preserve">Codo PVC sanitario 90º 6" </v>
          </cell>
          <cell r="D171" t="str">
            <v>Ea</v>
          </cell>
          <cell r="E171">
            <v>90480</v>
          </cell>
        </row>
        <row r="172">
          <cell r="B172">
            <v>155</v>
          </cell>
          <cell r="C172" t="str">
            <v xml:space="preserve">Unión PVC sanitario 3" </v>
          </cell>
          <cell r="D172" t="str">
            <v>Ea</v>
          </cell>
          <cell r="E172">
            <v>5916</v>
          </cell>
        </row>
        <row r="173">
          <cell r="B173">
            <v>156</v>
          </cell>
          <cell r="C173" t="str">
            <v xml:space="preserve">Unión PVC sanitario 4" </v>
          </cell>
          <cell r="D173" t="str">
            <v>Ea</v>
          </cell>
          <cell r="E173">
            <v>6380</v>
          </cell>
        </row>
        <row r="174">
          <cell r="B174">
            <v>157</v>
          </cell>
          <cell r="C174" t="str">
            <v>Unión PVC sanitario 6"</v>
          </cell>
          <cell r="D174" t="str">
            <v>Ea</v>
          </cell>
          <cell r="E174">
            <v>27839.999999999996</v>
          </cell>
        </row>
        <row r="175">
          <cell r="B175">
            <v>158</v>
          </cell>
          <cell r="C175" t="str">
            <v>Unión PVC sanitario 2"</v>
          </cell>
          <cell r="D175" t="str">
            <v>Ea</v>
          </cell>
          <cell r="E175">
            <v>2204</v>
          </cell>
        </row>
        <row r="176">
          <cell r="B176">
            <v>159</v>
          </cell>
          <cell r="C176" t="str">
            <v>Tornillo para lámina</v>
          </cell>
          <cell r="D176" t="str">
            <v>UN</v>
          </cell>
          <cell r="E176">
            <v>115.99999999999999</v>
          </cell>
        </row>
        <row r="177">
          <cell r="B177">
            <v>160</v>
          </cell>
          <cell r="C177" t="str">
            <v>Conector de resorte</v>
          </cell>
          <cell r="D177" t="str">
            <v>UN</v>
          </cell>
          <cell r="E177">
            <v>591.59999999999991</v>
          </cell>
        </row>
        <row r="178">
          <cell r="B178">
            <v>161</v>
          </cell>
          <cell r="C178" t="str">
            <v>Alambre de Cu. THW 12 AWG</v>
          </cell>
          <cell r="D178" t="str">
            <v>m</v>
          </cell>
          <cell r="E178">
            <v>696</v>
          </cell>
        </row>
        <row r="179">
          <cell r="B179">
            <v>162</v>
          </cell>
          <cell r="C179" t="str">
            <v>Alambre de Cu. 14  desnudo</v>
          </cell>
          <cell r="D179" t="str">
            <v>m</v>
          </cell>
          <cell r="E179">
            <v>997.59999999999991</v>
          </cell>
        </row>
        <row r="180">
          <cell r="B180">
            <v>163</v>
          </cell>
          <cell r="C180" t="str">
            <v>Tubo conduit PVC 3/4"</v>
          </cell>
          <cell r="D180" t="str">
            <v>m</v>
          </cell>
          <cell r="E180">
            <v>5857.3910761154839</v>
          </cell>
        </row>
        <row r="181">
          <cell r="B181">
            <v>164</v>
          </cell>
          <cell r="C181" t="str">
            <v>Adaptador terminal PVC de 3/4"</v>
          </cell>
          <cell r="D181" t="str">
            <v>un</v>
          </cell>
          <cell r="E181">
            <v>750.52</v>
          </cell>
        </row>
        <row r="182">
          <cell r="B182">
            <v>165</v>
          </cell>
          <cell r="C182" t="str">
            <v>Caja cuadrada  4x4  galvanizada</v>
          </cell>
          <cell r="D182" t="str">
            <v>un</v>
          </cell>
          <cell r="E182">
            <v>2320</v>
          </cell>
        </row>
        <row r="183">
          <cell r="B183">
            <v>166</v>
          </cell>
          <cell r="C183" t="str">
            <v>Toma trifasica 5 polos 30A</v>
          </cell>
          <cell r="D183" t="str">
            <v>UN</v>
          </cell>
          <cell r="E183">
            <v>3479.9999999999995</v>
          </cell>
        </row>
        <row r="184">
          <cell r="B184">
            <v>167</v>
          </cell>
          <cell r="C184" t="str">
            <v>Roseta (plafon)</v>
          </cell>
          <cell r="D184" t="str">
            <v>UN</v>
          </cell>
          <cell r="E184">
            <v>1999.84</v>
          </cell>
        </row>
        <row r="185">
          <cell r="B185">
            <v>168</v>
          </cell>
          <cell r="C185" t="str">
            <v>Caja octogonal galvanizada</v>
          </cell>
          <cell r="D185" t="str">
            <v>un</v>
          </cell>
          <cell r="E185">
            <v>812</v>
          </cell>
        </row>
        <row r="186">
          <cell r="B186">
            <v>169</v>
          </cell>
          <cell r="C186" t="str">
            <v>Interruptor sencillo Luminex.</v>
          </cell>
          <cell r="D186" t="str">
            <v>un</v>
          </cell>
          <cell r="E186">
            <v>10440</v>
          </cell>
        </row>
        <row r="187">
          <cell r="B187">
            <v>170</v>
          </cell>
          <cell r="C187" t="str">
            <v>Alambre de Cu. THW 14 AWG</v>
          </cell>
          <cell r="D187" t="str">
            <v>m</v>
          </cell>
          <cell r="E187">
            <v>463.99999999999994</v>
          </cell>
        </row>
        <row r="188">
          <cell r="B188">
            <v>171</v>
          </cell>
          <cell r="C188" t="str">
            <v>Guardaescoba PVC 7.5 cm</v>
          </cell>
          <cell r="D188" t="str">
            <v>m</v>
          </cell>
          <cell r="E188">
            <v>11600</v>
          </cell>
        </row>
        <row r="189">
          <cell r="B189">
            <v>172</v>
          </cell>
          <cell r="C189" t="str">
            <v>Adaptador terminal PVC de  1/2"</v>
          </cell>
          <cell r="D189" t="str">
            <v>un</v>
          </cell>
          <cell r="E189">
            <v>399.03999999999996</v>
          </cell>
        </row>
        <row r="190">
          <cell r="B190">
            <v>173</v>
          </cell>
          <cell r="C190" t="str">
            <v>Caja cuadrada  4x2  rectangular</v>
          </cell>
          <cell r="D190" t="str">
            <v>un</v>
          </cell>
          <cell r="E190">
            <v>812</v>
          </cell>
        </row>
        <row r="191">
          <cell r="B191">
            <v>174</v>
          </cell>
          <cell r="C191" t="str">
            <v>Gravilla 1 1/2''</v>
          </cell>
          <cell r="D191" t="str">
            <v>m3</v>
          </cell>
          <cell r="E191">
            <v>69600</v>
          </cell>
        </row>
        <row r="192">
          <cell r="B192">
            <v>175</v>
          </cell>
          <cell r="C192" t="str">
            <v>Lámina Fibrocell 1.2 x 0.6 m</v>
          </cell>
          <cell r="D192" t="str">
            <v>un</v>
          </cell>
          <cell r="E192">
            <v>12180</v>
          </cell>
        </row>
        <row r="193">
          <cell r="B193">
            <v>176</v>
          </cell>
          <cell r="C193" t="str">
            <v>Angulo o Te en Aluminio 1''x1'' x 6 m</v>
          </cell>
          <cell r="D193" t="str">
            <v>un</v>
          </cell>
          <cell r="E193">
            <v>11020</v>
          </cell>
        </row>
        <row r="194">
          <cell r="B194">
            <v>177</v>
          </cell>
          <cell r="C194" t="str">
            <v>Puntillas de acero 1''</v>
          </cell>
          <cell r="D194" t="str">
            <v>Lb</v>
          </cell>
          <cell r="E194">
            <v>6399.7199999999993</v>
          </cell>
        </row>
        <row r="195">
          <cell r="B195">
            <v>178</v>
          </cell>
          <cell r="C195" t="str">
            <v>Ventanería en aluminio con vidrio 5 mm</v>
          </cell>
          <cell r="D195" t="str">
            <v>m2</v>
          </cell>
          <cell r="E195">
            <v>323060</v>
          </cell>
        </row>
        <row r="196">
          <cell r="B196">
            <v>179</v>
          </cell>
          <cell r="C196" t="str">
            <v xml:space="preserve">Guardaescoba en San Remo </v>
          </cell>
          <cell r="D196" t="str">
            <v>ml</v>
          </cell>
          <cell r="E196">
            <v>7249.9999999999991</v>
          </cell>
        </row>
        <row r="197">
          <cell r="B197">
            <v>180</v>
          </cell>
          <cell r="C197" t="str">
            <v>Pegante boxer</v>
          </cell>
          <cell r="D197" t="str">
            <v>ltr</v>
          </cell>
          <cell r="E197">
            <v>9280</v>
          </cell>
        </row>
        <row r="198">
          <cell r="B198">
            <v>181</v>
          </cell>
          <cell r="C198" t="str">
            <v>Unión PVC presión 1/2''</v>
          </cell>
          <cell r="D198" t="str">
            <v>Ea</v>
          </cell>
          <cell r="E198">
            <v>399.03999999999996</v>
          </cell>
        </row>
        <row r="199">
          <cell r="B199">
            <v>182</v>
          </cell>
          <cell r="C199" t="str">
            <v>Unión PVC presión 3/4''</v>
          </cell>
          <cell r="D199" t="str">
            <v>Ea</v>
          </cell>
          <cell r="E199">
            <v>522</v>
          </cell>
        </row>
        <row r="200">
          <cell r="B200">
            <v>183</v>
          </cell>
          <cell r="C200" t="str">
            <v>Unión PVC presión 1''</v>
          </cell>
          <cell r="D200" t="str">
            <v>Ea</v>
          </cell>
          <cell r="E200">
            <v>869.99999999999989</v>
          </cell>
        </row>
        <row r="201">
          <cell r="B201">
            <v>184</v>
          </cell>
          <cell r="C201" t="str">
            <v>Unión PVC presión 1 1/2''</v>
          </cell>
          <cell r="D201" t="str">
            <v>Ea</v>
          </cell>
          <cell r="E201">
            <v>2204</v>
          </cell>
        </row>
        <row r="202">
          <cell r="B202">
            <v>185</v>
          </cell>
          <cell r="C202" t="str">
            <v>Unión PVC presión 2''</v>
          </cell>
          <cell r="D202" t="str">
            <v>Ea</v>
          </cell>
          <cell r="E202">
            <v>3595.9999999999995</v>
          </cell>
        </row>
        <row r="203">
          <cell r="B203">
            <v>186</v>
          </cell>
          <cell r="C203" t="str">
            <v>Vidrio Peldar 5 mm</v>
          </cell>
          <cell r="D203" t="str">
            <v>M2</v>
          </cell>
          <cell r="E203">
            <v>40600</v>
          </cell>
        </row>
        <row r="204">
          <cell r="B204">
            <v>187</v>
          </cell>
          <cell r="C204" t="str">
            <v>Tee sanitaria 3''</v>
          </cell>
          <cell r="D204" t="str">
            <v>Ea</v>
          </cell>
          <cell r="E204">
            <v>6959.9999999999991</v>
          </cell>
        </row>
        <row r="205">
          <cell r="B205">
            <v>188</v>
          </cell>
          <cell r="C205" t="str">
            <v>Tee sanitaria 4''</v>
          </cell>
          <cell r="D205" t="str">
            <v>Ea</v>
          </cell>
          <cell r="E205">
            <v>14151.999999999998</v>
          </cell>
        </row>
        <row r="206">
          <cell r="B206">
            <v>189</v>
          </cell>
          <cell r="C206" t="str">
            <v>Tee PVC presión 1"</v>
          </cell>
          <cell r="D206" t="str">
            <v>EA</v>
          </cell>
          <cell r="E206">
            <v>1799.1599999999999</v>
          </cell>
        </row>
        <row r="207">
          <cell r="B207">
            <v>190</v>
          </cell>
          <cell r="C207" t="str">
            <v>Excavaciones varias a todo costo</v>
          </cell>
          <cell r="D207" t="str">
            <v>M3</v>
          </cell>
          <cell r="E207">
            <v>333987.19999999995</v>
          </cell>
        </row>
        <row r="208">
          <cell r="B208">
            <v>191</v>
          </cell>
          <cell r="C208" t="str">
            <v>Acero figurado a todo costo</v>
          </cell>
          <cell r="D208" t="str">
            <v>Kg</v>
          </cell>
          <cell r="E208">
            <v>8390.2799999999988</v>
          </cell>
        </row>
        <row r="209">
          <cell r="B209">
            <v>192</v>
          </cell>
          <cell r="C209" t="str">
            <v>Unión PVC presión 1 1/4''</v>
          </cell>
          <cell r="D209" t="str">
            <v>Ea</v>
          </cell>
          <cell r="E209">
            <v>1739.9999999999998</v>
          </cell>
        </row>
        <row r="210">
          <cell r="B210">
            <v>193</v>
          </cell>
          <cell r="C210" t="str">
            <v>Tee sanitaria 2''</v>
          </cell>
          <cell r="D210" t="str">
            <v>Ea</v>
          </cell>
          <cell r="E210">
            <v>5800</v>
          </cell>
        </row>
        <row r="211">
          <cell r="B211">
            <v>194</v>
          </cell>
          <cell r="C211" t="str">
            <v>Angulo 2'' x 3/16''</v>
          </cell>
          <cell r="D211" t="str">
            <v>Ml</v>
          </cell>
          <cell r="E211">
            <v>13765.72</v>
          </cell>
        </row>
        <row r="212">
          <cell r="B212">
            <v>195</v>
          </cell>
          <cell r="C212" t="str">
            <v>Angulo 2'' x 1/4''</v>
          </cell>
          <cell r="D212" t="str">
            <v>Ml</v>
          </cell>
          <cell r="E212">
            <v>16820</v>
          </cell>
        </row>
        <row r="213">
          <cell r="B213">
            <v>196</v>
          </cell>
          <cell r="C213" t="str">
            <v>Perfil C 220 x 80x3.00</v>
          </cell>
          <cell r="D213" t="str">
            <v>Ml</v>
          </cell>
          <cell r="E213">
            <v>28999.999999999996</v>
          </cell>
        </row>
        <row r="214">
          <cell r="B214">
            <v>197</v>
          </cell>
          <cell r="C214" t="str">
            <v>Perfil C 220 x 80x1.90</v>
          </cell>
          <cell r="D214" t="str">
            <v>ML</v>
          </cell>
          <cell r="E214">
            <v>25133.333333333332</v>
          </cell>
        </row>
        <row r="215">
          <cell r="B215">
            <v>198</v>
          </cell>
          <cell r="C215" t="str">
            <v>Perfil C 120 x 80x1.90</v>
          </cell>
          <cell r="D215" t="str">
            <v>ML</v>
          </cell>
          <cell r="E215">
            <v>17400</v>
          </cell>
        </row>
        <row r="216">
          <cell r="B216">
            <v>199</v>
          </cell>
          <cell r="C216" t="str">
            <v>Perfil C 160 x 60x1.20</v>
          </cell>
          <cell r="D216" t="str">
            <v>ML</v>
          </cell>
          <cell r="E216">
            <v>19333.333333333332</v>
          </cell>
        </row>
        <row r="217">
          <cell r="B217">
            <v>200</v>
          </cell>
          <cell r="C217" t="str">
            <v>Teja eternit Española 1.64 m</v>
          </cell>
          <cell r="D217" t="str">
            <v>EA</v>
          </cell>
          <cell r="E217">
            <v>47636.56</v>
          </cell>
        </row>
        <row r="218">
          <cell r="B218">
            <v>201</v>
          </cell>
          <cell r="C218" t="str">
            <v xml:space="preserve">Caballete español eternit </v>
          </cell>
          <cell r="D218" t="str">
            <v>EA</v>
          </cell>
          <cell r="E218">
            <v>10475.959999999999</v>
          </cell>
        </row>
        <row r="219">
          <cell r="B219">
            <v>202</v>
          </cell>
          <cell r="C219" t="str">
            <v>Gancho Teja Eternit 55 MM</v>
          </cell>
          <cell r="D219" t="str">
            <v>EA</v>
          </cell>
          <cell r="E219">
            <v>386.28</v>
          </cell>
        </row>
        <row r="220">
          <cell r="B220">
            <v>203</v>
          </cell>
          <cell r="C220" t="str">
            <v>Canales y Bajantes Ld=0.60</v>
          </cell>
          <cell r="D220" t="str">
            <v>ml</v>
          </cell>
          <cell r="E220">
            <v>92800</v>
          </cell>
        </row>
        <row r="221">
          <cell r="B221">
            <v>204</v>
          </cell>
          <cell r="C221" t="str">
            <v>Granito travertino peruano No.  3</v>
          </cell>
          <cell r="D221" t="str">
            <v>bulto</v>
          </cell>
          <cell r="E221">
            <v>26429.439999999999</v>
          </cell>
        </row>
        <row r="222">
          <cell r="B222">
            <v>205</v>
          </cell>
          <cell r="C222" t="str">
            <v>Guardaescoba cedro   8 cm</v>
          </cell>
          <cell r="D222" t="str">
            <v>ml</v>
          </cell>
          <cell r="E222">
            <v>11878.4</v>
          </cell>
        </row>
        <row r="223">
          <cell r="B223">
            <v>206</v>
          </cell>
          <cell r="C223" t="str">
            <v>Marmolina</v>
          </cell>
          <cell r="D223" t="str">
            <v>bulto</v>
          </cell>
          <cell r="E223">
            <v>13951.32</v>
          </cell>
        </row>
        <row r="224">
          <cell r="B224">
            <v>207</v>
          </cell>
          <cell r="C224" t="str">
            <v>Tapete antiestático</v>
          </cell>
          <cell r="D224" t="str">
            <v>m2</v>
          </cell>
          <cell r="E224">
            <v>309720</v>
          </cell>
        </row>
        <row r="225">
          <cell r="B225">
            <v>208</v>
          </cell>
          <cell r="C225" t="str">
            <v>Cerradura Safe interior</v>
          </cell>
          <cell r="D225" t="str">
            <v>Ea</v>
          </cell>
          <cell r="E225">
            <v>43059.199999999997</v>
          </cell>
        </row>
        <row r="226">
          <cell r="B226">
            <v>209</v>
          </cell>
          <cell r="C226" t="str">
            <v>Cerradura Safe Entrada principal</v>
          </cell>
          <cell r="D226" t="str">
            <v>EA</v>
          </cell>
          <cell r="E226">
            <v>67172.12</v>
          </cell>
        </row>
        <row r="227">
          <cell r="B227">
            <v>210</v>
          </cell>
          <cell r="C227" t="str">
            <v>Puerta en madera residencial de 1.0 m con marco</v>
          </cell>
          <cell r="D227" t="str">
            <v>EA</v>
          </cell>
          <cell r="E227">
            <v>348000</v>
          </cell>
        </row>
        <row r="228">
          <cell r="B228">
            <v>211</v>
          </cell>
          <cell r="C228" t="str">
            <v>Puerta en madera residencial de 0.9 m con marco</v>
          </cell>
          <cell r="D228" t="str">
            <v>EA</v>
          </cell>
          <cell r="E228">
            <v>324800</v>
          </cell>
        </row>
        <row r="229">
          <cell r="B229">
            <v>212</v>
          </cell>
          <cell r="C229" t="str">
            <v>Puerta en madera residencial de 0.7 m con marco</v>
          </cell>
          <cell r="D229" t="str">
            <v>EA</v>
          </cell>
          <cell r="E229">
            <v>231999.99999999997</v>
          </cell>
        </row>
        <row r="230">
          <cell r="B230">
            <v>213</v>
          </cell>
          <cell r="C230" t="str">
            <v>Puerta persiana de madera tipo closet con marco</v>
          </cell>
          <cell r="D230" t="str">
            <v>EA</v>
          </cell>
          <cell r="E230">
            <v>220399.99999999997</v>
          </cell>
        </row>
        <row r="231">
          <cell r="B231">
            <v>214</v>
          </cell>
          <cell r="C231" t="str">
            <v>Malla Eslabonada 2"X2" Calibre 9  de 2,3 mts</v>
          </cell>
          <cell r="D231" t="str">
            <v>ml</v>
          </cell>
          <cell r="E231">
            <v>23260.470799999999</v>
          </cell>
        </row>
        <row r="232">
          <cell r="B232">
            <v>215</v>
          </cell>
          <cell r="C232" t="str">
            <v>Tubo Galvanizado de 3" X 6 mts.</v>
          </cell>
          <cell r="D232" t="str">
            <v>un</v>
          </cell>
          <cell r="E232">
            <v>22724.771199999999</v>
          </cell>
        </row>
        <row r="233">
          <cell r="B233">
            <v>216</v>
          </cell>
          <cell r="C233" t="str">
            <v>Tubo Galvanizado de 2"X 6 mts.</v>
          </cell>
          <cell r="D233" t="str">
            <v>un</v>
          </cell>
          <cell r="E233">
            <v>15225.034799999999</v>
          </cell>
        </row>
        <row r="234">
          <cell r="B234">
            <v>217</v>
          </cell>
          <cell r="C234" t="str">
            <v>Tubo Galvanizado de 1 1/4"X 6 mts.</v>
          </cell>
          <cell r="D234" t="str">
            <v>un</v>
          </cell>
          <cell r="E234">
            <v>9022.2363999999998</v>
          </cell>
        </row>
        <row r="235">
          <cell r="B235">
            <v>218</v>
          </cell>
          <cell r="C235" t="str">
            <v>Acero de Refuerzo 60.000 PSI</v>
          </cell>
          <cell r="D235" t="str">
            <v>Kg</v>
          </cell>
          <cell r="E235">
            <v>3191.16</v>
          </cell>
        </row>
        <row r="236">
          <cell r="B236">
            <v>219</v>
          </cell>
          <cell r="C236" t="str">
            <v>Tablón de 0.30 x 1" x 3 mts</v>
          </cell>
          <cell r="E236">
            <v>11600</v>
          </cell>
        </row>
        <row r="237">
          <cell r="B237">
            <v>220</v>
          </cell>
          <cell r="C237" t="str">
            <v>Rejilla prensada 1"x1/8"</v>
          </cell>
          <cell r="D237" t="str">
            <v>ml</v>
          </cell>
          <cell r="E237">
            <v>48720</v>
          </cell>
        </row>
        <row r="238">
          <cell r="B238">
            <v>221</v>
          </cell>
          <cell r="C238" t="str">
            <v>Sikadur-31 FF</v>
          </cell>
          <cell r="D238" t="str">
            <v>kg</v>
          </cell>
          <cell r="E238">
            <v>43500</v>
          </cell>
        </row>
        <row r="239">
          <cell r="B239">
            <v>222</v>
          </cell>
          <cell r="C239" t="str">
            <v>Platina acero 3''x3/16''</v>
          </cell>
          <cell r="D239" t="str">
            <v>ml</v>
          </cell>
          <cell r="E239">
            <v>9280</v>
          </cell>
        </row>
        <row r="240">
          <cell r="B240">
            <v>223</v>
          </cell>
          <cell r="C240" t="str">
            <v>Tubería EMT de 1/2" x 3 mts</v>
          </cell>
          <cell r="D240" t="str">
            <v>un</v>
          </cell>
          <cell r="E240">
            <v>10440</v>
          </cell>
        </row>
        <row r="241">
          <cell r="B241">
            <v>224</v>
          </cell>
          <cell r="C241" t="str">
            <v>Conductor No 12 AWG 7 hilos</v>
          </cell>
          <cell r="D241" t="str">
            <v>ml</v>
          </cell>
          <cell r="E241">
            <v>812</v>
          </cell>
        </row>
        <row r="242">
          <cell r="B242">
            <v>225</v>
          </cell>
          <cell r="C242" t="str">
            <v>Toma doble leviton color marfil, incluye cajetin</v>
          </cell>
          <cell r="D242" t="str">
            <v>un</v>
          </cell>
          <cell r="E242">
            <v>4292</v>
          </cell>
        </row>
        <row r="243">
          <cell r="B243">
            <v>226</v>
          </cell>
          <cell r="C243" t="str">
            <v>accesorios</v>
          </cell>
          <cell r="D243" t="str">
            <v>gl</v>
          </cell>
          <cell r="E243">
            <v>1739.9999999999998</v>
          </cell>
        </row>
        <row r="244">
          <cell r="B244">
            <v>227</v>
          </cell>
          <cell r="C244" t="str">
            <v>Toma tipo GFCI marca Leviton 11 0 vol</v>
          </cell>
          <cell r="D244" t="str">
            <v>un</v>
          </cell>
          <cell r="E244">
            <v>26100</v>
          </cell>
        </row>
        <row r="245">
          <cell r="B245">
            <v>228</v>
          </cell>
          <cell r="C245" t="str">
            <v>Canaleta metálica 5 x 10 cms, doble división, lámina col roll</v>
          </cell>
          <cell r="D245" t="str">
            <v>ml</v>
          </cell>
          <cell r="E245">
            <v>57999.999999999993</v>
          </cell>
        </row>
        <row r="246">
          <cell r="B246">
            <v>229</v>
          </cell>
          <cell r="C246" t="str">
            <v>Toma doble leviton color naranja, red regulada con p/t aislado</v>
          </cell>
          <cell r="D246" t="str">
            <v>un</v>
          </cell>
          <cell r="E246">
            <v>5800</v>
          </cell>
        </row>
        <row r="247">
          <cell r="B247">
            <v>230</v>
          </cell>
          <cell r="C247" t="str">
            <v>Troquel para canaleta metálica</v>
          </cell>
          <cell r="D247" t="str">
            <v>un</v>
          </cell>
          <cell r="E247">
            <v>7539.9999999999991</v>
          </cell>
        </row>
        <row r="248">
          <cell r="B248">
            <v>231</v>
          </cell>
          <cell r="C248" t="str">
            <v>Aire AC tipo mini split de 12000 BTU's marca LG</v>
          </cell>
          <cell r="D248" t="str">
            <v>un</v>
          </cell>
          <cell r="E248">
            <v>1450000</v>
          </cell>
        </row>
        <row r="249">
          <cell r="B249">
            <v>232</v>
          </cell>
          <cell r="C249" t="str">
            <v>Aire AC tipo mini split de 36000 BTU's marca LG</v>
          </cell>
          <cell r="D249" t="str">
            <v>un</v>
          </cell>
          <cell r="E249">
            <v>2842000</v>
          </cell>
        </row>
        <row r="250">
          <cell r="B250">
            <v>233</v>
          </cell>
          <cell r="C250" t="str">
            <v>Aire AC tipo mini split de 18000 BTU's marca LG</v>
          </cell>
          <cell r="D250" t="str">
            <v>un</v>
          </cell>
          <cell r="E250">
            <v>1913999.9999999998</v>
          </cell>
        </row>
        <row r="251">
          <cell r="B251">
            <v>234</v>
          </cell>
          <cell r="C251" t="str">
            <v>Lámina Alfajor de 1/4"</v>
          </cell>
          <cell r="D251" t="str">
            <v>m2</v>
          </cell>
          <cell r="E251">
            <v>168548</v>
          </cell>
        </row>
        <row r="252">
          <cell r="B252">
            <v>235</v>
          </cell>
          <cell r="C252" t="str">
            <v>Malla eslabonada Cal. 12 1''x1''</v>
          </cell>
          <cell r="D252" t="str">
            <v>m2</v>
          </cell>
          <cell r="E252">
            <v>10440</v>
          </cell>
        </row>
        <row r="253">
          <cell r="B253">
            <v>236</v>
          </cell>
          <cell r="C253" t="str">
            <v>Malla zaranda de 5x5 mm</v>
          </cell>
          <cell r="D253" t="str">
            <v>m2</v>
          </cell>
          <cell r="E253">
            <v>10440</v>
          </cell>
        </row>
        <row r="254">
          <cell r="B254">
            <v>237</v>
          </cell>
          <cell r="C254" t="str">
            <v>Tramos de defensa metálica, lámina galvanizada cal 16, lóngitud útil de 3.81 m</v>
          </cell>
          <cell r="D254" t="str">
            <v>Und</v>
          </cell>
          <cell r="E254">
            <v>262391.99999999994</v>
          </cell>
        </row>
        <row r="255">
          <cell r="B255">
            <v>238</v>
          </cell>
          <cell r="C255" t="str">
            <v>Parales de 1.80 m, lámina galvanizada cal. 16</v>
          </cell>
          <cell r="D255" t="str">
            <v>Und</v>
          </cell>
          <cell r="E255">
            <v>141287.99999999997</v>
          </cell>
        </row>
        <row r="256">
          <cell r="B256">
            <v>239</v>
          </cell>
          <cell r="C256" t="str">
            <v>Terminales lámina Galvanizada cal. 16</v>
          </cell>
          <cell r="D256" t="str">
            <v>Und</v>
          </cell>
          <cell r="E256">
            <v>74007.999999999985</v>
          </cell>
        </row>
        <row r="257">
          <cell r="B257">
            <v>240</v>
          </cell>
          <cell r="C257" t="str">
            <v>Pintura para  galvanizado de defensas</v>
          </cell>
          <cell r="D257" t="str">
            <v>Und</v>
          </cell>
          <cell r="E257">
            <v>47520.56</v>
          </cell>
        </row>
        <row r="258">
          <cell r="B258">
            <v>241</v>
          </cell>
          <cell r="C258" t="str">
            <v>Sikaflex</v>
          </cell>
          <cell r="D258" t="str">
            <v>Cartucho</v>
          </cell>
          <cell r="E258">
            <v>24012</v>
          </cell>
        </row>
        <row r="259">
          <cell r="B259">
            <v>242</v>
          </cell>
          <cell r="C259" t="str">
            <v>Embebidos metálicos</v>
          </cell>
          <cell r="D259" t="str">
            <v>Glb</v>
          </cell>
          <cell r="E259">
            <v>127599.99999999999</v>
          </cell>
        </row>
        <row r="260">
          <cell r="B260">
            <v>243</v>
          </cell>
          <cell r="C260" t="str">
            <v>Angulo 2 1/2'' x 3/8''</v>
          </cell>
          <cell r="D260" t="str">
            <v>Ml</v>
          </cell>
          <cell r="E260">
            <v>48720</v>
          </cell>
        </row>
        <row r="261">
          <cell r="B261">
            <v>244</v>
          </cell>
          <cell r="C261" t="str">
            <v>Platina 3/8'' de 0.2x0.2m</v>
          </cell>
          <cell r="D261" t="str">
            <v>Ea</v>
          </cell>
          <cell r="E261">
            <v>46400</v>
          </cell>
        </row>
        <row r="262">
          <cell r="B262">
            <v>245</v>
          </cell>
          <cell r="C262" t="str">
            <v>Cinta papel para Juntas</v>
          </cell>
          <cell r="D262" t="str">
            <v>Rollo</v>
          </cell>
          <cell r="E262">
            <v>7788.24</v>
          </cell>
        </row>
        <row r="263">
          <cell r="B263">
            <v>246</v>
          </cell>
          <cell r="C263" t="str">
            <v>Masilla para Interiores Cuñete.</v>
          </cell>
          <cell r="D263" t="str">
            <v>Cuñete</v>
          </cell>
          <cell r="E263">
            <v>40600</v>
          </cell>
        </row>
        <row r="264">
          <cell r="B264">
            <v>247</v>
          </cell>
          <cell r="C264" t="str">
            <v>Masilla para Exteriores Cuñete.</v>
          </cell>
          <cell r="D264" t="str">
            <v>Cuñete</v>
          </cell>
          <cell r="E264">
            <v>98368</v>
          </cell>
        </row>
        <row r="265">
          <cell r="B265">
            <v>248</v>
          </cell>
          <cell r="C265" t="str">
            <v>Masilla supermastic superboard y Gyplac</v>
          </cell>
          <cell r="D265" t="str">
            <v>Cuñete</v>
          </cell>
          <cell r="E265">
            <v>39854.119999999995</v>
          </cell>
        </row>
        <row r="266">
          <cell r="B266">
            <v>249</v>
          </cell>
          <cell r="C266" t="str">
            <v xml:space="preserve">Limatesa español eternit </v>
          </cell>
          <cell r="D266" t="str">
            <v>EA</v>
          </cell>
          <cell r="E266">
            <v>16239.999999999998</v>
          </cell>
        </row>
        <row r="267">
          <cell r="B267">
            <v>250</v>
          </cell>
          <cell r="C267" t="str">
            <v xml:space="preserve">Terminal español eternit </v>
          </cell>
          <cell r="D267" t="str">
            <v>EA</v>
          </cell>
          <cell r="E267">
            <v>11226.48</v>
          </cell>
        </row>
        <row r="268">
          <cell r="B268">
            <v>251</v>
          </cell>
          <cell r="C268" t="str">
            <v>Perfil angulo Cal.26X244</v>
          </cell>
          <cell r="D268" t="str">
            <v>Ea</v>
          </cell>
          <cell r="E268">
            <v>2401.1999999999998</v>
          </cell>
        </row>
        <row r="269">
          <cell r="B269">
            <v>252</v>
          </cell>
          <cell r="C269" t="str">
            <v>Perfil Omega Cal. 26X244</v>
          </cell>
          <cell r="D269" t="str">
            <v>Ea</v>
          </cell>
          <cell r="E269">
            <v>5858</v>
          </cell>
        </row>
        <row r="270">
          <cell r="B270">
            <v>253</v>
          </cell>
          <cell r="C270" t="str">
            <v>Perfil vigueta Cal. 26X244</v>
          </cell>
          <cell r="D270" t="str">
            <v>Ea</v>
          </cell>
          <cell r="E270">
            <v>6925.2</v>
          </cell>
        </row>
        <row r="271">
          <cell r="B271">
            <v>254</v>
          </cell>
          <cell r="E271">
            <v>0</v>
          </cell>
        </row>
        <row r="272">
          <cell r="B272">
            <v>255</v>
          </cell>
          <cell r="E272">
            <v>0</v>
          </cell>
        </row>
        <row r="273">
          <cell r="B273">
            <v>256</v>
          </cell>
          <cell r="E273">
            <v>0</v>
          </cell>
        </row>
        <row r="274">
          <cell r="B274">
            <v>257</v>
          </cell>
          <cell r="C274" t="str">
            <v>Perfil Paral B9 Cal.26, Largo 2.44</v>
          </cell>
          <cell r="D274" t="str">
            <v>Ea</v>
          </cell>
          <cell r="E274">
            <v>10266</v>
          </cell>
        </row>
        <row r="275">
          <cell r="B275">
            <v>258</v>
          </cell>
          <cell r="C275" t="str">
            <v>Perfil Canal B9 Cal.24, Largo 2.44</v>
          </cell>
          <cell r="D275" t="str">
            <v>Ea</v>
          </cell>
          <cell r="E275">
            <v>12145.199999999999</v>
          </cell>
        </row>
        <row r="276">
          <cell r="B276">
            <v>259</v>
          </cell>
          <cell r="C276" t="str">
            <v>Sellante Elastomérico - Sika Flex.</v>
          </cell>
          <cell r="D276" t="str">
            <v>Ea</v>
          </cell>
          <cell r="E276">
            <v>20421.8</v>
          </cell>
        </row>
        <row r="277">
          <cell r="B277">
            <v>260</v>
          </cell>
          <cell r="C277" t="str">
            <v>Adhesivo Epoxico - Sika Dur Panel.</v>
          </cell>
          <cell r="D277" t="str">
            <v>Ea</v>
          </cell>
          <cell r="E277">
            <v>56723.999999999993</v>
          </cell>
        </row>
        <row r="278">
          <cell r="B278">
            <v>261</v>
          </cell>
          <cell r="C278" t="str">
            <v>Cinta Metálica para filos</v>
          </cell>
          <cell r="D278" t="str">
            <v>Ea</v>
          </cell>
          <cell r="E278">
            <v>67512</v>
          </cell>
        </row>
        <row r="279">
          <cell r="B279">
            <v>262</v>
          </cell>
          <cell r="C279" t="str">
            <v>Carga Verde Tiro a Tiro con Perno</v>
          </cell>
          <cell r="D279" t="str">
            <v>Ea</v>
          </cell>
          <cell r="E279">
            <v>1438.3999999999999</v>
          </cell>
        </row>
        <row r="280">
          <cell r="B280">
            <v>263</v>
          </cell>
          <cell r="C280" t="str">
            <v>Rollo Frescasa 85 Ml.</v>
          </cell>
          <cell r="D280" t="str">
            <v>Ea</v>
          </cell>
          <cell r="E280">
            <v>180751.19999999998</v>
          </cell>
        </row>
        <row r="281">
          <cell r="B281">
            <v>264</v>
          </cell>
          <cell r="C281" t="str">
            <v>Laminas de Gyplac 2.44X1.22 Ref 12,7</v>
          </cell>
          <cell r="D281" t="str">
            <v>Ea</v>
          </cell>
          <cell r="E281">
            <v>32479.999999999996</v>
          </cell>
        </row>
        <row r="282">
          <cell r="B282">
            <v>265</v>
          </cell>
          <cell r="C282" t="str">
            <v>Laminas de Gyplac R.F. 2.44X1.22 Ref 12,7</v>
          </cell>
          <cell r="D282" t="str">
            <v>Ea</v>
          </cell>
          <cell r="E282">
            <v>60667.999999999993</v>
          </cell>
        </row>
        <row r="283">
          <cell r="B283">
            <v>266</v>
          </cell>
          <cell r="C283" t="str">
            <v>Placa Superboard Ref.8 mm. Medida 2,44 x 1,22</v>
          </cell>
          <cell r="D283" t="str">
            <v>Ea</v>
          </cell>
          <cell r="E283">
            <v>52200</v>
          </cell>
        </row>
        <row r="284">
          <cell r="B284">
            <v>267</v>
          </cell>
          <cell r="C284" t="str">
            <v>Placa Superboard Ref.11 mm. Medida 2,44 x 1,22</v>
          </cell>
          <cell r="D284" t="str">
            <v>Ea</v>
          </cell>
          <cell r="E284">
            <v>60667.999999999993</v>
          </cell>
        </row>
        <row r="285">
          <cell r="B285">
            <v>268</v>
          </cell>
          <cell r="C285" t="str">
            <v>Placa Gyplac R.F. Ref.12,7. Medidas: 2.44 x 1.22</v>
          </cell>
          <cell r="D285" t="str">
            <v>Ea</v>
          </cell>
          <cell r="E285">
            <v>60667.999999999993</v>
          </cell>
        </row>
        <row r="286">
          <cell r="B286">
            <v>269</v>
          </cell>
          <cell r="C286" t="str">
            <v>Placa Superboard R.F. Ref.20 mm. Medidas: 2.44 x 1.23</v>
          </cell>
          <cell r="D286" t="str">
            <v>Ea</v>
          </cell>
          <cell r="E286">
            <v>101154.9</v>
          </cell>
        </row>
        <row r="287">
          <cell r="B287">
            <v>270</v>
          </cell>
          <cell r="C287" t="str">
            <v>Tornillo autoperforante yeso 6X1"</v>
          </cell>
          <cell r="D287" t="str">
            <v>Ea</v>
          </cell>
          <cell r="E287">
            <v>23.2</v>
          </cell>
        </row>
        <row r="288">
          <cell r="B288">
            <v>271</v>
          </cell>
          <cell r="C288" t="str">
            <v>Tornillo autoperforante 7X7-1/16"</v>
          </cell>
          <cell r="D288" t="str">
            <v>Ea</v>
          </cell>
          <cell r="E288">
            <v>23.2</v>
          </cell>
        </row>
        <row r="289">
          <cell r="B289">
            <v>272</v>
          </cell>
          <cell r="C289" t="str">
            <v>Tornillo autoperforante extraplano</v>
          </cell>
          <cell r="D289" t="str">
            <v>Ea</v>
          </cell>
          <cell r="E289">
            <v>23.2</v>
          </cell>
        </row>
        <row r="290">
          <cell r="B290">
            <v>273</v>
          </cell>
          <cell r="C290" t="str">
            <v>Clavo para pistola</v>
          </cell>
          <cell r="D290" t="str">
            <v>Ea</v>
          </cell>
          <cell r="E290">
            <v>150.79999999999998</v>
          </cell>
        </row>
        <row r="291">
          <cell r="B291">
            <v>274</v>
          </cell>
          <cell r="C291" t="str">
            <v>Pintura tipo I viniltex Pintuco</v>
          </cell>
          <cell r="D291" t="str">
            <v>Gl</v>
          </cell>
          <cell r="E291">
            <v>43674.695999999996</v>
          </cell>
        </row>
        <row r="292">
          <cell r="E292">
            <v>0</v>
          </cell>
        </row>
        <row r="293">
          <cell r="B293">
            <v>276</v>
          </cell>
          <cell r="C293" t="str">
            <v>Bloque no 4</v>
          </cell>
          <cell r="D293" t="str">
            <v>Ea</v>
          </cell>
          <cell r="E293">
            <v>1044</v>
          </cell>
        </row>
        <row r="294">
          <cell r="B294">
            <v>277</v>
          </cell>
          <cell r="C294" t="str">
            <v>Tableta de Vinilo 30 x 30 e= 2mm</v>
          </cell>
          <cell r="D294" t="str">
            <v>m2</v>
          </cell>
          <cell r="E294">
            <v>15000</v>
          </cell>
        </row>
        <row r="295">
          <cell r="B295">
            <v>278</v>
          </cell>
          <cell r="C295" t="str">
            <v>Guardaescoba en vinilo h=10 cm</v>
          </cell>
          <cell r="D295" t="str">
            <v>ml</v>
          </cell>
          <cell r="E295">
            <v>2300</v>
          </cell>
        </row>
        <row r="296">
          <cell r="B296">
            <v>279</v>
          </cell>
          <cell r="C296" t="str">
            <v>Puerta en aluminio y vidrio 0.9 x 2.0</v>
          </cell>
          <cell r="D296" t="str">
            <v>Ea</v>
          </cell>
          <cell r="E296">
            <v>695600</v>
          </cell>
        </row>
        <row r="297">
          <cell r="B297">
            <v>280</v>
          </cell>
          <cell r="C297" t="str">
            <v>Puerta en aluminio y vidrio con flanges en lam. Galv. No. 22 1.0 x 2.0</v>
          </cell>
          <cell r="D297" t="str">
            <v>Ea</v>
          </cell>
          <cell r="E297">
            <v>799939.99999999988</v>
          </cell>
        </row>
        <row r="298">
          <cell r="B298">
            <v>281</v>
          </cell>
          <cell r="C298" t="str">
            <v>Pintura anticorrosiva y acabado colores</v>
          </cell>
          <cell r="D298" t="str">
            <v>Gl</v>
          </cell>
          <cell r="E298">
            <v>69000</v>
          </cell>
        </row>
        <row r="299">
          <cell r="B299">
            <v>282</v>
          </cell>
          <cell r="C299" t="str">
            <v>Ventana en Aluminio y y doble vidrio en aluminio de 2 x 2 m</v>
          </cell>
          <cell r="D299" t="str">
            <v>Ea</v>
          </cell>
          <cell r="E299">
            <v>1508000</v>
          </cell>
        </row>
        <row r="300">
          <cell r="B300">
            <v>283</v>
          </cell>
          <cell r="C300" t="str">
            <v>Ventana en Aluminio y vidrio 1.2 X 1.2m</v>
          </cell>
          <cell r="D300" t="str">
            <v>Ea</v>
          </cell>
          <cell r="E300">
            <v>230000</v>
          </cell>
        </row>
        <row r="301">
          <cell r="B301">
            <v>284</v>
          </cell>
          <cell r="C301" t="str">
            <v>Ventana cortina enrrollable en aluminio 1.95 X 1.1m</v>
          </cell>
          <cell r="D301" t="str">
            <v>Ea</v>
          </cell>
          <cell r="E301">
            <v>390000</v>
          </cell>
        </row>
        <row r="302">
          <cell r="B302">
            <v>285</v>
          </cell>
          <cell r="C302" t="str">
            <v>Tubo Galvanizado 2"</v>
          </cell>
          <cell r="D302" t="str">
            <v>ml</v>
          </cell>
          <cell r="E302">
            <v>25000</v>
          </cell>
        </row>
        <row r="303">
          <cell r="B303">
            <v>286</v>
          </cell>
          <cell r="C303" t="str">
            <v>Soldadura electrica 4kg de 3/23"</v>
          </cell>
          <cell r="D303" t="str">
            <v>kg</v>
          </cell>
          <cell r="E303">
            <v>41</v>
          </cell>
        </row>
        <row r="304">
          <cell r="B304">
            <v>287</v>
          </cell>
          <cell r="C304" t="str">
            <v>Acero estructural 36,000 psi</v>
          </cell>
          <cell r="D304" t="str">
            <v>Kg</v>
          </cell>
          <cell r="E304">
            <v>2500</v>
          </cell>
        </row>
        <row r="305">
          <cell r="B305">
            <v>288</v>
          </cell>
          <cell r="C305" t="str">
            <v>Perfiles PHR C 220x80 - 2.5 mm</v>
          </cell>
          <cell r="D305" t="str">
            <v>ml</v>
          </cell>
          <cell r="E305">
            <v>10000</v>
          </cell>
        </row>
        <row r="306">
          <cell r="B306">
            <v>289</v>
          </cell>
          <cell r="C306" t="str">
            <v>Perfiles PHR C 60x40 - 1.5 mm</v>
          </cell>
          <cell r="D306" t="str">
            <v>ml</v>
          </cell>
          <cell r="E306">
            <v>8000</v>
          </cell>
        </row>
        <row r="307">
          <cell r="B307">
            <v>290</v>
          </cell>
          <cell r="C307" t="str">
            <v>Malla electrosoldada Q3 2.5 x 6m</v>
          </cell>
          <cell r="D307" t="str">
            <v>Ea</v>
          </cell>
          <cell r="E307">
            <v>150800</v>
          </cell>
        </row>
        <row r="308">
          <cell r="B308">
            <v>291</v>
          </cell>
          <cell r="C308" t="str">
            <v>Ladrillo a la vista</v>
          </cell>
          <cell r="D308" t="str">
            <v>Ea</v>
          </cell>
          <cell r="E308">
            <v>1160</v>
          </cell>
        </row>
        <row r="309">
          <cell r="B309">
            <v>292</v>
          </cell>
          <cell r="C309" t="str">
            <v>Duraflex 10 x 1m</v>
          </cell>
          <cell r="D309" t="str">
            <v>Ea</v>
          </cell>
          <cell r="E309">
            <v>92800</v>
          </cell>
        </row>
        <row r="310">
          <cell r="B310">
            <v>293</v>
          </cell>
          <cell r="C310" t="str">
            <v>Sika transparente</v>
          </cell>
          <cell r="D310" t="str">
            <v>Gl</v>
          </cell>
          <cell r="E310">
            <v>34800</v>
          </cell>
        </row>
        <row r="311">
          <cell r="B311">
            <v>294</v>
          </cell>
          <cell r="C311" t="str">
            <v>Registro de 1/2"</v>
          </cell>
          <cell r="D311" t="str">
            <v>Ea</v>
          </cell>
          <cell r="E311">
            <v>17400</v>
          </cell>
        </row>
        <row r="312">
          <cell r="B312">
            <v>295</v>
          </cell>
          <cell r="C312" t="str">
            <v>Registro de 3/4"</v>
          </cell>
          <cell r="D312" t="str">
            <v>Ea</v>
          </cell>
          <cell r="E312">
            <v>25520</v>
          </cell>
        </row>
        <row r="313">
          <cell r="B313">
            <v>296</v>
          </cell>
          <cell r="C313" t="str">
            <v>Registro de 1 1/4"</v>
          </cell>
          <cell r="D313" t="str">
            <v>Ea</v>
          </cell>
          <cell r="E313">
            <v>75400</v>
          </cell>
        </row>
        <row r="314">
          <cell r="B314">
            <v>297</v>
          </cell>
          <cell r="C314" t="str">
            <v>Rejillas cromadas de piso de 3"</v>
          </cell>
          <cell r="D314" t="str">
            <v>Ea</v>
          </cell>
          <cell r="E314">
            <v>8119.9999999999991</v>
          </cell>
        </row>
        <row r="315">
          <cell r="B315">
            <v>298</v>
          </cell>
          <cell r="C315" t="str">
            <v>Liston machihembrado 8x1.5 cm</v>
          </cell>
          <cell r="D315" t="str">
            <v>Ea</v>
          </cell>
          <cell r="E315">
            <v>5800</v>
          </cell>
        </row>
        <row r="316">
          <cell r="B316">
            <v>299</v>
          </cell>
          <cell r="C316" t="str">
            <v>Pintura esmalte para madera</v>
          </cell>
          <cell r="D316" t="str">
            <v>Ea</v>
          </cell>
          <cell r="E316">
            <v>52200</v>
          </cell>
        </row>
        <row r="317">
          <cell r="B317">
            <v>300</v>
          </cell>
          <cell r="C317" t="str">
            <v>Ventana en Aluminio tipo L en doble vidrio en aluminio de 3.5 x 2 m</v>
          </cell>
          <cell r="D317" t="str">
            <v>Ea</v>
          </cell>
          <cell r="E317">
            <v>2087999.9999999998</v>
          </cell>
        </row>
        <row r="318">
          <cell r="B318">
            <v>301</v>
          </cell>
          <cell r="C318" t="str">
            <v>Lamina de Zinc para cubierta 0.8x2.4m</v>
          </cell>
          <cell r="D318" t="str">
            <v>Ea</v>
          </cell>
          <cell r="E318">
            <v>18560</v>
          </cell>
        </row>
        <row r="319">
          <cell r="B319">
            <v>302</v>
          </cell>
          <cell r="C319" t="str">
            <v>Amarre de alambre para teja de Zinc</v>
          </cell>
          <cell r="D319" t="str">
            <v>Ea</v>
          </cell>
          <cell r="E319">
            <v>115.99999999999999</v>
          </cell>
        </row>
        <row r="320">
          <cell r="B320">
            <v>303</v>
          </cell>
          <cell r="C320" t="str">
            <v>Puerta en acrilico con marco y agarradera en aluminio</v>
          </cell>
          <cell r="D320" t="str">
            <v>Ea</v>
          </cell>
          <cell r="E320">
            <v>580000</v>
          </cell>
        </row>
        <row r="321">
          <cell r="B321">
            <v>304</v>
          </cell>
          <cell r="C321" t="str">
            <v>Tina Hidromasajes 1.83 x 1.38 x 0.43 m ref. Diana de Edospina</v>
          </cell>
          <cell r="D321" t="str">
            <v>Ea</v>
          </cell>
          <cell r="E321">
            <v>4512400</v>
          </cell>
        </row>
        <row r="322">
          <cell r="B322">
            <v>305</v>
          </cell>
          <cell r="C322" t="str">
            <v>Mortero 1:5</v>
          </cell>
          <cell r="D322" t="str">
            <v>m3</v>
          </cell>
          <cell r="E322">
            <v>186844.68</v>
          </cell>
        </row>
        <row r="323">
          <cell r="B323">
            <v>306</v>
          </cell>
          <cell r="C323" t="str">
            <v>Puerta entamborada  Cal 18 con marco 1.5 x 2.2 m con marco</v>
          </cell>
          <cell r="D323" t="str">
            <v>Ea</v>
          </cell>
          <cell r="E323">
            <v>927999.99999999988</v>
          </cell>
        </row>
        <row r="324">
          <cell r="B324">
            <v>307</v>
          </cell>
          <cell r="C324" t="str">
            <v>Ventana corrediza en Aluminio y vidrio 1.8 X 1.0 m (incluye flanges en lamina galvanizada No.22)</v>
          </cell>
          <cell r="D324" t="str">
            <v>Ea</v>
          </cell>
          <cell r="E324">
            <v>348000</v>
          </cell>
        </row>
        <row r="325">
          <cell r="B325">
            <v>308</v>
          </cell>
          <cell r="C325" t="str">
            <v>Ventana en Aluminio de 2.00 x 1.50 mts (Vidrio Doble)</v>
          </cell>
          <cell r="D325" t="str">
            <v>Ea</v>
          </cell>
          <cell r="E325">
            <v>1218000</v>
          </cell>
        </row>
        <row r="326">
          <cell r="B326">
            <v>309</v>
          </cell>
          <cell r="C326" t="str">
            <v>Ventana en Aluminio de 2.50 x 1.50 mts (Vidrio sencillo)</v>
          </cell>
          <cell r="D326" t="str">
            <v>Ea</v>
          </cell>
          <cell r="E326">
            <v>869999.99999999988</v>
          </cell>
        </row>
        <row r="327">
          <cell r="B327">
            <v>310</v>
          </cell>
          <cell r="C327" t="str">
            <v>Ventana en Aluminio de 3.00 x 1.50 mts (Vidirio Doble)</v>
          </cell>
          <cell r="D327" t="str">
            <v>Ea</v>
          </cell>
          <cell r="E327">
            <v>1855999.9999999998</v>
          </cell>
        </row>
        <row r="328">
          <cell r="B328">
            <v>311</v>
          </cell>
          <cell r="C328" t="str">
            <v>Puerta de 2.20 x 0.90 mts en Lamina Coll Roled Calibre 0.90</v>
          </cell>
          <cell r="D328" t="str">
            <v>Ea</v>
          </cell>
          <cell r="E328">
            <v>406000</v>
          </cell>
        </row>
        <row r="329">
          <cell r="B329">
            <v>312</v>
          </cell>
          <cell r="C329" t="str">
            <v xml:space="preserve"> Puerta de 2.50 x 1.30 mts en Lamina Coll Roled Calibre 0.90</v>
          </cell>
          <cell r="D329" t="str">
            <v>Ea</v>
          </cell>
          <cell r="E329">
            <v>463999.99999999994</v>
          </cell>
        </row>
        <row r="330">
          <cell r="B330">
            <v>313</v>
          </cell>
          <cell r="C330" t="str">
            <v>Teja TermoAcusti de 0.90 mts</v>
          </cell>
          <cell r="D330" t="str">
            <v>Ml</v>
          </cell>
          <cell r="E330">
            <v>20880</v>
          </cell>
        </row>
        <row r="331">
          <cell r="B331">
            <v>314</v>
          </cell>
          <cell r="C331" t="str">
            <v>Tablero de 42 circuitos NTQ T42 Square-D</v>
          </cell>
          <cell r="D331" t="str">
            <v>Und</v>
          </cell>
          <cell r="E331">
            <v>564177.6</v>
          </cell>
        </row>
        <row r="332">
          <cell r="B332">
            <v>315</v>
          </cell>
          <cell r="C332" t="str">
            <v>Braker 3x200Amp</v>
          </cell>
          <cell r="D332" t="str">
            <v>Und</v>
          </cell>
          <cell r="E332">
            <v>521791.19999999995</v>
          </cell>
        </row>
        <row r="333">
          <cell r="B333">
            <v>316</v>
          </cell>
          <cell r="C333" t="str">
            <v>Braker 3x100Amp</v>
          </cell>
          <cell r="D333" t="str">
            <v>Und</v>
          </cell>
          <cell r="E333">
            <v>243599.99999999997</v>
          </cell>
        </row>
        <row r="334">
          <cell r="B334">
            <v>317</v>
          </cell>
          <cell r="C334" t="str">
            <v>Braker 3x200Amp,208V</v>
          </cell>
          <cell r="D334" t="str">
            <v>Und</v>
          </cell>
          <cell r="E334">
            <v>521791.19999999995</v>
          </cell>
        </row>
        <row r="335">
          <cell r="B335">
            <v>318</v>
          </cell>
          <cell r="C335" t="str">
            <v>Braker 3x300Amp , 480V</v>
          </cell>
          <cell r="D335" t="str">
            <v>Und</v>
          </cell>
          <cell r="E335">
            <v>1553680.7999999998</v>
          </cell>
        </row>
        <row r="336">
          <cell r="B336">
            <v>319</v>
          </cell>
          <cell r="C336" t="str">
            <v>Planos Red line (3copias)</v>
          </cell>
          <cell r="D336" t="str">
            <v>Juego</v>
          </cell>
          <cell r="E336">
            <v>580000</v>
          </cell>
        </row>
        <row r="337">
          <cell r="B337">
            <v>320</v>
          </cell>
          <cell r="C337" t="str">
            <v>Braker 1x15Amp proteccion</v>
          </cell>
          <cell r="D337" t="str">
            <v>Und</v>
          </cell>
          <cell r="E337">
            <v>20880</v>
          </cell>
        </row>
        <row r="338">
          <cell r="B338">
            <v>321</v>
          </cell>
          <cell r="C338" t="str">
            <v>Luminaria  4x36W/120v rejilla tipo especular tubo t8 interruptor electronico</v>
          </cell>
          <cell r="D338" t="str">
            <v>Und</v>
          </cell>
          <cell r="E338">
            <v>278400</v>
          </cell>
        </row>
        <row r="339">
          <cell r="B339">
            <v>322</v>
          </cell>
          <cell r="C339" t="str">
            <v>Extractor 1.5A 10''</v>
          </cell>
          <cell r="D339" t="str">
            <v>Und</v>
          </cell>
          <cell r="E339">
            <v>150800</v>
          </cell>
        </row>
        <row r="340">
          <cell r="B340">
            <v>323</v>
          </cell>
          <cell r="C340" t="str">
            <v>Braker tipo encufable 1x20 A GE</v>
          </cell>
          <cell r="D340" t="str">
            <v>Und</v>
          </cell>
          <cell r="E340">
            <v>11600</v>
          </cell>
        </row>
        <row r="341">
          <cell r="B341">
            <v>324</v>
          </cell>
          <cell r="C341" t="str">
            <v>Breaker tipo enchufable 3x20 A GE</v>
          </cell>
          <cell r="D341" t="str">
            <v>Und</v>
          </cell>
          <cell r="E341">
            <v>71108</v>
          </cell>
        </row>
        <row r="342">
          <cell r="B342">
            <v>325</v>
          </cell>
          <cell r="C342" t="str">
            <v>Toma doble RED normal Levinton 110v</v>
          </cell>
          <cell r="D342" t="str">
            <v>Und</v>
          </cell>
          <cell r="E342">
            <v>6055.2</v>
          </cell>
        </row>
        <row r="343">
          <cell r="B343">
            <v>326</v>
          </cell>
          <cell r="C343" t="str">
            <v>Luminaria 2x32W ,2x26W</v>
          </cell>
          <cell r="D343" t="str">
            <v>Und</v>
          </cell>
          <cell r="E343">
            <v>150800</v>
          </cell>
        </row>
        <row r="344">
          <cell r="B344">
            <v>327</v>
          </cell>
          <cell r="C344" t="str">
            <v>LUMINARIA 4X17W, 60X60 ETC…</v>
          </cell>
          <cell r="D344" t="str">
            <v>Und</v>
          </cell>
          <cell r="E344">
            <v>208800</v>
          </cell>
        </row>
        <row r="345">
          <cell r="B345">
            <v>328</v>
          </cell>
          <cell r="C345" t="str">
            <v>Varios Mecánica</v>
          </cell>
          <cell r="D345" t="str">
            <v>GLB</v>
          </cell>
          <cell r="E345">
            <v>6380</v>
          </cell>
        </row>
        <row r="346">
          <cell r="B346">
            <v>329</v>
          </cell>
          <cell r="C346" t="str">
            <v xml:space="preserve">Varios </v>
          </cell>
          <cell r="D346" t="str">
            <v>GLB</v>
          </cell>
          <cell r="E346">
            <v>2900</v>
          </cell>
        </row>
        <row r="347">
          <cell r="B347">
            <v>330</v>
          </cell>
          <cell r="C347" t="str">
            <v>Listón de madera 3''x3m</v>
          </cell>
          <cell r="D347" t="str">
            <v>Ea</v>
          </cell>
          <cell r="E347">
            <v>4640</v>
          </cell>
        </row>
        <row r="348">
          <cell r="B348">
            <v>331</v>
          </cell>
          <cell r="C348" t="str">
            <v>Estacas de madera 1'' x 0.30 m</v>
          </cell>
          <cell r="D348" t="str">
            <v>Ea</v>
          </cell>
          <cell r="E348">
            <v>1160</v>
          </cell>
        </row>
        <row r="349">
          <cell r="B349">
            <v>332</v>
          </cell>
          <cell r="C349" t="str">
            <v>Acero de Refuerzo figurado 4200 Kg/cm²</v>
          </cell>
          <cell r="D349" t="str">
            <v>Kg</v>
          </cell>
          <cell r="E349">
            <v>10487.56</v>
          </cell>
        </row>
        <row r="350">
          <cell r="B350">
            <v>333</v>
          </cell>
          <cell r="C350" t="str">
            <v>Grata entorchada 7/8''</v>
          </cell>
          <cell r="D350" t="str">
            <v>Ea</v>
          </cell>
          <cell r="E350">
            <v>42729.759999999995</v>
          </cell>
        </row>
        <row r="351">
          <cell r="B351">
            <v>334</v>
          </cell>
          <cell r="C351" t="str">
            <v>Discos pulidora 5/8''</v>
          </cell>
          <cell r="D351" t="str">
            <v>Ea</v>
          </cell>
          <cell r="E351">
            <v>9289.2799999999988</v>
          </cell>
        </row>
        <row r="352">
          <cell r="B352">
            <v>335</v>
          </cell>
          <cell r="C352" t="str">
            <v>Manila nylon 1''</v>
          </cell>
          <cell r="D352" t="str">
            <v>ML</v>
          </cell>
          <cell r="E352">
            <v>2990.48</v>
          </cell>
        </row>
        <row r="353">
          <cell r="B353">
            <v>336</v>
          </cell>
          <cell r="C353" t="str">
            <v>Polines de madera</v>
          </cell>
          <cell r="D353" t="str">
            <v>Ea</v>
          </cell>
          <cell r="E353">
            <v>11020</v>
          </cell>
        </row>
        <row r="354">
          <cell r="B354">
            <v>337</v>
          </cell>
          <cell r="C354" t="str">
            <v>Arena para sandblastin</v>
          </cell>
          <cell r="D354" t="str">
            <v>Kg</v>
          </cell>
          <cell r="E354">
            <v>61.48</v>
          </cell>
        </row>
        <row r="355">
          <cell r="B355">
            <v>338</v>
          </cell>
          <cell r="C355" t="str">
            <v>Tubo HR de 1 1/2" x 6 mts.</v>
          </cell>
          <cell r="D355" t="str">
            <v>Ea</v>
          </cell>
          <cell r="E355">
            <v>67280</v>
          </cell>
        </row>
        <row r="356">
          <cell r="B356">
            <v>339</v>
          </cell>
          <cell r="C356" t="str">
            <v>Malla expandida IMT 40 galvanizada</v>
          </cell>
          <cell r="D356" t="str">
            <v>m2</v>
          </cell>
          <cell r="E356">
            <v>168200</v>
          </cell>
        </row>
        <row r="357">
          <cell r="B357">
            <v>340</v>
          </cell>
          <cell r="C357" t="str">
            <v>Perfil C 6"x8.2 lb/ft de 6m</v>
          </cell>
          <cell r="D357" t="str">
            <v>Ea</v>
          </cell>
          <cell r="E357">
            <v>295800</v>
          </cell>
        </row>
        <row r="358">
          <cell r="B358">
            <v>341</v>
          </cell>
          <cell r="C358" t="str">
            <v>Perfil C 4"x5.5 lb/ft de 6m</v>
          </cell>
          <cell r="D358" t="str">
            <v>Ea</v>
          </cell>
          <cell r="E358">
            <v>185600</v>
          </cell>
        </row>
        <row r="359">
          <cell r="B359">
            <v>342</v>
          </cell>
          <cell r="C359" t="str">
            <v>Angulo 1 1/2'' x 3/16'' de 6m</v>
          </cell>
          <cell r="D359" t="str">
            <v>Ea</v>
          </cell>
          <cell r="E359">
            <v>69484</v>
          </cell>
        </row>
        <row r="360">
          <cell r="B360">
            <v>343</v>
          </cell>
          <cell r="C360" t="str">
            <v>Platina 4'' x 1/4" de 6m</v>
          </cell>
          <cell r="D360" t="str">
            <v>Ea</v>
          </cell>
          <cell r="E360">
            <v>111359.99999999999</v>
          </cell>
        </row>
        <row r="361">
          <cell r="B361">
            <v>344</v>
          </cell>
          <cell r="C361" t="str">
            <v>Platina 2'' x 1/4" de 6m</v>
          </cell>
          <cell r="D361" t="str">
            <v>Ea</v>
          </cell>
          <cell r="E361">
            <v>57767.999999999993</v>
          </cell>
        </row>
        <row r="362">
          <cell r="B362">
            <v>345</v>
          </cell>
          <cell r="C362" t="str">
            <v>Platina 240mmx240mm 1/2" espesor</v>
          </cell>
          <cell r="D362" t="str">
            <v>Ea</v>
          </cell>
          <cell r="E362">
            <v>46400</v>
          </cell>
        </row>
        <row r="363">
          <cell r="B363">
            <v>346</v>
          </cell>
          <cell r="C363" t="str">
            <v>Luminaria de 400 W, sodio alta presión</v>
          </cell>
          <cell r="D363" t="str">
            <v>Ea</v>
          </cell>
          <cell r="E363">
            <v>638000</v>
          </cell>
        </row>
        <row r="364">
          <cell r="B364">
            <v>347</v>
          </cell>
          <cell r="C364" t="str">
            <v>Bombilla de 400W , sodio</v>
          </cell>
          <cell r="D364" t="str">
            <v>Ea</v>
          </cell>
          <cell r="E364">
            <v>40600</v>
          </cell>
        </row>
        <row r="365">
          <cell r="B365">
            <v>348</v>
          </cell>
          <cell r="C365" t="str">
            <v>Brazo de luminaria</v>
          </cell>
          <cell r="D365" t="str">
            <v>Ea</v>
          </cell>
          <cell r="E365">
            <v>63799.999999999993</v>
          </cell>
        </row>
        <row r="366">
          <cell r="B366">
            <v>349</v>
          </cell>
          <cell r="C366" t="str">
            <v>Platina 400mmx270mm 1/2" espesor</v>
          </cell>
          <cell r="D366" t="str">
            <v>Ea</v>
          </cell>
          <cell r="E366">
            <v>46400</v>
          </cell>
        </row>
        <row r="367">
          <cell r="B367">
            <v>350</v>
          </cell>
          <cell r="C367" t="str">
            <v>Perno de Anclaje 3/4"</v>
          </cell>
          <cell r="D367" t="str">
            <v>Ea</v>
          </cell>
          <cell r="E367">
            <v>17400</v>
          </cell>
        </row>
        <row r="368">
          <cell r="B368">
            <v>351</v>
          </cell>
          <cell r="C368" t="str">
            <v>Angulo 2''x2''x1/4''</v>
          </cell>
          <cell r="D368" t="str">
            <v>Ml</v>
          </cell>
          <cell r="E368">
            <v>8000</v>
          </cell>
        </row>
        <row r="369">
          <cell r="B369">
            <v>352</v>
          </cell>
          <cell r="C369" t="str">
            <v>Estacon para cerco 6''x6''x2.5 m</v>
          </cell>
          <cell r="D369" t="str">
            <v>Ea</v>
          </cell>
          <cell r="E369">
            <v>8119.9999999999991</v>
          </cell>
        </row>
        <row r="370">
          <cell r="B370">
            <v>353</v>
          </cell>
          <cell r="C370" t="str">
            <v>Tabla burra 2''x 0.30cm x 3 m</v>
          </cell>
          <cell r="D370" t="str">
            <v>Ea</v>
          </cell>
          <cell r="E370">
            <v>9280</v>
          </cell>
        </row>
        <row r="371">
          <cell r="B371">
            <v>354</v>
          </cell>
          <cell r="C371" t="str">
            <v>Triturado</v>
          </cell>
          <cell r="D371" t="str">
            <v>m3</v>
          </cell>
          <cell r="E371">
            <v>104400</v>
          </cell>
        </row>
        <row r="372">
          <cell r="B372">
            <v>355</v>
          </cell>
          <cell r="C372" t="str">
            <v>Arena de rio o peña</v>
          </cell>
          <cell r="D372" t="str">
            <v>m3</v>
          </cell>
          <cell r="E372">
            <v>37155.96</v>
          </cell>
        </row>
        <row r="373">
          <cell r="B373">
            <v>356</v>
          </cell>
          <cell r="C373" t="str">
            <v xml:space="preserve">Cemento </v>
          </cell>
          <cell r="D373" t="str">
            <v>Bulto</v>
          </cell>
          <cell r="E373">
            <v>34800</v>
          </cell>
        </row>
        <row r="374">
          <cell r="B374">
            <v>357</v>
          </cell>
          <cell r="C374" t="str">
            <v xml:space="preserve">Round Up </v>
          </cell>
          <cell r="D374" t="str">
            <v>1/4 Galón</v>
          </cell>
          <cell r="E374">
            <v>38860</v>
          </cell>
        </row>
        <row r="375">
          <cell r="B375">
            <v>358</v>
          </cell>
          <cell r="C375" t="str">
            <v>Goal</v>
          </cell>
          <cell r="D375" t="str">
            <v>1/4 Galón</v>
          </cell>
          <cell r="E375">
            <v>38860</v>
          </cell>
        </row>
        <row r="376">
          <cell r="B376">
            <v>359</v>
          </cell>
          <cell r="E376">
            <v>0</v>
          </cell>
        </row>
        <row r="377">
          <cell r="B377">
            <v>360</v>
          </cell>
          <cell r="E377">
            <v>0</v>
          </cell>
        </row>
        <row r="378">
          <cell r="B378">
            <v>361</v>
          </cell>
          <cell r="E378">
            <v>0</v>
          </cell>
        </row>
        <row r="379">
          <cell r="B379">
            <v>362</v>
          </cell>
          <cell r="E379">
            <v>0</v>
          </cell>
        </row>
        <row r="380">
          <cell r="B380">
            <v>363</v>
          </cell>
          <cell r="E380">
            <v>0</v>
          </cell>
        </row>
        <row r="381">
          <cell r="B381">
            <v>364</v>
          </cell>
          <cell r="E381">
            <v>0</v>
          </cell>
        </row>
        <row r="382">
          <cell r="B382">
            <v>365</v>
          </cell>
          <cell r="E382">
            <v>0</v>
          </cell>
        </row>
        <row r="383">
          <cell r="B383">
            <v>366</v>
          </cell>
          <cell r="E383">
            <v>0</v>
          </cell>
        </row>
        <row r="384">
          <cell r="B384">
            <v>367</v>
          </cell>
          <cell r="E384">
            <v>0</v>
          </cell>
        </row>
        <row r="385">
          <cell r="B385">
            <v>368</v>
          </cell>
          <cell r="E385">
            <v>0</v>
          </cell>
        </row>
        <row r="386">
          <cell r="B386">
            <v>369</v>
          </cell>
          <cell r="E386">
            <v>0</v>
          </cell>
        </row>
        <row r="387">
          <cell r="B387">
            <v>370</v>
          </cell>
          <cell r="E387">
            <v>0</v>
          </cell>
        </row>
        <row r="388">
          <cell r="B388">
            <v>371</v>
          </cell>
          <cell r="E388">
            <v>0</v>
          </cell>
        </row>
        <row r="389">
          <cell r="B389">
            <v>372</v>
          </cell>
          <cell r="E389">
            <v>0</v>
          </cell>
        </row>
        <row r="390">
          <cell r="B390">
            <v>373</v>
          </cell>
          <cell r="E390">
            <v>0</v>
          </cell>
        </row>
        <row r="391">
          <cell r="B391">
            <v>374</v>
          </cell>
          <cell r="E391">
            <v>0</v>
          </cell>
        </row>
        <row r="392">
          <cell r="B392">
            <v>375</v>
          </cell>
          <cell r="E392">
            <v>0</v>
          </cell>
        </row>
        <row r="393">
          <cell r="B393">
            <v>376</v>
          </cell>
          <cell r="E393">
            <v>0</v>
          </cell>
        </row>
        <row r="394">
          <cell r="B394">
            <v>377</v>
          </cell>
          <cell r="E394">
            <v>0</v>
          </cell>
        </row>
        <row r="395">
          <cell r="B395">
            <v>378</v>
          </cell>
          <cell r="E395">
            <v>0</v>
          </cell>
        </row>
        <row r="396">
          <cell r="B396">
            <v>379</v>
          </cell>
          <cell r="E396">
            <v>0</v>
          </cell>
        </row>
        <row r="397">
          <cell r="B397">
            <v>380</v>
          </cell>
          <cell r="E397">
            <v>0</v>
          </cell>
        </row>
        <row r="398">
          <cell r="B398">
            <v>381</v>
          </cell>
          <cell r="E398">
            <v>0</v>
          </cell>
        </row>
        <row r="399">
          <cell r="B399">
            <v>382</v>
          </cell>
          <cell r="E399">
            <v>0</v>
          </cell>
        </row>
        <row r="400">
          <cell r="B400">
            <v>383</v>
          </cell>
          <cell r="E400">
            <v>0</v>
          </cell>
        </row>
        <row r="401">
          <cell r="B401">
            <v>384</v>
          </cell>
          <cell r="E401">
            <v>0</v>
          </cell>
        </row>
        <row r="402">
          <cell r="B402">
            <v>385</v>
          </cell>
          <cell r="E402">
            <v>0</v>
          </cell>
        </row>
        <row r="403">
          <cell r="B403">
            <v>386</v>
          </cell>
          <cell r="E403">
            <v>0</v>
          </cell>
        </row>
        <row r="404">
          <cell r="B404">
            <v>387</v>
          </cell>
          <cell r="E404">
            <v>0</v>
          </cell>
        </row>
        <row r="405">
          <cell r="B405">
            <v>388</v>
          </cell>
          <cell r="E405">
            <v>0</v>
          </cell>
        </row>
        <row r="406">
          <cell r="B406">
            <v>389</v>
          </cell>
          <cell r="E406">
            <v>0</v>
          </cell>
        </row>
        <row r="407">
          <cell r="B407">
            <v>390</v>
          </cell>
          <cell r="E407">
            <v>0</v>
          </cell>
        </row>
        <row r="408">
          <cell r="B408">
            <v>391</v>
          </cell>
          <cell r="E408">
            <v>0</v>
          </cell>
        </row>
        <row r="409">
          <cell r="B409">
            <v>392</v>
          </cell>
          <cell r="E409">
            <v>0</v>
          </cell>
        </row>
        <row r="410">
          <cell r="B410">
            <v>393</v>
          </cell>
          <cell r="E410">
            <v>0</v>
          </cell>
        </row>
        <row r="411">
          <cell r="B411">
            <v>394</v>
          </cell>
          <cell r="E411">
            <v>0</v>
          </cell>
        </row>
        <row r="412">
          <cell r="B412">
            <v>395</v>
          </cell>
          <cell r="E412">
            <v>0</v>
          </cell>
        </row>
        <row r="413">
          <cell r="B413">
            <v>396</v>
          </cell>
          <cell r="E413">
            <v>0</v>
          </cell>
        </row>
        <row r="414">
          <cell r="B414">
            <v>397</v>
          </cell>
          <cell r="E414">
            <v>0</v>
          </cell>
        </row>
        <row r="415">
          <cell r="B415">
            <v>398</v>
          </cell>
          <cell r="E415">
            <v>0</v>
          </cell>
        </row>
        <row r="416">
          <cell r="B416">
            <v>399</v>
          </cell>
          <cell r="E416">
            <v>0</v>
          </cell>
        </row>
        <row r="417">
          <cell r="B417">
            <v>400</v>
          </cell>
          <cell r="C417" t="str">
            <v>Consumibles</v>
          </cell>
          <cell r="D417" t="str">
            <v>Gl</v>
          </cell>
          <cell r="E417">
            <v>100000</v>
          </cell>
        </row>
        <row r="418">
          <cell r="B418">
            <v>401</v>
          </cell>
          <cell r="C418" t="str">
            <v>Tubería PVC tipo DB 6" Ǿ</v>
          </cell>
          <cell r="D418" t="str">
            <v>ml</v>
          </cell>
          <cell r="E418">
            <v>35960</v>
          </cell>
        </row>
        <row r="419">
          <cell r="B419">
            <v>402</v>
          </cell>
          <cell r="C419" t="str">
            <v>Tubería PVC tipo DB 3" Ǿ</v>
          </cell>
          <cell r="D419" t="str">
            <v>ml</v>
          </cell>
          <cell r="E419">
            <v>17400</v>
          </cell>
        </row>
        <row r="420">
          <cell r="B420">
            <v>403</v>
          </cell>
          <cell r="C420" t="str">
            <v>Tubería PVC tipo DB 2" Ǿ</v>
          </cell>
          <cell r="D420" t="str">
            <v>ml</v>
          </cell>
          <cell r="E420">
            <v>11600</v>
          </cell>
        </row>
        <row r="421">
          <cell r="B421">
            <v>404</v>
          </cell>
          <cell r="C421" t="str">
            <v>Piedra Bola</v>
          </cell>
          <cell r="D421" t="str">
            <v>m3</v>
          </cell>
          <cell r="E421">
            <v>92800</v>
          </cell>
        </row>
        <row r="422">
          <cell r="B422">
            <v>405</v>
          </cell>
          <cell r="E422">
            <v>0</v>
          </cell>
        </row>
        <row r="423">
          <cell r="B423">
            <v>406</v>
          </cell>
          <cell r="E423">
            <v>0</v>
          </cell>
        </row>
        <row r="424">
          <cell r="B424">
            <v>407</v>
          </cell>
          <cell r="E424">
            <v>0</v>
          </cell>
        </row>
        <row r="425">
          <cell r="B425">
            <v>408</v>
          </cell>
          <cell r="E425">
            <v>0</v>
          </cell>
        </row>
        <row r="426">
          <cell r="B426">
            <v>409</v>
          </cell>
          <cell r="E426">
            <v>0</v>
          </cell>
        </row>
        <row r="427">
          <cell r="B427">
            <v>410</v>
          </cell>
          <cell r="E427">
            <v>0</v>
          </cell>
        </row>
        <row r="428">
          <cell r="B428">
            <v>411</v>
          </cell>
          <cell r="E428">
            <v>0</v>
          </cell>
        </row>
        <row r="429">
          <cell r="B429">
            <v>412</v>
          </cell>
          <cell r="E429">
            <v>0</v>
          </cell>
        </row>
        <row r="430">
          <cell r="B430">
            <v>413</v>
          </cell>
          <cell r="E430">
            <v>0</v>
          </cell>
        </row>
        <row r="431">
          <cell r="B431">
            <v>414</v>
          </cell>
          <cell r="E431">
            <v>0</v>
          </cell>
        </row>
        <row r="432">
          <cell r="B432">
            <v>415</v>
          </cell>
          <cell r="E432">
            <v>0</v>
          </cell>
        </row>
        <row r="433">
          <cell r="B433">
            <v>416</v>
          </cell>
          <cell r="E433">
            <v>0</v>
          </cell>
        </row>
        <row r="434">
          <cell r="B434">
            <v>417</v>
          </cell>
          <cell r="E434">
            <v>0</v>
          </cell>
        </row>
        <row r="435">
          <cell r="B435">
            <v>418</v>
          </cell>
          <cell r="E435">
            <v>0</v>
          </cell>
        </row>
        <row r="436">
          <cell r="B436">
            <v>419</v>
          </cell>
          <cell r="E436">
            <v>0</v>
          </cell>
        </row>
        <row r="437">
          <cell r="B437">
            <v>420</v>
          </cell>
          <cell r="E437">
            <v>0</v>
          </cell>
        </row>
        <row r="438">
          <cell r="B438">
            <v>421</v>
          </cell>
          <cell r="E438">
            <v>0</v>
          </cell>
        </row>
        <row r="439">
          <cell r="B439">
            <v>422</v>
          </cell>
          <cell r="E439">
            <v>0</v>
          </cell>
        </row>
        <row r="440">
          <cell r="B440">
            <v>423</v>
          </cell>
          <cell r="E440">
            <v>0</v>
          </cell>
        </row>
        <row r="441">
          <cell r="B441">
            <v>424</v>
          </cell>
          <cell r="E441">
            <v>0</v>
          </cell>
        </row>
        <row r="442">
          <cell r="B442">
            <v>425</v>
          </cell>
          <cell r="E442">
            <v>0</v>
          </cell>
        </row>
        <row r="443">
          <cell r="B443">
            <v>426</v>
          </cell>
          <cell r="E443">
            <v>0</v>
          </cell>
        </row>
        <row r="444">
          <cell r="B444">
            <v>427</v>
          </cell>
          <cell r="E444">
            <v>0</v>
          </cell>
        </row>
        <row r="445">
          <cell r="B445">
            <v>428</v>
          </cell>
          <cell r="E445">
            <v>0</v>
          </cell>
        </row>
        <row r="446">
          <cell r="B446">
            <v>429</v>
          </cell>
          <cell r="E446">
            <v>0</v>
          </cell>
        </row>
        <row r="447">
          <cell r="B447">
            <v>430</v>
          </cell>
          <cell r="E447">
            <v>0</v>
          </cell>
        </row>
        <row r="448">
          <cell r="B448">
            <v>431</v>
          </cell>
          <cell r="E448">
            <v>0</v>
          </cell>
        </row>
        <row r="449">
          <cell r="B449">
            <v>432</v>
          </cell>
          <cell r="E449">
            <v>0</v>
          </cell>
        </row>
        <row r="450">
          <cell r="B450">
            <v>433</v>
          </cell>
          <cell r="E450">
            <v>0</v>
          </cell>
        </row>
        <row r="451">
          <cell r="B451">
            <v>434</v>
          </cell>
          <cell r="E451">
            <v>0</v>
          </cell>
        </row>
        <row r="452">
          <cell r="B452">
            <v>435</v>
          </cell>
          <cell r="E452">
            <v>0</v>
          </cell>
        </row>
        <row r="453">
          <cell r="B453">
            <v>436</v>
          </cell>
          <cell r="E453">
            <v>0</v>
          </cell>
        </row>
        <row r="454">
          <cell r="B454">
            <v>437</v>
          </cell>
          <cell r="E454">
            <v>0</v>
          </cell>
        </row>
        <row r="455">
          <cell r="B455">
            <v>438</v>
          </cell>
          <cell r="E455">
            <v>0</v>
          </cell>
        </row>
        <row r="456">
          <cell r="B456">
            <v>439</v>
          </cell>
          <cell r="E456">
            <v>0</v>
          </cell>
        </row>
        <row r="457">
          <cell r="B457">
            <v>440</v>
          </cell>
          <cell r="E457">
            <v>0</v>
          </cell>
        </row>
        <row r="458">
          <cell r="B458">
            <v>441</v>
          </cell>
          <cell r="E458">
            <v>0</v>
          </cell>
        </row>
        <row r="459">
          <cell r="B459">
            <v>442</v>
          </cell>
          <cell r="E459">
            <v>0</v>
          </cell>
        </row>
        <row r="460">
          <cell r="B460">
            <v>443</v>
          </cell>
          <cell r="E460">
            <v>0</v>
          </cell>
        </row>
        <row r="461">
          <cell r="B461">
            <v>444</v>
          </cell>
          <cell r="E461">
            <v>0</v>
          </cell>
        </row>
        <row r="462">
          <cell r="B462">
            <v>445</v>
          </cell>
          <cell r="E462">
            <v>0</v>
          </cell>
        </row>
        <row r="463">
          <cell r="B463">
            <v>446</v>
          </cell>
          <cell r="E463">
            <v>0</v>
          </cell>
        </row>
        <row r="464">
          <cell r="B464">
            <v>447</v>
          </cell>
          <cell r="E464">
            <v>0</v>
          </cell>
        </row>
        <row r="465">
          <cell r="B465">
            <v>448</v>
          </cell>
          <cell r="E465">
            <v>0</v>
          </cell>
        </row>
        <row r="466">
          <cell r="B466">
            <v>449</v>
          </cell>
          <cell r="E466">
            <v>0</v>
          </cell>
        </row>
        <row r="467">
          <cell r="B467">
            <v>450</v>
          </cell>
          <cell r="E467">
            <v>0</v>
          </cell>
        </row>
        <row r="468">
          <cell r="B468">
            <v>451</v>
          </cell>
          <cell r="E468">
            <v>0</v>
          </cell>
        </row>
        <row r="469">
          <cell r="B469">
            <v>452</v>
          </cell>
          <cell r="E469">
            <v>0</v>
          </cell>
        </row>
        <row r="470">
          <cell r="B470">
            <v>453</v>
          </cell>
          <cell r="E470">
            <v>0</v>
          </cell>
        </row>
        <row r="471">
          <cell r="B471">
            <v>454</v>
          </cell>
          <cell r="E471">
            <v>0</v>
          </cell>
        </row>
        <row r="472">
          <cell r="B472">
            <v>455</v>
          </cell>
          <cell r="E472">
            <v>0</v>
          </cell>
        </row>
        <row r="473">
          <cell r="B473">
            <v>456</v>
          </cell>
          <cell r="E473">
            <v>0</v>
          </cell>
        </row>
        <row r="474">
          <cell r="B474">
            <v>457</v>
          </cell>
          <cell r="E474">
            <v>0</v>
          </cell>
        </row>
        <row r="475">
          <cell r="B475">
            <v>458</v>
          </cell>
          <cell r="E475">
            <v>0</v>
          </cell>
        </row>
        <row r="476">
          <cell r="B476">
            <v>459</v>
          </cell>
          <cell r="E476">
            <v>0</v>
          </cell>
        </row>
        <row r="477">
          <cell r="B477">
            <v>460</v>
          </cell>
          <cell r="E477">
            <v>0</v>
          </cell>
        </row>
        <row r="478">
          <cell r="B478">
            <v>461</v>
          </cell>
          <cell r="E478">
            <v>0</v>
          </cell>
        </row>
        <row r="479">
          <cell r="B479">
            <v>462</v>
          </cell>
          <cell r="E479">
            <v>0</v>
          </cell>
        </row>
        <row r="480">
          <cell r="B480">
            <v>463</v>
          </cell>
          <cell r="E480">
            <v>0</v>
          </cell>
        </row>
        <row r="481">
          <cell r="B481">
            <v>464</v>
          </cell>
          <cell r="E481">
            <v>0</v>
          </cell>
        </row>
        <row r="482">
          <cell r="B482">
            <v>465</v>
          </cell>
          <cell r="E482">
            <v>0</v>
          </cell>
        </row>
        <row r="483">
          <cell r="B483">
            <v>466</v>
          </cell>
          <cell r="E483">
            <v>0</v>
          </cell>
        </row>
        <row r="484">
          <cell r="B484">
            <v>467</v>
          </cell>
          <cell r="E484">
            <v>0</v>
          </cell>
        </row>
        <row r="485">
          <cell r="B485">
            <v>468</v>
          </cell>
          <cell r="E485">
            <v>0</v>
          </cell>
        </row>
        <row r="486">
          <cell r="B486">
            <v>469</v>
          </cell>
          <cell r="E486">
            <v>0</v>
          </cell>
        </row>
        <row r="487">
          <cell r="B487">
            <v>470</v>
          </cell>
          <cell r="E487">
            <v>0</v>
          </cell>
        </row>
        <row r="488">
          <cell r="B488">
            <v>471</v>
          </cell>
          <cell r="E488">
            <v>0</v>
          </cell>
        </row>
        <row r="489">
          <cell r="B489">
            <v>472</v>
          </cell>
          <cell r="E489">
            <v>0</v>
          </cell>
        </row>
        <row r="490">
          <cell r="B490">
            <v>473</v>
          </cell>
          <cell r="E490">
            <v>0</v>
          </cell>
        </row>
        <row r="491">
          <cell r="B491">
            <v>474</v>
          </cell>
          <cell r="E491">
            <v>0</v>
          </cell>
        </row>
        <row r="492">
          <cell r="B492">
            <v>475</v>
          </cell>
          <cell r="E492">
            <v>0</v>
          </cell>
        </row>
        <row r="493">
          <cell r="B493">
            <v>476</v>
          </cell>
          <cell r="E493">
            <v>0</v>
          </cell>
        </row>
        <row r="494">
          <cell r="B494">
            <v>477</v>
          </cell>
          <cell r="E494">
            <v>0</v>
          </cell>
        </row>
        <row r="495">
          <cell r="B495">
            <v>478</v>
          </cell>
          <cell r="E495">
            <v>0</v>
          </cell>
        </row>
        <row r="496">
          <cell r="B496">
            <v>479</v>
          </cell>
          <cell r="E496">
            <v>0</v>
          </cell>
        </row>
        <row r="497">
          <cell r="B497">
            <v>480</v>
          </cell>
          <cell r="E497">
            <v>0</v>
          </cell>
        </row>
        <row r="498">
          <cell r="B498">
            <v>481</v>
          </cell>
          <cell r="E498">
            <v>0</v>
          </cell>
        </row>
        <row r="499">
          <cell r="B499">
            <v>482</v>
          </cell>
          <cell r="E499">
            <v>0</v>
          </cell>
        </row>
        <row r="500">
          <cell r="B500">
            <v>483</v>
          </cell>
          <cell r="E500">
            <v>0</v>
          </cell>
        </row>
        <row r="501">
          <cell r="B501">
            <v>484</v>
          </cell>
          <cell r="E501">
            <v>0</v>
          </cell>
        </row>
        <row r="502">
          <cell r="B502">
            <v>485</v>
          </cell>
          <cell r="E502">
            <v>0</v>
          </cell>
        </row>
        <row r="503">
          <cell r="B503">
            <v>486</v>
          </cell>
          <cell r="E503">
            <v>0</v>
          </cell>
        </row>
        <row r="504">
          <cell r="B504">
            <v>487</v>
          </cell>
          <cell r="E504">
            <v>0</v>
          </cell>
        </row>
        <row r="505">
          <cell r="B505">
            <v>488</v>
          </cell>
          <cell r="E505">
            <v>0</v>
          </cell>
        </row>
        <row r="506">
          <cell r="B506">
            <v>489</v>
          </cell>
          <cell r="E506">
            <v>0</v>
          </cell>
        </row>
        <row r="507">
          <cell r="B507">
            <v>490</v>
          </cell>
          <cell r="E507">
            <v>0</v>
          </cell>
        </row>
        <row r="508">
          <cell r="B508">
            <v>491</v>
          </cell>
          <cell r="E508">
            <v>0</v>
          </cell>
        </row>
        <row r="509">
          <cell r="B509">
            <v>492</v>
          </cell>
          <cell r="E509">
            <v>0</v>
          </cell>
        </row>
        <row r="510">
          <cell r="B510">
            <v>493</v>
          </cell>
          <cell r="E510">
            <v>0</v>
          </cell>
        </row>
        <row r="511">
          <cell r="B511">
            <v>494</v>
          </cell>
          <cell r="E511">
            <v>0</v>
          </cell>
        </row>
        <row r="512">
          <cell r="B512">
            <v>495</v>
          </cell>
          <cell r="E512">
            <v>0</v>
          </cell>
        </row>
        <row r="513">
          <cell r="B513">
            <v>496</v>
          </cell>
          <cell r="E513">
            <v>0</v>
          </cell>
        </row>
        <row r="514">
          <cell r="B514">
            <v>497</v>
          </cell>
          <cell r="E514">
            <v>0</v>
          </cell>
        </row>
        <row r="515">
          <cell r="B515">
            <v>498</v>
          </cell>
          <cell r="E515">
            <v>0</v>
          </cell>
        </row>
        <row r="516">
          <cell r="B516">
            <v>499</v>
          </cell>
          <cell r="E516">
            <v>0</v>
          </cell>
        </row>
        <row r="517">
          <cell r="B517">
            <v>500</v>
          </cell>
          <cell r="E517">
            <v>0</v>
          </cell>
        </row>
        <row r="518">
          <cell r="B518">
            <v>501</v>
          </cell>
          <cell r="E518">
            <v>0</v>
          </cell>
        </row>
        <row r="519">
          <cell r="B519">
            <v>502</v>
          </cell>
          <cell r="E519">
            <v>0</v>
          </cell>
        </row>
        <row r="520">
          <cell r="B520">
            <v>503</v>
          </cell>
          <cell r="E520">
            <v>0</v>
          </cell>
        </row>
        <row r="521">
          <cell r="B521">
            <v>504</v>
          </cell>
          <cell r="E521">
            <v>0</v>
          </cell>
        </row>
        <row r="522">
          <cell r="B522">
            <v>505</v>
          </cell>
          <cell r="E522">
            <v>0</v>
          </cell>
        </row>
        <row r="523">
          <cell r="B523">
            <v>506</v>
          </cell>
          <cell r="E523">
            <v>0</v>
          </cell>
        </row>
        <row r="524">
          <cell r="B524">
            <v>507</v>
          </cell>
          <cell r="E524">
            <v>0</v>
          </cell>
        </row>
        <row r="525">
          <cell r="B525">
            <v>508</v>
          </cell>
          <cell r="E525">
            <v>0</v>
          </cell>
        </row>
        <row r="526">
          <cell r="B526">
            <v>509</v>
          </cell>
          <cell r="E526">
            <v>0</v>
          </cell>
        </row>
        <row r="527">
          <cell r="B527">
            <v>510</v>
          </cell>
          <cell r="E527">
            <v>0</v>
          </cell>
        </row>
        <row r="528">
          <cell r="B528">
            <v>511</v>
          </cell>
          <cell r="E528">
            <v>0</v>
          </cell>
        </row>
        <row r="529">
          <cell r="B529">
            <v>512</v>
          </cell>
          <cell r="E529">
            <v>0</v>
          </cell>
        </row>
        <row r="530">
          <cell r="B530">
            <v>513</v>
          </cell>
          <cell r="E530">
            <v>0</v>
          </cell>
        </row>
        <row r="531">
          <cell r="B531">
            <v>514</v>
          </cell>
          <cell r="E531">
            <v>0</v>
          </cell>
        </row>
        <row r="532">
          <cell r="B532">
            <v>515</v>
          </cell>
          <cell r="E532">
            <v>0</v>
          </cell>
        </row>
        <row r="533">
          <cell r="B533">
            <v>516</v>
          </cell>
          <cell r="E533">
            <v>0</v>
          </cell>
        </row>
        <row r="534">
          <cell r="B534">
            <v>517</v>
          </cell>
          <cell r="E534">
            <v>0</v>
          </cell>
        </row>
        <row r="535">
          <cell r="B535">
            <v>518</v>
          </cell>
          <cell r="E535">
            <v>0</v>
          </cell>
        </row>
        <row r="536">
          <cell r="B536">
            <v>519</v>
          </cell>
          <cell r="E536">
            <v>0</v>
          </cell>
        </row>
        <row r="537">
          <cell r="B537">
            <v>520</v>
          </cell>
          <cell r="E537">
            <v>0</v>
          </cell>
        </row>
        <row r="538">
          <cell r="B538">
            <v>521</v>
          </cell>
          <cell r="E538">
            <v>0</v>
          </cell>
        </row>
        <row r="539">
          <cell r="B539">
            <v>522</v>
          </cell>
          <cell r="E539">
            <v>0</v>
          </cell>
        </row>
        <row r="540">
          <cell r="B540">
            <v>523</v>
          </cell>
          <cell r="E540">
            <v>0</v>
          </cell>
        </row>
        <row r="541">
          <cell r="B541">
            <v>524</v>
          </cell>
          <cell r="E541">
            <v>0</v>
          </cell>
        </row>
        <row r="542">
          <cell r="B542">
            <v>525</v>
          </cell>
          <cell r="E542">
            <v>0</v>
          </cell>
        </row>
        <row r="543">
          <cell r="B543">
            <v>526</v>
          </cell>
          <cell r="E543">
            <v>0</v>
          </cell>
        </row>
        <row r="544">
          <cell r="B544">
            <v>527</v>
          </cell>
          <cell r="E544">
            <v>0</v>
          </cell>
        </row>
        <row r="545">
          <cell r="B545">
            <v>528</v>
          </cell>
          <cell r="E545">
            <v>0</v>
          </cell>
        </row>
        <row r="546">
          <cell r="B546">
            <v>529</v>
          </cell>
          <cell r="E546">
            <v>0</v>
          </cell>
        </row>
        <row r="547">
          <cell r="B547">
            <v>530</v>
          </cell>
          <cell r="E547">
            <v>0</v>
          </cell>
        </row>
        <row r="548">
          <cell r="B548">
            <v>531</v>
          </cell>
          <cell r="E548">
            <v>0</v>
          </cell>
        </row>
        <row r="549">
          <cell r="B549">
            <v>532</v>
          </cell>
          <cell r="E549">
            <v>0</v>
          </cell>
        </row>
        <row r="550">
          <cell r="B550">
            <v>533</v>
          </cell>
          <cell r="E550">
            <v>0</v>
          </cell>
        </row>
        <row r="551">
          <cell r="B551">
            <v>534</v>
          </cell>
          <cell r="E551">
            <v>0</v>
          </cell>
        </row>
        <row r="552">
          <cell r="B552">
            <v>535</v>
          </cell>
          <cell r="E552">
            <v>0</v>
          </cell>
        </row>
        <row r="553">
          <cell r="B553">
            <v>536</v>
          </cell>
          <cell r="E553">
            <v>0</v>
          </cell>
        </row>
        <row r="554">
          <cell r="B554">
            <v>537</v>
          </cell>
          <cell r="E554">
            <v>0</v>
          </cell>
        </row>
        <row r="555">
          <cell r="B555">
            <v>538</v>
          </cell>
          <cell r="E555">
            <v>0</v>
          </cell>
        </row>
        <row r="556">
          <cell r="B556">
            <v>539</v>
          </cell>
          <cell r="E556">
            <v>0</v>
          </cell>
        </row>
        <row r="557">
          <cell r="B557">
            <v>540</v>
          </cell>
          <cell r="E557">
            <v>0</v>
          </cell>
        </row>
        <row r="558">
          <cell r="B558">
            <v>541</v>
          </cell>
          <cell r="E558">
            <v>0</v>
          </cell>
        </row>
        <row r="559">
          <cell r="B559">
            <v>542</v>
          </cell>
          <cell r="E559">
            <v>0</v>
          </cell>
        </row>
        <row r="560">
          <cell r="B560">
            <v>543</v>
          </cell>
          <cell r="E560">
            <v>0</v>
          </cell>
        </row>
        <row r="561">
          <cell r="B561">
            <v>544</v>
          </cell>
          <cell r="E561">
            <v>0</v>
          </cell>
        </row>
        <row r="562">
          <cell r="B562">
            <v>545</v>
          </cell>
          <cell r="E562">
            <v>0</v>
          </cell>
        </row>
        <row r="563">
          <cell r="B563">
            <v>546</v>
          </cell>
          <cell r="E563">
            <v>0</v>
          </cell>
        </row>
        <row r="564">
          <cell r="B564">
            <v>547</v>
          </cell>
          <cell r="E564">
            <v>0</v>
          </cell>
        </row>
        <row r="565">
          <cell r="B565">
            <v>548</v>
          </cell>
          <cell r="E565">
            <v>0</v>
          </cell>
        </row>
        <row r="566">
          <cell r="B566">
            <v>549</v>
          </cell>
          <cell r="E566">
            <v>0</v>
          </cell>
        </row>
        <row r="567">
          <cell r="B567">
            <v>550</v>
          </cell>
          <cell r="E567">
            <v>0</v>
          </cell>
        </row>
        <row r="568">
          <cell r="B568">
            <v>551</v>
          </cell>
          <cell r="E568">
            <v>0</v>
          </cell>
        </row>
        <row r="569">
          <cell r="B569">
            <v>552</v>
          </cell>
          <cell r="E569">
            <v>0</v>
          </cell>
        </row>
        <row r="570">
          <cell r="B570">
            <v>553</v>
          </cell>
          <cell r="E570">
            <v>0</v>
          </cell>
        </row>
        <row r="571">
          <cell r="B571">
            <v>554</v>
          </cell>
          <cell r="E571">
            <v>0</v>
          </cell>
        </row>
        <row r="572">
          <cell r="B572">
            <v>555</v>
          </cell>
          <cell r="E572">
            <v>0</v>
          </cell>
        </row>
        <row r="573">
          <cell r="B573">
            <v>556</v>
          </cell>
          <cell r="E573">
            <v>0</v>
          </cell>
        </row>
        <row r="574">
          <cell r="B574">
            <v>557</v>
          </cell>
          <cell r="E574">
            <v>0</v>
          </cell>
        </row>
        <row r="575">
          <cell r="B575">
            <v>558</v>
          </cell>
          <cell r="E575">
            <v>0</v>
          </cell>
        </row>
        <row r="576">
          <cell r="B576">
            <v>559</v>
          </cell>
          <cell r="E576">
            <v>0</v>
          </cell>
        </row>
        <row r="577">
          <cell r="B577">
            <v>560</v>
          </cell>
          <cell r="E577">
            <v>0</v>
          </cell>
        </row>
        <row r="578">
          <cell r="B578">
            <v>561</v>
          </cell>
          <cell r="E578">
            <v>0</v>
          </cell>
        </row>
        <row r="579">
          <cell r="B579">
            <v>562</v>
          </cell>
          <cell r="E579">
            <v>0</v>
          </cell>
        </row>
        <row r="580">
          <cell r="B580">
            <v>563</v>
          </cell>
          <cell r="E580">
            <v>0</v>
          </cell>
        </row>
        <row r="581">
          <cell r="B581">
            <v>564</v>
          </cell>
          <cell r="E581">
            <v>0</v>
          </cell>
        </row>
        <row r="582">
          <cell r="B582">
            <v>565</v>
          </cell>
          <cell r="E582">
            <v>0</v>
          </cell>
        </row>
        <row r="583">
          <cell r="B583">
            <v>566</v>
          </cell>
          <cell r="E583">
            <v>0</v>
          </cell>
        </row>
        <row r="584">
          <cell r="B584">
            <v>567</v>
          </cell>
          <cell r="E584">
            <v>0</v>
          </cell>
        </row>
        <row r="585">
          <cell r="B585">
            <v>568</v>
          </cell>
          <cell r="E585">
            <v>0</v>
          </cell>
        </row>
        <row r="586">
          <cell r="B586">
            <v>569</v>
          </cell>
          <cell r="E586">
            <v>0</v>
          </cell>
        </row>
        <row r="587">
          <cell r="B587">
            <v>570</v>
          </cell>
          <cell r="E587">
            <v>0</v>
          </cell>
        </row>
        <row r="588">
          <cell r="B588">
            <v>571</v>
          </cell>
          <cell r="E588">
            <v>0</v>
          </cell>
        </row>
        <row r="589">
          <cell r="B589">
            <v>572</v>
          </cell>
          <cell r="E589">
            <v>0</v>
          </cell>
        </row>
        <row r="590">
          <cell r="B590">
            <v>573</v>
          </cell>
          <cell r="E590">
            <v>0</v>
          </cell>
        </row>
        <row r="591">
          <cell r="B591">
            <v>574</v>
          </cell>
          <cell r="E591">
            <v>0</v>
          </cell>
        </row>
        <row r="592">
          <cell r="B592">
            <v>575</v>
          </cell>
          <cell r="E592">
            <v>0</v>
          </cell>
        </row>
        <row r="593">
          <cell r="B593">
            <v>576</v>
          </cell>
          <cell r="E593">
            <v>0</v>
          </cell>
        </row>
        <row r="594">
          <cell r="B594">
            <v>577</v>
          </cell>
          <cell r="E594">
            <v>0</v>
          </cell>
        </row>
        <row r="595">
          <cell r="B595">
            <v>578</v>
          </cell>
          <cell r="E595">
            <v>0</v>
          </cell>
        </row>
        <row r="596">
          <cell r="B596">
            <v>579</v>
          </cell>
          <cell r="E596">
            <v>0</v>
          </cell>
        </row>
        <row r="597">
          <cell r="B597">
            <v>580</v>
          </cell>
          <cell r="E597">
            <v>0</v>
          </cell>
        </row>
        <row r="598">
          <cell r="B598">
            <v>581</v>
          </cell>
          <cell r="E598">
            <v>0</v>
          </cell>
        </row>
        <row r="599">
          <cell r="B599">
            <v>582</v>
          </cell>
          <cell r="E599">
            <v>0</v>
          </cell>
        </row>
        <row r="600">
          <cell r="B600">
            <v>583</v>
          </cell>
          <cell r="E600">
            <v>0</v>
          </cell>
        </row>
        <row r="601">
          <cell r="B601">
            <v>584</v>
          </cell>
          <cell r="E601">
            <v>0</v>
          </cell>
        </row>
        <row r="602">
          <cell r="B602">
            <v>585</v>
          </cell>
          <cell r="E602">
            <v>0</v>
          </cell>
        </row>
        <row r="603">
          <cell r="B603">
            <v>586</v>
          </cell>
          <cell r="E603">
            <v>0</v>
          </cell>
        </row>
        <row r="604">
          <cell r="B604">
            <v>587</v>
          </cell>
          <cell r="E604">
            <v>0</v>
          </cell>
        </row>
        <row r="605">
          <cell r="B605">
            <v>588</v>
          </cell>
          <cell r="E605">
            <v>0</v>
          </cell>
        </row>
        <row r="606">
          <cell r="B606">
            <v>589</v>
          </cell>
          <cell r="E606">
            <v>0</v>
          </cell>
        </row>
        <row r="607">
          <cell r="B607">
            <v>590</v>
          </cell>
          <cell r="E607">
            <v>0</v>
          </cell>
        </row>
        <row r="608">
          <cell r="B608">
            <v>591</v>
          </cell>
          <cell r="E608">
            <v>0</v>
          </cell>
        </row>
        <row r="609">
          <cell r="B609">
            <v>592</v>
          </cell>
          <cell r="E609">
            <v>0</v>
          </cell>
        </row>
        <row r="610">
          <cell r="B610">
            <v>593</v>
          </cell>
          <cell r="E610">
            <v>0</v>
          </cell>
        </row>
        <row r="611">
          <cell r="B611">
            <v>594</v>
          </cell>
          <cell r="E611">
            <v>0</v>
          </cell>
        </row>
        <row r="612">
          <cell r="B612">
            <v>595</v>
          </cell>
          <cell r="E612">
            <v>0</v>
          </cell>
        </row>
        <row r="613">
          <cell r="B613">
            <v>596</v>
          </cell>
          <cell r="E613">
            <v>0</v>
          </cell>
        </row>
        <row r="614">
          <cell r="B614">
            <v>597</v>
          </cell>
          <cell r="E614">
            <v>0</v>
          </cell>
        </row>
        <row r="615">
          <cell r="B615">
            <v>598</v>
          </cell>
          <cell r="E615">
            <v>0</v>
          </cell>
        </row>
        <row r="616">
          <cell r="B616">
            <v>599</v>
          </cell>
          <cell r="E616">
            <v>0</v>
          </cell>
        </row>
        <row r="617">
          <cell r="B617">
            <v>600</v>
          </cell>
          <cell r="E617">
            <v>0</v>
          </cell>
        </row>
        <row r="618">
          <cell r="B618">
            <v>601</v>
          </cell>
          <cell r="E618">
            <v>0</v>
          </cell>
        </row>
        <row r="619">
          <cell r="B619">
            <v>602</v>
          </cell>
          <cell r="E619">
            <v>0</v>
          </cell>
        </row>
        <row r="620">
          <cell r="B620">
            <v>603</v>
          </cell>
          <cell r="E620">
            <v>0</v>
          </cell>
        </row>
        <row r="621">
          <cell r="B621">
            <v>604</v>
          </cell>
          <cell r="E621">
            <v>0</v>
          </cell>
        </row>
        <row r="622">
          <cell r="B622">
            <v>605</v>
          </cell>
          <cell r="E622">
            <v>0</v>
          </cell>
        </row>
        <row r="623">
          <cell r="B623">
            <v>606</v>
          </cell>
          <cell r="E623">
            <v>0</v>
          </cell>
        </row>
        <row r="624">
          <cell r="B624">
            <v>607</v>
          </cell>
          <cell r="E624">
            <v>0</v>
          </cell>
        </row>
        <row r="625">
          <cell r="B625">
            <v>608</v>
          </cell>
          <cell r="E625">
            <v>0</v>
          </cell>
        </row>
        <row r="626">
          <cell r="B626">
            <v>609</v>
          </cell>
          <cell r="E626">
            <v>0</v>
          </cell>
        </row>
        <row r="627">
          <cell r="B627">
            <v>610</v>
          </cell>
          <cell r="E627">
            <v>0</v>
          </cell>
        </row>
        <row r="628">
          <cell r="B628">
            <v>611</v>
          </cell>
          <cell r="E628">
            <v>0</v>
          </cell>
        </row>
        <row r="629">
          <cell r="B629">
            <v>612</v>
          </cell>
          <cell r="E629">
            <v>0</v>
          </cell>
        </row>
        <row r="630">
          <cell r="B630">
            <v>613</v>
          </cell>
          <cell r="E630">
            <v>0</v>
          </cell>
        </row>
        <row r="631">
          <cell r="B631">
            <v>614</v>
          </cell>
          <cell r="E631">
            <v>0</v>
          </cell>
        </row>
        <row r="632">
          <cell r="B632">
            <v>615</v>
          </cell>
          <cell r="E632">
            <v>0</v>
          </cell>
        </row>
        <row r="633">
          <cell r="B633">
            <v>616</v>
          </cell>
          <cell r="E633">
            <v>0</v>
          </cell>
        </row>
        <row r="634">
          <cell r="B634">
            <v>617</v>
          </cell>
          <cell r="E634">
            <v>0</v>
          </cell>
        </row>
        <row r="635">
          <cell r="B635">
            <v>618</v>
          </cell>
          <cell r="E635">
            <v>0</v>
          </cell>
        </row>
        <row r="636">
          <cell r="B636">
            <v>619</v>
          </cell>
          <cell r="E636">
            <v>0</v>
          </cell>
        </row>
        <row r="637">
          <cell r="B637">
            <v>620</v>
          </cell>
          <cell r="E637">
            <v>0</v>
          </cell>
        </row>
        <row r="638">
          <cell r="B638">
            <v>621</v>
          </cell>
          <cell r="E638">
            <v>0</v>
          </cell>
        </row>
        <row r="639">
          <cell r="B639">
            <v>622</v>
          </cell>
          <cell r="E639">
            <v>0</v>
          </cell>
        </row>
        <row r="640">
          <cell r="B640">
            <v>623</v>
          </cell>
          <cell r="E640">
            <v>0</v>
          </cell>
        </row>
        <row r="641">
          <cell r="B641">
            <v>624</v>
          </cell>
          <cell r="E641">
            <v>0</v>
          </cell>
        </row>
        <row r="642">
          <cell r="B642">
            <v>625</v>
          </cell>
          <cell r="E642">
            <v>0</v>
          </cell>
        </row>
        <row r="643">
          <cell r="B643">
            <v>626</v>
          </cell>
          <cell r="E643">
            <v>0</v>
          </cell>
        </row>
        <row r="644">
          <cell r="B644">
            <v>627</v>
          </cell>
          <cell r="E644">
            <v>0</v>
          </cell>
        </row>
        <row r="645">
          <cell r="B645">
            <v>628</v>
          </cell>
          <cell r="E645">
            <v>0</v>
          </cell>
        </row>
        <row r="646">
          <cell r="B646">
            <v>629</v>
          </cell>
          <cell r="E646">
            <v>0</v>
          </cell>
        </row>
        <row r="647">
          <cell r="B647">
            <v>630</v>
          </cell>
          <cell r="E647">
            <v>0</v>
          </cell>
        </row>
        <row r="648">
          <cell r="B648">
            <v>631</v>
          </cell>
          <cell r="E648">
            <v>0</v>
          </cell>
        </row>
        <row r="649">
          <cell r="B649">
            <v>632</v>
          </cell>
          <cell r="E649">
            <v>0</v>
          </cell>
        </row>
        <row r="650">
          <cell r="B650">
            <v>633</v>
          </cell>
          <cell r="E650">
            <v>0</v>
          </cell>
        </row>
        <row r="651">
          <cell r="B651">
            <v>634</v>
          </cell>
          <cell r="E651">
            <v>0</v>
          </cell>
        </row>
        <row r="652">
          <cell r="B652">
            <v>635</v>
          </cell>
          <cell r="E652">
            <v>0</v>
          </cell>
        </row>
        <row r="653">
          <cell r="B653">
            <v>636</v>
          </cell>
          <cell r="E653">
            <v>0</v>
          </cell>
        </row>
        <row r="654">
          <cell r="B654">
            <v>637</v>
          </cell>
          <cell r="E654">
            <v>0</v>
          </cell>
        </row>
        <row r="655">
          <cell r="B655">
            <v>638</v>
          </cell>
          <cell r="E655">
            <v>0</v>
          </cell>
        </row>
        <row r="656">
          <cell r="B656">
            <v>639</v>
          </cell>
          <cell r="E656">
            <v>0</v>
          </cell>
        </row>
        <row r="657">
          <cell r="B657">
            <v>640</v>
          </cell>
          <cell r="E657">
            <v>0</v>
          </cell>
        </row>
        <row r="658">
          <cell r="B658">
            <v>641</v>
          </cell>
          <cell r="E658">
            <v>0</v>
          </cell>
        </row>
        <row r="659">
          <cell r="B659">
            <v>642</v>
          </cell>
          <cell r="E659">
            <v>0</v>
          </cell>
        </row>
        <row r="660">
          <cell r="B660">
            <v>643</v>
          </cell>
          <cell r="E660">
            <v>0</v>
          </cell>
        </row>
        <row r="661">
          <cell r="B661">
            <v>644</v>
          </cell>
          <cell r="E661">
            <v>0</v>
          </cell>
        </row>
        <row r="662">
          <cell r="B662">
            <v>645</v>
          </cell>
          <cell r="E662">
            <v>0</v>
          </cell>
        </row>
        <row r="663">
          <cell r="B663">
            <v>646</v>
          </cell>
          <cell r="E663">
            <v>0</v>
          </cell>
        </row>
        <row r="664">
          <cell r="B664">
            <v>647</v>
          </cell>
          <cell r="E664">
            <v>0</v>
          </cell>
        </row>
        <row r="665">
          <cell r="B665">
            <v>648</v>
          </cell>
          <cell r="E665">
            <v>0</v>
          </cell>
        </row>
        <row r="666">
          <cell r="B666">
            <v>649</v>
          </cell>
          <cell r="E666">
            <v>0</v>
          </cell>
        </row>
        <row r="667">
          <cell r="B667">
            <v>650</v>
          </cell>
          <cell r="E667">
            <v>0</v>
          </cell>
        </row>
        <row r="668">
          <cell r="B668">
            <v>651</v>
          </cell>
          <cell r="E668">
            <v>0</v>
          </cell>
        </row>
        <row r="669">
          <cell r="B669">
            <v>652</v>
          </cell>
          <cell r="E669">
            <v>0</v>
          </cell>
        </row>
        <row r="670">
          <cell r="B670">
            <v>653</v>
          </cell>
          <cell r="E670">
            <v>0</v>
          </cell>
        </row>
        <row r="671">
          <cell r="B671">
            <v>654</v>
          </cell>
          <cell r="E671">
            <v>0</v>
          </cell>
        </row>
        <row r="672">
          <cell r="B672">
            <v>655</v>
          </cell>
          <cell r="E672">
            <v>0</v>
          </cell>
        </row>
        <row r="673">
          <cell r="B673">
            <v>656</v>
          </cell>
          <cell r="E673">
            <v>0</v>
          </cell>
        </row>
        <row r="674">
          <cell r="B674">
            <v>657</v>
          </cell>
          <cell r="E674">
            <v>0</v>
          </cell>
        </row>
        <row r="675">
          <cell r="B675">
            <v>658</v>
          </cell>
          <cell r="E675">
            <v>0</v>
          </cell>
        </row>
        <row r="676">
          <cell r="B676">
            <v>659</v>
          </cell>
          <cell r="E676">
            <v>0</v>
          </cell>
        </row>
        <row r="677">
          <cell r="B677">
            <v>660</v>
          </cell>
          <cell r="E677">
            <v>0</v>
          </cell>
        </row>
        <row r="678">
          <cell r="B678">
            <v>661</v>
          </cell>
          <cell r="E678">
            <v>0</v>
          </cell>
        </row>
        <row r="679">
          <cell r="B679">
            <v>662</v>
          </cell>
          <cell r="E679">
            <v>0</v>
          </cell>
        </row>
        <row r="680">
          <cell r="B680">
            <v>663</v>
          </cell>
          <cell r="E680">
            <v>0</v>
          </cell>
        </row>
        <row r="681">
          <cell r="B681">
            <v>664</v>
          </cell>
          <cell r="E681">
            <v>0</v>
          </cell>
        </row>
        <row r="682">
          <cell r="B682">
            <v>665</v>
          </cell>
          <cell r="E682">
            <v>0</v>
          </cell>
        </row>
        <row r="683">
          <cell r="B683">
            <v>666</v>
          </cell>
          <cell r="E683">
            <v>0</v>
          </cell>
        </row>
        <row r="684">
          <cell r="B684">
            <v>667</v>
          </cell>
          <cell r="E684">
            <v>0</v>
          </cell>
        </row>
        <row r="685">
          <cell r="B685">
            <v>668</v>
          </cell>
          <cell r="E685">
            <v>0</v>
          </cell>
        </row>
        <row r="686">
          <cell r="B686">
            <v>669</v>
          </cell>
          <cell r="E686">
            <v>0</v>
          </cell>
        </row>
        <row r="687">
          <cell r="B687">
            <v>670</v>
          </cell>
          <cell r="E687">
            <v>0</v>
          </cell>
        </row>
        <row r="688">
          <cell r="B688">
            <v>671</v>
          </cell>
          <cell r="E688">
            <v>0</v>
          </cell>
        </row>
        <row r="689">
          <cell r="B689">
            <v>672</v>
          </cell>
          <cell r="E689">
            <v>0</v>
          </cell>
        </row>
        <row r="690">
          <cell r="B690">
            <v>673</v>
          </cell>
          <cell r="E690">
            <v>0</v>
          </cell>
        </row>
        <row r="691">
          <cell r="B691">
            <v>674</v>
          </cell>
          <cell r="E691">
            <v>0</v>
          </cell>
        </row>
        <row r="692">
          <cell r="B692">
            <v>675</v>
          </cell>
          <cell r="E692">
            <v>0</v>
          </cell>
        </row>
        <row r="693">
          <cell r="B693">
            <v>676</v>
          </cell>
          <cell r="E693">
            <v>0</v>
          </cell>
        </row>
        <row r="694">
          <cell r="B694">
            <v>677</v>
          </cell>
          <cell r="E694">
            <v>0</v>
          </cell>
        </row>
        <row r="695">
          <cell r="B695">
            <v>678</v>
          </cell>
          <cell r="E695">
            <v>0</v>
          </cell>
        </row>
        <row r="696">
          <cell r="B696">
            <v>679</v>
          </cell>
          <cell r="E696">
            <v>0</v>
          </cell>
        </row>
        <row r="697">
          <cell r="B697">
            <v>680</v>
          </cell>
          <cell r="E697">
            <v>0</v>
          </cell>
        </row>
        <row r="698">
          <cell r="B698">
            <v>681</v>
          </cell>
          <cell r="E698">
            <v>0</v>
          </cell>
        </row>
        <row r="699">
          <cell r="B699">
            <v>682</v>
          </cell>
          <cell r="E699">
            <v>0</v>
          </cell>
        </row>
        <row r="700">
          <cell r="B700">
            <v>683</v>
          </cell>
          <cell r="E700">
            <v>0</v>
          </cell>
        </row>
        <row r="701">
          <cell r="B701">
            <v>684</v>
          </cell>
          <cell r="E701">
            <v>0</v>
          </cell>
        </row>
        <row r="702">
          <cell r="B702">
            <v>685</v>
          </cell>
          <cell r="E702">
            <v>0</v>
          </cell>
        </row>
        <row r="703">
          <cell r="B703">
            <v>686</v>
          </cell>
          <cell r="E703">
            <v>0</v>
          </cell>
        </row>
        <row r="704">
          <cell r="B704">
            <v>687</v>
          </cell>
          <cell r="E704">
            <v>0</v>
          </cell>
        </row>
        <row r="705">
          <cell r="B705">
            <v>688</v>
          </cell>
          <cell r="E705">
            <v>0</v>
          </cell>
        </row>
        <row r="706">
          <cell r="B706">
            <v>689</v>
          </cell>
          <cell r="E706">
            <v>0</v>
          </cell>
        </row>
        <row r="707">
          <cell r="B707">
            <v>690</v>
          </cell>
          <cell r="E707">
            <v>0</v>
          </cell>
        </row>
        <row r="708">
          <cell r="B708">
            <v>691</v>
          </cell>
          <cell r="E708">
            <v>0</v>
          </cell>
        </row>
        <row r="709">
          <cell r="B709">
            <v>692</v>
          </cell>
          <cell r="E709">
            <v>0</v>
          </cell>
        </row>
        <row r="710">
          <cell r="B710">
            <v>693</v>
          </cell>
          <cell r="E710">
            <v>0</v>
          </cell>
        </row>
        <row r="711">
          <cell r="B711">
            <v>694</v>
          </cell>
          <cell r="E711">
            <v>0</v>
          </cell>
        </row>
        <row r="712">
          <cell r="B712">
            <v>695</v>
          </cell>
          <cell r="E712">
            <v>0</v>
          </cell>
        </row>
        <row r="713">
          <cell r="B713">
            <v>696</v>
          </cell>
          <cell r="E713">
            <v>0</v>
          </cell>
        </row>
        <row r="714">
          <cell r="B714">
            <v>697</v>
          </cell>
          <cell r="E714">
            <v>0</v>
          </cell>
        </row>
        <row r="715">
          <cell r="B715">
            <v>698</v>
          </cell>
          <cell r="E715">
            <v>0</v>
          </cell>
        </row>
        <row r="716">
          <cell r="B716">
            <v>699</v>
          </cell>
          <cell r="E716">
            <v>0</v>
          </cell>
        </row>
        <row r="717">
          <cell r="B717">
            <v>700</v>
          </cell>
          <cell r="E717">
            <v>0</v>
          </cell>
        </row>
        <row r="718">
          <cell r="B718">
            <v>701</v>
          </cell>
          <cell r="E718">
            <v>0</v>
          </cell>
        </row>
        <row r="719">
          <cell r="B719">
            <v>704</v>
          </cell>
          <cell r="E719">
            <v>0</v>
          </cell>
        </row>
        <row r="720">
          <cell r="B720">
            <v>705</v>
          </cell>
          <cell r="E720">
            <v>0</v>
          </cell>
        </row>
        <row r="721">
          <cell r="B721">
            <v>706</v>
          </cell>
          <cell r="E721">
            <v>0</v>
          </cell>
        </row>
        <row r="722">
          <cell r="B722">
            <v>707</v>
          </cell>
          <cell r="E722">
            <v>0</v>
          </cell>
        </row>
        <row r="723">
          <cell r="B723">
            <v>708</v>
          </cell>
          <cell r="E723">
            <v>0</v>
          </cell>
        </row>
        <row r="724">
          <cell r="B724">
            <v>709</v>
          </cell>
          <cell r="E724">
            <v>0</v>
          </cell>
        </row>
        <row r="725">
          <cell r="B725">
            <v>710</v>
          </cell>
          <cell r="E725">
            <v>0</v>
          </cell>
        </row>
        <row r="726">
          <cell r="B726">
            <v>711</v>
          </cell>
          <cell r="E726">
            <v>0</v>
          </cell>
        </row>
        <row r="727">
          <cell r="B727">
            <v>712</v>
          </cell>
          <cell r="E727">
            <v>0</v>
          </cell>
        </row>
        <row r="728">
          <cell r="B728">
            <v>713</v>
          </cell>
          <cell r="E728">
            <v>0</v>
          </cell>
        </row>
        <row r="729">
          <cell r="B729">
            <v>714</v>
          </cell>
          <cell r="E729">
            <v>0</v>
          </cell>
        </row>
        <row r="730">
          <cell r="B730">
            <v>715</v>
          </cell>
          <cell r="E730">
            <v>0</v>
          </cell>
        </row>
        <row r="731">
          <cell r="B731">
            <v>716</v>
          </cell>
          <cell r="E731">
            <v>0</v>
          </cell>
        </row>
        <row r="732">
          <cell r="B732">
            <v>717</v>
          </cell>
          <cell r="E732">
            <v>0</v>
          </cell>
        </row>
        <row r="733">
          <cell r="B733">
            <v>718</v>
          </cell>
          <cell r="E733">
            <v>0</v>
          </cell>
        </row>
        <row r="734">
          <cell r="B734">
            <v>719</v>
          </cell>
          <cell r="E734">
            <v>0</v>
          </cell>
        </row>
        <row r="735">
          <cell r="B735">
            <v>720</v>
          </cell>
          <cell r="E735">
            <v>0</v>
          </cell>
        </row>
        <row r="736">
          <cell r="B736">
            <v>721</v>
          </cell>
          <cell r="E736">
            <v>0</v>
          </cell>
        </row>
        <row r="737">
          <cell r="B737">
            <v>722</v>
          </cell>
          <cell r="E737">
            <v>0</v>
          </cell>
        </row>
        <row r="738">
          <cell r="B738">
            <v>723</v>
          </cell>
          <cell r="E738">
            <v>0</v>
          </cell>
        </row>
        <row r="739">
          <cell r="B739">
            <v>724</v>
          </cell>
          <cell r="E739">
            <v>0</v>
          </cell>
        </row>
        <row r="740">
          <cell r="B740">
            <v>725</v>
          </cell>
          <cell r="E740">
            <v>0</v>
          </cell>
        </row>
        <row r="741">
          <cell r="B741">
            <v>726</v>
          </cell>
          <cell r="E741">
            <v>0</v>
          </cell>
        </row>
        <row r="742">
          <cell r="B742">
            <v>727</v>
          </cell>
          <cell r="E742">
            <v>0</v>
          </cell>
        </row>
        <row r="743">
          <cell r="B743">
            <v>728</v>
          </cell>
          <cell r="E743">
            <v>0</v>
          </cell>
        </row>
        <row r="744">
          <cell r="B744">
            <v>729</v>
          </cell>
          <cell r="E744">
            <v>0</v>
          </cell>
        </row>
        <row r="745">
          <cell r="B745">
            <v>730</v>
          </cell>
          <cell r="E745">
            <v>0</v>
          </cell>
        </row>
        <row r="746">
          <cell r="B746">
            <v>731</v>
          </cell>
          <cell r="E746">
            <v>0</v>
          </cell>
        </row>
        <row r="747">
          <cell r="B747">
            <v>732</v>
          </cell>
          <cell r="E747">
            <v>0</v>
          </cell>
        </row>
        <row r="748">
          <cell r="B748">
            <v>733</v>
          </cell>
          <cell r="E748">
            <v>0</v>
          </cell>
        </row>
        <row r="749">
          <cell r="B749">
            <v>734</v>
          </cell>
          <cell r="E749">
            <v>0</v>
          </cell>
        </row>
        <row r="750">
          <cell r="B750">
            <v>735</v>
          </cell>
          <cell r="E750">
            <v>0</v>
          </cell>
        </row>
        <row r="751">
          <cell r="B751">
            <v>736</v>
          </cell>
          <cell r="E751">
            <v>0</v>
          </cell>
        </row>
        <row r="752">
          <cell r="B752">
            <v>737</v>
          </cell>
          <cell r="E752">
            <v>0</v>
          </cell>
        </row>
        <row r="753">
          <cell r="B753">
            <v>738</v>
          </cell>
          <cell r="E753">
            <v>0</v>
          </cell>
        </row>
        <row r="754">
          <cell r="B754">
            <v>739</v>
          </cell>
          <cell r="E754">
            <v>0</v>
          </cell>
        </row>
        <row r="755">
          <cell r="B755">
            <v>740</v>
          </cell>
          <cell r="E755">
            <v>0</v>
          </cell>
        </row>
        <row r="756">
          <cell r="B756">
            <v>741</v>
          </cell>
          <cell r="E756">
            <v>0</v>
          </cell>
        </row>
        <row r="757">
          <cell r="B757">
            <v>742</v>
          </cell>
          <cell r="E757">
            <v>0</v>
          </cell>
        </row>
        <row r="758">
          <cell r="B758">
            <v>743</v>
          </cell>
          <cell r="E758">
            <v>0</v>
          </cell>
        </row>
        <row r="759">
          <cell r="B759">
            <v>744</v>
          </cell>
          <cell r="E759">
            <v>0</v>
          </cell>
        </row>
        <row r="760">
          <cell r="B760">
            <v>745</v>
          </cell>
          <cell r="E760">
            <v>0</v>
          </cell>
        </row>
        <row r="761">
          <cell r="B761">
            <v>746</v>
          </cell>
          <cell r="E761">
            <v>0</v>
          </cell>
        </row>
        <row r="762">
          <cell r="B762">
            <v>747</v>
          </cell>
          <cell r="E762">
            <v>0</v>
          </cell>
        </row>
        <row r="763">
          <cell r="B763">
            <v>748</v>
          </cell>
          <cell r="E763">
            <v>0</v>
          </cell>
        </row>
        <row r="764">
          <cell r="B764">
            <v>749</v>
          </cell>
          <cell r="E764">
            <v>0</v>
          </cell>
        </row>
        <row r="765">
          <cell r="B765">
            <v>750</v>
          </cell>
          <cell r="E765">
            <v>0</v>
          </cell>
        </row>
        <row r="766">
          <cell r="B766">
            <v>751</v>
          </cell>
          <cell r="E766">
            <v>0</v>
          </cell>
        </row>
        <row r="767">
          <cell r="B767">
            <v>752</v>
          </cell>
          <cell r="E767">
            <v>0</v>
          </cell>
        </row>
        <row r="768">
          <cell r="B768">
            <v>753</v>
          </cell>
          <cell r="E768">
            <v>0</v>
          </cell>
        </row>
        <row r="769">
          <cell r="B769">
            <v>754</v>
          </cell>
          <cell r="E769">
            <v>0</v>
          </cell>
        </row>
        <row r="770">
          <cell r="B770">
            <v>755</v>
          </cell>
          <cell r="E770">
            <v>0</v>
          </cell>
        </row>
        <row r="771">
          <cell r="B771">
            <v>756</v>
          </cell>
          <cell r="E771">
            <v>0</v>
          </cell>
        </row>
        <row r="772">
          <cell r="B772">
            <v>757</v>
          </cell>
          <cell r="E772">
            <v>0</v>
          </cell>
        </row>
        <row r="773">
          <cell r="B773">
            <v>758</v>
          </cell>
          <cell r="E773">
            <v>0</v>
          </cell>
        </row>
        <row r="774">
          <cell r="B774">
            <v>759</v>
          </cell>
          <cell r="E774">
            <v>0</v>
          </cell>
        </row>
        <row r="775">
          <cell r="B775">
            <v>760</v>
          </cell>
          <cell r="E775">
            <v>0</v>
          </cell>
        </row>
        <row r="776">
          <cell r="B776">
            <v>761</v>
          </cell>
          <cell r="E776">
            <v>0</v>
          </cell>
        </row>
        <row r="777">
          <cell r="B777">
            <v>762</v>
          </cell>
          <cell r="E777">
            <v>0</v>
          </cell>
        </row>
        <row r="778">
          <cell r="B778">
            <v>763</v>
          </cell>
          <cell r="E778">
            <v>0</v>
          </cell>
        </row>
        <row r="779">
          <cell r="B779">
            <v>764</v>
          </cell>
          <cell r="E779">
            <v>0</v>
          </cell>
        </row>
        <row r="780">
          <cell r="B780">
            <v>765</v>
          </cell>
          <cell r="E780">
            <v>0</v>
          </cell>
        </row>
        <row r="781">
          <cell r="B781">
            <v>766</v>
          </cell>
          <cell r="E781">
            <v>0</v>
          </cell>
        </row>
        <row r="782">
          <cell r="B782">
            <v>767</v>
          </cell>
          <cell r="E782">
            <v>0</v>
          </cell>
        </row>
        <row r="783">
          <cell r="B783">
            <v>768</v>
          </cell>
          <cell r="E783">
            <v>0</v>
          </cell>
        </row>
        <row r="784">
          <cell r="B784">
            <v>769</v>
          </cell>
          <cell r="E784">
            <v>0</v>
          </cell>
        </row>
        <row r="785">
          <cell r="B785">
            <v>770</v>
          </cell>
          <cell r="E785">
            <v>0</v>
          </cell>
        </row>
        <row r="786">
          <cell r="B786">
            <v>771</v>
          </cell>
          <cell r="E786">
            <v>0</v>
          </cell>
        </row>
        <row r="787">
          <cell r="B787">
            <v>772</v>
          </cell>
          <cell r="E787">
            <v>0</v>
          </cell>
        </row>
        <row r="788">
          <cell r="B788">
            <v>773</v>
          </cell>
          <cell r="E788">
            <v>0</v>
          </cell>
        </row>
        <row r="789">
          <cell r="B789">
            <v>774</v>
          </cell>
          <cell r="E789">
            <v>0</v>
          </cell>
        </row>
        <row r="790">
          <cell r="B790">
            <v>775</v>
          </cell>
          <cell r="E790">
            <v>0</v>
          </cell>
        </row>
        <row r="791">
          <cell r="B791">
            <v>776</v>
          </cell>
          <cell r="E791">
            <v>0</v>
          </cell>
        </row>
        <row r="792">
          <cell r="B792">
            <v>777</v>
          </cell>
          <cell r="E792">
            <v>0</v>
          </cell>
        </row>
        <row r="793">
          <cell r="B793">
            <v>778</v>
          </cell>
          <cell r="E793">
            <v>0</v>
          </cell>
        </row>
        <row r="794">
          <cell r="B794">
            <v>779</v>
          </cell>
          <cell r="E794">
            <v>0</v>
          </cell>
        </row>
        <row r="795">
          <cell r="B795">
            <v>780</v>
          </cell>
          <cell r="E795">
            <v>0</v>
          </cell>
        </row>
        <row r="796">
          <cell r="B796">
            <v>781</v>
          </cell>
          <cell r="E796">
            <v>0</v>
          </cell>
        </row>
        <row r="797">
          <cell r="B797">
            <v>782</v>
          </cell>
          <cell r="E797">
            <v>0</v>
          </cell>
        </row>
        <row r="798">
          <cell r="B798">
            <v>783</v>
          </cell>
          <cell r="E798">
            <v>0</v>
          </cell>
        </row>
        <row r="799">
          <cell r="B799">
            <v>784</v>
          </cell>
          <cell r="E799">
            <v>0</v>
          </cell>
        </row>
        <row r="800">
          <cell r="B800">
            <v>785</v>
          </cell>
          <cell r="E800">
            <v>0</v>
          </cell>
        </row>
        <row r="801">
          <cell r="B801">
            <v>786</v>
          </cell>
          <cell r="E801">
            <v>0</v>
          </cell>
        </row>
        <row r="802">
          <cell r="B802">
            <v>787</v>
          </cell>
          <cell r="E802">
            <v>0</v>
          </cell>
        </row>
        <row r="803">
          <cell r="B803">
            <v>788</v>
          </cell>
          <cell r="E803">
            <v>0</v>
          </cell>
        </row>
        <row r="804">
          <cell r="B804">
            <v>789</v>
          </cell>
          <cell r="E804">
            <v>0</v>
          </cell>
        </row>
        <row r="805">
          <cell r="B805">
            <v>790</v>
          </cell>
          <cell r="E805">
            <v>0</v>
          </cell>
        </row>
        <row r="806">
          <cell r="B806">
            <v>791</v>
          </cell>
          <cell r="E806">
            <v>0</v>
          </cell>
        </row>
        <row r="807">
          <cell r="B807">
            <v>792</v>
          </cell>
          <cell r="E807">
            <v>0</v>
          </cell>
        </row>
        <row r="808">
          <cell r="B808">
            <v>793</v>
          </cell>
          <cell r="E808">
            <v>0</v>
          </cell>
        </row>
        <row r="809">
          <cell r="B809">
            <v>794</v>
          </cell>
          <cell r="E809">
            <v>0</v>
          </cell>
        </row>
        <row r="810">
          <cell r="B810">
            <v>795</v>
          </cell>
          <cell r="E810">
            <v>0</v>
          </cell>
        </row>
        <row r="811">
          <cell r="B811">
            <v>796</v>
          </cell>
          <cell r="E811">
            <v>0</v>
          </cell>
        </row>
        <row r="812">
          <cell r="B812">
            <v>797</v>
          </cell>
          <cell r="E812">
            <v>0</v>
          </cell>
        </row>
        <row r="813">
          <cell r="B813">
            <v>798</v>
          </cell>
          <cell r="E813">
            <v>0</v>
          </cell>
        </row>
        <row r="814">
          <cell r="B814">
            <v>799</v>
          </cell>
          <cell r="E814">
            <v>0</v>
          </cell>
        </row>
        <row r="815">
          <cell r="B815">
            <v>800</v>
          </cell>
          <cell r="E815">
            <v>0</v>
          </cell>
        </row>
        <row r="816">
          <cell r="B816">
            <v>801</v>
          </cell>
          <cell r="E816">
            <v>0</v>
          </cell>
        </row>
        <row r="817">
          <cell r="B817">
            <v>802</v>
          </cell>
          <cell r="E817">
            <v>0</v>
          </cell>
        </row>
        <row r="818">
          <cell r="B818">
            <v>803</v>
          </cell>
          <cell r="E818">
            <v>0</v>
          </cell>
        </row>
        <row r="819">
          <cell r="B819">
            <v>804</v>
          </cell>
          <cell r="E819">
            <v>0</v>
          </cell>
        </row>
        <row r="820">
          <cell r="B820">
            <v>805</v>
          </cell>
          <cell r="E820">
            <v>0</v>
          </cell>
        </row>
        <row r="821">
          <cell r="B821">
            <v>806</v>
          </cell>
          <cell r="E821">
            <v>0</v>
          </cell>
        </row>
        <row r="822">
          <cell r="B822">
            <v>807</v>
          </cell>
          <cell r="E822">
            <v>0</v>
          </cell>
        </row>
        <row r="823">
          <cell r="B823">
            <v>808</v>
          </cell>
          <cell r="E823">
            <v>0</v>
          </cell>
        </row>
        <row r="824">
          <cell r="B824">
            <v>809</v>
          </cell>
          <cell r="E824">
            <v>0</v>
          </cell>
        </row>
        <row r="825">
          <cell r="B825">
            <v>810</v>
          </cell>
          <cell r="E825">
            <v>0</v>
          </cell>
        </row>
        <row r="826">
          <cell r="B826">
            <v>811</v>
          </cell>
          <cell r="E826">
            <v>0</v>
          </cell>
        </row>
        <row r="827">
          <cell r="B827">
            <v>812</v>
          </cell>
          <cell r="E827">
            <v>0</v>
          </cell>
        </row>
        <row r="828">
          <cell r="B828">
            <v>813</v>
          </cell>
          <cell r="E828">
            <v>0</v>
          </cell>
        </row>
        <row r="829">
          <cell r="B829">
            <v>814</v>
          </cell>
          <cell r="E829">
            <v>0</v>
          </cell>
        </row>
        <row r="830">
          <cell r="B830">
            <v>815</v>
          </cell>
          <cell r="E830">
            <v>0</v>
          </cell>
        </row>
        <row r="831">
          <cell r="B831">
            <v>816</v>
          </cell>
          <cell r="E831">
            <v>0</v>
          </cell>
        </row>
        <row r="832">
          <cell r="B832">
            <v>817</v>
          </cell>
          <cell r="E832">
            <v>0</v>
          </cell>
        </row>
        <row r="833">
          <cell r="B833">
            <v>818</v>
          </cell>
          <cell r="E833">
            <v>0</v>
          </cell>
        </row>
        <row r="834">
          <cell r="B834">
            <v>819</v>
          </cell>
          <cell r="E834">
            <v>0</v>
          </cell>
        </row>
        <row r="835">
          <cell r="B835">
            <v>820</v>
          </cell>
          <cell r="E835">
            <v>0</v>
          </cell>
        </row>
        <row r="836">
          <cell r="B836">
            <v>821</v>
          </cell>
          <cell r="E836">
            <v>0</v>
          </cell>
        </row>
        <row r="837">
          <cell r="B837">
            <v>822</v>
          </cell>
          <cell r="E837">
            <v>0</v>
          </cell>
        </row>
        <row r="838">
          <cell r="B838">
            <v>823</v>
          </cell>
          <cell r="E838">
            <v>0</v>
          </cell>
        </row>
        <row r="839">
          <cell r="B839">
            <v>824</v>
          </cell>
          <cell r="E839">
            <v>0</v>
          </cell>
        </row>
        <row r="840">
          <cell r="B840">
            <v>825</v>
          </cell>
          <cell r="E840">
            <v>0</v>
          </cell>
        </row>
        <row r="841">
          <cell r="B841">
            <v>826</v>
          </cell>
          <cell r="E841">
            <v>0</v>
          </cell>
        </row>
        <row r="842">
          <cell r="B842">
            <v>827</v>
          </cell>
          <cell r="E842">
            <v>0</v>
          </cell>
        </row>
        <row r="843">
          <cell r="B843">
            <v>828</v>
          </cell>
          <cell r="E843">
            <v>0</v>
          </cell>
        </row>
        <row r="844">
          <cell r="B844">
            <v>829</v>
          </cell>
          <cell r="E844">
            <v>0</v>
          </cell>
        </row>
        <row r="845">
          <cell r="B845">
            <v>830</v>
          </cell>
          <cell r="E845">
            <v>0</v>
          </cell>
        </row>
        <row r="846">
          <cell r="B846">
            <v>831</v>
          </cell>
          <cell r="E846">
            <v>0</v>
          </cell>
        </row>
        <row r="847">
          <cell r="B847">
            <v>832</v>
          </cell>
          <cell r="E847">
            <v>0</v>
          </cell>
        </row>
        <row r="848">
          <cell r="B848">
            <v>833</v>
          </cell>
          <cell r="E848">
            <v>0</v>
          </cell>
        </row>
        <row r="849">
          <cell r="B849">
            <v>834</v>
          </cell>
          <cell r="E849">
            <v>0</v>
          </cell>
        </row>
        <row r="850">
          <cell r="B850">
            <v>835</v>
          </cell>
          <cell r="E850">
            <v>0</v>
          </cell>
        </row>
        <row r="851">
          <cell r="B851">
            <v>836</v>
          </cell>
          <cell r="E851">
            <v>0</v>
          </cell>
        </row>
        <row r="852">
          <cell r="B852">
            <v>837</v>
          </cell>
          <cell r="E852">
            <v>0</v>
          </cell>
        </row>
        <row r="853">
          <cell r="B853">
            <v>838</v>
          </cell>
          <cell r="E853">
            <v>0</v>
          </cell>
        </row>
        <row r="854">
          <cell r="B854">
            <v>839</v>
          </cell>
          <cell r="E854">
            <v>0</v>
          </cell>
        </row>
        <row r="855">
          <cell r="B855">
            <v>840</v>
          </cell>
          <cell r="E855">
            <v>0</v>
          </cell>
        </row>
        <row r="856">
          <cell r="B856">
            <v>841</v>
          </cell>
          <cell r="E856">
            <v>0</v>
          </cell>
        </row>
        <row r="857">
          <cell r="B857">
            <v>842</v>
          </cell>
          <cell r="E857">
            <v>0</v>
          </cell>
        </row>
        <row r="858">
          <cell r="B858">
            <v>843</v>
          </cell>
          <cell r="E858">
            <v>0</v>
          </cell>
        </row>
        <row r="859">
          <cell r="B859">
            <v>844</v>
          </cell>
          <cell r="E859">
            <v>0</v>
          </cell>
        </row>
        <row r="860">
          <cell r="B860">
            <v>845</v>
          </cell>
          <cell r="E860">
            <v>0</v>
          </cell>
        </row>
        <row r="861">
          <cell r="B861">
            <v>846</v>
          </cell>
          <cell r="E861">
            <v>0</v>
          </cell>
        </row>
        <row r="862">
          <cell r="B862">
            <v>847</v>
          </cell>
          <cell r="E862">
            <v>0</v>
          </cell>
        </row>
        <row r="863">
          <cell r="B863">
            <v>848</v>
          </cell>
          <cell r="E863">
            <v>0</v>
          </cell>
        </row>
        <row r="864">
          <cell r="B864">
            <v>849</v>
          </cell>
          <cell r="E864">
            <v>0</v>
          </cell>
        </row>
        <row r="865">
          <cell r="B865">
            <v>850</v>
          </cell>
          <cell r="E865">
            <v>0</v>
          </cell>
        </row>
        <row r="866">
          <cell r="B866">
            <v>851</v>
          </cell>
          <cell r="E866">
            <v>0</v>
          </cell>
        </row>
        <row r="867">
          <cell r="B867">
            <v>852</v>
          </cell>
          <cell r="E867">
            <v>0</v>
          </cell>
        </row>
        <row r="868">
          <cell r="B868">
            <v>853</v>
          </cell>
          <cell r="E868">
            <v>0</v>
          </cell>
        </row>
        <row r="869">
          <cell r="B869">
            <v>854</v>
          </cell>
          <cell r="E869">
            <v>0</v>
          </cell>
        </row>
        <row r="870">
          <cell r="B870">
            <v>855</v>
          </cell>
          <cell r="E870">
            <v>0</v>
          </cell>
        </row>
        <row r="871">
          <cell r="B871">
            <v>856</v>
          </cell>
          <cell r="E871">
            <v>0</v>
          </cell>
        </row>
        <row r="872">
          <cell r="B872">
            <v>857</v>
          </cell>
          <cell r="E872">
            <v>0</v>
          </cell>
        </row>
        <row r="873">
          <cell r="B873">
            <v>858</v>
          </cell>
          <cell r="E873">
            <v>0</v>
          </cell>
        </row>
        <row r="874">
          <cell r="B874">
            <v>859</v>
          </cell>
          <cell r="E874">
            <v>0</v>
          </cell>
        </row>
        <row r="875">
          <cell r="B875">
            <v>860</v>
          </cell>
          <cell r="E875">
            <v>0</v>
          </cell>
        </row>
        <row r="876">
          <cell r="B876">
            <v>861</v>
          </cell>
          <cell r="E876">
            <v>0</v>
          </cell>
        </row>
        <row r="877">
          <cell r="B877">
            <v>862</v>
          </cell>
          <cell r="E877">
            <v>0</v>
          </cell>
        </row>
        <row r="878">
          <cell r="B878">
            <v>863</v>
          </cell>
          <cell r="E878">
            <v>0</v>
          </cell>
        </row>
        <row r="879">
          <cell r="B879">
            <v>864</v>
          </cell>
          <cell r="E879">
            <v>0</v>
          </cell>
        </row>
        <row r="880">
          <cell r="B880">
            <v>865</v>
          </cell>
          <cell r="E880">
            <v>0</v>
          </cell>
        </row>
        <row r="881">
          <cell r="B881">
            <v>866</v>
          </cell>
          <cell r="E881">
            <v>0</v>
          </cell>
        </row>
        <row r="882">
          <cell r="B882">
            <v>867</v>
          </cell>
          <cell r="E882">
            <v>0</v>
          </cell>
        </row>
        <row r="883">
          <cell r="B883">
            <v>868</v>
          </cell>
          <cell r="E883">
            <v>0</v>
          </cell>
        </row>
        <row r="884">
          <cell r="B884">
            <v>869</v>
          </cell>
          <cell r="E884">
            <v>0</v>
          </cell>
        </row>
        <row r="885">
          <cell r="B885">
            <v>870</v>
          </cell>
          <cell r="E885">
            <v>0</v>
          </cell>
        </row>
        <row r="886">
          <cell r="B886">
            <v>871</v>
          </cell>
          <cell r="E886">
            <v>0</v>
          </cell>
        </row>
        <row r="887">
          <cell r="B887">
            <v>872</v>
          </cell>
          <cell r="E887">
            <v>0</v>
          </cell>
        </row>
        <row r="888">
          <cell r="B888">
            <v>873</v>
          </cell>
          <cell r="E888">
            <v>0</v>
          </cell>
        </row>
        <row r="889">
          <cell r="B889">
            <v>874</v>
          </cell>
          <cell r="E889">
            <v>0</v>
          </cell>
        </row>
        <row r="890">
          <cell r="B890">
            <v>875</v>
          </cell>
          <cell r="E890">
            <v>0</v>
          </cell>
        </row>
        <row r="891">
          <cell r="B891">
            <v>876</v>
          </cell>
          <cell r="E891">
            <v>0</v>
          </cell>
        </row>
        <row r="892">
          <cell r="B892">
            <v>877</v>
          </cell>
          <cell r="E892">
            <v>0</v>
          </cell>
        </row>
        <row r="893">
          <cell r="B893">
            <v>878</v>
          </cell>
          <cell r="E893">
            <v>0</v>
          </cell>
        </row>
        <row r="894">
          <cell r="B894">
            <v>879</v>
          </cell>
          <cell r="E894">
            <v>0</v>
          </cell>
        </row>
        <row r="895">
          <cell r="B895">
            <v>880</v>
          </cell>
          <cell r="E895">
            <v>0</v>
          </cell>
        </row>
        <row r="896">
          <cell r="B896">
            <v>881</v>
          </cell>
          <cell r="E896">
            <v>0</v>
          </cell>
        </row>
        <row r="897">
          <cell r="B897">
            <v>882</v>
          </cell>
          <cell r="E897">
            <v>0</v>
          </cell>
        </row>
        <row r="898">
          <cell r="B898">
            <v>883</v>
          </cell>
          <cell r="E898">
            <v>0</v>
          </cell>
        </row>
        <row r="899">
          <cell r="B899">
            <v>884</v>
          </cell>
          <cell r="E899">
            <v>0</v>
          </cell>
        </row>
        <row r="900">
          <cell r="B900">
            <v>885</v>
          </cell>
          <cell r="E900">
            <v>0</v>
          </cell>
        </row>
        <row r="901">
          <cell r="B901">
            <v>886</v>
          </cell>
          <cell r="E901">
            <v>0</v>
          </cell>
        </row>
        <row r="902">
          <cell r="B902">
            <v>887</v>
          </cell>
          <cell r="E902">
            <v>0</v>
          </cell>
        </row>
        <row r="903">
          <cell r="B903">
            <v>888</v>
          </cell>
          <cell r="E903">
            <v>0</v>
          </cell>
        </row>
        <row r="904">
          <cell r="B904">
            <v>889</v>
          </cell>
          <cell r="E904">
            <v>0</v>
          </cell>
        </row>
        <row r="905">
          <cell r="B905">
            <v>890</v>
          </cell>
          <cell r="E905">
            <v>0</v>
          </cell>
        </row>
        <row r="906">
          <cell r="B906">
            <v>891</v>
          </cell>
          <cell r="E906">
            <v>0</v>
          </cell>
        </row>
        <row r="907">
          <cell r="B907">
            <v>892</v>
          </cell>
          <cell r="E907">
            <v>0</v>
          </cell>
        </row>
        <row r="908">
          <cell r="B908">
            <v>893</v>
          </cell>
          <cell r="E908">
            <v>0</v>
          </cell>
        </row>
        <row r="909">
          <cell r="B909">
            <v>894</v>
          </cell>
          <cell r="E909">
            <v>0</v>
          </cell>
        </row>
        <row r="910">
          <cell r="B910">
            <v>895</v>
          </cell>
          <cell r="E910">
            <v>0</v>
          </cell>
        </row>
        <row r="911">
          <cell r="B911">
            <v>896</v>
          </cell>
          <cell r="E911">
            <v>0</v>
          </cell>
        </row>
        <row r="912">
          <cell r="B912">
            <v>897</v>
          </cell>
          <cell r="E912">
            <v>0</v>
          </cell>
        </row>
        <row r="913">
          <cell r="B913">
            <v>898</v>
          </cell>
          <cell r="E913">
            <v>0</v>
          </cell>
        </row>
        <row r="914">
          <cell r="B914">
            <v>899</v>
          </cell>
          <cell r="E914">
            <v>0</v>
          </cell>
        </row>
        <row r="915">
          <cell r="B915">
            <v>900</v>
          </cell>
          <cell r="E915">
            <v>0</v>
          </cell>
        </row>
        <row r="916">
          <cell r="B916">
            <v>901</v>
          </cell>
          <cell r="E916">
            <v>0</v>
          </cell>
        </row>
        <row r="917">
          <cell r="B917">
            <v>902</v>
          </cell>
          <cell r="E917">
            <v>0</v>
          </cell>
        </row>
        <row r="918">
          <cell r="B918">
            <v>903</v>
          </cell>
          <cell r="E918">
            <v>0</v>
          </cell>
        </row>
        <row r="919">
          <cell r="B919">
            <v>904</v>
          </cell>
          <cell r="E919">
            <v>0</v>
          </cell>
        </row>
        <row r="920">
          <cell r="B920">
            <v>905</v>
          </cell>
          <cell r="E920">
            <v>0</v>
          </cell>
        </row>
        <row r="921">
          <cell r="B921">
            <v>906</v>
          </cell>
          <cell r="E921">
            <v>0</v>
          </cell>
        </row>
        <row r="922">
          <cell r="B922">
            <v>907</v>
          </cell>
          <cell r="E922">
            <v>0</v>
          </cell>
        </row>
        <row r="923">
          <cell r="B923">
            <v>908</v>
          </cell>
          <cell r="E923">
            <v>0</v>
          </cell>
        </row>
        <row r="924">
          <cell r="B924">
            <v>909</v>
          </cell>
          <cell r="E924">
            <v>0</v>
          </cell>
        </row>
        <row r="925">
          <cell r="B925">
            <v>910</v>
          </cell>
          <cell r="E925">
            <v>0</v>
          </cell>
        </row>
        <row r="926">
          <cell r="B926">
            <v>911</v>
          </cell>
          <cell r="E926">
            <v>0</v>
          </cell>
        </row>
        <row r="927">
          <cell r="B927">
            <v>912</v>
          </cell>
          <cell r="E927">
            <v>0</v>
          </cell>
        </row>
        <row r="928">
          <cell r="B928">
            <v>913</v>
          </cell>
          <cell r="E928">
            <v>0</v>
          </cell>
        </row>
        <row r="929">
          <cell r="B929">
            <v>914</v>
          </cell>
          <cell r="E929">
            <v>0</v>
          </cell>
        </row>
        <row r="930">
          <cell r="B930">
            <v>915</v>
          </cell>
          <cell r="E930">
            <v>0</v>
          </cell>
        </row>
        <row r="931">
          <cell r="B931">
            <v>916</v>
          </cell>
          <cell r="E931">
            <v>0</v>
          </cell>
        </row>
        <row r="932">
          <cell r="B932">
            <v>917</v>
          </cell>
          <cell r="E932">
            <v>0</v>
          </cell>
        </row>
        <row r="933">
          <cell r="B933">
            <v>918</v>
          </cell>
          <cell r="E933">
            <v>0</v>
          </cell>
        </row>
        <row r="934">
          <cell r="B934">
            <v>919</v>
          </cell>
          <cell r="E934">
            <v>0</v>
          </cell>
        </row>
        <row r="935">
          <cell r="B935">
            <v>920</v>
          </cell>
          <cell r="E935">
            <v>0</v>
          </cell>
        </row>
        <row r="936">
          <cell r="B936">
            <v>921</v>
          </cell>
          <cell r="E936">
            <v>0</v>
          </cell>
        </row>
        <row r="937">
          <cell r="B937">
            <v>922</v>
          </cell>
          <cell r="E937">
            <v>0</v>
          </cell>
        </row>
        <row r="938">
          <cell r="B938">
            <v>923</v>
          </cell>
          <cell r="E938">
            <v>0</v>
          </cell>
        </row>
        <row r="939">
          <cell r="B939">
            <v>924</v>
          </cell>
          <cell r="E939">
            <v>0</v>
          </cell>
        </row>
        <row r="940">
          <cell r="B940">
            <v>925</v>
          </cell>
          <cell r="E940">
            <v>0</v>
          </cell>
        </row>
        <row r="941">
          <cell r="B941">
            <v>926</v>
          </cell>
          <cell r="E941">
            <v>0</v>
          </cell>
        </row>
        <row r="942">
          <cell r="B942">
            <v>927</v>
          </cell>
          <cell r="E942">
            <v>0</v>
          </cell>
        </row>
        <row r="943">
          <cell r="B943">
            <v>928</v>
          </cell>
          <cell r="E943">
            <v>0</v>
          </cell>
        </row>
        <row r="944">
          <cell r="B944">
            <v>929</v>
          </cell>
          <cell r="E944">
            <v>0</v>
          </cell>
        </row>
        <row r="945">
          <cell r="B945">
            <v>930</v>
          </cell>
          <cell r="E945">
            <v>0</v>
          </cell>
        </row>
        <row r="946">
          <cell r="B946">
            <v>931</v>
          </cell>
          <cell r="E946">
            <v>0</v>
          </cell>
        </row>
        <row r="947">
          <cell r="B947">
            <v>932</v>
          </cell>
          <cell r="E947">
            <v>0</v>
          </cell>
        </row>
        <row r="948">
          <cell r="B948">
            <v>933</v>
          </cell>
          <cell r="E948">
            <v>0</v>
          </cell>
        </row>
        <row r="949">
          <cell r="B949">
            <v>934</v>
          </cell>
          <cell r="E949">
            <v>0</v>
          </cell>
        </row>
        <row r="950">
          <cell r="B950">
            <v>935</v>
          </cell>
          <cell r="E950">
            <v>0</v>
          </cell>
        </row>
        <row r="951">
          <cell r="B951">
            <v>936</v>
          </cell>
          <cell r="E951">
            <v>0</v>
          </cell>
        </row>
        <row r="952">
          <cell r="B952">
            <v>937</v>
          </cell>
          <cell r="E952">
            <v>0</v>
          </cell>
        </row>
        <row r="953">
          <cell r="B953">
            <v>938</v>
          </cell>
          <cell r="E953">
            <v>0</v>
          </cell>
        </row>
        <row r="954">
          <cell r="B954">
            <v>939</v>
          </cell>
          <cell r="E954">
            <v>0</v>
          </cell>
        </row>
        <row r="955">
          <cell r="B955">
            <v>940</v>
          </cell>
          <cell r="E955">
            <v>0</v>
          </cell>
        </row>
        <row r="956">
          <cell r="B956">
            <v>941</v>
          </cell>
          <cell r="E956">
            <v>0</v>
          </cell>
        </row>
        <row r="957">
          <cell r="B957">
            <v>942</v>
          </cell>
          <cell r="E957">
            <v>0</v>
          </cell>
        </row>
        <row r="958">
          <cell r="B958">
            <v>943</v>
          </cell>
          <cell r="E958">
            <v>0</v>
          </cell>
        </row>
        <row r="959">
          <cell r="B959">
            <v>944</v>
          </cell>
          <cell r="E959">
            <v>0</v>
          </cell>
        </row>
        <row r="960">
          <cell r="B960">
            <v>945</v>
          </cell>
          <cell r="E960">
            <v>0</v>
          </cell>
        </row>
        <row r="961">
          <cell r="B961">
            <v>946</v>
          </cell>
          <cell r="E961">
            <v>0</v>
          </cell>
        </row>
        <row r="962">
          <cell r="B962">
            <v>947</v>
          </cell>
          <cell r="E962">
            <v>0</v>
          </cell>
        </row>
        <row r="963">
          <cell r="B963">
            <v>948</v>
          </cell>
          <cell r="E963">
            <v>0</v>
          </cell>
        </row>
        <row r="964">
          <cell r="B964">
            <v>949</v>
          </cell>
          <cell r="E964">
            <v>0</v>
          </cell>
        </row>
        <row r="965">
          <cell r="B965">
            <v>950</v>
          </cell>
          <cell r="E965">
            <v>0</v>
          </cell>
        </row>
        <row r="966">
          <cell r="E966">
            <v>0</v>
          </cell>
        </row>
      </sheetData>
      <sheetData sheetId="5" refreshError="1">
        <row r="17">
          <cell r="B17">
            <v>1</v>
          </cell>
          <cell r="C17" t="str">
            <v>MECANICO IV</v>
          </cell>
          <cell r="D17">
            <v>213845.76519813272</v>
          </cell>
          <cell r="E17">
            <v>27104.962500000001</v>
          </cell>
          <cell r="F17">
            <v>1</v>
          </cell>
          <cell r="G17">
            <v>213845.76519813272</v>
          </cell>
          <cell r="H17">
            <v>3</v>
          </cell>
        </row>
        <row r="18">
          <cell r="B18">
            <v>2</v>
          </cell>
          <cell r="C18" t="str">
            <v xml:space="preserve">AYUDANTE  </v>
          </cell>
          <cell r="D18">
            <v>241623.86494848778</v>
          </cell>
          <cell r="E18">
            <v>27104.962500000001</v>
          </cell>
          <cell r="G18">
            <v>241623.86494848778</v>
          </cell>
        </row>
        <row r="19">
          <cell r="B19">
            <v>3</v>
          </cell>
          <cell r="C19" t="str">
            <v>ALBAÑIL</v>
          </cell>
          <cell r="D19">
            <v>258026.88217624626</v>
          </cell>
          <cell r="E19">
            <v>32033.137500000001</v>
          </cell>
          <cell r="G19">
            <v>258026.88217624626</v>
          </cell>
        </row>
        <row r="20">
          <cell r="B20">
            <v>4</v>
          </cell>
          <cell r="C20" t="str">
            <v xml:space="preserve">MAESTRO </v>
          </cell>
          <cell r="D20">
            <v>276746.87235861871</v>
          </cell>
          <cell r="E20">
            <v>73922.625</v>
          </cell>
          <cell r="G20">
            <v>276746.87235861871</v>
          </cell>
        </row>
        <row r="21">
          <cell r="B21">
            <v>5</v>
          </cell>
          <cell r="C21" t="str">
            <v>CAPATAZ</v>
          </cell>
          <cell r="D21">
            <v>299585.60576838587</v>
          </cell>
          <cell r="E21">
            <v>73922.625</v>
          </cell>
          <cell r="G21">
            <v>299585.60576838587</v>
          </cell>
        </row>
        <row r="22">
          <cell r="B22">
            <v>6</v>
          </cell>
          <cell r="C22" t="str">
            <v>AYUDANTE ELÉCTRICO</v>
          </cell>
          <cell r="D22">
            <v>241623.86494848778</v>
          </cell>
          <cell r="G22">
            <v>241623.86494848778</v>
          </cell>
        </row>
        <row r="23">
          <cell r="B23">
            <v>7</v>
          </cell>
          <cell r="C23" t="str">
            <v>ELECTRICISTA 4</v>
          </cell>
          <cell r="D23">
            <v>242616.85335760814</v>
          </cell>
          <cell r="G23">
            <v>242616.85335760814</v>
          </cell>
        </row>
        <row r="24">
          <cell r="B24">
            <v>8</v>
          </cell>
          <cell r="C24" t="str">
            <v>ELECTRICISTA 3</v>
          </cell>
          <cell r="D24">
            <v>259284.66749446531</v>
          </cell>
          <cell r="G24">
            <v>259284.66749446531</v>
          </cell>
        </row>
        <row r="25">
          <cell r="B25">
            <v>9</v>
          </cell>
          <cell r="C25" t="str">
            <v>ELECTRICISTA 2</v>
          </cell>
          <cell r="D25">
            <v>278675.28463140316</v>
          </cell>
          <cell r="G25">
            <v>278675.28463140316</v>
          </cell>
        </row>
        <row r="26">
          <cell r="B26">
            <v>10</v>
          </cell>
          <cell r="C26" t="str">
            <v xml:space="preserve">ELECTRICISTA 1  </v>
          </cell>
          <cell r="D26">
            <v>300837.63463205937</v>
          </cell>
          <cell r="G26">
            <v>300837.63463205937</v>
          </cell>
        </row>
        <row r="27">
          <cell r="B27">
            <v>11</v>
          </cell>
          <cell r="C27" t="str">
            <v>TOPOGRAFO</v>
          </cell>
          <cell r="D27" t="e">
            <v>#N/A</v>
          </cell>
          <cell r="G27" t="e">
            <v>#N/A</v>
          </cell>
        </row>
        <row r="28">
          <cell r="B28">
            <v>12</v>
          </cell>
          <cell r="D28" t="e">
            <v>#N/A</v>
          </cell>
          <cell r="G28" t="e">
            <v>#N/A</v>
          </cell>
        </row>
        <row r="29">
          <cell r="B29">
            <v>13</v>
          </cell>
          <cell r="C29" t="str">
            <v>SOLDADOR B NO CONVENCIONAL</v>
          </cell>
          <cell r="D29">
            <v>146731.8683219424</v>
          </cell>
          <cell r="G29">
            <v>146731.8683219424</v>
          </cell>
        </row>
        <row r="30">
          <cell r="B30">
            <v>14</v>
          </cell>
          <cell r="C30" t="str">
            <v>AYUDANTE SOLDADURA NO CONVENIONAL</v>
          </cell>
          <cell r="D30">
            <v>131414.51968110685</v>
          </cell>
          <cell r="G30">
            <v>131414.51968110685</v>
          </cell>
        </row>
        <row r="31">
          <cell r="B31">
            <v>15</v>
          </cell>
          <cell r="C31" t="str">
            <v>AYUDANTE EQ. PESADO</v>
          </cell>
          <cell r="D31">
            <v>203440.55845785531</v>
          </cell>
          <cell r="G31">
            <v>203440.55845785531</v>
          </cell>
        </row>
        <row r="32">
          <cell r="B32">
            <v>16</v>
          </cell>
          <cell r="C32" t="str">
            <v>AYDANTE SOLDADURA</v>
          </cell>
          <cell r="D32">
            <v>216408.15075320046</v>
          </cell>
          <cell r="G32">
            <v>216408.15075320046</v>
          </cell>
        </row>
        <row r="33">
          <cell r="B33">
            <v>17</v>
          </cell>
          <cell r="C33" t="str">
            <v>OPERADOR EQ PESADO</v>
          </cell>
          <cell r="D33">
            <v>246486.72796026297</v>
          </cell>
          <cell r="G33">
            <v>246486.72796026297</v>
          </cell>
        </row>
        <row r="34">
          <cell r="B34">
            <v>18</v>
          </cell>
          <cell r="C34" t="str">
            <v>OBRERO AYUDANTE</v>
          </cell>
          <cell r="D34">
            <v>203440.55845785528</v>
          </cell>
          <cell r="G34">
            <v>203440.55845785528</v>
          </cell>
        </row>
        <row r="35">
          <cell r="B35">
            <v>19</v>
          </cell>
          <cell r="C35" t="str">
            <v>CHOFER</v>
          </cell>
          <cell r="D35">
            <v>229190.714477117</v>
          </cell>
          <cell r="G35">
            <v>229190.714477117</v>
          </cell>
        </row>
        <row r="36">
          <cell r="B36">
            <v>20</v>
          </cell>
          <cell r="C36" t="str">
            <v>SOLDADOR CALIFICADO</v>
          </cell>
          <cell r="D36">
            <v>300937.10227807995</v>
          </cell>
          <cell r="G36">
            <v>300937.10227807995</v>
          </cell>
        </row>
        <row r="37">
          <cell r="B37">
            <v>21</v>
          </cell>
          <cell r="C37" t="str">
            <v>SOLDADOR B</v>
          </cell>
          <cell r="D37">
            <v>249393.13181259044</v>
          </cell>
          <cell r="G37">
            <v>249393.13181259044</v>
          </cell>
        </row>
        <row r="38">
          <cell r="B38">
            <v>22</v>
          </cell>
          <cell r="C38" t="str">
            <v>TUBERO I</v>
          </cell>
          <cell r="D38">
            <v>249393.13181259044</v>
          </cell>
          <cell r="G38">
            <v>249393.13181259044</v>
          </cell>
        </row>
        <row r="39">
          <cell r="B39">
            <v>23</v>
          </cell>
          <cell r="C39" t="str">
            <v>TUBERO II</v>
          </cell>
          <cell r="D39">
            <v>232083.60500681191</v>
          </cell>
          <cell r="G39">
            <v>232083.60500681191</v>
          </cell>
        </row>
        <row r="40">
          <cell r="B40">
            <v>24</v>
          </cell>
          <cell r="C40" t="str">
            <v>SUPERVISOR SOLDADURA</v>
          </cell>
          <cell r="D40">
            <v>353886.74466325023</v>
          </cell>
          <cell r="G40">
            <v>353886.74466325023</v>
          </cell>
        </row>
        <row r="41">
          <cell r="B41">
            <v>25</v>
          </cell>
          <cell r="C41" t="str">
            <v>PINTOR I</v>
          </cell>
          <cell r="D41">
            <v>249393.13181259044</v>
          </cell>
          <cell r="G41">
            <v>249393.13181259044</v>
          </cell>
        </row>
        <row r="42">
          <cell r="B42">
            <v>26</v>
          </cell>
          <cell r="D42" t="e">
            <v>#N/A</v>
          </cell>
          <cell r="G42" t="e">
            <v>#N/A</v>
          </cell>
        </row>
        <row r="43">
          <cell r="B43">
            <v>27</v>
          </cell>
          <cell r="D43" t="e">
            <v>#N/A</v>
          </cell>
          <cell r="G43" t="e">
            <v>#N/A</v>
          </cell>
        </row>
        <row r="44">
          <cell r="B44">
            <v>28</v>
          </cell>
          <cell r="D44">
            <v>0</v>
          </cell>
        </row>
        <row r="45">
          <cell r="B45">
            <v>29</v>
          </cell>
          <cell r="D45">
            <v>0</v>
          </cell>
        </row>
        <row r="46">
          <cell r="B46">
            <v>30</v>
          </cell>
          <cell r="D46">
            <v>0</v>
          </cell>
        </row>
        <row r="47">
          <cell r="B47">
            <v>31</v>
          </cell>
          <cell r="D47">
            <v>0</v>
          </cell>
        </row>
        <row r="48">
          <cell r="B48">
            <v>32</v>
          </cell>
          <cell r="D48">
            <v>0</v>
          </cell>
        </row>
        <row r="49">
          <cell r="B49">
            <v>33</v>
          </cell>
          <cell r="D49">
            <v>0</v>
          </cell>
        </row>
        <row r="50">
          <cell r="B50">
            <v>34</v>
          </cell>
          <cell r="D50">
            <v>0</v>
          </cell>
        </row>
        <row r="51">
          <cell r="B51">
            <v>35</v>
          </cell>
          <cell r="D51">
            <v>0</v>
          </cell>
        </row>
        <row r="52">
          <cell r="B52">
            <v>36</v>
          </cell>
          <cell r="D52">
            <v>0</v>
          </cell>
        </row>
        <row r="53">
          <cell r="B53">
            <v>37</v>
          </cell>
          <cell r="D53">
            <v>0</v>
          </cell>
        </row>
        <row r="54">
          <cell r="B54">
            <v>38</v>
          </cell>
          <cell r="D54">
            <v>0</v>
          </cell>
        </row>
        <row r="55">
          <cell r="B55">
            <v>39</v>
          </cell>
          <cell r="D55">
            <v>0</v>
          </cell>
        </row>
        <row r="56">
          <cell r="B56">
            <v>40</v>
          </cell>
          <cell r="D56">
            <v>0</v>
          </cell>
        </row>
        <row r="57">
          <cell r="B57">
            <v>41</v>
          </cell>
          <cell r="D57">
            <v>0</v>
          </cell>
        </row>
        <row r="58">
          <cell r="B58">
            <v>42</v>
          </cell>
          <cell r="D58">
            <v>0</v>
          </cell>
        </row>
        <row r="59">
          <cell r="B59">
            <v>43</v>
          </cell>
          <cell r="D59">
            <v>0</v>
          </cell>
        </row>
        <row r="60">
          <cell r="B60">
            <v>44</v>
          </cell>
          <cell r="D60">
            <v>0</v>
          </cell>
        </row>
        <row r="61">
          <cell r="B61">
            <v>45</v>
          </cell>
          <cell r="D61">
            <v>0</v>
          </cell>
        </row>
        <row r="62">
          <cell r="B62">
            <v>46</v>
          </cell>
          <cell r="D62">
            <v>0</v>
          </cell>
        </row>
        <row r="63">
          <cell r="B63">
            <v>47</v>
          </cell>
          <cell r="D63">
            <v>0</v>
          </cell>
        </row>
        <row r="64">
          <cell r="B64">
            <v>48</v>
          </cell>
          <cell r="D64">
            <v>0</v>
          </cell>
        </row>
        <row r="65">
          <cell r="B65">
            <v>49</v>
          </cell>
          <cell r="D65">
            <v>0</v>
          </cell>
        </row>
        <row r="66">
          <cell r="B66">
            <v>50</v>
          </cell>
          <cell r="D66">
            <v>0</v>
          </cell>
        </row>
        <row r="67">
          <cell r="B67">
            <v>51</v>
          </cell>
          <cell r="D67">
            <v>0</v>
          </cell>
        </row>
        <row r="68">
          <cell r="B68">
            <v>52</v>
          </cell>
          <cell r="D68">
            <v>0</v>
          </cell>
        </row>
      </sheetData>
      <sheetData sheetId="6" refreshError="1"/>
      <sheetData sheetId="7" refreshError="1">
        <row r="19">
          <cell r="B19">
            <v>1</v>
          </cell>
          <cell r="C19" t="str">
            <v>Motobomba 4x4</v>
          </cell>
          <cell r="D19" t="str">
            <v>8 HP</v>
          </cell>
          <cell r="E19">
            <v>35000</v>
          </cell>
          <cell r="F19">
            <v>35000</v>
          </cell>
          <cell r="H19">
            <v>35000</v>
          </cell>
          <cell r="J19" t="str">
            <v>E</v>
          </cell>
        </row>
        <row r="20">
          <cell r="B20">
            <v>2</v>
          </cell>
          <cell r="C20" t="str">
            <v>Bomba de Agua Alta Presion</v>
          </cell>
          <cell r="D20" t="str">
            <v>P.H.</v>
          </cell>
          <cell r="E20">
            <v>0</v>
          </cell>
          <cell r="F20">
            <v>240000</v>
          </cell>
          <cell r="J20" t="str">
            <v>E</v>
          </cell>
        </row>
        <row r="21">
          <cell r="B21">
            <v>3</v>
          </cell>
          <cell r="C21" t="str">
            <v>Bulldozer     1992 *</v>
          </cell>
          <cell r="D21" t="str">
            <v>D-5 H</v>
          </cell>
          <cell r="E21">
            <v>0</v>
          </cell>
          <cell r="F21">
            <v>1600000</v>
          </cell>
          <cell r="J21" t="str">
            <v>E</v>
          </cell>
        </row>
        <row r="22">
          <cell r="B22">
            <v>4</v>
          </cell>
          <cell r="C22" t="str">
            <v xml:space="preserve">Bulldozer  </v>
          </cell>
          <cell r="D22" t="str">
            <v>D-8 H</v>
          </cell>
          <cell r="E22">
            <v>0</v>
          </cell>
          <cell r="F22">
            <v>1400000</v>
          </cell>
          <cell r="J22" t="str">
            <v>E</v>
          </cell>
        </row>
        <row r="23">
          <cell r="B23">
            <v>5</v>
          </cell>
          <cell r="C23" t="str">
            <v>Caja de Herramientas</v>
          </cell>
          <cell r="D23" t="str">
            <v>-</v>
          </cell>
          <cell r="E23">
            <v>0</v>
          </cell>
          <cell r="F23">
            <v>0</v>
          </cell>
          <cell r="J23" t="str">
            <v>E</v>
          </cell>
        </row>
        <row r="24">
          <cell r="B24">
            <v>6</v>
          </cell>
          <cell r="C24" t="str">
            <v>Cama alta</v>
          </cell>
          <cell r="D24" t="str">
            <v>-</v>
          </cell>
          <cell r="E24">
            <v>0</v>
          </cell>
          <cell r="F24">
            <v>400000</v>
          </cell>
          <cell r="J24" t="str">
            <v>E</v>
          </cell>
        </row>
        <row r="25">
          <cell r="B25">
            <v>7</v>
          </cell>
          <cell r="C25" t="str">
            <v>Cama baja</v>
          </cell>
          <cell r="D25" t="str">
            <v>-</v>
          </cell>
          <cell r="E25">
            <v>140456</v>
          </cell>
          <cell r="F25">
            <v>400000</v>
          </cell>
          <cell r="H25">
            <v>140456</v>
          </cell>
          <cell r="J25" t="str">
            <v>E</v>
          </cell>
        </row>
        <row r="26">
          <cell r="B26">
            <v>8</v>
          </cell>
          <cell r="C26" t="str">
            <v>Camión 350</v>
          </cell>
          <cell r="E26">
            <v>90000</v>
          </cell>
          <cell r="F26">
            <v>90000</v>
          </cell>
          <cell r="H26">
            <v>90000</v>
          </cell>
          <cell r="J26" t="str">
            <v>E</v>
          </cell>
        </row>
        <row r="27">
          <cell r="B27">
            <v>9</v>
          </cell>
          <cell r="C27" t="str">
            <v xml:space="preserve">Camionetas </v>
          </cell>
          <cell r="E27">
            <v>123567</v>
          </cell>
          <cell r="F27">
            <v>80000</v>
          </cell>
          <cell r="H27">
            <v>123567</v>
          </cell>
          <cell r="J27" t="str">
            <v>E</v>
          </cell>
        </row>
        <row r="28">
          <cell r="B28">
            <v>10</v>
          </cell>
          <cell r="C28" t="str">
            <v>CANGURO</v>
          </cell>
          <cell r="E28">
            <v>73600</v>
          </cell>
          <cell r="F28">
            <v>73600</v>
          </cell>
          <cell r="H28">
            <v>73600</v>
          </cell>
          <cell r="J28" t="str">
            <v>E</v>
          </cell>
        </row>
        <row r="29">
          <cell r="B29">
            <v>11</v>
          </cell>
          <cell r="C29" t="str">
            <v>Bob Cat excavadora</v>
          </cell>
          <cell r="D29" t="str">
            <v>Bobcat</v>
          </cell>
          <cell r="E29">
            <v>250000</v>
          </cell>
          <cell r="F29">
            <v>100000</v>
          </cell>
          <cell r="H29">
            <v>250000</v>
          </cell>
          <cell r="J29" t="str">
            <v>E</v>
          </cell>
        </row>
        <row r="30">
          <cell r="B30">
            <v>12</v>
          </cell>
          <cell r="C30" t="str">
            <v xml:space="preserve">Cargadora  </v>
          </cell>
          <cell r="D30" t="str">
            <v>950F</v>
          </cell>
          <cell r="E30">
            <v>0</v>
          </cell>
          <cell r="F30">
            <v>240000</v>
          </cell>
          <cell r="J30" t="str">
            <v>E</v>
          </cell>
        </row>
        <row r="31">
          <cell r="B31">
            <v>13</v>
          </cell>
          <cell r="C31" t="str">
            <v>carro tanque</v>
          </cell>
          <cell r="E31">
            <v>0</v>
          </cell>
          <cell r="F31">
            <v>133333.33333333334</v>
          </cell>
          <cell r="J31" t="str">
            <v>E</v>
          </cell>
        </row>
        <row r="32">
          <cell r="B32">
            <v>14</v>
          </cell>
          <cell r="C32" t="str">
            <v>Compactador manual</v>
          </cell>
          <cell r="D32" t="str">
            <v>-</v>
          </cell>
          <cell r="E32">
            <v>0</v>
          </cell>
          <cell r="F32">
            <v>96000</v>
          </cell>
          <cell r="J32" t="str">
            <v>E</v>
          </cell>
        </row>
        <row r="33">
          <cell r="B33">
            <v>15</v>
          </cell>
          <cell r="C33" t="str">
            <v>Compresor</v>
          </cell>
          <cell r="D33" t="str">
            <v>-</v>
          </cell>
          <cell r="E33">
            <v>465905.44549961388</v>
          </cell>
          <cell r="F33">
            <v>250000</v>
          </cell>
          <cell r="H33">
            <v>465905.44549961388</v>
          </cell>
          <cell r="I33">
            <v>0</v>
          </cell>
          <cell r="J33" t="str">
            <v>H</v>
          </cell>
        </row>
        <row r="34">
          <cell r="B34">
            <v>16</v>
          </cell>
          <cell r="C34" t="str">
            <v>Containers</v>
          </cell>
          <cell r="D34" t="str">
            <v>-</v>
          </cell>
          <cell r="E34">
            <v>0</v>
          </cell>
          <cell r="F34">
            <v>240000</v>
          </cell>
        </row>
        <row r="35">
          <cell r="B35">
            <v>17</v>
          </cell>
          <cell r="C35" t="str">
            <v>Entibado</v>
          </cell>
          <cell r="D35" t="str">
            <v>Global</v>
          </cell>
          <cell r="E35">
            <v>10000</v>
          </cell>
          <cell r="F35">
            <v>10000</v>
          </cell>
          <cell r="H35">
            <v>10000</v>
          </cell>
          <cell r="J35" t="str">
            <v>E</v>
          </cell>
        </row>
        <row r="36">
          <cell r="B36">
            <v>18</v>
          </cell>
          <cell r="C36" t="str">
            <v>Equipo Topografia</v>
          </cell>
          <cell r="D36" t="str">
            <v>-</v>
          </cell>
          <cell r="E36">
            <v>0</v>
          </cell>
          <cell r="F36">
            <v>100000</v>
          </cell>
          <cell r="J36" t="str">
            <v>E</v>
          </cell>
        </row>
        <row r="37">
          <cell r="B37">
            <v>19</v>
          </cell>
          <cell r="C37" t="str">
            <v>FORMALETA</v>
          </cell>
          <cell r="D37" t="str">
            <v>M2</v>
          </cell>
          <cell r="E37">
            <v>0</v>
          </cell>
          <cell r="F37">
            <v>6500</v>
          </cell>
          <cell r="J37" t="str">
            <v>E</v>
          </cell>
        </row>
        <row r="38">
          <cell r="B38">
            <v>20</v>
          </cell>
          <cell r="C38" t="str">
            <v>Generador</v>
          </cell>
          <cell r="D38" t="str">
            <v>5.6kw</v>
          </cell>
          <cell r="E38">
            <v>50000</v>
          </cell>
          <cell r="F38">
            <v>50000</v>
          </cell>
          <cell r="H38">
            <v>50000</v>
          </cell>
          <cell r="J38" t="str">
            <v>E</v>
          </cell>
        </row>
        <row r="39">
          <cell r="B39">
            <v>21</v>
          </cell>
          <cell r="C39" t="str">
            <v>Grua Hidraulica</v>
          </cell>
          <cell r="D39" t="str">
            <v>18 Ton</v>
          </cell>
          <cell r="E39">
            <v>0</v>
          </cell>
          <cell r="F39">
            <v>240000</v>
          </cell>
          <cell r="J39" t="str">
            <v>E</v>
          </cell>
        </row>
        <row r="40">
          <cell r="B40">
            <v>22</v>
          </cell>
          <cell r="C40" t="str">
            <v>Grua Hidraulica</v>
          </cell>
          <cell r="D40" t="str">
            <v>30 ton</v>
          </cell>
          <cell r="E40">
            <v>0</v>
          </cell>
          <cell r="F40">
            <v>320000</v>
          </cell>
          <cell r="J40" t="str">
            <v>E</v>
          </cell>
        </row>
        <row r="41">
          <cell r="B41">
            <v>23</v>
          </cell>
          <cell r="C41" t="str">
            <v>Grua Hidraulica</v>
          </cell>
          <cell r="D41" t="str">
            <v>40 Ton</v>
          </cell>
          <cell r="E41">
            <v>0</v>
          </cell>
          <cell r="F41">
            <v>0</v>
          </cell>
          <cell r="J41" t="str">
            <v>E</v>
          </cell>
        </row>
        <row r="42">
          <cell r="B42">
            <v>24</v>
          </cell>
          <cell r="C42" t="str">
            <v>Herramienta menor</v>
          </cell>
          <cell r="D42" t="str">
            <v>Global</v>
          </cell>
          <cell r="E42">
            <v>25000</v>
          </cell>
          <cell r="F42">
            <v>25000</v>
          </cell>
          <cell r="H42">
            <v>25000</v>
          </cell>
          <cell r="J42" t="str">
            <v>H</v>
          </cell>
        </row>
        <row r="43">
          <cell r="B43">
            <v>25</v>
          </cell>
          <cell r="C43" t="str">
            <v>HOLYDAY DETECTOR</v>
          </cell>
          <cell r="E43">
            <v>0</v>
          </cell>
          <cell r="J43" t="str">
            <v>E</v>
          </cell>
        </row>
        <row r="44">
          <cell r="B44">
            <v>26</v>
          </cell>
          <cell r="C44" t="str">
            <v>Mezcladora</v>
          </cell>
          <cell r="D44" t="str">
            <v>2 Sacos</v>
          </cell>
          <cell r="E44">
            <v>57836.417142857143</v>
          </cell>
          <cell r="F44">
            <v>90000</v>
          </cell>
          <cell r="H44">
            <v>57836.417142857143</v>
          </cell>
          <cell r="J44" t="str">
            <v>E</v>
          </cell>
        </row>
        <row r="45">
          <cell r="B45">
            <v>27</v>
          </cell>
          <cell r="C45" t="str">
            <v>minicargador</v>
          </cell>
          <cell r="E45">
            <v>0</v>
          </cell>
          <cell r="F45">
            <v>320000</v>
          </cell>
          <cell r="J45" t="str">
            <v>E</v>
          </cell>
        </row>
        <row r="46">
          <cell r="B46">
            <v>28</v>
          </cell>
          <cell r="C46" t="str">
            <v xml:space="preserve">Motoniveladora     </v>
          </cell>
          <cell r="D46" t="str">
            <v>120 G</v>
          </cell>
          <cell r="E46">
            <v>752983.94160857645</v>
          </cell>
          <cell r="F46">
            <v>600000</v>
          </cell>
          <cell r="H46">
            <v>752983.94160857645</v>
          </cell>
          <cell r="I46">
            <v>1280000</v>
          </cell>
          <cell r="J46" t="str">
            <v>E</v>
          </cell>
        </row>
        <row r="47">
          <cell r="B47">
            <v>29</v>
          </cell>
          <cell r="C47" t="str">
            <v>Retroexcavadora    PEQUEÑA</v>
          </cell>
          <cell r="E47">
            <v>0</v>
          </cell>
          <cell r="F47">
            <v>218181.81818181818</v>
          </cell>
          <cell r="J47" t="str">
            <v>E</v>
          </cell>
        </row>
        <row r="48">
          <cell r="B48">
            <v>30</v>
          </cell>
          <cell r="C48" t="str">
            <v xml:space="preserve">Retroexcavadora   </v>
          </cell>
          <cell r="D48">
            <v>320</v>
          </cell>
          <cell r="E48">
            <v>684731.62893429107</v>
          </cell>
          <cell r="F48">
            <v>540000</v>
          </cell>
          <cell r="H48">
            <v>684731.62893429107</v>
          </cell>
          <cell r="I48">
            <v>1120000</v>
          </cell>
          <cell r="J48" t="str">
            <v>E</v>
          </cell>
        </row>
        <row r="49">
          <cell r="B49">
            <v>31</v>
          </cell>
          <cell r="C49" t="str">
            <v>Retroexcavadora  Hitachi</v>
          </cell>
          <cell r="D49" t="str">
            <v>EX 200B</v>
          </cell>
          <cell r="E49">
            <v>1138343.575894291</v>
          </cell>
          <cell r="F49">
            <v>360000</v>
          </cell>
          <cell r="H49">
            <v>1138343.575894291</v>
          </cell>
          <cell r="I49">
            <v>1120000</v>
          </cell>
          <cell r="J49" t="str">
            <v>E</v>
          </cell>
        </row>
        <row r="50">
          <cell r="B50">
            <v>32</v>
          </cell>
          <cell r="C50" t="str">
            <v xml:space="preserve">Rodillo Vibratorio    </v>
          </cell>
          <cell r="D50" t="str">
            <v>CA 15</v>
          </cell>
          <cell r="E50">
            <v>522098.53671190911</v>
          </cell>
          <cell r="F50">
            <v>499910</v>
          </cell>
          <cell r="H50">
            <v>522098.53671190911</v>
          </cell>
          <cell r="I50">
            <v>0</v>
          </cell>
          <cell r="J50" t="str">
            <v>E</v>
          </cell>
        </row>
        <row r="51">
          <cell r="B51">
            <v>33</v>
          </cell>
          <cell r="C51" t="str">
            <v>Side Boom  1980 *</v>
          </cell>
          <cell r="D51">
            <v>572</v>
          </cell>
          <cell r="E51">
            <v>0</v>
          </cell>
          <cell r="F51">
            <v>649884</v>
          </cell>
          <cell r="J51" t="str">
            <v>E</v>
          </cell>
        </row>
        <row r="52">
          <cell r="B52">
            <v>34</v>
          </cell>
          <cell r="C52" t="str">
            <v>Side Boom  571</v>
          </cell>
          <cell r="D52">
            <v>571</v>
          </cell>
          <cell r="E52">
            <v>0</v>
          </cell>
          <cell r="F52">
            <v>714872</v>
          </cell>
          <cell r="J52" t="str">
            <v>E</v>
          </cell>
        </row>
        <row r="53">
          <cell r="B53">
            <v>35</v>
          </cell>
          <cell r="C53" t="str">
            <v>Torres de iluminación</v>
          </cell>
          <cell r="E53">
            <v>0</v>
          </cell>
          <cell r="F53">
            <v>8333.3333333333339</v>
          </cell>
          <cell r="J53" t="str">
            <v>E</v>
          </cell>
        </row>
        <row r="54">
          <cell r="B54">
            <v>36</v>
          </cell>
          <cell r="C54" t="str">
            <v>TRANSPORTE DE MATERIAL</v>
          </cell>
          <cell r="D54" t="str">
            <v>VIAJE</v>
          </cell>
          <cell r="E54">
            <v>0</v>
          </cell>
          <cell r="F54">
            <v>45000</v>
          </cell>
          <cell r="J54" t="str">
            <v>E</v>
          </cell>
        </row>
        <row r="55">
          <cell r="B55">
            <v>37</v>
          </cell>
          <cell r="C55" t="str">
            <v>TRANSPORTE PESO TON /KM</v>
          </cell>
          <cell r="D55" t="str">
            <v>TON/KM</v>
          </cell>
          <cell r="E55">
            <v>1481.4814814814815</v>
          </cell>
          <cell r="F55">
            <v>1200</v>
          </cell>
          <cell r="H55">
            <v>1481.4814814814815</v>
          </cell>
          <cell r="J55" t="str">
            <v>E</v>
          </cell>
        </row>
        <row r="56">
          <cell r="B56">
            <v>38</v>
          </cell>
          <cell r="C56" t="str">
            <v>TRANSPORTE VOLUMEN M3/KM</v>
          </cell>
          <cell r="D56" t="str">
            <v>M3/KM</v>
          </cell>
          <cell r="E56">
            <v>700</v>
          </cell>
          <cell r="F56">
            <v>304</v>
          </cell>
          <cell r="H56">
            <v>700</v>
          </cell>
          <cell r="J56" t="str">
            <v>E</v>
          </cell>
        </row>
        <row r="57">
          <cell r="B57">
            <v>39</v>
          </cell>
          <cell r="C57" t="str">
            <v>Vibrador</v>
          </cell>
          <cell r="D57" t="str">
            <v>-</v>
          </cell>
          <cell r="E57">
            <v>29509.600000000006</v>
          </cell>
          <cell r="F57">
            <v>18240</v>
          </cell>
          <cell r="H57">
            <v>29509.600000000006</v>
          </cell>
          <cell r="I57">
            <v>0</v>
          </cell>
          <cell r="J57" t="str">
            <v>E</v>
          </cell>
        </row>
        <row r="58">
          <cell r="B58">
            <v>40</v>
          </cell>
          <cell r="C58" t="str">
            <v xml:space="preserve">Volquetas  </v>
          </cell>
          <cell r="E58">
            <v>607904.60479557095</v>
          </cell>
          <cell r="F58">
            <v>250000</v>
          </cell>
          <cell r="H58">
            <v>705169.34156286228</v>
          </cell>
          <cell r="I58">
            <v>960000</v>
          </cell>
          <cell r="J58" t="str">
            <v>E</v>
          </cell>
        </row>
        <row r="59">
          <cell r="B59">
            <v>41</v>
          </cell>
          <cell r="C59" t="str">
            <v>EQUIPO DE BOMBEO</v>
          </cell>
          <cell r="D59" t="str">
            <v>M3</v>
          </cell>
          <cell r="E59">
            <v>0</v>
          </cell>
          <cell r="F59">
            <v>18000</v>
          </cell>
          <cell r="J59" t="str">
            <v>E</v>
          </cell>
        </row>
        <row r="60">
          <cell r="B60">
            <v>42</v>
          </cell>
          <cell r="C60" t="str">
            <v>Cortadora</v>
          </cell>
          <cell r="E60">
            <v>407317.05671190913</v>
          </cell>
          <cell r="F60">
            <v>60000</v>
          </cell>
          <cell r="H60">
            <v>407317.05671190913</v>
          </cell>
          <cell r="I60">
            <v>0</v>
          </cell>
        </row>
        <row r="61">
          <cell r="B61">
            <v>43</v>
          </cell>
          <cell r="C61" t="str">
            <v>Volqueta 7 m3</v>
          </cell>
          <cell r="E61">
            <v>688000</v>
          </cell>
          <cell r="H61">
            <v>688000</v>
          </cell>
          <cell r="J61" t="str">
            <v>E</v>
          </cell>
        </row>
        <row r="62">
          <cell r="B62">
            <v>44</v>
          </cell>
          <cell r="C62" t="str">
            <v>Equipo Soldadura</v>
          </cell>
          <cell r="E62">
            <v>35000</v>
          </cell>
          <cell r="H62">
            <v>35000</v>
          </cell>
          <cell r="J62" t="str">
            <v>E</v>
          </cell>
        </row>
        <row r="63">
          <cell r="B63">
            <v>45</v>
          </cell>
          <cell r="C63" t="str">
            <v>Equipo Oxicorte</v>
          </cell>
          <cell r="E63">
            <v>2500</v>
          </cell>
          <cell r="H63">
            <v>2500</v>
          </cell>
          <cell r="J63" t="str">
            <v>E</v>
          </cell>
        </row>
        <row r="64">
          <cell r="B64">
            <v>46</v>
          </cell>
          <cell r="C64" t="str">
            <v>Platina de 2"X3/16" *6 mts.</v>
          </cell>
          <cell r="E64">
            <v>3111.12</v>
          </cell>
          <cell r="H64">
            <v>3111.12</v>
          </cell>
          <cell r="J64" t="str">
            <v>E</v>
          </cell>
        </row>
        <row r="65">
          <cell r="B65">
            <v>47</v>
          </cell>
          <cell r="C65" t="str">
            <v>Doblatubo</v>
          </cell>
          <cell r="E65">
            <v>1100000</v>
          </cell>
          <cell r="H65">
            <v>1100000</v>
          </cell>
          <cell r="J65" t="str">
            <v>H</v>
          </cell>
        </row>
        <row r="66">
          <cell r="B66">
            <v>48</v>
          </cell>
          <cell r="C66" t="str">
            <v>Camión con grúa de  1,5 toneladas</v>
          </cell>
          <cell r="E66">
            <v>392000</v>
          </cell>
          <cell r="H66">
            <v>392000</v>
          </cell>
          <cell r="J66" t="str">
            <v>E</v>
          </cell>
        </row>
        <row r="67">
          <cell r="B67">
            <v>49</v>
          </cell>
          <cell r="C67" t="str">
            <v>Maquina de soldar diesel sobre llantas, 350 Amp</v>
          </cell>
          <cell r="E67">
            <v>33096</v>
          </cell>
          <cell r="H67">
            <v>33096</v>
          </cell>
          <cell r="J67">
            <v>0</v>
          </cell>
        </row>
        <row r="68">
          <cell r="B68">
            <v>50</v>
          </cell>
          <cell r="C68" t="str">
            <v>Campero 4x4 modelo 2001 o posterior</v>
          </cell>
          <cell r="E68">
            <v>66480</v>
          </cell>
          <cell r="H68">
            <v>66480</v>
          </cell>
          <cell r="J68">
            <v>0</v>
          </cell>
        </row>
        <row r="69">
          <cell r="B69">
            <v>51</v>
          </cell>
          <cell r="C69" t="str">
            <v>Herramienta menor mecánica</v>
          </cell>
          <cell r="E69">
            <v>19800</v>
          </cell>
          <cell r="H69">
            <v>19800</v>
          </cell>
          <cell r="J69">
            <v>0</v>
          </cell>
        </row>
        <row r="70">
          <cell r="B70">
            <v>52</v>
          </cell>
          <cell r="C70" t="str">
            <v>Pulidora eléctrica</v>
          </cell>
          <cell r="E70">
            <v>17656</v>
          </cell>
          <cell r="H70">
            <v>17656</v>
          </cell>
          <cell r="J70">
            <v>0</v>
          </cell>
        </row>
        <row r="71">
          <cell r="B71">
            <v>53</v>
          </cell>
          <cell r="C71" t="str">
            <v>Retroexcavadora 124 a 140 HP</v>
          </cell>
          <cell r="D71" t="str">
            <v>X-200</v>
          </cell>
          <cell r="E71">
            <v>165968</v>
          </cell>
          <cell r="H71">
            <v>165968</v>
          </cell>
          <cell r="J71">
            <v>0</v>
          </cell>
        </row>
        <row r="72">
          <cell r="B72">
            <v>54</v>
          </cell>
          <cell r="C72" t="str">
            <v>Camión doble transmisión, con grua pescante</v>
          </cell>
          <cell r="D72" t="str">
            <v>6 ton</v>
          </cell>
          <cell r="E72">
            <v>108208</v>
          </cell>
          <cell r="H72">
            <v>108208</v>
          </cell>
          <cell r="J72">
            <v>0</v>
          </cell>
        </row>
        <row r="73">
          <cell r="B73">
            <v>55</v>
          </cell>
          <cell r="C73" t="str">
            <v>Compresor de aire diesel y 60 metros de manguera</v>
          </cell>
          <cell r="E73">
            <v>92112</v>
          </cell>
          <cell r="H73">
            <v>92112</v>
          </cell>
          <cell r="J73">
            <v>0</v>
          </cell>
        </row>
        <row r="74">
          <cell r="B74">
            <v>56</v>
          </cell>
          <cell r="C74" t="str">
            <v>Dobladora de tubos</v>
          </cell>
          <cell r="E74">
            <v>144488</v>
          </cell>
          <cell r="H74">
            <v>144488</v>
          </cell>
          <cell r="J74">
            <v>0</v>
          </cell>
        </row>
        <row r="75">
          <cell r="B75">
            <v>57</v>
          </cell>
          <cell r="C75" t="str">
            <v>Equipo de oxicorte completo</v>
          </cell>
          <cell r="E75">
            <v>61992</v>
          </cell>
          <cell r="H75">
            <v>61992</v>
          </cell>
          <cell r="J75">
            <v>0</v>
          </cell>
        </row>
        <row r="76">
          <cell r="B76">
            <v>58</v>
          </cell>
          <cell r="C76" t="str">
            <v>Tractor sobre oruga con winche 135 a 150 HP</v>
          </cell>
          <cell r="E76">
            <v>114000</v>
          </cell>
          <cell r="H76">
            <v>114000</v>
          </cell>
          <cell r="J76">
            <v>0</v>
          </cell>
        </row>
        <row r="77">
          <cell r="B77">
            <v>59</v>
          </cell>
          <cell r="C77" t="str">
            <v>Motobomba Diesel de 3'' 9HP y 250GPM</v>
          </cell>
          <cell r="E77">
            <v>4544</v>
          </cell>
          <cell r="H77">
            <v>4544</v>
          </cell>
        </row>
        <row r="78">
          <cell r="B78">
            <v>60</v>
          </cell>
          <cell r="C78" t="str">
            <v>Instrumentos de medicion</v>
          </cell>
          <cell r="E78">
            <v>57888</v>
          </cell>
          <cell r="H78">
            <v>57888</v>
          </cell>
        </row>
        <row r="79">
          <cell r="B79">
            <v>61</v>
          </cell>
          <cell r="C79" t="str">
            <v>Herramienta menor electricista</v>
          </cell>
          <cell r="E79">
            <v>41680</v>
          </cell>
          <cell r="H79">
            <v>41680</v>
          </cell>
        </row>
        <row r="80">
          <cell r="B80">
            <v>62</v>
          </cell>
          <cell r="C80" t="str">
            <v>Mezcladora de concreto 6 pies cubicos</v>
          </cell>
          <cell r="E80">
            <v>28528</v>
          </cell>
          <cell r="H80">
            <v>28528</v>
          </cell>
        </row>
        <row r="81">
          <cell r="B81">
            <v>63</v>
          </cell>
          <cell r="C81" t="str">
            <v>Herramienta menor Geotecnia-civ</v>
          </cell>
          <cell r="E81">
            <v>46312</v>
          </cell>
          <cell r="H81">
            <v>46312</v>
          </cell>
        </row>
        <row r="82">
          <cell r="B82">
            <v>64</v>
          </cell>
          <cell r="C82" t="str">
            <v>Canoa con motor fuera de borda</v>
          </cell>
          <cell r="E82">
            <v>120000</v>
          </cell>
          <cell r="H82">
            <v>120000</v>
          </cell>
        </row>
        <row r="83">
          <cell r="B83">
            <v>65</v>
          </cell>
          <cell r="C83" t="str">
            <v>Guadañadora (Incluye hilo, cuchillas y combustible)</v>
          </cell>
          <cell r="E83">
            <v>6700</v>
          </cell>
          <cell r="H83">
            <v>6700</v>
          </cell>
          <cell r="J83" t="str">
            <v>E</v>
          </cell>
        </row>
        <row r="84">
          <cell r="B84">
            <v>66</v>
          </cell>
          <cell r="C84" t="str">
            <v>Fumigadora con tanque de espalda (Incluye combustible y herbicida)</v>
          </cell>
          <cell r="E84">
            <v>4000</v>
          </cell>
          <cell r="H84">
            <v>4000</v>
          </cell>
          <cell r="J84" t="str">
            <v>E</v>
          </cell>
        </row>
        <row r="85">
          <cell r="B85">
            <v>67</v>
          </cell>
          <cell r="E85">
            <v>0</v>
          </cell>
        </row>
        <row r="86">
          <cell r="B86">
            <v>68</v>
          </cell>
          <cell r="E86">
            <v>0</v>
          </cell>
        </row>
        <row r="87">
          <cell r="B87">
            <v>69</v>
          </cell>
          <cell r="E87">
            <v>0</v>
          </cell>
        </row>
        <row r="88">
          <cell r="B88">
            <v>70</v>
          </cell>
          <cell r="E88">
            <v>0</v>
          </cell>
        </row>
        <row r="89">
          <cell r="B89">
            <v>71</v>
          </cell>
          <cell r="E89">
            <v>0</v>
          </cell>
        </row>
        <row r="90">
          <cell r="B90">
            <v>72</v>
          </cell>
          <cell r="E90">
            <v>0</v>
          </cell>
        </row>
        <row r="91">
          <cell r="B91">
            <v>73</v>
          </cell>
          <cell r="E91">
            <v>0</v>
          </cell>
        </row>
        <row r="92">
          <cell r="B92">
            <v>74</v>
          </cell>
          <cell r="E92">
            <v>0</v>
          </cell>
        </row>
        <row r="93">
          <cell r="B93">
            <v>76</v>
          </cell>
          <cell r="E93">
            <v>0</v>
          </cell>
        </row>
        <row r="94">
          <cell r="B94">
            <v>77</v>
          </cell>
          <cell r="E94">
            <v>0</v>
          </cell>
        </row>
        <row r="95">
          <cell r="B95">
            <v>78</v>
          </cell>
          <cell r="E95">
            <v>0</v>
          </cell>
        </row>
        <row r="96">
          <cell r="B96">
            <v>79</v>
          </cell>
          <cell r="E96">
            <v>0</v>
          </cell>
        </row>
        <row r="97">
          <cell r="B97">
            <v>81</v>
          </cell>
          <cell r="E97">
            <v>0</v>
          </cell>
        </row>
        <row r="98">
          <cell r="B98">
            <v>82</v>
          </cell>
          <cell r="E98">
            <v>0</v>
          </cell>
        </row>
        <row r="99">
          <cell r="B99">
            <v>83</v>
          </cell>
          <cell r="E99">
            <v>0</v>
          </cell>
        </row>
        <row r="100">
          <cell r="B100">
            <v>84</v>
          </cell>
          <cell r="E100">
            <v>0</v>
          </cell>
        </row>
        <row r="101">
          <cell r="B101">
            <v>85</v>
          </cell>
          <cell r="E101">
            <v>0</v>
          </cell>
        </row>
        <row r="102">
          <cell r="B102">
            <v>86</v>
          </cell>
          <cell r="E102">
            <v>0</v>
          </cell>
        </row>
        <row r="103">
          <cell r="B103">
            <v>87</v>
          </cell>
          <cell r="E103">
            <v>0</v>
          </cell>
        </row>
        <row r="104">
          <cell r="B104">
            <v>88</v>
          </cell>
          <cell r="E104">
            <v>0</v>
          </cell>
        </row>
        <row r="105">
          <cell r="B105">
            <v>89</v>
          </cell>
          <cell r="E105">
            <v>0</v>
          </cell>
        </row>
        <row r="106">
          <cell r="B106">
            <v>90</v>
          </cell>
          <cell r="E106">
            <v>0</v>
          </cell>
        </row>
        <row r="107">
          <cell r="B107">
            <v>91</v>
          </cell>
          <cell r="E107">
            <v>0</v>
          </cell>
        </row>
        <row r="108">
          <cell r="B108">
            <v>92</v>
          </cell>
          <cell r="E108">
            <v>0</v>
          </cell>
        </row>
        <row r="109">
          <cell r="B109">
            <v>93</v>
          </cell>
          <cell r="E109">
            <v>0</v>
          </cell>
        </row>
        <row r="110">
          <cell r="B110">
            <v>94</v>
          </cell>
          <cell r="E110">
            <v>0</v>
          </cell>
        </row>
        <row r="111">
          <cell r="B111">
            <v>95</v>
          </cell>
          <cell r="E111">
            <v>0</v>
          </cell>
        </row>
        <row r="112">
          <cell r="B112">
            <v>96</v>
          </cell>
          <cell r="E112">
            <v>0</v>
          </cell>
        </row>
        <row r="113">
          <cell r="B113">
            <v>97</v>
          </cell>
          <cell r="E113">
            <v>0</v>
          </cell>
        </row>
        <row r="114">
          <cell r="B114">
            <v>98</v>
          </cell>
          <cell r="E114">
            <v>0</v>
          </cell>
        </row>
        <row r="115">
          <cell r="B115">
            <v>99</v>
          </cell>
          <cell r="E115">
            <v>0</v>
          </cell>
        </row>
        <row r="116">
          <cell r="B116">
            <v>100</v>
          </cell>
          <cell r="E116">
            <v>0</v>
          </cell>
        </row>
        <row r="117">
          <cell r="B117">
            <v>101</v>
          </cell>
          <cell r="E117">
            <v>0</v>
          </cell>
        </row>
        <row r="118">
          <cell r="B118">
            <v>102</v>
          </cell>
          <cell r="E118">
            <v>0</v>
          </cell>
        </row>
        <row r="119">
          <cell r="B119">
            <v>103</v>
          </cell>
          <cell r="E119">
            <v>0</v>
          </cell>
        </row>
        <row r="120">
          <cell r="B120">
            <v>104</v>
          </cell>
          <cell r="E120">
            <v>0</v>
          </cell>
        </row>
        <row r="121">
          <cell r="B121">
            <v>105</v>
          </cell>
          <cell r="E121">
            <v>0</v>
          </cell>
        </row>
        <row r="122">
          <cell r="B122">
            <v>106</v>
          </cell>
          <cell r="E122">
            <v>0</v>
          </cell>
        </row>
        <row r="123">
          <cell r="B123">
            <v>107</v>
          </cell>
          <cell r="E123">
            <v>0</v>
          </cell>
        </row>
        <row r="124">
          <cell r="B124">
            <v>108</v>
          </cell>
          <cell r="E124">
            <v>0</v>
          </cell>
        </row>
        <row r="125">
          <cell r="B125">
            <v>109</v>
          </cell>
          <cell r="E125">
            <v>0</v>
          </cell>
        </row>
        <row r="126">
          <cell r="B126">
            <v>110</v>
          </cell>
          <cell r="E126">
            <v>0</v>
          </cell>
        </row>
        <row r="127">
          <cell r="B127">
            <v>111</v>
          </cell>
          <cell r="E127">
            <v>0</v>
          </cell>
        </row>
        <row r="128">
          <cell r="B128">
            <v>112</v>
          </cell>
          <cell r="E128">
            <v>0</v>
          </cell>
        </row>
        <row r="129">
          <cell r="B129">
            <v>113</v>
          </cell>
          <cell r="E129">
            <v>0</v>
          </cell>
        </row>
        <row r="130">
          <cell r="B130">
            <v>114</v>
          </cell>
          <cell r="E130">
            <v>0</v>
          </cell>
        </row>
        <row r="131">
          <cell r="B131">
            <v>115</v>
          </cell>
          <cell r="E131">
            <v>0</v>
          </cell>
        </row>
        <row r="132">
          <cell r="B132">
            <v>116</v>
          </cell>
          <cell r="E132">
            <v>0</v>
          </cell>
        </row>
        <row r="133">
          <cell r="B133">
            <v>117</v>
          </cell>
          <cell r="E133">
            <v>0</v>
          </cell>
        </row>
        <row r="134">
          <cell r="B134">
            <v>118</v>
          </cell>
          <cell r="E134">
            <v>0</v>
          </cell>
        </row>
        <row r="135">
          <cell r="B135">
            <v>119</v>
          </cell>
          <cell r="E135">
            <v>0</v>
          </cell>
        </row>
        <row r="136">
          <cell r="B136">
            <v>120</v>
          </cell>
          <cell r="E136">
            <v>0</v>
          </cell>
        </row>
        <row r="137">
          <cell r="B137">
            <v>121</v>
          </cell>
          <cell r="E137">
            <v>0</v>
          </cell>
        </row>
        <row r="138">
          <cell r="B138">
            <v>122</v>
          </cell>
          <cell r="E138">
            <v>0</v>
          </cell>
        </row>
        <row r="139">
          <cell r="B139">
            <v>123</v>
          </cell>
          <cell r="E139">
            <v>0</v>
          </cell>
        </row>
        <row r="140">
          <cell r="B140">
            <v>124</v>
          </cell>
          <cell r="E140">
            <v>0</v>
          </cell>
        </row>
        <row r="141">
          <cell r="B141">
            <v>125</v>
          </cell>
          <cell r="E141">
            <v>0</v>
          </cell>
        </row>
        <row r="142">
          <cell r="B142">
            <v>126</v>
          </cell>
          <cell r="E142">
            <v>0</v>
          </cell>
        </row>
        <row r="143">
          <cell r="B143">
            <v>127</v>
          </cell>
          <cell r="E143">
            <v>0</v>
          </cell>
        </row>
        <row r="144">
          <cell r="B144">
            <v>128</v>
          </cell>
          <cell r="E144">
            <v>0</v>
          </cell>
        </row>
        <row r="145">
          <cell r="B145">
            <v>129</v>
          </cell>
          <cell r="E145">
            <v>0</v>
          </cell>
        </row>
        <row r="146">
          <cell r="B146">
            <v>130</v>
          </cell>
          <cell r="E146">
            <v>0</v>
          </cell>
        </row>
        <row r="147">
          <cell r="B147">
            <v>131</v>
          </cell>
          <cell r="E147">
            <v>0</v>
          </cell>
        </row>
        <row r="148">
          <cell r="B148">
            <v>132</v>
          </cell>
          <cell r="E148">
            <v>0</v>
          </cell>
        </row>
        <row r="149">
          <cell r="B149">
            <v>133</v>
          </cell>
          <cell r="E149">
            <v>0</v>
          </cell>
        </row>
        <row r="150">
          <cell r="B150">
            <v>134</v>
          </cell>
          <cell r="E150">
            <v>0</v>
          </cell>
        </row>
        <row r="151">
          <cell r="B151">
            <v>135</v>
          </cell>
          <cell r="E151">
            <v>0</v>
          </cell>
          <cell r="J151" t="str">
            <v>E</v>
          </cell>
        </row>
        <row r="152">
          <cell r="B152">
            <v>136</v>
          </cell>
          <cell r="E152">
            <v>0</v>
          </cell>
        </row>
        <row r="153">
          <cell r="B153">
            <v>137</v>
          </cell>
          <cell r="E153">
            <v>0</v>
          </cell>
        </row>
        <row r="154">
          <cell r="B154">
            <v>138</v>
          </cell>
          <cell r="E154">
            <v>0</v>
          </cell>
        </row>
        <row r="155">
          <cell r="B155">
            <v>139</v>
          </cell>
          <cell r="E155">
            <v>0</v>
          </cell>
        </row>
        <row r="156">
          <cell r="B156">
            <v>140</v>
          </cell>
          <cell r="E156">
            <v>0</v>
          </cell>
        </row>
        <row r="157">
          <cell r="B157">
            <v>141</v>
          </cell>
          <cell r="E157">
            <v>0</v>
          </cell>
        </row>
        <row r="158">
          <cell r="B158">
            <v>142</v>
          </cell>
          <cell r="E158">
            <v>0</v>
          </cell>
        </row>
        <row r="159">
          <cell r="B159">
            <v>143</v>
          </cell>
          <cell r="E159">
            <v>0</v>
          </cell>
        </row>
        <row r="160">
          <cell r="B160">
            <v>144</v>
          </cell>
          <cell r="E160">
            <v>0</v>
          </cell>
        </row>
        <row r="161">
          <cell r="B161">
            <v>145</v>
          </cell>
          <cell r="E161">
            <v>0</v>
          </cell>
        </row>
        <row r="162">
          <cell r="B162">
            <v>146</v>
          </cell>
          <cell r="E162">
            <v>0</v>
          </cell>
        </row>
        <row r="163">
          <cell r="B163">
            <v>147</v>
          </cell>
          <cell r="E163">
            <v>0</v>
          </cell>
        </row>
        <row r="164">
          <cell r="B164">
            <v>148</v>
          </cell>
          <cell r="E164">
            <v>0</v>
          </cell>
        </row>
        <row r="165">
          <cell r="B165">
            <v>149</v>
          </cell>
          <cell r="E165">
            <v>0</v>
          </cell>
        </row>
        <row r="166">
          <cell r="B166">
            <v>150</v>
          </cell>
          <cell r="E166">
            <v>0</v>
          </cell>
        </row>
        <row r="167">
          <cell r="B167">
            <v>151</v>
          </cell>
          <cell r="E167">
            <v>0</v>
          </cell>
        </row>
        <row r="168">
          <cell r="B168">
            <v>152</v>
          </cell>
          <cell r="E168">
            <v>0</v>
          </cell>
        </row>
        <row r="169">
          <cell r="B169">
            <v>153</v>
          </cell>
          <cell r="E169">
            <v>0</v>
          </cell>
        </row>
        <row r="170">
          <cell r="B170">
            <v>154</v>
          </cell>
          <cell r="E170">
            <v>0</v>
          </cell>
        </row>
        <row r="171">
          <cell r="B171">
            <v>155</v>
          </cell>
          <cell r="E171">
            <v>0</v>
          </cell>
        </row>
        <row r="172">
          <cell r="B172">
            <v>156</v>
          </cell>
          <cell r="E172">
            <v>0</v>
          </cell>
        </row>
        <row r="173">
          <cell r="B173">
            <v>157</v>
          </cell>
          <cell r="E173">
            <v>0</v>
          </cell>
        </row>
        <row r="174">
          <cell r="B174">
            <v>158</v>
          </cell>
          <cell r="E174">
            <v>0</v>
          </cell>
        </row>
        <row r="175">
          <cell r="B175">
            <v>159</v>
          </cell>
          <cell r="E175">
            <v>0</v>
          </cell>
        </row>
        <row r="176">
          <cell r="B176">
            <v>160</v>
          </cell>
          <cell r="E176">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row r="2">
          <cell r="C2" t="str">
            <v>DATOS DEL PAIS Y GENERALES</v>
          </cell>
        </row>
        <row r="11">
          <cell r="G11">
            <v>2150</v>
          </cell>
        </row>
      </sheetData>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 val="fechas"/>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 val="CAL_PRODUC"/>
      <sheetName val="CALC_PROD_MENSUAL"/>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 val="presen_CCC"/>
      <sheetName val="DATOS_ENTRADA"/>
      <sheetName val="CAL_PRODUC"/>
      <sheetName val="CALC_PROD_MENSUAL"/>
      <sheetName val="Glencore_1mill-_PITAB"/>
      <sheetName val="Glencore_4mill-_PITAB"/>
      <sheetName val="Glencore_10mill-PITAB"/>
      <sheetName val="Glencore_total-PITAB_365"/>
      <sheetName val="Glencore_total-PITAB_365_alter"/>
      <sheetName val="Glencore_total-PITAB_O&amp;K90"/>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04605-2012"/>
      <sheetName val="NUEVAS_CANTIDADES"/>
      <sheetName val="UNITARIO "/>
      <sheetName val="VALORES"/>
      <sheetName val="  SUPERVISION "/>
      <sheetName val="tableros y acometidas "/>
      <sheetName val="VALVULAS "/>
      <sheetName val="conductos "/>
      <sheetName val="EXPANSION DIRECTA -UPB "/>
      <sheetName val="tABLY ACO- MO "/>
      <sheetName val="manejadoras-UPB "/>
      <sheetName val="EQUIPOS CASETTE-UPB "/>
      <sheetName val="BOMBAS-UPB"/>
      <sheetName val="ENFRIADOR-UPB "/>
      <sheetName val="REJILLAS Y DIFUSORES "/>
      <sheetName val="VALVULAS  tres vias "/>
      <sheetName val="AISLAMIENTO "/>
      <sheetName val="TUBERIA AGUA"/>
      <sheetName val="VENTILADORES -UPB"/>
      <sheetName val="cap13 val agua c  "/>
      <sheetName val="CAP 9 VAL "/>
      <sheetName val="capitulo equipos"/>
      <sheetName val="INGENIERIA "/>
      <sheetName val="SALARIOS "/>
      <sheetName val="UNITARIO_"/>
    </sheetNames>
    <sheetDataSet>
      <sheetData sheetId="0" refreshError="1"/>
      <sheetData sheetId="1" refreshError="1"/>
      <sheetData sheetId="2" refreshError="1"/>
      <sheetData sheetId="3" refreshError="1">
        <row r="13">
          <cell r="C13">
            <v>0.16</v>
          </cell>
        </row>
        <row r="19">
          <cell r="C19">
            <v>1.02</v>
          </cell>
        </row>
        <row r="41">
          <cell r="C41">
            <v>110000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General"/>
      <sheetName val="Personal"/>
      <sheetName val="Directos"/>
      <sheetName val="Costos Personal (Base)"/>
      <sheetName val="Costos Directos (Base)"/>
      <sheetName val="F.M."/>
      <sheetName val="Presup_Costos_Personal"/>
      <sheetName val="Presup_Costos_Directos"/>
      <sheetName val="Presup_Costos_(Resum)"/>
      <sheetName val="Resumen_General"/>
    </sheetNames>
    <sheetDataSet>
      <sheetData sheetId="0" refreshError="1"/>
      <sheetData sheetId="1">
        <row r="5">
          <cell r="A5">
            <v>1</v>
          </cell>
        </row>
        <row r="6">
          <cell r="A6">
            <v>2</v>
          </cell>
        </row>
        <row r="7">
          <cell r="A7">
            <v>3</v>
          </cell>
        </row>
        <row r="8">
          <cell r="A8">
            <v>4</v>
          </cell>
        </row>
        <row r="9">
          <cell r="A9">
            <v>5</v>
          </cell>
        </row>
        <row r="10">
          <cell r="A10">
            <v>6</v>
          </cell>
        </row>
        <row r="11">
          <cell r="A11">
            <v>7</v>
          </cell>
        </row>
        <row r="12">
          <cell r="A12">
            <v>8</v>
          </cell>
        </row>
      </sheetData>
      <sheetData sheetId="2" refreshError="1"/>
      <sheetData sheetId="3">
        <row r="6">
          <cell r="B6" t="str">
            <v>PERSONAL PROFESIONAL</v>
          </cell>
        </row>
      </sheetData>
      <sheetData sheetId="4">
        <row r="7">
          <cell r="B7" t="str">
            <v>Alquiler de Vehiculo (Campero, Pick-Up, Camioneta, Camión o Similar Min 2000cc, Modelo 2007 en adelante)</v>
          </cell>
        </row>
        <row r="8">
          <cell r="B8" t="str">
            <v>Equipo Completo de Topografia (Estacion Total-Nivel Automatico)</v>
          </cell>
        </row>
        <row r="9">
          <cell r="B9" t="str">
            <v>Equipo Completo de Laboratorio y Campo - Control de Calidad de Procesos y Materiales</v>
          </cell>
        </row>
        <row r="10">
          <cell r="B10" t="str">
            <v>Alquiler Equipo de Computo (Con Software y banda ancha min velocidad 1000kbs)</v>
          </cell>
        </row>
        <row r="11">
          <cell r="B11" t="str">
            <v>Reproduccion de documentos (Informes, Fotocopias, Heliografias, Fotos, Etc) Planos (Plotter)</v>
          </cell>
        </row>
        <row r="12">
          <cell r="B12" t="str">
            <v>Archivos Filmicos Profesionales-Editados (30mm). Incluye tomas punto fijo(Cámara fotográfica de 7 mega píxeles recargable, con trípode), Cámara de video. Mín. (3ccd) que grabe en cinta digital (mini dv)</v>
          </cell>
        </row>
        <row r="13">
          <cell r="B13" t="str">
            <v>Alquiler equipo GPS submetrico doble frecuencia</v>
          </cell>
        </row>
      </sheetData>
      <sheetData sheetId="5" refreshError="1"/>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G2" t="str">
            <v>VR. TOTAL</v>
          </cell>
        </row>
        <row r="3">
          <cell r="G3">
            <v>0</v>
          </cell>
          <cell r="M3" t="e">
            <v>#N/A</v>
          </cell>
        </row>
        <row r="4">
          <cell r="A4" t="str">
            <v>01-01-010</v>
          </cell>
          <cell r="G4">
            <v>14615</v>
          </cell>
          <cell r="M4" t="e">
            <v>#N/A</v>
          </cell>
        </row>
        <row r="5">
          <cell r="A5" t="str">
            <v>01-01-010</v>
          </cell>
          <cell r="G5">
            <v>2931</v>
          </cell>
          <cell r="M5" t="str">
            <v>mt</v>
          </cell>
        </row>
        <row r="6">
          <cell r="A6" t="str">
            <v>01-01-010</v>
          </cell>
          <cell r="G6">
            <v>543</v>
          </cell>
          <cell r="M6" t="str">
            <v>au</v>
          </cell>
        </row>
        <row r="7">
          <cell r="A7" t="str">
            <v>01-01-010</v>
          </cell>
          <cell r="G7">
            <v>5170</v>
          </cell>
          <cell r="M7" t="str">
            <v>mt</v>
          </cell>
        </row>
        <row r="8">
          <cell r="A8" t="str">
            <v>01-01-010</v>
          </cell>
          <cell r="G8">
            <v>237</v>
          </cell>
          <cell r="M8" t="str">
            <v>mt</v>
          </cell>
        </row>
        <row r="9">
          <cell r="A9" t="str">
            <v>01-01-010</v>
          </cell>
          <cell r="G9">
            <v>5500</v>
          </cell>
          <cell r="M9" t="str">
            <v>mo</v>
          </cell>
        </row>
        <row r="10">
          <cell r="A10" t="str">
            <v>01-01-010</v>
          </cell>
          <cell r="G10">
            <v>69</v>
          </cell>
          <cell r="M10" t="str">
            <v>mt</v>
          </cell>
        </row>
        <row r="11">
          <cell r="A11" t="str">
            <v>01-01-010</v>
          </cell>
          <cell r="G11">
            <v>165</v>
          </cell>
          <cell r="M11" t="str">
            <v>hm</v>
          </cell>
        </row>
        <row r="12">
          <cell r="A12">
            <v>0</v>
          </cell>
          <cell r="G12">
            <v>0</v>
          </cell>
          <cell r="M12">
            <v>0</v>
          </cell>
        </row>
        <row r="13">
          <cell r="A13">
            <v>0</v>
          </cell>
          <cell r="G13">
            <v>0</v>
          </cell>
          <cell r="M13">
            <v>0</v>
          </cell>
        </row>
        <row r="14">
          <cell r="A14" t="str">
            <v>01-01-030</v>
          </cell>
          <cell r="G14">
            <v>2400000</v>
          </cell>
          <cell r="M14" t="e">
            <v>#N/A</v>
          </cell>
        </row>
        <row r="15">
          <cell r="A15" t="str">
            <v>01-01-030</v>
          </cell>
          <cell r="G15">
            <v>2400000</v>
          </cell>
          <cell r="M15" t="str">
            <v>sc</v>
          </cell>
        </row>
        <row r="16">
          <cell r="A16">
            <v>0</v>
          </cell>
          <cell r="G16">
            <v>0</v>
          </cell>
          <cell r="M16">
            <v>0</v>
          </cell>
        </row>
        <row r="17">
          <cell r="A17">
            <v>0</v>
          </cell>
          <cell r="G17">
            <v>0</v>
          </cell>
          <cell r="M17" t="e">
            <v>#N/A</v>
          </cell>
        </row>
        <row r="18">
          <cell r="A18" t="str">
            <v>02-01-010</v>
          </cell>
          <cell r="G18">
            <v>2422</v>
          </cell>
          <cell r="M18" t="e">
            <v>#N/A</v>
          </cell>
        </row>
        <row r="19">
          <cell r="A19" t="str">
            <v>02-01-010</v>
          </cell>
          <cell r="G19">
            <v>123</v>
          </cell>
          <cell r="M19" t="str">
            <v>mt</v>
          </cell>
        </row>
        <row r="20">
          <cell r="A20" t="str">
            <v>02-01-010</v>
          </cell>
          <cell r="G20">
            <v>190</v>
          </cell>
          <cell r="M20" t="str">
            <v>mt</v>
          </cell>
        </row>
        <row r="21">
          <cell r="A21" t="str">
            <v>02-01-010</v>
          </cell>
          <cell r="G21">
            <v>24</v>
          </cell>
          <cell r="M21" t="str">
            <v>mt</v>
          </cell>
        </row>
        <row r="22">
          <cell r="A22" t="str">
            <v>02-01-010</v>
          </cell>
          <cell r="G22">
            <v>2000</v>
          </cell>
          <cell r="M22" t="str">
            <v>mo</v>
          </cell>
        </row>
        <row r="23">
          <cell r="A23" t="str">
            <v>02-01-010</v>
          </cell>
          <cell r="G23">
            <v>25</v>
          </cell>
          <cell r="M23" t="str">
            <v>mt</v>
          </cell>
        </row>
        <row r="24">
          <cell r="A24" t="str">
            <v>02-01-010</v>
          </cell>
          <cell r="G24">
            <v>60</v>
          </cell>
          <cell r="M24" t="str">
            <v>hm</v>
          </cell>
        </row>
        <row r="25">
          <cell r="A25">
            <v>0</v>
          </cell>
          <cell r="G25">
            <v>0</v>
          </cell>
          <cell r="M25">
            <v>0</v>
          </cell>
        </row>
        <row r="26">
          <cell r="A26">
            <v>0</v>
          </cell>
          <cell r="G26">
            <v>0</v>
          </cell>
          <cell r="M26" t="e">
            <v>#N/A</v>
          </cell>
        </row>
        <row r="27">
          <cell r="A27" t="str">
            <v>03-01-210</v>
          </cell>
          <cell r="G27">
            <v>44514</v>
          </cell>
          <cell r="M27" t="e">
            <v>#N/A</v>
          </cell>
        </row>
        <row r="28">
          <cell r="A28" t="str">
            <v>03-01-210</v>
          </cell>
          <cell r="G28">
            <v>13000</v>
          </cell>
          <cell r="M28" t="str">
            <v>mo</v>
          </cell>
        </row>
        <row r="29">
          <cell r="A29" t="str">
            <v>03-01-210</v>
          </cell>
          <cell r="G29">
            <v>6630</v>
          </cell>
          <cell r="M29" t="str">
            <v>mo</v>
          </cell>
        </row>
        <row r="30">
          <cell r="A30" t="str">
            <v>03-01-210</v>
          </cell>
          <cell r="G30">
            <v>24050</v>
          </cell>
          <cell r="M30" t="str">
            <v>sc</v>
          </cell>
        </row>
        <row r="31">
          <cell r="A31" t="str">
            <v>03-01-210</v>
          </cell>
          <cell r="G31">
            <v>245</v>
          </cell>
          <cell r="M31" t="str">
            <v>mt</v>
          </cell>
        </row>
        <row r="32">
          <cell r="A32" t="str">
            <v>03-01-210</v>
          </cell>
          <cell r="G32">
            <v>589</v>
          </cell>
          <cell r="M32" t="str">
            <v>hm</v>
          </cell>
        </row>
        <row r="33">
          <cell r="A33">
            <v>0</v>
          </cell>
          <cell r="G33">
            <v>0</v>
          </cell>
          <cell r="M33">
            <v>0</v>
          </cell>
        </row>
        <row r="34">
          <cell r="A34">
            <v>0</v>
          </cell>
          <cell r="G34">
            <v>0</v>
          </cell>
          <cell r="M34">
            <v>0</v>
          </cell>
        </row>
        <row r="35">
          <cell r="A35" t="str">
            <v>03-01-300</v>
          </cell>
          <cell r="G35">
            <v>6091</v>
          </cell>
          <cell r="M35" t="e">
            <v>#N/A</v>
          </cell>
        </row>
        <row r="36">
          <cell r="A36" t="str">
            <v>03-01-300</v>
          </cell>
          <cell r="G36">
            <v>3217</v>
          </cell>
          <cell r="M36" t="str">
            <v>mo</v>
          </cell>
        </row>
        <row r="37">
          <cell r="A37" t="str">
            <v>03-01-300</v>
          </cell>
          <cell r="G37">
            <v>586</v>
          </cell>
          <cell r="M37" t="str">
            <v>mo</v>
          </cell>
        </row>
        <row r="38">
          <cell r="A38" t="str">
            <v>03-01-300</v>
          </cell>
          <cell r="G38">
            <v>2125</v>
          </cell>
          <cell r="M38" t="str">
            <v>sc</v>
          </cell>
        </row>
        <row r="39">
          <cell r="A39" t="str">
            <v>03-01-300</v>
          </cell>
          <cell r="G39">
            <v>48</v>
          </cell>
          <cell r="M39" t="str">
            <v>mt</v>
          </cell>
        </row>
        <row r="40">
          <cell r="A40" t="str">
            <v>03-01-300</v>
          </cell>
          <cell r="G40">
            <v>115</v>
          </cell>
          <cell r="M40" t="str">
            <v>hm</v>
          </cell>
        </row>
        <row r="41">
          <cell r="A41">
            <v>0</v>
          </cell>
          <cell r="G41">
            <v>0</v>
          </cell>
          <cell r="M41">
            <v>0</v>
          </cell>
        </row>
        <row r="42">
          <cell r="A42">
            <v>0</v>
          </cell>
          <cell r="G42">
            <v>0</v>
          </cell>
          <cell r="M42">
            <v>0</v>
          </cell>
        </row>
        <row r="43">
          <cell r="A43" t="str">
            <v>03-02-010</v>
          </cell>
          <cell r="G43">
            <v>46795</v>
          </cell>
          <cell r="M43" t="e">
            <v>#N/A</v>
          </cell>
        </row>
        <row r="44">
          <cell r="A44" t="str">
            <v>03-02-010</v>
          </cell>
          <cell r="G44">
            <v>21125</v>
          </cell>
          <cell r="M44" t="str">
            <v>gr</v>
          </cell>
        </row>
        <row r="45">
          <cell r="A45" t="str">
            <v>03-02-010</v>
          </cell>
          <cell r="G45">
            <v>2440</v>
          </cell>
          <cell r="M45" t="str">
            <v>eq</v>
          </cell>
        </row>
        <row r="46">
          <cell r="A46" t="str">
            <v>03-02-010</v>
          </cell>
          <cell r="G46">
            <v>13700</v>
          </cell>
          <cell r="M46" t="str">
            <v>mo</v>
          </cell>
        </row>
        <row r="47">
          <cell r="A47" t="str">
            <v>03-02-010</v>
          </cell>
          <cell r="G47">
            <v>7200</v>
          </cell>
          <cell r="M47" t="str">
            <v>mo</v>
          </cell>
        </row>
        <row r="48">
          <cell r="A48" t="str">
            <v>03-02-010</v>
          </cell>
          <cell r="G48">
            <v>1442</v>
          </cell>
          <cell r="M48" t="str">
            <v>tp</v>
          </cell>
        </row>
        <row r="49">
          <cell r="A49" t="str">
            <v>03-02-010</v>
          </cell>
          <cell r="G49">
            <v>261</v>
          </cell>
          <cell r="M49" t="str">
            <v>mt</v>
          </cell>
        </row>
        <row r="50">
          <cell r="A50" t="str">
            <v>03-02-010</v>
          </cell>
          <cell r="G50">
            <v>627</v>
          </cell>
          <cell r="M50" t="str">
            <v>hm</v>
          </cell>
        </row>
        <row r="51">
          <cell r="A51">
            <v>0</v>
          </cell>
          <cell r="G51">
            <v>0</v>
          </cell>
          <cell r="M51">
            <v>0</v>
          </cell>
        </row>
        <row r="52">
          <cell r="A52">
            <v>0</v>
          </cell>
          <cell r="G52">
            <v>0</v>
          </cell>
          <cell r="M52">
            <v>0</v>
          </cell>
        </row>
        <row r="53">
          <cell r="A53" t="str">
            <v>03-02-100</v>
          </cell>
          <cell r="G53">
            <v>62233</v>
          </cell>
          <cell r="M53" t="e">
            <v>#N/A</v>
          </cell>
        </row>
        <row r="54">
          <cell r="A54" t="str">
            <v>03-02-100</v>
          </cell>
          <cell r="G54">
            <v>36250</v>
          </cell>
          <cell r="M54" t="str">
            <v>gr</v>
          </cell>
        </row>
        <row r="55">
          <cell r="A55" t="str">
            <v>03-02-100</v>
          </cell>
          <cell r="G55">
            <v>2440</v>
          </cell>
          <cell r="M55" t="str">
            <v>eq</v>
          </cell>
        </row>
        <row r="56">
          <cell r="A56" t="str">
            <v>03-02-100</v>
          </cell>
          <cell r="G56">
            <v>13700</v>
          </cell>
          <cell r="M56" t="str">
            <v>mo</v>
          </cell>
        </row>
        <row r="57">
          <cell r="A57" t="str">
            <v>03-02-100</v>
          </cell>
          <cell r="G57">
            <v>7500</v>
          </cell>
          <cell r="M57" t="str">
            <v>mo</v>
          </cell>
        </row>
        <row r="58">
          <cell r="A58" t="str">
            <v>03-02-100</v>
          </cell>
          <cell r="G58">
            <v>1442</v>
          </cell>
          <cell r="M58" t="str">
            <v>tp</v>
          </cell>
        </row>
        <row r="59">
          <cell r="A59" t="str">
            <v>03-02-100</v>
          </cell>
          <cell r="G59">
            <v>265</v>
          </cell>
          <cell r="M59" t="str">
            <v>mt</v>
          </cell>
        </row>
        <row r="60">
          <cell r="A60" t="str">
            <v>03-02-100</v>
          </cell>
          <cell r="G60">
            <v>636</v>
          </cell>
          <cell r="M60" t="str">
            <v>hm</v>
          </cell>
        </row>
        <row r="61">
          <cell r="A61">
            <v>0</v>
          </cell>
          <cell r="G61">
            <v>0</v>
          </cell>
          <cell r="M61">
            <v>0</v>
          </cell>
        </row>
        <row r="62">
          <cell r="A62">
            <v>0</v>
          </cell>
          <cell r="G62">
            <v>0</v>
          </cell>
          <cell r="M62">
            <v>0</v>
          </cell>
        </row>
        <row r="63">
          <cell r="A63" t="str">
            <v>03-03-010</v>
          </cell>
          <cell r="G63">
            <v>28010</v>
          </cell>
          <cell r="M63" t="e">
            <v>#N/A</v>
          </cell>
        </row>
        <row r="64">
          <cell r="A64" t="str">
            <v>03-03-010</v>
          </cell>
          <cell r="G64">
            <v>20416</v>
          </cell>
          <cell r="M64" t="str">
            <v>mt</v>
          </cell>
        </row>
        <row r="65">
          <cell r="A65" t="str">
            <v>03-03-010</v>
          </cell>
          <cell r="G65">
            <v>2297</v>
          </cell>
          <cell r="M65" t="str">
            <v>mt</v>
          </cell>
        </row>
        <row r="66">
          <cell r="A66" t="str">
            <v>03-03-010</v>
          </cell>
          <cell r="G66">
            <v>5080</v>
          </cell>
          <cell r="M66" t="str">
            <v>mo</v>
          </cell>
        </row>
        <row r="67">
          <cell r="A67" t="str">
            <v>03-03-010</v>
          </cell>
          <cell r="G67">
            <v>64</v>
          </cell>
          <cell r="M67" t="str">
            <v>mt</v>
          </cell>
        </row>
        <row r="68">
          <cell r="A68" t="str">
            <v>03-03-010</v>
          </cell>
          <cell r="G68">
            <v>153</v>
          </cell>
          <cell r="M68" t="str">
            <v>hm</v>
          </cell>
        </row>
        <row r="69">
          <cell r="A69">
            <v>0</v>
          </cell>
          <cell r="G69">
            <v>0</v>
          </cell>
          <cell r="M69">
            <v>0</v>
          </cell>
        </row>
        <row r="70">
          <cell r="A70">
            <v>0</v>
          </cell>
          <cell r="G70">
            <v>0</v>
          </cell>
          <cell r="M70">
            <v>0</v>
          </cell>
        </row>
        <row r="71">
          <cell r="A71" t="str">
            <v>03-03-020</v>
          </cell>
          <cell r="G71">
            <v>17815</v>
          </cell>
          <cell r="M71" t="e">
            <v>#N/A</v>
          </cell>
        </row>
        <row r="72">
          <cell r="A72" t="str">
            <v>03-03-020</v>
          </cell>
          <cell r="G72">
            <v>4473</v>
          </cell>
          <cell r="M72" t="str">
            <v>au</v>
          </cell>
        </row>
        <row r="73">
          <cell r="A73" t="str">
            <v>03-03-020</v>
          </cell>
          <cell r="G73">
            <v>7619</v>
          </cell>
          <cell r="M73" t="str">
            <v>mo</v>
          </cell>
        </row>
        <row r="74">
          <cell r="A74" t="str">
            <v>03-03-020</v>
          </cell>
          <cell r="G74">
            <v>5080</v>
          </cell>
          <cell r="M74" t="str">
            <v>mo</v>
          </cell>
        </row>
        <row r="75">
          <cell r="A75" t="str">
            <v>03-03-020</v>
          </cell>
          <cell r="G75">
            <v>99</v>
          </cell>
          <cell r="M75" t="str">
            <v>mo</v>
          </cell>
        </row>
        <row r="76">
          <cell r="A76" t="str">
            <v>03-03-020</v>
          </cell>
          <cell r="G76">
            <v>160</v>
          </cell>
          <cell r="M76" t="str">
            <v>mt</v>
          </cell>
        </row>
        <row r="77">
          <cell r="A77" t="str">
            <v>03-03-020</v>
          </cell>
          <cell r="G77">
            <v>384</v>
          </cell>
          <cell r="M77" t="str">
            <v>hm</v>
          </cell>
        </row>
        <row r="78">
          <cell r="A78">
            <v>0</v>
          </cell>
          <cell r="G78">
            <v>0</v>
          </cell>
          <cell r="M78">
            <v>0</v>
          </cell>
        </row>
        <row r="79">
          <cell r="A79">
            <v>0</v>
          </cell>
          <cell r="G79">
            <v>0</v>
          </cell>
          <cell r="M79">
            <v>0</v>
          </cell>
        </row>
        <row r="80">
          <cell r="A80" t="str">
            <v>03-04-010</v>
          </cell>
          <cell r="G80">
            <v>67814</v>
          </cell>
          <cell r="M80" t="e">
            <v>#N/A</v>
          </cell>
        </row>
        <row r="81">
          <cell r="A81" t="str">
            <v>03-04-010</v>
          </cell>
          <cell r="G81">
            <v>3900</v>
          </cell>
          <cell r="M81" t="str">
            <v>mo</v>
          </cell>
        </row>
        <row r="82">
          <cell r="A82" t="str">
            <v>03-04-010</v>
          </cell>
          <cell r="G82">
            <v>1989</v>
          </cell>
          <cell r="M82" t="str">
            <v>mo</v>
          </cell>
        </row>
        <row r="83">
          <cell r="A83" t="str">
            <v>03-04-010</v>
          </cell>
          <cell r="G83">
            <v>7215</v>
          </cell>
          <cell r="M83" t="str">
            <v>sc</v>
          </cell>
        </row>
        <row r="84">
          <cell r="A84" t="str">
            <v>03-04-010</v>
          </cell>
          <cell r="G84">
            <v>22500</v>
          </cell>
          <cell r="M84" t="str">
            <v>gr</v>
          </cell>
        </row>
        <row r="85">
          <cell r="A85" t="str">
            <v>03-04-010</v>
          </cell>
          <cell r="G85">
            <v>2250</v>
          </cell>
          <cell r="M85" t="str">
            <v>mo</v>
          </cell>
        </row>
        <row r="86">
          <cell r="A86" t="str">
            <v>03-04-010</v>
          </cell>
          <cell r="G86">
            <v>1637</v>
          </cell>
          <cell r="M86" t="str">
            <v>tp</v>
          </cell>
        </row>
        <row r="87">
          <cell r="A87" t="str">
            <v>03-04-010</v>
          </cell>
          <cell r="G87">
            <v>11822</v>
          </cell>
          <cell r="M87" t="str">
            <v>mt</v>
          </cell>
        </row>
        <row r="88">
          <cell r="A88" t="str">
            <v>03-04-010</v>
          </cell>
          <cell r="G88">
            <v>1938</v>
          </cell>
          <cell r="M88" t="str">
            <v>mo</v>
          </cell>
        </row>
        <row r="89">
          <cell r="A89" t="str">
            <v>03-04-010</v>
          </cell>
          <cell r="G89">
            <v>5032</v>
          </cell>
          <cell r="M89" t="str">
            <v>mo</v>
          </cell>
        </row>
        <row r="90">
          <cell r="A90" t="str">
            <v>03-04-010</v>
          </cell>
          <cell r="G90">
            <v>8621</v>
          </cell>
          <cell r="M90" t="str">
            <v>mt</v>
          </cell>
        </row>
        <row r="91">
          <cell r="A91" t="str">
            <v>03-04-010</v>
          </cell>
          <cell r="G91">
            <v>257</v>
          </cell>
          <cell r="M91" t="str">
            <v>mo</v>
          </cell>
        </row>
        <row r="92">
          <cell r="A92" t="str">
            <v>03-04-010</v>
          </cell>
          <cell r="G92">
            <v>192</v>
          </cell>
          <cell r="M92" t="str">
            <v>mt</v>
          </cell>
        </row>
        <row r="93">
          <cell r="A93" t="str">
            <v>03-04-010</v>
          </cell>
          <cell r="G93">
            <v>461</v>
          </cell>
          <cell r="M93" t="str">
            <v>hm</v>
          </cell>
        </row>
        <row r="94">
          <cell r="A94">
            <v>0</v>
          </cell>
          <cell r="G94">
            <v>0</v>
          </cell>
          <cell r="M94">
            <v>0</v>
          </cell>
        </row>
        <row r="95">
          <cell r="A95">
            <v>0</v>
          </cell>
          <cell r="G95">
            <v>0</v>
          </cell>
          <cell r="M95" t="e">
            <v>#N/A</v>
          </cell>
        </row>
        <row r="96">
          <cell r="A96" t="str">
            <v>04-01-010</v>
          </cell>
          <cell r="G96">
            <v>486356</v>
          </cell>
          <cell r="M96" t="e">
            <v>#N/A</v>
          </cell>
        </row>
        <row r="97">
          <cell r="A97" t="str">
            <v>04-01-010</v>
          </cell>
          <cell r="G97">
            <v>298190</v>
          </cell>
          <cell r="M97" t="str">
            <v>au</v>
          </cell>
        </row>
        <row r="98">
          <cell r="A98" t="str">
            <v>04-01-010</v>
          </cell>
          <cell r="G98">
            <v>39895</v>
          </cell>
          <cell r="M98" t="str">
            <v>eq</v>
          </cell>
        </row>
        <row r="99">
          <cell r="A99" t="str">
            <v>04-01-010</v>
          </cell>
          <cell r="G99">
            <v>60952</v>
          </cell>
          <cell r="M99" t="str">
            <v>mo</v>
          </cell>
        </row>
        <row r="100">
          <cell r="A100" t="str">
            <v>04-01-010</v>
          </cell>
          <cell r="G100">
            <v>81280</v>
          </cell>
          <cell r="M100" t="str">
            <v>mo</v>
          </cell>
        </row>
        <row r="101">
          <cell r="A101" t="str">
            <v>04-01-010</v>
          </cell>
          <cell r="G101">
            <v>1772</v>
          </cell>
          <cell r="M101" t="str">
            <v>mt</v>
          </cell>
        </row>
        <row r="102">
          <cell r="A102" t="str">
            <v>04-01-010</v>
          </cell>
          <cell r="G102">
            <v>4267</v>
          </cell>
          <cell r="M102" t="str">
            <v>hm</v>
          </cell>
        </row>
        <row r="103">
          <cell r="A103">
            <v>0</v>
          </cell>
          <cell r="G103">
            <v>0</v>
          </cell>
          <cell r="M103">
            <v>0</v>
          </cell>
        </row>
        <row r="104">
          <cell r="A104">
            <v>0</v>
          </cell>
          <cell r="G104">
            <v>0</v>
          </cell>
          <cell r="M104">
            <v>0</v>
          </cell>
        </row>
        <row r="105">
          <cell r="A105" t="str">
            <v>04-02-100</v>
          </cell>
          <cell r="G105">
            <v>400173</v>
          </cell>
          <cell r="M105" t="e">
            <v>#N/A</v>
          </cell>
        </row>
        <row r="106">
          <cell r="A106" t="str">
            <v>04-02-100</v>
          </cell>
          <cell r="G106">
            <v>292768</v>
          </cell>
          <cell r="M106" t="str">
            <v>au</v>
          </cell>
        </row>
        <row r="107">
          <cell r="A107" t="str">
            <v>04-02-100</v>
          </cell>
          <cell r="G107">
            <v>90000</v>
          </cell>
          <cell r="M107" t="str">
            <v>mo</v>
          </cell>
        </row>
        <row r="108">
          <cell r="A108" t="str">
            <v>04-02-100</v>
          </cell>
          <cell r="G108">
            <v>6480</v>
          </cell>
          <cell r="M108" t="str">
            <v>mo</v>
          </cell>
        </row>
        <row r="109">
          <cell r="A109" t="str">
            <v>04-02-100</v>
          </cell>
          <cell r="G109">
            <v>5386</v>
          </cell>
          <cell r="M109" t="str">
            <v>eq</v>
          </cell>
        </row>
        <row r="110">
          <cell r="A110" t="str">
            <v>04-02-100</v>
          </cell>
          <cell r="G110">
            <v>1442</v>
          </cell>
          <cell r="M110" t="str">
            <v>tp</v>
          </cell>
        </row>
        <row r="111">
          <cell r="A111" t="str">
            <v>04-02-100</v>
          </cell>
          <cell r="G111">
            <v>1202</v>
          </cell>
          <cell r="M111" t="str">
            <v>mt</v>
          </cell>
        </row>
        <row r="112">
          <cell r="A112" t="str">
            <v>04-02-100</v>
          </cell>
          <cell r="G112">
            <v>2895</v>
          </cell>
          <cell r="M112" t="str">
            <v>hm</v>
          </cell>
        </row>
        <row r="113">
          <cell r="A113">
            <v>0</v>
          </cell>
          <cell r="G113">
            <v>0</v>
          </cell>
          <cell r="M113">
            <v>0</v>
          </cell>
        </row>
        <row r="114">
          <cell r="A114">
            <v>0</v>
          </cell>
          <cell r="G114">
            <v>0</v>
          </cell>
          <cell r="M114">
            <v>0</v>
          </cell>
        </row>
        <row r="115">
          <cell r="A115" t="str">
            <v>04-02-200</v>
          </cell>
          <cell r="G115">
            <v>542612</v>
          </cell>
          <cell r="M115" t="e">
            <v>#N/A</v>
          </cell>
        </row>
        <row r="116">
          <cell r="A116" t="str">
            <v>04-02-200</v>
          </cell>
          <cell r="G116">
            <v>334097</v>
          </cell>
          <cell r="M116" t="str">
            <v>au</v>
          </cell>
        </row>
        <row r="117">
          <cell r="A117" t="str">
            <v>04-02-200</v>
          </cell>
          <cell r="G117">
            <v>130000</v>
          </cell>
          <cell r="M117" t="str">
            <v>mo</v>
          </cell>
        </row>
        <row r="118">
          <cell r="A118" t="str">
            <v>04-02-200</v>
          </cell>
          <cell r="G118">
            <v>6000</v>
          </cell>
          <cell r="M118" t="str">
            <v>mo</v>
          </cell>
        </row>
        <row r="119">
          <cell r="A119" t="str">
            <v>04-02-200</v>
          </cell>
          <cell r="G119">
            <v>798</v>
          </cell>
          <cell r="M119" t="str">
            <v>eq</v>
          </cell>
        </row>
        <row r="120">
          <cell r="A120" t="str">
            <v>04-02-200</v>
          </cell>
          <cell r="G120">
            <v>11920</v>
          </cell>
          <cell r="M120" t="str">
            <v>au</v>
          </cell>
        </row>
        <row r="121">
          <cell r="A121" t="str">
            <v>04-02-200</v>
          </cell>
          <cell r="G121">
            <v>52581</v>
          </cell>
          <cell r="M121" t="str">
            <v>eq</v>
          </cell>
        </row>
        <row r="122">
          <cell r="A122" t="str">
            <v>04-02-200</v>
          </cell>
          <cell r="G122">
            <v>1442</v>
          </cell>
          <cell r="M122" t="str">
            <v>tp</v>
          </cell>
        </row>
        <row r="123">
          <cell r="A123" t="str">
            <v>04-02-200</v>
          </cell>
          <cell r="G123">
            <v>1694</v>
          </cell>
          <cell r="M123" t="str">
            <v>mt</v>
          </cell>
        </row>
        <row r="124">
          <cell r="A124" t="str">
            <v>04-02-200</v>
          </cell>
          <cell r="G124">
            <v>4080</v>
          </cell>
          <cell r="M124" t="str">
            <v>hm</v>
          </cell>
        </row>
        <row r="125">
          <cell r="A125">
            <v>0</v>
          </cell>
          <cell r="G125">
            <v>0</v>
          </cell>
          <cell r="M125">
            <v>0</v>
          </cell>
        </row>
        <row r="126">
          <cell r="A126">
            <v>0</v>
          </cell>
          <cell r="G126">
            <v>0</v>
          </cell>
          <cell r="M126">
            <v>0</v>
          </cell>
        </row>
        <row r="127">
          <cell r="A127" t="str">
            <v>04-03-010</v>
          </cell>
          <cell r="G127">
            <v>70341</v>
          </cell>
          <cell r="M127" t="e">
            <v>#N/A</v>
          </cell>
        </row>
        <row r="128">
          <cell r="A128" t="str">
            <v>04-03-010</v>
          </cell>
          <cell r="G128">
            <v>45308</v>
          </cell>
          <cell r="M128" t="str">
            <v>mt</v>
          </cell>
        </row>
        <row r="129">
          <cell r="A129" t="str">
            <v>04-03-010</v>
          </cell>
          <cell r="G129">
            <v>5419</v>
          </cell>
          <cell r="M129" t="str">
            <v>au</v>
          </cell>
        </row>
        <row r="130">
          <cell r="A130" t="str">
            <v>04-03-010</v>
          </cell>
          <cell r="G130">
            <v>16844</v>
          </cell>
          <cell r="M130" t="str">
            <v>mo</v>
          </cell>
        </row>
        <row r="131">
          <cell r="A131" t="str">
            <v>04-03-010</v>
          </cell>
          <cell r="G131">
            <v>1838</v>
          </cell>
          <cell r="M131" t="str">
            <v>mo</v>
          </cell>
        </row>
        <row r="132">
          <cell r="A132" t="str">
            <v>04-03-010</v>
          </cell>
          <cell r="G132">
            <v>132</v>
          </cell>
          <cell r="M132" t="str">
            <v>mo</v>
          </cell>
        </row>
        <row r="133">
          <cell r="A133" t="str">
            <v>04-03-010</v>
          </cell>
          <cell r="G133">
            <v>235</v>
          </cell>
          <cell r="M133" t="str">
            <v>mt</v>
          </cell>
        </row>
        <row r="134">
          <cell r="A134" t="str">
            <v>04-03-010</v>
          </cell>
          <cell r="G134">
            <v>565</v>
          </cell>
          <cell r="M134" t="str">
            <v>hm</v>
          </cell>
        </row>
        <row r="135">
          <cell r="A135">
            <v>0</v>
          </cell>
          <cell r="G135">
            <v>0</v>
          </cell>
          <cell r="M135">
            <v>0</v>
          </cell>
        </row>
        <row r="136">
          <cell r="A136">
            <v>0</v>
          </cell>
          <cell r="G136">
            <v>0</v>
          </cell>
          <cell r="M136">
            <v>0</v>
          </cell>
        </row>
        <row r="137">
          <cell r="A137" t="str">
            <v>04-03-100</v>
          </cell>
          <cell r="G137">
            <v>598050</v>
          </cell>
          <cell r="M137" t="e">
            <v>#N/A</v>
          </cell>
        </row>
        <row r="138">
          <cell r="A138" t="str">
            <v>04-03-100</v>
          </cell>
          <cell r="G138">
            <v>284636</v>
          </cell>
          <cell r="M138" t="str">
            <v>au</v>
          </cell>
        </row>
        <row r="139">
          <cell r="A139" t="str">
            <v>04-03-100</v>
          </cell>
          <cell r="G139">
            <v>14900</v>
          </cell>
          <cell r="M139" t="str">
            <v>au</v>
          </cell>
        </row>
        <row r="140">
          <cell r="A140" t="str">
            <v>04-03-100</v>
          </cell>
          <cell r="G140">
            <v>5690</v>
          </cell>
          <cell r="M140" t="str">
            <v>au</v>
          </cell>
        </row>
        <row r="141">
          <cell r="A141" t="str">
            <v>04-03-100</v>
          </cell>
          <cell r="G141">
            <v>80960</v>
          </cell>
          <cell r="M141" t="str">
            <v>au</v>
          </cell>
        </row>
        <row r="142">
          <cell r="A142" t="str">
            <v>04-03-100</v>
          </cell>
          <cell r="G142">
            <v>177800</v>
          </cell>
          <cell r="M142" t="str">
            <v>mo</v>
          </cell>
        </row>
        <row r="143">
          <cell r="A143" t="str">
            <v>04-03-100</v>
          </cell>
          <cell r="G143">
            <v>6300</v>
          </cell>
          <cell r="M143" t="str">
            <v>mo</v>
          </cell>
        </row>
        <row r="144">
          <cell r="A144" t="str">
            <v>04-03-100</v>
          </cell>
          <cell r="G144">
            <v>19948</v>
          </cell>
          <cell r="M144" t="str">
            <v>eq</v>
          </cell>
        </row>
        <row r="145">
          <cell r="A145" t="str">
            <v>04-03-100</v>
          </cell>
          <cell r="G145">
            <v>2293</v>
          </cell>
          <cell r="M145" t="str">
            <v>mt</v>
          </cell>
        </row>
        <row r="146">
          <cell r="A146" t="str">
            <v>04-03-100</v>
          </cell>
          <cell r="G146">
            <v>5523</v>
          </cell>
          <cell r="M146" t="str">
            <v>hm</v>
          </cell>
        </row>
        <row r="147">
          <cell r="A147">
            <v>0</v>
          </cell>
          <cell r="G147">
            <v>0</v>
          </cell>
          <cell r="M147">
            <v>0</v>
          </cell>
        </row>
        <row r="148">
          <cell r="A148">
            <v>0</v>
          </cell>
          <cell r="G148">
            <v>0</v>
          </cell>
          <cell r="M148">
            <v>0</v>
          </cell>
        </row>
        <row r="149">
          <cell r="A149" t="str">
            <v>04-04-010</v>
          </cell>
          <cell r="G149">
            <v>416323</v>
          </cell>
          <cell r="M149" t="e">
            <v>#N/A</v>
          </cell>
        </row>
        <row r="150">
          <cell r="A150" t="str">
            <v>04-04-010</v>
          </cell>
          <cell r="G150">
            <v>284636</v>
          </cell>
          <cell r="M150" t="str">
            <v>au</v>
          </cell>
        </row>
        <row r="151">
          <cell r="A151" t="str">
            <v>04-04-010</v>
          </cell>
          <cell r="G151">
            <v>113616</v>
          </cell>
          <cell r="M151" t="str">
            <v>mo</v>
          </cell>
        </row>
        <row r="152">
          <cell r="A152" t="str">
            <v>04-04-010</v>
          </cell>
          <cell r="G152">
            <v>6300</v>
          </cell>
          <cell r="M152" t="str">
            <v>mo</v>
          </cell>
        </row>
        <row r="153">
          <cell r="A153" t="str">
            <v>04-04-010</v>
          </cell>
          <cell r="G153">
            <v>5237</v>
          </cell>
          <cell r="M153" t="str">
            <v>eq</v>
          </cell>
        </row>
        <row r="154">
          <cell r="A154" t="str">
            <v>04-04-010</v>
          </cell>
          <cell r="G154">
            <v>1442</v>
          </cell>
          <cell r="M154" t="str">
            <v>tp</v>
          </cell>
        </row>
        <row r="155">
          <cell r="A155" t="str">
            <v>04-04-010</v>
          </cell>
          <cell r="G155">
            <v>1494</v>
          </cell>
          <cell r="M155" t="str">
            <v>mt</v>
          </cell>
        </row>
        <row r="156">
          <cell r="A156" t="str">
            <v>04-04-010</v>
          </cell>
          <cell r="G156">
            <v>3598</v>
          </cell>
          <cell r="M156" t="str">
            <v>hm</v>
          </cell>
        </row>
        <row r="157">
          <cell r="A157">
            <v>0</v>
          </cell>
          <cell r="G157">
            <v>0</v>
          </cell>
          <cell r="M157">
            <v>0</v>
          </cell>
        </row>
        <row r="158">
          <cell r="A158">
            <v>0</v>
          </cell>
          <cell r="G158">
            <v>0</v>
          </cell>
          <cell r="M158">
            <v>0</v>
          </cell>
        </row>
        <row r="159">
          <cell r="A159" t="str">
            <v>04-05-010</v>
          </cell>
          <cell r="G159">
            <v>65066</v>
          </cell>
          <cell r="M159" t="e">
            <v>#N/A</v>
          </cell>
        </row>
        <row r="160">
          <cell r="A160" t="str">
            <v>04-05-010</v>
          </cell>
          <cell r="G160">
            <v>44729</v>
          </cell>
          <cell r="M160" t="str">
            <v>au</v>
          </cell>
        </row>
        <row r="161">
          <cell r="A161" t="str">
            <v>04-05-010</v>
          </cell>
          <cell r="G161">
            <v>15000</v>
          </cell>
          <cell r="M161" t="str">
            <v>mo</v>
          </cell>
        </row>
        <row r="162">
          <cell r="A162" t="str">
            <v>04-05-010</v>
          </cell>
          <cell r="G162">
            <v>315</v>
          </cell>
          <cell r="M162" t="str">
            <v>eq</v>
          </cell>
        </row>
        <row r="163">
          <cell r="A163" t="str">
            <v>04-05-010</v>
          </cell>
          <cell r="G163">
            <v>1437</v>
          </cell>
          <cell r="M163" t="str">
            <v>eq</v>
          </cell>
        </row>
        <row r="164">
          <cell r="A164" t="str">
            <v>04-05-010</v>
          </cell>
          <cell r="G164">
            <v>823</v>
          </cell>
          <cell r="M164" t="str">
            <v>eq</v>
          </cell>
        </row>
        <row r="165">
          <cell r="A165" t="str">
            <v>04-05-010</v>
          </cell>
          <cell r="G165">
            <v>1092</v>
          </cell>
          <cell r="M165" t="str">
            <v>mt</v>
          </cell>
        </row>
        <row r="166">
          <cell r="A166" t="str">
            <v>04-05-010</v>
          </cell>
          <cell r="G166">
            <v>990</v>
          </cell>
          <cell r="M166" t="str">
            <v>mo</v>
          </cell>
        </row>
        <row r="167">
          <cell r="A167" t="str">
            <v>04-05-010</v>
          </cell>
          <cell r="G167">
            <v>200</v>
          </cell>
          <cell r="M167" t="str">
            <v>mt</v>
          </cell>
        </row>
        <row r="168">
          <cell r="A168" t="str">
            <v>04-05-010</v>
          </cell>
          <cell r="G168">
            <v>480</v>
          </cell>
          <cell r="M168" t="str">
            <v>hm</v>
          </cell>
        </row>
        <row r="169">
          <cell r="A169">
            <v>0</v>
          </cell>
          <cell r="G169">
            <v>0</v>
          </cell>
          <cell r="M169">
            <v>0</v>
          </cell>
        </row>
        <row r="170">
          <cell r="A170">
            <v>0</v>
          </cell>
          <cell r="G170">
            <v>0</v>
          </cell>
          <cell r="M170">
            <v>0</v>
          </cell>
        </row>
        <row r="171">
          <cell r="A171" t="str">
            <v>04-07-010</v>
          </cell>
          <cell r="G171">
            <v>692685</v>
          </cell>
          <cell r="M171" t="e">
            <v>#N/A</v>
          </cell>
        </row>
        <row r="172">
          <cell r="A172" t="str">
            <v>04-07-010</v>
          </cell>
          <cell r="G172">
            <v>378494</v>
          </cell>
          <cell r="M172" t="str">
            <v>au</v>
          </cell>
        </row>
        <row r="173">
          <cell r="A173" t="str">
            <v>04-07-010</v>
          </cell>
          <cell r="G173">
            <v>9104</v>
          </cell>
          <cell r="M173" t="str">
            <v>au</v>
          </cell>
        </row>
        <row r="174">
          <cell r="A174" t="str">
            <v>04-07-010</v>
          </cell>
          <cell r="G174">
            <v>105161</v>
          </cell>
          <cell r="M174" t="str">
            <v>eq</v>
          </cell>
        </row>
        <row r="175">
          <cell r="A175" t="str">
            <v>04-07-010</v>
          </cell>
          <cell r="G175">
            <v>1596</v>
          </cell>
          <cell r="M175" t="str">
            <v>eq</v>
          </cell>
        </row>
        <row r="176">
          <cell r="A176" t="str">
            <v>04-07-010</v>
          </cell>
          <cell r="G176">
            <v>23840</v>
          </cell>
          <cell r="M176" t="str">
            <v>au</v>
          </cell>
        </row>
        <row r="177">
          <cell r="A177" t="str">
            <v>04-07-010</v>
          </cell>
          <cell r="G177">
            <v>1442</v>
          </cell>
          <cell r="M177" t="str">
            <v>tp</v>
          </cell>
        </row>
        <row r="178">
          <cell r="A178" t="str">
            <v>04-07-010</v>
          </cell>
          <cell r="G178">
            <v>6000</v>
          </cell>
          <cell r="M178" t="str">
            <v>mo</v>
          </cell>
        </row>
        <row r="179">
          <cell r="A179" t="str">
            <v>04-07-010</v>
          </cell>
          <cell r="G179">
            <v>160000</v>
          </cell>
          <cell r="M179" t="str">
            <v>mo</v>
          </cell>
        </row>
        <row r="180">
          <cell r="A180" t="str">
            <v>04-07-010</v>
          </cell>
          <cell r="G180">
            <v>2068</v>
          </cell>
          <cell r="M180" t="str">
            <v>mt</v>
          </cell>
        </row>
        <row r="181">
          <cell r="A181" t="str">
            <v>04-07-010</v>
          </cell>
          <cell r="G181">
            <v>4980</v>
          </cell>
          <cell r="M181" t="str">
            <v>hm</v>
          </cell>
        </row>
        <row r="182">
          <cell r="A182">
            <v>0</v>
          </cell>
          <cell r="G182">
            <v>0</v>
          </cell>
          <cell r="M182">
            <v>0</v>
          </cell>
        </row>
        <row r="183">
          <cell r="A183">
            <v>0</v>
          </cell>
          <cell r="G183">
            <v>0</v>
          </cell>
          <cell r="M183">
            <v>0</v>
          </cell>
        </row>
        <row r="184">
          <cell r="A184" t="str">
            <v>04-07-020</v>
          </cell>
          <cell r="G184">
            <v>655283</v>
          </cell>
          <cell r="M184" t="e">
            <v>#N/A</v>
          </cell>
        </row>
        <row r="185">
          <cell r="A185" t="str">
            <v>04-07-020</v>
          </cell>
          <cell r="G185">
            <v>378494</v>
          </cell>
          <cell r="M185" t="str">
            <v>au</v>
          </cell>
        </row>
        <row r="186">
          <cell r="A186" t="str">
            <v>04-07-020</v>
          </cell>
          <cell r="G186">
            <v>6639</v>
          </cell>
          <cell r="M186" t="str">
            <v>au</v>
          </cell>
        </row>
        <row r="187">
          <cell r="A187" t="str">
            <v>04-07-020</v>
          </cell>
          <cell r="G187">
            <v>76680</v>
          </cell>
          <cell r="M187" t="str">
            <v>eq</v>
          </cell>
        </row>
        <row r="188">
          <cell r="A188" t="str">
            <v>04-07-020</v>
          </cell>
          <cell r="G188">
            <v>1596</v>
          </cell>
          <cell r="M188" t="str">
            <v>eq</v>
          </cell>
        </row>
        <row r="189">
          <cell r="A189" t="str">
            <v>04-07-020</v>
          </cell>
          <cell r="G189">
            <v>17384</v>
          </cell>
          <cell r="M189" t="str">
            <v>au</v>
          </cell>
        </row>
        <row r="190">
          <cell r="A190" t="str">
            <v>04-07-020</v>
          </cell>
          <cell r="G190">
            <v>1442</v>
          </cell>
          <cell r="M190" t="str">
            <v>tp</v>
          </cell>
        </row>
        <row r="191">
          <cell r="A191" t="str">
            <v>04-07-020</v>
          </cell>
          <cell r="G191">
            <v>6000</v>
          </cell>
          <cell r="M191" t="str">
            <v>mo</v>
          </cell>
        </row>
        <row r="192">
          <cell r="A192" t="str">
            <v>04-07-020</v>
          </cell>
          <cell r="G192">
            <v>160000</v>
          </cell>
          <cell r="M192" t="str">
            <v>mo</v>
          </cell>
        </row>
        <row r="193">
          <cell r="A193" t="str">
            <v>04-07-020</v>
          </cell>
          <cell r="G193">
            <v>2068</v>
          </cell>
          <cell r="M193" t="str">
            <v>mt</v>
          </cell>
        </row>
        <row r="194">
          <cell r="A194" t="str">
            <v>04-07-020</v>
          </cell>
          <cell r="G194">
            <v>4980</v>
          </cell>
          <cell r="M194" t="str">
            <v>hm</v>
          </cell>
        </row>
        <row r="195">
          <cell r="A195">
            <v>0</v>
          </cell>
          <cell r="G195">
            <v>0</v>
          </cell>
          <cell r="M195">
            <v>0</v>
          </cell>
        </row>
        <row r="196">
          <cell r="A196">
            <v>0</v>
          </cell>
          <cell r="G196">
            <v>0</v>
          </cell>
          <cell r="M196">
            <v>0</v>
          </cell>
        </row>
        <row r="197">
          <cell r="A197" t="str">
            <v>04-07-030</v>
          </cell>
          <cell r="G197">
            <v>728808</v>
          </cell>
          <cell r="M197" t="e">
            <v>#N/A</v>
          </cell>
        </row>
        <row r="198">
          <cell r="A198" t="str">
            <v>04-07-030</v>
          </cell>
          <cell r="G198">
            <v>378494</v>
          </cell>
          <cell r="M198" t="str">
            <v>au</v>
          </cell>
        </row>
        <row r="199">
          <cell r="A199" t="str">
            <v>04-07-030</v>
          </cell>
          <cell r="G199">
            <v>11380</v>
          </cell>
          <cell r="M199" t="str">
            <v>au</v>
          </cell>
        </row>
        <row r="200">
          <cell r="A200" t="str">
            <v>04-07-030</v>
          </cell>
          <cell r="G200">
            <v>131452</v>
          </cell>
          <cell r="M200" t="str">
            <v>eq</v>
          </cell>
        </row>
        <row r="201">
          <cell r="A201" t="str">
            <v>04-07-030</v>
          </cell>
          <cell r="G201">
            <v>3192</v>
          </cell>
          <cell r="M201" t="str">
            <v>eq</v>
          </cell>
        </row>
        <row r="202">
          <cell r="A202" t="str">
            <v>04-07-030</v>
          </cell>
          <cell r="G202">
            <v>29800</v>
          </cell>
          <cell r="M202" t="str">
            <v>au</v>
          </cell>
        </row>
        <row r="203">
          <cell r="A203" t="str">
            <v>04-07-030</v>
          </cell>
          <cell r="G203">
            <v>1442</v>
          </cell>
          <cell r="M203" t="str">
            <v>tp</v>
          </cell>
        </row>
        <row r="204">
          <cell r="A204" t="str">
            <v>04-07-030</v>
          </cell>
          <cell r="G204">
            <v>6000</v>
          </cell>
          <cell r="M204" t="str">
            <v>mo</v>
          </cell>
        </row>
        <row r="205">
          <cell r="A205" t="str">
            <v>04-07-030</v>
          </cell>
          <cell r="G205">
            <v>160000</v>
          </cell>
          <cell r="M205" t="str">
            <v>mo</v>
          </cell>
        </row>
        <row r="206">
          <cell r="A206" t="str">
            <v>04-07-030</v>
          </cell>
          <cell r="G206">
            <v>2068</v>
          </cell>
          <cell r="M206" t="str">
            <v>mt</v>
          </cell>
        </row>
        <row r="207">
          <cell r="A207" t="str">
            <v>04-07-030</v>
          </cell>
          <cell r="G207">
            <v>4980</v>
          </cell>
          <cell r="M207" t="str">
            <v>hm</v>
          </cell>
        </row>
        <row r="208">
          <cell r="A208">
            <v>0</v>
          </cell>
          <cell r="G208">
            <v>0</v>
          </cell>
          <cell r="M208">
            <v>0</v>
          </cell>
        </row>
        <row r="209">
          <cell r="A209">
            <v>0</v>
          </cell>
          <cell r="G209">
            <v>0</v>
          </cell>
          <cell r="M209">
            <v>0</v>
          </cell>
        </row>
        <row r="210">
          <cell r="A210" t="str">
            <v>04-08-010</v>
          </cell>
          <cell r="G210">
            <v>77299</v>
          </cell>
          <cell r="M210" t="e">
            <v>#N/A</v>
          </cell>
        </row>
        <row r="211">
          <cell r="A211" t="str">
            <v>04-08-010</v>
          </cell>
          <cell r="G211">
            <v>29819</v>
          </cell>
          <cell r="M211" t="str">
            <v>au</v>
          </cell>
        </row>
        <row r="212">
          <cell r="A212" t="str">
            <v>04-08-010</v>
          </cell>
          <cell r="G212">
            <v>15199</v>
          </cell>
          <cell r="M212" t="str">
            <v>au</v>
          </cell>
        </row>
        <row r="213">
          <cell r="A213" t="str">
            <v>04-08-010</v>
          </cell>
          <cell r="G213">
            <v>1871</v>
          </cell>
          <cell r="M213" t="str">
            <v>au</v>
          </cell>
        </row>
        <row r="214">
          <cell r="A214" t="str">
            <v>04-08-010</v>
          </cell>
          <cell r="G214">
            <v>626</v>
          </cell>
          <cell r="M214" t="str">
            <v>au</v>
          </cell>
        </row>
        <row r="215">
          <cell r="A215" t="str">
            <v>04-08-010</v>
          </cell>
          <cell r="G215">
            <v>549</v>
          </cell>
          <cell r="M215" t="str">
            <v>eq</v>
          </cell>
        </row>
        <row r="216">
          <cell r="A216" t="str">
            <v>04-08-010</v>
          </cell>
          <cell r="G216">
            <v>26000</v>
          </cell>
          <cell r="M216" t="str">
            <v>mo</v>
          </cell>
        </row>
        <row r="217">
          <cell r="A217" t="str">
            <v>04-08-010</v>
          </cell>
          <cell r="G217">
            <v>1442</v>
          </cell>
          <cell r="M217" t="str">
            <v>tp</v>
          </cell>
        </row>
        <row r="218">
          <cell r="A218" t="str">
            <v>04-08-010</v>
          </cell>
          <cell r="G218">
            <v>660</v>
          </cell>
          <cell r="M218" t="str">
            <v>mo</v>
          </cell>
        </row>
        <row r="219">
          <cell r="A219" t="str">
            <v>04-08-010</v>
          </cell>
          <cell r="G219">
            <v>333</v>
          </cell>
          <cell r="M219" t="str">
            <v>mt</v>
          </cell>
        </row>
        <row r="220">
          <cell r="A220" t="str">
            <v>04-08-010</v>
          </cell>
          <cell r="G220">
            <v>800</v>
          </cell>
          <cell r="M220" t="str">
            <v>hm</v>
          </cell>
        </row>
        <row r="221">
          <cell r="A221">
            <v>0</v>
          </cell>
          <cell r="G221">
            <v>0</v>
          </cell>
          <cell r="M221">
            <v>0</v>
          </cell>
        </row>
        <row r="222">
          <cell r="A222">
            <v>0</v>
          </cell>
          <cell r="G222">
            <v>0</v>
          </cell>
          <cell r="M222">
            <v>0</v>
          </cell>
        </row>
        <row r="223">
          <cell r="A223" t="str">
            <v>04-08-200</v>
          </cell>
          <cell r="G223">
            <v>600357</v>
          </cell>
          <cell r="M223" t="e">
            <v>#N/A</v>
          </cell>
        </row>
        <row r="224">
          <cell r="A224" t="str">
            <v>04-08-200</v>
          </cell>
          <cell r="G224">
            <v>284636</v>
          </cell>
          <cell r="M224" t="str">
            <v>au</v>
          </cell>
        </row>
        <row r="225">
          <cell r="A225" t="str">
            <v>04-08-200</v>
          </cell>
          <cell r="G225">
            <v>2654</v>
          </cell>
          <cell r="M225" t="str">
            <v>au</v>
          </cell>
        </row>
        <row r="226">
          <cell r="A226" t="str">
            <v>04-08-200</v>
          </cell>
          <cell r="G226">
            <v>116913</v>
          </cell>
          <cell r="M226" t="str">
            <v>au</v>
          </cell>
        </row>
        <row r="227">
          <cell r="A227" t="str">
            <v>04-08-200</v>
          </cell>
          <cell r="G227">
            <v>5690</v>
          </cell>
          <cell r="M227" t="str">
            <v>au</v>
          </cell>
        </row>
        <row r="228">
          <cell r="A228" t="str">
            <v>04-08-200</v>
          </cell>
          <cell r="G228">
            <v>5237</v>
          </cell>
          <cell r="M228" t="str">
            <v>eq</v>
          </cell>
        </row>
        <row r="229">
          <cell r="A229" t="str">
            <v>04-08-200</v>
          </cell>
          <cell r="G229">
            <v>170000</v>
          </cell>
          <cell r="M229" t="str">
            <v>mo</v>
          </cell>
        </row>
        <row r="230">
          <cell r="A230" t="str">
            <v>04-08-200</v>
          </cell>
          <cell r="G230">
            <v>1442</v>
          </cell>
          <cell r="M230" t="str">
            <v>tp</v>
          </cell>
        </row>
        <row r="231">
          <cell r="A231" t="str">
            <v>04-08-200</v>
          </cell>
          <cell r="G231">
            <v>6300</v>
          </cell>
          <cell r="M231" t="str">
            <v>mo</v>
          </cell>
        </row>
        <row r="232">
          <cell r="A232" t="str">
            <v>04-08-200</v>
          </cell>
          <cell r="G232">
            <v>2196</v>
          </cell>
          <cell r="M232" t="str">
            <v>mt</v>
          </cell>
        </row>
        <row r="233">
          <cell r="A233" t="str">
            <v>04-08-200</v>
          </cell>
          <cell r="G233">
            <v>5289</v>
          </cell>
          <cell r="M233" t="str">
            <v>hm</v>
          </cell>
        </row>
        <row r="234">
          <cell r="A234">
            <v>0</v>
          </cell>
          <cell r="G234">
            <v>0</v>
          </cell>
          <cell r="M234">
            <v>0</v>
          </cell>
        </row>
        <row r="235">
          <cell r="A235">
            <v>0</v>
          </cell>
          <cell r="G235">
            <v>0</v>
          </cell>
          <cell r="M235">
            <v>0</v>
          </cell>
        </row>
        <row r="236">
          <cell r="A236" t="str">
            <v>04-10-010</v>
          </cell>
          <cell r="G236">
            <v>598324</v>
          </cell>
          <cell r="M236" t="e">
            <v>#N/A</v>
          </cell>
        </row>
        <row r="237">
          <cell r="A237" t="str">
            <v>04-10-010</v>
          </cell>
          <cell r="G237">
            <v>284636</v>
          </cell>
          <cell r="M237" t="str">
            <v>au</v>
          </cell>
        </row>
        <row r="238">
          <cell r="A238" t="str">
            <v>04-10-010</v>
          </cell>
          <cell r="G238">
            <v>25500</v>
          </cell>
          <cell r="M238" t="str">
            <v>eq</v>
          </cell>
        </row>
        <row r="239">
          <cell r="A239" t="str">
            <v>04-10-010</v>
          </cell>
          <cell r="G239">
            <v>16</v>
          </cell>
          <cell r="M239" t="str">
            <v>eq</v>
          </cell>
        </row>
        <row r="240">
          <cell r="A240" t="str">
            <v>04-10-010</v>
          </cell>
          <cell r="G240">
            <v>19948</v>
          </cell>
          <cell r="M240" t="str">
            <v>eq</v>
          </cell>
        </row>
        <row r="241">
          <cell r="A241" t="str">
            <v>04-10-010</v>
          </cell>
          <cell r="G241">
            <v>251000</v>
          </cell>
          <cell r="M241" t="str">
            <v>mo</v>
          </cell>
        </row>
        <row r="242">
          <cell r="A242" t="str">
            <v>04-10-010</v>
          </cell>
          <cell r="G242">
            <v>6300</v>
          </cell>
          <cell r="M242" t="str">
            <v>mo</v>
          </cell>
        </row>
        <row r="243">
          <cell r="A243" t="str">
            <v>04-10-010</v>
          </cell>
          <cell r="G243">
            <v>3205</v>
          </cell>
          <cell r="M243" t="str">
            <v>mt</v>
          </cell>
        </row>
        <row r="244">
          <cell r="A244" t="str">
            <v>04-10-010</v>
          </cell>
          <cell r="G244">
            <v>7719</v>
          </cell>
          <cell r="M244" t="str">
            <v>hm</v>
          </cell>
        </row>
        <row r="245">
          <cell r="A245">
            <v>0</v>
          </cell>
          <cell r="G245">
            <v>0</v>
          </cell>
          <cell r="M245">
            <v>0</v>
          </cell>
        </row>
        <row r="246">
          <cell r="A246">
            <v>0</v>
          </cell>
          <cell r="G246">
            <v>0</v>
          </cell>
          <cell r="M246" t="e">
            <v>#N/A</v>
          </cell>
        </row>
        <row r="247">
          <cell r="A247" t="str">
            <v>05-01-010</v>
          </cell>
          <cell r="G247">
            <v>3210</v>
          </cell>
          <cell r="M247" t="e">
            <v>#N/A</v>
          </cell>
        </row>
        <row r="248">
          <cell r="A248" t="str">
            <v>05-01-010</v>
          </cell>
          <cell r="G248">
            <v>2749</v>
          </cell>
          <cell r="M248" t="str">
            <v>mt</v>
          </cell>
        </row>
        <row r="249">
          <cell r="A249" t="str">
            <v>05-01-010</v>
          </cell>
          <cell r="G249">
            <v>104</v>
          </cell>
          <cell r="M249" t="str">
            <v>mt</v>
          </cell>
        </row>
        <row r="250">
          <cell r="A250" t="str">
            <v>05-01-010</v>
          </cell>
          <cell r="G250">
            <v>270</v>
          </cell>
          <cell r="M250" t="str">
            <v>mo</v>
          </cell>
        </row>
        <row r="251">
          <cell r="A251" t="str">
            <v>05-01-010</v>
          </cell>
          <cell r="G251">
            <v>71</v>
          </cell>
          <cell r="M251" t="str">
            <v>mo</v>
          </cell>
        </row>
        <row r="252">
          <cell r="A252" t="str">
            <v>05-01-010</v>
          </cell>
          <cell r="G252">
            <v>5</v>
          </cell>
          <cell r="M252" t="str">
            <v>mt</v>
          </cell>
        </row>
        <row r="253">
          <cell r="A253" t="str">
            <v>05-01-010</v>
          </cell>
          <cell r="G253">
            <v>11</v>
          </cell>
          <cell r="M253" t="str">
            <v>hm</v>
          </cell>
        </row>
        <row r="254">
          <cell r="A254">
            <v>0</v>
          </cell>
          <cell r="G254">
            <v>0</v>
          </cell>
          <cell r="M254">
            <v>0</v>
          </cell>
        </row>
        <row r="255">
          <cell r="A255">
            <v>0</v>
          </cell>
          <cell r="G255">
            <v>0</v>
          </cell>
          <cell r="M255">
            <v>0</v>
          </cell>
        </row>
        <row r="256">
          <cell r="A256" t="str">
            <v>05-02-020</v>
          </cell>
          <cell r="G256">
            <v>6797</v>
          </cell>
          <cell r="M256" t="e">
            <v>#N/A</v>
          </cell>
        </row>
        <row r="257">
          <cell r="A257" t="str">
            <v>05-02-020</v>
          </cell>
          <cell r="G257">
            <v>5896</v>
          </cell>
          <cell r="M257" t="str">
            <v>mt</v>
          </cell>
        </row>
        <row r="258">
          <cell r="A258" t="str">
            <v>05-02-020</v>
          </cell>
          <cell r="G258">
            <v>62</v>
          </cell>
          <cell r="M258" t="str">
            <v>mt</v>
          </cell>
        </row>
        <row r="259">
          <cell r="A259" t="str">
            <v>05-02-020</v>
          </cell>
          <cell r="G259">
            <v>270</v>
          </cell>
          <cell r="M259" t="str">
            <v>mo</v>
          </cell>
        </row>
        <row r="260">
          <cell r="A260" t="str">
            <v>05-02-020</v>
          </cell>
          <cell r="G260">
            <v>533</v>
          </cell>
          <cell r="M260" t="str">
            <v>mo</v>
          </cell>
        </row>
        <row r="261">
          <cell r="A261" t="str">
            <v>05-02-020</v>
          </cell>
          <cell r="G261">
            <v>11</v>
          </cell>
          <cell r="M261" t="str">
            <v>mt</v>
          </cell>
        </row>
        <row r="262">
          <cell r="A262" t="str">
            <v>05-02-020</v>
          </cell>
          <cell r="G262">
            <v>25</v>
          </cell>
          <cell r="M262" t="str">
            <v>hm</v>
          </cell>
        </row>
        <row r="263">
          <cell r="A263">
            <v>0</v>
          </cell>
          <cell r="G263">
            <v>0</v>
          </cell>
          <cell r="M263">
            <v>0</v>
          </cell>
        </row>
        <row r="264">
          <cell r="A264">
            <v>0</v>
          </cell>
          <cell r="G264">
            <v>0</v>
          </cell>
          <cell r="M264">
            <v>0</v>
          </cell>
        </row>
        <row r="265">
          <cell r="A265" t="str">
            <v>05-02-030</v>
          </cell>
          <cell r="G265">
            <v>4299</v>
          </cell>
          <cell r="M265" t="e">
            <v>#N/A</v>
          </cell>
        </row>
        <row r="266">
          <cell r="A266" t="str">
            <v>05-02-030</v>
          </cell>
          <cell r="G266">
            <v>3611</v>
          </cell>
          <cell r="M266" t="str">
            <v>mt</v>
          </cell>
        </row>
        <row r="267">
          <cell r="A267" t="str">
            <v>05-02-030</v>
          </cell>
          <cell r="G267">
            <v>62</v>
          </cell>
          <cell r="M267" t="str">
            <v>mt</v>
          </cell>
        </row>
        <row r="268">
          <cell r="A268" t="str">
            <v>05-02-030</v>
          </cell>
          <cell r="G268">
            <v>270</v>
          </cell>
          <cell r="M268" t="str">
            <v>mo</v>
          </cell>
        </row>
        <row r="269">
          <cell r="A269" t="str">
            <v>05-02-030</v>
          </cell>
          <cell r="G269">
            <v>330</v>
          </cell>
          <cell r="M269" t="str">
            <v>mo</v>
          </cell>
        </row>
        <row r="270">
          <cell r="A270" t="str">
            <v>05-02-030</v>
          </cell>
          <cell r="G270">
            <v>8</v>
          </cell>
          <cell r="M270" t="str">
            <v>mt</v>
          </cell>
        </row>
        <row r="271">
          <cell r="A271" t="str">
            <v>05-02-030</v>
          </cell>
          <cell r="G271">
            <v>18</v>
          </cell>
          <cell r="M271" t="str">
            <v>hm</v>
          </cell>
        </row>
        <row r="272">
          <cell r="A272">
            <v>0</v>
          </cell>
          <cell r="G272">
            <v>0</v>
          </cell>
          <cell r="M272">
            <v>0</v>
          </cell>
        </row>
        <row r="273">
          <cell r="A273">
            <v>0</v>
          </cell>
          <cell r="G273">
            <v>0</v>
          </cell>
          <cell r="M273">
            <v>0</v>
          </cell>
        </row>
        <row r="274">
          <cell r="A274" t="str">
            <v>05-02-040</v>
          </cell>
          <cell r="G274">
            <v>21392</v>
          </cell>
          <cell r="M274" t="e">
            <v>#N/A</v>
          </cell>
        </row>
        <row r="275">
          <cell r="A275" t="str">
            <v>05-02-040</v>
          </cell>
          <cell r="G275">
            <v>20276</v>
          </cell>
          <cell r="M275" t="str">
            <v>mt</v>
          </cell>
        </row>
        <row r="276">
          <cell r="A276" t="str">
            <v>05-02-040</v>
          </cell>
          <cell r="G276">
            <v>62</v>
          </cell>
          <cell r="M276" t="str">
            <v>mt</v>
          </cell>
        </row>
        <row r="277">
          <cell r="A277" t="str">
            <v>05-02-040</v>
          </cell>
          <cell r="G277">
            <v>270</v>
          </cell>
          <cell r="M277" t="str">
            <v>mo</v>
          </cell>
        </row>
        <row r="278">
          <cell r="A278" t="str">
            <v>05-02-040</v>
          </cell>
          <cell r="G278">
            <v>740</v>
          </cell>
          <cell r="M278" t="str">
            <v>mo</v>
          </cell>
        </row>
        <row r="279">
          <cell r="A279" t="str">
            <v>05-02-040</v>
          </cell>
          <cell r="G279">
            <v>13</v>
          </cell>
          <cell r="M279" t="str">
            <v>mt</v>
          </cell>
        </row>
        <row r="280">
          <cell r="A280" t="str">
            <v>05-02-040</v>
          </cell>
          <cell r="G280">
            <v>31</v>
          </cell>
          <cell r="M280" t="str">
            <v>hm</v>
          </cell>
        </row>
        <row r="281">
          <cell r="A281">
            <v>0</v>
          </cell>
          <cell r="G281">
            <v>0</v>
          </cell>
          <cell r="M281">
            <v>0</v>
          </cell>
        </row>
        <row r="282">
          <cell r="A282">
            <v>0</v>
          </cell>
          <cell r="G282">
            <v>0</v>
          </cell>
          <cell r="M282">
            <v>0</v>
          </cell>
        </row>
        <row r="283">
          <cell r="A283" t="str">
            <v>05-03-100</v>
          </cell>
          <cell r="G283">
            <v>114275</v>
          </cell>
          <cell r="M283" t="e">
            <v>#N/A</v>
          </cell>
        </row>
        <row r="284">
          <cell r="A284" t="str">
            <v>05-03-100</v>
          </cell>
          <cell r="G284">
            <v>34157</v>
          </cell>
          <cell r="M284" t="str">
            <v>au</v>
          </cell>
        </row>
        <row r="285">
          <cell r="A285" t="str">
            <v>05-03-100</v>
          </cell>
          <cell r="G285">
            <v>46905</v>
          </cell>
          <cell r="M285" t="str">
            <v>mt</v>
          </cell>
        </row>
        <row r="286">
          <cell r="A286" t="str">
            <v>05-03-100</v>
          </cell>
          <cell r="G286">
            <v>4146</v>
          </cell>
          <cell r="M286" t="str">
            <v>au</v>
          </cell>
        </row>
        <row r="287">
          <cell r="A287" t="str">
            <v>05-03-100</v>
          </cell>
          <cell r="G287">
            <v>477</v>
          </cell>
          <cell r="M287" t="str">
            <v>au</v>
          </cell>
        </row>
        <row r="288">
          <cell r="A288" t="str">
            <v>05-03-100</v>
          </cell>
          <cell r="G288">
            <v>756</v>
          </cell>
          <cell r="M288" t="str">
            <v>mo</v>
          </cell>
        </row>
        <row r="289">
          <cell r="A289" t="str">
            <v>05-03-100</v>
          </cell>
          <cell r="G289">
            <v>15240</v>
          </cell>
          <cell r="M289" t="str">
            <v>mo</v>
          </cell>
        </row>
        <row r="290">
          <cell r="A290" t="str">
            <v>05-03-100</v>
          </cell>
          <cell r="G290">
            <v>11429</v>
          </cell>
          <cell r="M290" t="str">
            <v>mo</v>
          </cell>
        </row>
        <row r="291">
          <cell r="A291" t="str">
            <v>05-03-100</v>
          </cell>
          <cell r="G291">
            <v>342</v>
          </cell>
          <cell r="M291" t="str">
            <v>mt</v>
          </cell>
        </row>
        <row r="292">
          <cell r="A292" t="str">
            <v>05-03-100</v>
          </cell>
          <cell r="G292">
            <v>823</v>
          </cell>
          <cell r="M292" t="str">
            <v>hm</v>
          </cell>
        </row>
        <row r="293">
          <cell r="A293">
            <v>0</v>
          </cell>
          <cell r="G293">
            <v>0</v>
          </cell>
          <cell r="M293">
            <v>0</v>
          </cell>
        </row>
        <row r="294">
          <cell r="A294">
            <v>0</v>
          </cell>
          <cell r="G294">
            <v>0</v>
          </cell>
          <cell r="M294">
            <v>0</v>
          </cell>
        </row>
        <row r="295">
          <cell r="A295" t="str">
            <v>05-03-200</v>
          </cell>
          <cell r="G295">
            <v>10030</v>
          </cell>
          <cell r="M295" t="e">
            <v>#N/A</v>
          </cell>
        </row>
        <row r="296">
          <cell r="A296" t="str">
            <v>05-03-200</v>
          </cell>
          <cell r="G296">
            <v>10030</v>
          </cell>
          <cell r="M296" t="str">
            <v>pv</v>
          </cell>
        </row>
        <row r="297">
          <cell r="A297" t="str">
            <v>05-03-200</v>
          </cell>
          <cell r="G297">
            <v>0</v>
          </cell>
          <cell r="M297" t="str">
            <v>mt</v>
          </cell>
        </row>
        <row r="298">
          <cell r="A298" t="str">
            <v>05-03-200</v>
          </cell>
          <cell r="G298">
            <v>0</v>
          </cell>
          <cell r="M298" t="str">
            <v>hm</v>
          </cell>
        </row>
        <row r="299">
          <cell r="A299">
            <v>0</v>
          </cell>
          <cell r="G299">
            <v>0</v>
          </cell>
          <cell r="M299">
            <v>0</v>
          </cell>
        </row>
        <row r="300">
          <cell r="A300">
            <v>0</v>
          </cell>
          <cell r="G300">
            <v>0</v>
          </cell>
          <cell r="M300">
            <v>0</v>
          </cell>
        </row>
        <row r="301">
          <cell r="A301" t="str">
            <v>05-03-210</v>
          </cell>
          <cell r="G301">
            <v>10030</v>
          </cell>
          <cell r="M301" t="e">
            <v>#N/A</v>
          </cell>
        </row>
        <row r="302">
          <cell r="A302" t="str">
            <v>05-03-210</v>
          </cell>
          <cell r="G302">
            <v>10030</v>
          </cell>
          <cell r="M302" t="str">
            <v>pv</v>
          </cell>
        </row>
        <row r="303">
          <cell r="A303" t="str">
            <v>05-03-210</v>
          </cell>
          <cell r="G303">
            <v>0</v>
          </cell>
          <cell r="M303" t="str">
            <v>mt</v>
          </cell>
        </row>
        <row r="304">
          <cell r="A304" t="str">
            <v>05-03-210</v>
          </cell>
          <cell r="G304">
            <v>0</v>
          </cell>
          <cell r="M304" t="str">
            <v>hm</v>
          </cell>
        </row>
        <row r="305">
          <cell r="A305">
            <v>0</v>
          </cell>
          <cell r="G305">
            <v>0</v>
          </cell>
          <cell r="M305">
            <v>0</v>
          </cell>
        </row>
        <row r="306">
          <cell r="A306">
            <v>0</v>
          </cell>
          <cell r="G306">
            <v>0</v>
          </cell>
          <cell r="M306">
            <v>0</v>
          </cell>
        </row>
        <row r="307">
          <cell r="A307" t="str">
            <v>05-03-220</v>
          </cell>
          <cell r="G307">
            <v>10030</v>
          </cell>
          <cell r="M307" t="e">
            <v>#N/A</v>
          </cell>
        </row>
        <row r="308">
          <cell r="A308" t="str">
            <v>05-03-220</v>
          </cell>
          <cell r="G308">
            <v>10030</v>
          </cell>
          <cell r="M308" t="str">
            <v>pv</v>
          </cell>
        </row>
        <row r="309">
          <cell r="A309" t="str">
            <v>05-03-220</v>
          </cell>
          <cell r="G309">
            <v>0</v>
          </cell>
          <cell r="M309" t="str">
            <v>mt</v>
          </cell>
        </row>
        <row r="310">
          <cell r="A310" t="str">
            <v>05-03-220</v>
          </cell>
          <cell r="G310">
            <v>0</v>
          </cell>
          <cell r="M310" t="str">
            <v>hm</v>
          </cell>
        </row>
        <row r="311">
          <cell r="A311">
            <v>0</v>
          </cell>
          <cell r="G311">
            <v>0</v>
          </cell>
          <cell r="M311">
            <v>0</v>
          </cell>
        </row>
        <row r="312">
          <cell r="A312">
            <v>0</v>
          </cell>
          <cell r="G312">
            <v>0</v>
          </cell>
          <cell r="M312">
            <v>0</v>
          </cell>
        </row>
        <row r="313">
          <cell r="A313" t="str">
            <v>05-03-230</v>
          </cell>
          <cell r="G313">
            <v>10030</v>
          </cell>
          <cell r="M313" t="e">
            <v>#N/A</v>
          </cell>
        </row>
        <row r="314">
          <cell r="A314" t="str">
            <v>05-03-230</v>
          </cell>
          <cell r="G314">
            <v>10030</v>
          </cell>
          <cell r="M314" t="str">
            <v>pv</v>
          </cell>
        </row>
        <row r="315">
          <cell r="A315" t="str">
            <v>05-03-230</v>
          </cell>
          <cell r="G315">
            <v>0</v>
          </cell>
          <cell r="M315" t="str">
            <v>mt</v>
          </cell>
        </row>
        <row r="316">
          <cell r="A316" t="str">
            <v>05-03-230</v>
          </cell>
          <cell r="G316">
            <v>0</v>
          </cell>
          <cell r="M316" t="str">
            <v>hm</v>
          </cell>
        </row>
        <row r="317">
          <cell r="A317">
            <v>0</v>
          </cell>
          <cell r="G317">
            <v>0</v>
          </cell>
          <cell r="M317">
            <v>0</v>
          </cell>
        </row>
        <row r="318">
          <cell r="A318">
            <v>0</v>
          </cell>
          <cell r="G318">
            <v>0</v>
          </cell>
          <cell r="M318">
            <v>0</v>
          </cell>
        </row>
        <row r="319">
          <cell r="A319" t="str">
            <v>05-03-240</v>
          </cell>
          <cell r="G319">
            <v>10030</v>
          </cell>
          <cell r="M319" t="e">
            <v>#N/A</v>
          </cell>
        </row>
        <row r="320">
          <cell r="A320" t="str">
            <v>05-03-240</v>
          </cell>
          <cell r="G320">
            <v>10030</v>
          </cell>
          <cell r="M320" t="str">
            <v>pv</v>
          </cell>
        </row>
        <row r="321">
          <cell r="A321" t="str">
            <v>05-03-240</v>
          </cell>
          <cell r="G321">
            <v>0</v>
          </cell>
          <cell r="M321" t="str">
            <v>mt</v>
          </cell>
        </row>
        <row r="322">
          <cell r="A322" t="str">
            <v>05-03-240</v>
          </cell>
          <cell r="G322">
            <v>0</v>
          </cell>
          <cell r="M322" t="str">
            <v>hm</v>
          </cell>
        </row>
        <row r="323">
          <cell r="A323">
            <v>0</v>
          </cell>
          <cell r="G323">
            <v>0</v>
          </cell>
          <cell r="M323">
            <v>0</v>
          </cell>
        </row>
        <row r="324">
          <cell r="A324">
            <v>0</v>
          </cell>
          <cell r="G324">
            <v>0</v>
          </cell>
          <cell r="M324">
            <v>0</v>
          </cell>
        </row>
        <row r="325">
          <cell r="A325" t="str">
            <v>05-03-250</v>
          </cell>
          <cell r="G325">
            <v>10030</v>
          </cell>
          <cell r="M325" t="e">
            <v>#N/A</v>
          </cell>
        </row>
        <row r="326">
          <cell r="A326" t="str">
            <v>05-03-250</v>
          </cell>
          <cell r="G326">
            <v>10030</v>
          </cell>
          <cell r="M326" t="str">
            <v>pv</v>
          </cell>
        </row>
        <row r="327">
          <cell r="A327" t="str">
            <v>05-03-250</v>
          </cell>
          <cell r="G327">
            <v>0</v>
          </cell>
          <cell r="M327" t="str">
            <v>mt</v>
          </cell>
        </row>
        <row r="328">
          <cell r="A328" t="str">
            <v>05-03-250</v>
          </cell>
          <cell r="G328">
            <v>0</v>
          </cell>
          <cell r="M328" t="str">
            <v>hm</v>
          </cell>
        </row>
        <row r="329">
          <cell r="A329">
            <v>0</v>
          </cell>
          <cell r="G329">
            <v>0</v>
          </cell>
          <cell r="M329">
            <v>0</v>
          </cell>
        </row>
        <row r="330">
          <cell r="A330">
            <v>0</v>
          </cell>
          <cell r="G330">
            <v>0</v>
          </cell>
          <cell r="M330">
            <v>0</v>
          </cell>
        </row>
        <row r="331">
          <cell r="A331" t="str">
            <v>05-03-260</v>
          </cell>
          <cell r="G331">
            <v>10030</v>
          </cell>
          <cell r="M331" t="e">
            <v>#N/A</v>
          </cell>
        </row>
        <row r="332">
          <cell r="A332" t="str">
            <v>05-03-260</v>
          </cell>
          <cell r="G332">
            <v>10030</v>
          </cell>
          <cell r="M332" t="str">
            <v>pv</v>
          </cell>
        </row>
        <row r="333">
          <cell r="A333" t="str">
            <v>05-03-260</v>
          </cell>
          <cell r="G333">
            <v>0</v>
          </cell>
          <cell r="M333" t="str">
            <v>mt</v>
          </cell>
        </row>
        <row r="334">
          <cell r="A334" t="str">
            <v>05-03-260</v>
          </cell>
          <cell r="G334">
            <v>0</v>
          </cell>
          <cell r="M334" t="str">
            <v>hm</v>
          </cell>
        </row>
        <row r="335">
          <cell r="A335">
            <v>0</v>
          </cell>
          <cell r="G335">
            <v>0</v>
          </cell>
          <cell r="M335">
            <v>0</v>
          </cell>
        </row>
        <row r="336">
          <cell r="A336">
            <v>0</v>
          </cell>
          <cell r="G336">
            <v>0</v>
          </cell>
          <cell r="M336">
            <v>0</v>
          </cell>
        </row>
        <row r="337">
          <cell r="A337" t="str">
            <v>05-03-270</v>
          </cell>
          <cell r="G337">
            <v>10030</v>
          </cell>
          <cell r="M337" t="e">
            <v>#N/A</v>
          </cell>
        </row>
        <row r="338">
          <cell r="A338" t="str">
            <v>05-03-270</v>
          </cell>
          <cell r="G338">
            <v>10030</v>
          </cell>
          <cell r="M338" t="str">
            <v>pv</v>
          </cell>
        </row>
        <row r="339">
          <cell r="A339" t="str">
            <v>05-03-270</v>
          </cell>
          <cell r="G339">
            <v>0</v>
          </cell>
          <cell r="M339" t="str">
            <v>mt</v>
          </cell>
        </row>
        <row r="340">
          <cell r="A340" t="str">
            <v>05-03-270</v>
          </cell>
          <cell r="G340">
            <v>0</v>
          </cell>
          <cell r="M340" t="str">
            <v>hm</v>
          </cell>
        </row>
        <row r="341">
          <cell r="A341">
            <v>0</v>
          </cell>
          <cell r="G341">
            <v>0</v>
          </cell>
          <cell r="M341">
            <v>0</v>
          </cell>
        </row>
        <row r="342">
          <cell r="A342">
            <v>0</v>
          </cell>
          <cell r="G342">
            <v>0</v>
          </cell>
          <cell r="M342" t="e">
            <v>#N/A</v>
          </cell>
        </row>
        <row r="343">
          <cell r="A343" t="str">
            <v>06-01-100</v>
          </cell>
          <cell r="G343">
            <v>103331</v>
          </cell>
          <cell r="M343" t="e">
            <v>#N/A</v>
          </cell>
        </row>
        <row r="344">
          <cell r="A344" t="str">
            <v>06-01-100</v>
          </cell>
          <cell r="G344">
            <v>57765</v>
          </cell>
          <cell r="M344" t="str">
            <v>au</v>
          </cell>
        </row>
        <row r="345">
          <cell r="A345" t="str">
            <v>06-01-100</v>
          </cell>
          <cell r="G345">
            <v>22350</v>
          </cell>
          <cell r="M345" t="str">
            <v>mo</v>
          </cell>
        </row>
        <row r="346">
          <cell r="A346" t="str">
            <v>06-01-100</v>
          </cell>
          <cell r="G346">
            <v>11176</v>
          </cell>
          <cell r="M346" t="str">
            <v>mo</v>
          </cell>
        </row>
        <row r="347">
          <cell r="A347" t="str">
            <v>06-01-100</v>
          </cell>
          <cell r="G347">
            <v>10616</v>
          </cell>
          <cell r="M347" t="str">
            <v>au</v>
          </cell>
        </row>
        <row r="348">
          <cell r="A348" t="str">
            <v>06-01-100</v>
          </cell>
          <cell r="G348">
            <v>418</v>
          </cell>
          <cell r="M348" t="str">
            <v>mt</v>
          </cell>
        </row>
        <row r="349">
          <cell r="A349" t="str">
            <v>06-01-100</v>
          </cell>
          <cell r="G349">
            <v>1006</v>
          </cell>
          <cell r="M349" t="str">
            <v>hm</v>
          </cell>
        </row>
        <row r="350">
          <cell r="A350">
            <v>0</v>
          </cell>
          <cell r="G350">
            <v>0</v>
          </cell>
          <cell r="M350">
            <v>0</v>
          </cell>
        </row>
        <row r="351">
          <cell r="A351">
            <v>0</v>
          </cell>
          <cell r="G351">
            <v>0</v>
          </cell>
          <cell r="M351">
            <v>0</v>
          </cell>
        </row>
        <row r="352">
          <cell r="A352" t="str">
            <v>06-01-110</v>
          </cell>
          <cell r="G352">
            <v>80189</v>
          </cell>
          <cell r="M352" t="e">
            <v>#N/A</v>
          </cell>
        </row>
        <row r="353">
          <cell r="A353" t="str">
            <v>06-01-110</v>
          </cell>
          <cell r="G353">
            <v>40977</v>
          </cell>
          <cell r="M353" t="str">
            <v>au</v>
          </cell>
        </row>
        <row r="354">
          <cell r="A354" t="str">
            <v>06-01-110</v>
          </cell>
          <cell r="G354">
            <v>18287</v>
          </cell>
          <cell r="M354" t="str">
            <v>mo</v>
          </cell>
        </row>
        <row r="355">
          <cell r="A355" t="str">
            <v>06-01-110</v>
          </cell>
          <cell r="G355">
            <v>9144</v>
          </cell>
          <cell r="M355" t="str">
            <v>mo</v>
          </cell>
        </row>
        <row r="356">
          <cell r="A356" t="str">
            <v>06-01-110</v>
          </cell>
          <cell r="G356">
            <v>10616</v>
          </cell>
          <cell r="M356" t="str">
            <v>au</v>
          </cell>
        </row>
        <row r="357">
          <cell r="A357" t="str">
            <v>06-01-110</v>
          </cell>
          <cell r="G357">
            <v>342</v>
          </cell>
          <cell r="M357" t="str">
            <v>mt</v>
          </cell>
        </row>
        <row r="358">
          <cell r="A358" t="str">
            <v>06-01-110</v>
          </cell>
          <cell r="G358">
            <v>823</v>
          </cell>
          <cell r="M358" t="str">
            <v>hm</v>
          </cell>
        </row>
        <row r="359">
          <cell r="A359">
            <v>0</v>
          </cell>
          <cell r="G359">
            <v>0</v>
          </cell>
          <cell r="M359">
            <v>0</v>
          </cell>
        </row>
        <row r="360">
          <cell r="A360">
            <v>0</v>
          </cell>
          <cell r="G360">
            <v>0</v>
          </cell>
          <cell r="M360">
            <v>0</v>
          </cell>
        </row>
        <row r="361">
          <cell r="A361" t="str">
            <v>06-02-010</v>
          </cell>
          <cell r="G361">
            <v>42986</v>
          </cell>
          <cell r="M361" t="e">
            <v>#N/A</v>
          </cell>
        </row>
        <row r="362">
          <cell r="A362" t="str">
            <v>06-02-010</v>
          </cell>
          <cell r="G362">
            <v>8311</v>
          </cell>
          <cell r="M362" t="str">
            <v>mt</v>
          </cell>
        </row>
        <row r="363">
          <cell r="A363" t="str">
            <v>06-02-010</v>
          </cell>
          <cell r="G363">
            <v>7125</v>
          </cell>
          <cell r="M363" t="str">
            <v>mt</v>
          </cell>
        </row>
        <row r="364">
          <cell r="A364" t="str">
            <v>06-02-010</v>
          </cell>
          <cell r="G364">
            <v>3658</v>
          </cell>
          <cell r="M364" t="str">
            <v>au</v>
          </cell>
        </row>
        <row r="365">
          <cell r="A365" t="str">
            <v>06-02-010</v>
          </cell>
          <cell r="G365">
            <v>54</v>
          </cell>
          <cell r="M365" t="str">
            <v>au</v>
          </cell>
        </row>
        <row r="366">
          <cell r="A366" t="str">
            <v>06-02-010</v>
          </cell>
          <cell r="G366">
            <v>1862</v>
          </cell>
          <cell r="M366" t="str">
            <v>eq</v>
          </cell>
        </row>
        <row r="367">
          <cell r="A367" t="str">
            <v>06-02-010</v>
          </cell>
          <cell r="G367">
            <v>1017</v>
          </cell>
          <cell r="M367" t="str">
            <v>eq</v>
          </cell>
        </row>
        <row r="368">
          <cell r="A368" t="str">
            <v>06-02-010</v>
          </cell>
          <cell r="G368">
            <v>17500</v>
          </cell>
          <cell r="M368" t="str">
            <v>mo</v>
          </cell>
        </row>
        <row r="369">
          <cell r="A369" t="str">
            <v>06-02-010</v>
          </cell>
          <cell r="G369">
            <v>1418</v>
          </cell>
          <cell r="M369" t="str">
            <v>mo</v>
          </cell>
        </row>
        <row r="370">
          <cell r="A370" t="str">
            <v>06-02-010</v>
          </cell>
          <cell r="G370">
            <v>90</v>
          </cell>
          <cell r="M370" t="str">
            <v>mo</v>
          </cell>
        </row>
        <row r="371">
          <cell r="A371" t="str">
            <v>06-02-010</v>
          </cell>
          <cell r="G371">
            <v>1143</v>
          </cell>
          <cell r="M371" t="str">
            <v>mt</v>
          </cell>
        </row>
        <row r="372">
          <cell r="A372" t="str">
            <v>06-02-010</v>
          </cell>
          <cell r="G372">
            <v>237</v>
          </cell>
          <cell r="M372" t="str">
            <v>mt</v>
          </cell>
        </row>
        <row r="373">
          <cell r="A373" t="str">
            <v>06-02-010</v>
          </cell>
          <cell r="G373">
            <v>571</v>
          </cell>
          <cell r="M373" t="str">
            <v>hm</v>
          </cell>
        </row>
        <row r="374">
          <cell r="A374">
            <v>0</v>
          </cell>
          <cell r="G374">
            <v>0</v>
          </cell>
          <cell r="M374">
            <v>0</v>
          </cell>
        </row>
        <row r="375">
          <cell r="A375">
            <v>0</v>
          </cell>
          <cell r="G375">
            <v>0</v>
          </cell>
          <cell r="M375">
            <v>0</v>
          </cell>
        </row>
        <row r="376">
          <cell r="A376" t="str">
            <v>06-02-020</v>
          </cell>
          <cell r="G376">
            <v>31018</v>
          </cell>
          <cell r="M376" t="e">
            <v>#N/A</v>
          </cell>
        </row>
        <row r="377">
          <cell r="A377" t="str">
            <v>06-02-020</v>
          </cell>
          <cell r="G377">
            <v>7614</v>
          </cell>
          <cell r="M377" t="str">
            <v>mt</v>
          </cell>
        </row>
        <row r="378">
          <cell r="A378" t="str">
            <v>06-02-020</v>
          </cell>
          <cell r="G378">
            <v>3620</v>
          </cell>
          <cell r="M378" t="str">
            <v>au</v>
          </cell>
        </row>
        <row r="379">
          <cell r="A379" t="str">
            <v>06-02-020</v>
          </cell>
          <cell r="G379">
            <v>54</v>
          </cell>
          <cell r="M379" t="str">
            <v>au</v>
          </cell>
        </row>
        <row r="380">
          <cell r="A380" t="str">
            <v>06-02-020</v>
          </cell>
          <cell r="G380">
            <v>1862</v>
          </cell>
          <cell r="M380" t="str">
            <v>eq</v>
          </cell>
        </row>
        <row r="381">
          <cell r="A381" t="str">
            <v>06-02-020</v>
          </cell>
          <cell r="G381">
            <v>1017</v>
          </cell>
          <cell r="M381" t="str">
            <v>eq</v>
          </cell>
        </row>
        <row r="382">
          <cell r="A382" t="str">
            <v>06-02-020</v>
          </cell>
          <cell r="G382">
            <v>13750</v>
          </cell>
          <cell r="M382" t="str">
            <v>mo</v>
          </cell>
        </row>
        <row r="383">
          <cell r="A383" t="str">
            <v>06-02-020</v>
          </cell>
          <cell r="G383">
            <v>1228</v>
          </cell>
          <cell r="M383" t="str">
            <v>mo</v>
          </cell>
        </row>
        <row r="384">
          <cell r="A384" t="str">
            <v>06-02-020</v>
          </cell>
          <cell r="G384">
            <v>89</v>
          </cell>
          <cell r="M384" t="str">
            <v>mo</v>
          </cell>
        </row>
        <row r="385">
          <cell r="A385" t="str">
            <v>06-02-020</v>
          </cell>
          <cell r="G385">
            <v>1143</v>
          </cell>
          <cell r="M385" t="str">
            <v>mt</v>
          </cell>
        </row>
        <row r="386">
          <cell r="A386" t="str">
            <v>06-02-020</v>
          </cell>
          <cell r="G386">
            <v>188</v>
          </cell>
          <cell r="M386" t="str">
            <v>mt</v>
          </cell>
        </row>
        <row r="387">
          <cell r="A387" t="str">
            <v>06-02-020</v>
          </cell>
          <cell r="G387">
            <v>453</v>
          </cell>
          <cell r="M387" t="str">
            <v>hm</v>
          </cell>
        </row>
        <row r="388">
          <cell r="A388">
            <v>0</v>
          </cell>
          <cell r="G388">
            <v>0</v>
          </cell>
          <cell r="M388">
            <v>0</v>
          </cell>
        </row>
        <row r="389">
          <cell r="A389">
            <v>0</v>
          </cell>
          <cell r="G389">
            <v>0</v>
          </cell>
          <cell r="M389">
            <v>0</v>
          </cell>
        </row>
        <row r="390">
          <cell r="A390" t="str">
            <v>06-02-030</v>
          </cell>
          <cell r="G390">
            <v>67068</v>
          </cell>
          <cell r="M390" t="e">
            <v>#N/A</v>
          </cell>
        </row>
        <row r="391">
          <cell r="A391" t="str">
            <v>06-02-030</v>
          </cell>
          <cell r="G391">
            <v>39228</v>
          </cell>
          <cell r="M391" t="str">
            <v>mt</v>
          </cell>
        </row>
        <row r="392">
          <cell r="A392" t="str">
            <v>06-02-030</v>
          </cell>
          <cell r="G392">
            <v>7240</v>
          </cell>
          <cell r="M392" t="str">
            <v>au</v>
          </cell>
        </row>
        <row r="393">
          <cell r="A393" t="str">
            <v>06-02-030</v>
          </cell>
          <cell r="G393">
            <v>54</v>
          </cell>
          <cell r="M393" t="str">
            <v>au</v>
          </cell>
        </row>
        <row r="394">
          <cell r="A394" t="str">
            <v>06-02-030</v>
          </cell>
          <cell r="G394">
            <v>16844</v>
          </cell>
          <cell r="M394" t="str">
            <v>mo</v>
          </cell>
        </row>
        <row r="395">
          <cell r="A395" t="str">
            <v>06-02-030</v>
          </cell>
          <cell r="G395">
            <v>1591</v>
          </cell>
          <cell r="M395" t="str">
            <v>mo</v>
          </cell>
        </row>
        <row r="396">
          <cell r="A396" t="str">
            <v>06-02-030</v>
          </cell>
          <cell r="G396">
            <v>177</v>
          </cell>
          <cell r="M396" t="str">
            <v>mo</v>
          </cell>
        </row>
        <row r="397">
          <cell r="A397" t="str">
            <v>06-02-030</v>
          </cell>
          <cell r="G397">
            <v>1143</v>
          </cell>
          <cell r="M397" t="str">
            <v>mt</v>
          </cell>
        </row>
        <row r="398">
          <cell r="A398" t="str">
            <v>06-02-030</v>
          </cell>
          <cell r="G398">
            <v>232</v>
          </cell>
          <cell r="M398" t="str">
            <v>mt</v>
          </cell>
        </row>
        <row r="399">
          <cell r="A399" t="str">
            <v>06-02-030</v>
          </cell>
          <cell r="G399">
            <v>559</v>
          </cell>
          <cell r="M399" t="str">
            <v>hm</v>
          </cell>
        </row>
        <row r="400">
          <cell r="A400">
            <v>0</v>
          </cell>
          <cell r="G400">
            <v>0</v>
          </cell>
          <cell r="M400">
            <v>0</v>
          </cell>
        </row>
        <row r="401">
          <cell r="A401">
            <v>0</v>
          </cell>
          <cell r="G401">
            <v>0</v>
          </cell>
          <cell r="M401">
            <v>0</v>
          </cell>
        </row>
        <row r="402">
          <cell r="A402" t="str">
            <v>06-03-010</v>
          </cell>
          <cell r="G402">
            <v>16705</v>
          </cell>
          <cell r="M402" t="e">
            <v>#N/A</v>
          </cell>
        </row>
        <row r="403">
          <cell r="A403" t="str">
            <v>06-03-010</v>
          </cell>
          <cell r="G403">
            <v>8733</v>
          </cell>
          <cell r="M403" t="str">
            <v>au</v>
          </cell>
        </row>
        <row r="404">
          <cell r="A404" t="str">
            <v>06-03-010</v>
          </cell>
          <cell r="G404">
            <v>210</v>
          </cell>
          <cell r="M404" t="str">
            <v>mo</v>
          </cell>
        </row>
        <row r="405">
          <cell r="A405" t="str">
            <v>06-03-010</v>
          </cell>
          <cell r="G405">
            <v>7436</v>
          </cell>
          <cell r="M405" t="str">
            <v>mo</v>
          </cell>
        </row>
        <row r="406">
          <cell r="A406" t="str">
            <v>06-03-010</v>
          </cell>
          <cell r="G406">
            <v>96</v>
          </cell>
          <cell r="M406" t="str">
            <v>mt</v>
          </cell>
        </row>
        <row r="407">
          <cell r="A407" t="str">
            <v>06-03-010</v>
          </cell>
          <cell r="G407">
            <v>230</v>
          </cell>
          <cell r="M407" t="str">
            <v>hm</v>
          </cell>
        </row>
        <row r="408">
          <cell r="A408">
            <v>0</v>
          </cell>
          <cell r="G408">
            <v>0</v>
          </cell>
          <cell r="M408">
            <v>0</v>
          </cell>
        </row>
        <row r="409">
          <cell r="A409">
            <v>0</v>
          </cell>
          <cell r="G409">
            <v>0</v>
          </cell>
          <cell r="M409">
            <v>0</v>
          </cell>
        </row>
        <row r="410">
          <cell r="A410" t="str">
            <v>06-03-020</v>
          </cell>
          <cell r="G410">
            <v>12471</v>
          </cell>
          <cell r="M410" t="e">
            <v>#N/A</v>
          </cell>
        </row>
        <row r="411">
          <cell r="A411" t="str">
            <v>06-03-020</v>
          </cell>
          <cell r="G411">
            <v>4603</v>
          </cell>
          <cell r="M411" t="str">
            <v>au</v>
          </cell>
        </row>
        <row r="412">
          <cell r="A412" t="str">
            <v>06-03-020</v>
          </cell>
          <cell r="G412">
            <v>111</v>
          </cell>
          <cell r="M412" t="str">
            <v>mo</v>
          </cell>
        </row>
        <row r="413">
          <cell r="A413" t="str">
            <v>06-03-020</v>
          </cell>
          <cell r="G413">
            <v>7436</v>
          </cell>
          <cell r="M413" t="str">
            <v>mo</v>
          </cell>
        </row>
        <row r="414">
          <cell r="A414" t="str">
            <v>06-03-020</v>
          </cell>
          <cell r="G414">
            <v>94</v>
          </cell>
          <cell r="M414" t="str">
            <v>mt</v>
          </cell>
        </row>
        <row r="415">
          <cell r="A415" t="str">
            <v>06-03-020</v>
          </cell>
          <cell r="G415">
            <v>227</v>
          </cell>
          <cell r="M415" t="str">
            <v>hm</v>
          </cell>
        </row>
        <row r="416">
          <cell r="A416">
            <v>0</v>
          </cell>
          <cell r="G416">
            <v>0</v>
          </cell>
          <cell r="M416">
            <v>0</v>
          </cell>
        </row>
        <row r="417">
          <cell r="A417">
            <v>0</v>
          </cell>
          <cell r="G417">
            <v>0</v>
          </cell>
          <cell r="M417">
            <v>0</v>
          </cell>
        </row>
        <row r="418">
          <cell r="A418" t="str">
            <v>06-03-025</v>
          </cell>
          <cell r="G418">
            <v>9582</v>
          </cell>
          <cell r="M418" t="e">
            <v>#N/A</v>
          </cell>
        </row>
        <row r="419">
          <cell r="A419" t="str">
            <v>06-03-025</v>
          </cell>
          <cell r="G419">
            <v>1784</v>
          </cell>
          <cell r="M419" t="str">
            <v>au</v>
          </cell>
        </row>
        <row r="420">
          <cell r="A420" t="str">
            <v>06-03-025</v>
          </cell>
          <cell r="G420">
            <v>43</v>
          </cell>
          <cell r="M420" t="str">
            <v>mo</v>
          </cell>
        </row>
        <row r="421">
          <cell r="A421" t="str">
            <v>06-03-025</v>
          </cell>
          <cell r="G421">
            <v>7436</v>
          </cell>
          <cell r="M421" t="str">
            <v>mo</v>
          </cell>
        </row>
        <row r="422">
          <cell r="A422" t="str">
            <v>06-03-025</v>
          </cell>
          <cell r="G422">
            <v>94</v>
          </cell>
          <cell r="M422" t="str">
            <v>mt</v>
          </cell>
        </row>
        <row r="423">
          <cell r="A423" t="str">
            <v>06-03-025</v>
          </cell>
          <cell r="G423">
            <v>225</v>
          </cell>
          <cell r="M423" t="str">
            <v>hm</v>
          </cell>
        </row>
        <row r="424">
          <cell r="A424">
            <v>0</v>
          </cell>
          <cell r="G424">
            <v>0</v>
          </cell>
          <cell r="M424">
            <v>0</v>
          </cell>
        </row>
        <row r="425">
          <cell r="A425">
            <v>0</v>
          </cell>
          <cell r="G425">
            <v>0</v>
          </cell>
          <cell r="M425">
            <v>0</v>
          </cell>
        </row>
        <row r="426">
          <cell r="A426" t="str">
            <v>06-03-030</v>
          </cell>
          <cell r="G426">
            <v>9479</v>
          </cell>
          <cell r="M426" t="e">
            <v>#N/A</v>
          </cell>
        </row>
        <row r="427">
          <cell r="A427" t="str">
            <v>06-03-030</v>
          </cell>
          <cell r="G427">
            <v>6500</v>
          </cell>
          <cell r="M427" t="str">
            <v>sc</v>
          </cell>
        </row>
        <row r="428">
          <cell r="A428" t="str">
            <v>06-03-030</v>
          </cell>
          <cell r="G428">
            <v>2713</v>
          </cell>
          <cell r="M428" t="str">
            <v>au</v>
          </cell>
        </row>
        <row r="429">
          <cell r="A429" t="str">
            <v>06-03-030</v>
          </cell>
          <cell r="G429">
            <v>266</v>
          </cell>
          <cell r="M429" t="str">
            <v>au</v>
          </cell>
        </row>
        <row r="430">
          <cell r="A430" t="str">
            <v>06-03-030</v>
          </cell>
          <cell r="G430">
            <v>0</v>
          </cell>
          <cell r="M430" t="str">
            <v>mt</v>
          </cell>
        </row>
        <row r="431">
          <cell r="A431" t="str">
            <v>06-03-030</v>
          </cell>
          <cell r="G431">
            <v>0</v>
          </cell>
          <cell r="M431" t="str">
            <v>hm</v>
          </cell>
        </row>
        <row r="432">
          <cell r="A432">
            <v>0</v>
          </cell>
          <cell r="G432">
            <v>0</v>
          </cell>
          <cell r="M432">
            <v>0</v>
          </cell>
        </row>
        <row r="433">
          <cell r="A433">
            <v>0</v>
          </cell>
          <cell r="G433">
            <v>0</v>
          </cell>
          <cell r="M433">
            <v>0</v>
          </cell>
        </row>
        <row r="434">
          <cell r="A434" t="str">
            <v>06-04-010</v>
          </cell>
          <cell r="G434">
            <v>3210</v>
          </cell>
          <cell r="M434" t="e">
            <v>#N/A</v>
          </cell>
        </row>
        <row r="435">
          <cell r="A435" t="str">
            <v>06-04-010</v>
          </cell>
          <cell r="G435">
            <v>2749</v>
          </cell>
          <cell r="M435" t="str">
            <v>mt</v>
          </cell>
        </row>
        <row r="436">
          <cell r="A436" t="str">
            <v>06-04-010</v>
          </cell>
          <cell r="G436">
            <v>104</v>
          </cell>
          <cell r="M436" t="str">
            <v>mt</v>
          </cell>
        </row>
        <row r="437">
          <cell r="A437" t="str">
            <v>06-04-010</v>
          </cell>
          <cell r="G437">
            <v>270</v>
          </cell>
          <cell r="M437" t="str">
            <v>mo</v>
          </cell>
        </row>
        <row r="438">
          <cell r="A438" t="str">
            <v>06-04-010</v>
          </cell>
          <cell r="G438">
            <v>71</v>
          </cell>
          <cell r="M438" t="str">
            <v>mo</v>
          </cell>
        </row>
        <row r="439">
          <cell r="A439" t="str">
            <v>06-04-010</v>
          </cell>
          <cell r="G439">
            <v>5</v>
          </cell>
          <cell r="M439" t="str">
            <v>mt</v>
          </cell>
        </row>
        <row r="440">
          <cell r="A440" t="str">
            <v>06-04-010</v>
          </cell>
          <cell r="G440">
            <v>11</v>
          </cell>
          <cell r="M440" t="str">
            <v>hm</v>
          </cell>
        </row>
        <row r="441">
          <cell r="A441">
            <v>0</v>
          </cell>
          <cell r="G441">
            <v>0</v>
          </cell>
          <cell r="M441">
            <v>0</v>
          </cell>
        </row>
        <row r="442">
          <cell r="A442">
            <v>0</v>
          </cell>
          <cell r="G442">
            <v>0</v>
          </cell>
          <cell r="M442" t="e">
            <v>#N/A</v>
          </cell>
        </row>
        <row r="443">
          <cell r="A443" t="str">
            <v>08-01-010</v>
          </cell>
          <cell r="G443">
            <v>148602</v>
          </cell>
          <cell r="M443" t="e">
            <v>#N/A</v>
          </cell>
        </row>
        <row r="444">
          <cell r="A444" t="str">
            <v>08-01-010</v>
          </cell>
          <cell r="G444">
            <v>146160</v>
          </cell>
          <cell r="M444" t="str">
            <v>sc</v>
          </cell>
        </row>
        <row r="445">
          <cell r="A445" t="str">
            <v>08-01-010</v>
          </cell>
          <cell r="G445">
            <v>2442</v>
          </cell>
          <cell r="M445" t="str">
            <v>au</v>
          </cell>
        </row>
        <row r="446">
          <cell r="A446" t="str">
            <v>08-01-010</v>
          </cell>
          <cell r="G446">
            <v>0</v>
          </cell>
          <cell r="M446" t="str">
            <v>mt</v>
          </cell>
        </row>
        <row r="447">
          <cell r="A447" t="str">
            <v>08-01-010</v>
          </cell>
          <cell r="G447">
            <v>0</v>
          </cell>
          <cell r="M447" t="str">
            <v>hm</v>
          </cell>
        </row>
        <row r="448">
          <cell r="A448">
            <v>0</v>
          </cell>
          <cell r="G448">
            <v>0</v>
          </cell>
          <cell r="M448">
            <v>0</v>
          </cell>
        </row>
        <row r="449">
          <cell r="A449">
            <v>0</v>
          </cell>
          <cell r="G449">
            <v>0</v>
          </cell>
          <cell r="M449">
            <v>0</v>
          </cell>
        </row>
        <row r="450">
          <cell r="A450" t="str">
            <v>08-01-020</v>
          </cell>
          <cell r="G450">
            <v>80949</v>
          </cell>
          <cell r="M450" t="e">
            <v>#N/A</v>
          </cell>
        </row>
        <row r="451">
          <cell r="A451" t="str">
            <v>08-01-020</v>
          </cell>
          <cell r="G451">
            <v>59972</v>
          </cell>
          <cell r="M451" t="str">
            <v>mt</v>
          </cell>
        </row>
        <row r="452">
          <cell r="A452" t="str">
            <v>08-01-020</v>
          </cell>
          <cell r="G452">
            <v>2442</v>
          </cell>
          <cell r="M452" t="str">
            <v>au</v>
          </cell>
        </row>
        <row r="453">
          <cell r="A453" t="str">
            <v>08-01-020</v>
          </cell>
          <cell r="G453">
            <v>7619</v>
          </cell>
          <cell r="M453" t="str">
            <v>mo</v>
          </cell>
        </row>
        <row r="454">
          <cell r="A454" t="str">
            <v>08-01-020</v>
          </cell>
          <cell r="G454">
            <v>10160</v>
          </cell>
          <cell r="M454" t="str">
            <v>mo</v>
          </cell>
        </row>
        <row r="455">
          <cell r="A455" t="str">
            <v>08-01-020</v>
          </cell>
          <cell r="G455">
            <v>222</v>
          </cell>
          <cell r="M455" t="str">
            <v>mt</v>
          </cell>
        </row>
        <row r="456">
          <cell r="A456" t="str">
            <v>08-01-020</v>
          </cell>
          <cell r="G456">
            <v>534</v>
          </cell>
          <cell r="M456" t="str">
            <v>hm</v>
          </cell>
        </row>
        <row r="457">
          <cell r="A457">
            <v>0</v>
          </cell>
          <cell r="G457">
            <v>0</v>
          </cell>
          <cell r="M457">
            <v>0</v>
          </cell>
        </row>
        <row r="458">
          <cell r="A458">
            <v>0</v>
          </cell>
          <cell r="G458">
            <v>0</v>
          </cell>
          <cell r="M458">
            <v>0</v>
          </cell>
        </row>
        <row r="459">
          <cell r="A459" t="str">
            <v>08-02-010</v>
          </cell>
          <cell r="G459">
            <v>49974</v>
          </cell>
          <cell r="M459" t="e">
            <v>#N/A</v>
          </cell>
        </row>
        <row r="460">
          <cell r="A460" t="str">
            <v>08-02-010</v>
          </cell>
          <cell r="G460">
            <v>24741</v>
          </cell>
          <cell r="M460" t="str">
            <v>au</v>
          </cell>
        </row>
        <row r="461">
          <cell r="A461" t="str">
            <v>08-02-010</v>
          </cell>
          <cell r="G461">
            <v>9347</v>
          </cell>
          <cell r="M461" t="str">
            <v>mo</v>
          </cell>
        </row>
        <row r="462">
          <cell r="A462" t="str">
            <v>08-02-010</v>
          </cell>
          <cell r="G462">
            <v>4674</v>
          </cell>
          <cell r="M462" t="str">
            <v>mo</v>
          </cell>
        </row>
        <row r="463">
          <cell r="A463" t="str">
            <v>08-02-010</v>
          </cell>
          <cell r="G463">
            <v>10616</v>
          </cell>
          <cell r="M463" t="str">
            <v>au</v>
          </cell>
        </row>
        <row r="464">
          <cell r="A464" t="str">
            <v>08-02-010</v>
          </cell>
          <cell r="G464">
            <v>175</v>
          </cell>
          <cell r="M464" t="str">
            <v>mt</v>
          </cell>
        </row>
        <row r="465">
          <cell r="A465" t="str">
            <v>08-02-010</v>
          </cell>
          <cell r="G465">
            <v>421</v>
          </cell>
          <cell r="M465" t="str">
            <v>hm</v>
          </cell>
        </row>
        <row r="466">
          <cell r="A466">
            <v>0</v>
          </cell>
          <cell r="G466">
            <v>0</v>
          </cell>
          <cell r="M466">
            <v>0</v>
          </cell>
        </row>
        <row r="467">
          <cell r="A467">
            <v>0</v>
          </cell>
          <cell r="G467">
            <v>0</v>
          </cell>
          <cell r="M467">
            <v>0</v>
          </cell>
        </row>
        <row r="468">
          <cell r="A468" t="str">
            <v>08-03-010</v>
          </cell>
          <cell r="G468">
            <v>153119</v>
          </cell>
          <cell r="M468" t="e">
            <v>#N/A</v>
          </cell>
        </row>
        <row r="469">
          <cell r="A469" t="str">
            <v>08-03-010</v>
          </cell>
          <cell r="G469">
            <v>68462</v>
          </cell>
          <cell r="M469" t="str">
            <v>mt</v>
          </cell>
        </row>
        <row r="470">
          <cell r="A470" t="str">
            <v>08-03-010</v>
          </cell>
          <cell r="G470">
            <v>44000</v>
          </cell>
          <cell r="M470" t="str">
            <v>mo</v>
          </cell>
        </row>
        <row r="471">
          <cell r="A471" t="str">
            <v>08-03-010</v>
          </cell>
          <cell r="G471">
            <v>11400</v>
          </cell>
          <cell r="M471" t="str">
            <v>mt</v>
          </cell>
        </row>
        <row r="472">
          <cell r="A472" t="str">
            <v>08-03-010</v>
          </cell>
          <cell r="G472">
            <v>15000</v>
          </cell>
          <cell r="M472" t="str">
            <v>mo</v>
          </cell>
        </row>
        <row r="473">
          <cell r="A473" t="str">
            <v>08-03-010</v>
          </cell>
          <cell r="G473">
            <v>10000</v>
          </cell>
          <cell r="M473" t="str">
            <v>mo</v>
          </cell>
        </row>
        <row r="474">
          <cell r="A474" t="str">
            <v>08-03-010</v>
          </cell>
          <cell r="G474">
            <v>1327</v>
          </cell>
          <cell r="M474" t="str">
            <v>au</v>
          </cell>
        </row>
        <row r="475">
          <cell r="A475" t="str">
            <v>08-03-010</v>
          </cell>
          <cell r="G475">
            <v>860</v>
          </cell>
          <cell r="M475" t="str">
            <v>mt</v>
          </cell>
        </row>
        <row r="476">
          <cell r="A476" t="str">
            <v>08-03-010</v>
          </cell>
          <cell r="G476">
            <v>2070</v>
          </cell>
          <cell r="M476" t="str">
            <v>hm</v>
          </cell>
        </row>
        <row r="477">
          <cell r="A477">
            <v>0</v>
          </cell>
          <cell r="G477">
            <v>0</v>
          </cell>
          <cell r="M477">
            <v>0</v>
          </cell>
        </row>
        <row r="478">
          <cell r="A478">
            <v>0</v>
          </cell>
          <cell r="G478">
            <v>0</v>
          </cell>
          <cell r="M478">
            <v>0</v>
          </cell>
        </row>
        <row r="479">
          <cell r="A479" t="str">
            <v>08-03-020</v>
          </cell>
          <cell r="G479">
            <v>101151</v>
          </cell>
          <cell r="M479" t="e">
            <v>#N/A</v>
          </cell>
        </row>
        <row r="480">
          <cell r="A480" t="str">
            <v>08-03-020</v>
          </cell>
          <cell r="G480">
            <v>37343</v>
          </cell>
          <cell r="M480" t="str">
            <v>mt</v>
          </cell>
        </row>
        <row r="481">
          <cell r="A481" t="str">
            <v>08-03-020</v>
          </cell>
          <cell r="G481">
            <v>24000</v>
          </cell>
          <cell r="M481" t="str">
            <v>mo</v>
          </cell>
        </row>
        <row r="482">
          <cell r="A482" t="str">
            <v>08-03-020</v>
          </cell>
          <cell r="G482">
            <v>11400</v>
          </cell>
          <cell r="M482" t="str">
            <v>mt</v>
          </cell>
        </row>
        <row r="483">
          <cell r="A483" t="str">
            <v>08-03-020</v>
          </cell>
          <cell r="G483">
            <v>15000</v>
          </cell>
          <cell r="M483" t="str">
            <v>mo</v>
          </cell>
        </row>
        <row r="484">
          <cell r="A484" t="str">
            <v>08-03-020</v>
          </cell>
          <cell r="G484">
            <v>10000</v>
          </cell>
          <cell r="M484" t="str">
            <v>mo</v>
          </cell>
        </row>
        <row r="485">
          <cell r="A485" t="str">
            <v>08-03-020</v>
          </cell>
          <cell r="G485">
            <v>1327</v>
          </cell>
          <cell r="M485" t="str">
            <v>au</v>
          </cell>
        </row>
        <row r="486">
          <cell r="A486" t="str">
            <v>08-03-020</v>
          </cell>
          <cell r="G486">
            <v>611</v>
          </cell>
          <cell r="M486" t="str">
            <v>mt</v>
          </cell>
        </row>
        <row r="487">
          <cell r="A487" t="str">
            <v>08-03-020</v>
          </cell>
          <cell r="G487">
            <v>1470</v>
          </cell>
          <cell r="M487" t="str">
            <v>hm</v>
          </cell>
        </row>
        <row r="488">
          <cell r="A488">
            <v>0</v>
          </cell>
          <cell r="G488">
            <v>0</v>
          </cell>
          <cell r="M488">
            <v>0</v>
          </cell>
        </row>
        <row r="489">
          <cell r="A489">
            <v>0</v>
          </cell>
          <cell r="G489">
            <v>0</v>
          </cell>
          <cell r="M489">
            <v>0</v>
          </cell>
        </row>
        <row r="490">
          <cell r="A490" t="str">
            <v>08-03-030</v>
          </cell>
          <cell r="G490">
            <v>95467</v>
          </cell>
          <cell r="M490" t="e">
            <v>#N/A</v>
          </cell>
        </row>
        <row r="491">
          <cell r="A491" t="str">
            <v>08-03-030</v>
          </cell>
          <cell r="G491">
            <v>43567</v>
          </cell>
          <cell r="M491" t="str">
            <v>mt</v>
          </cell>
        </row>
        <row r="492">
          <cell r="A492" t="str">
            <v>08-03-030</v>
          </cell>
          <cell r="G492">
            <v>16000</v>
          </cell>
          <cell r="M492" t="str">
            <v>mo</v>
          </cell>
        </row>
        <row r="493">
          <cell r="A493" t="str">
            <v>08-03-030</v>
          </cell>
          <cell r="G493">
            <v>19048</v>
          </cell>
          <cell r="M493" t="str">
            <v>mo</v>
          </cell>
        </row>
        <row r="494">
          <cell r="A494" t="str">
            <v>08-03-030</v>
          </cell>
          <cell r="G494">
            <v>12700</v>
          </cell>
          <cell r="M494" t="str">
            <v>mo</v>
          </cell>
        </row>
        <row r="495">
          <cell r="A495" t="str">
            <v>08-03-030</v>
          </cell>
          <cell r="G495">
            <v>2124</v>
          </cell>
          <cell r="M495" t="str">
            <v>au</v>
          </cell>
        </row>
        <row r="496">
          <cell r="A496" t="str">
            <v>08-03-030</v>
          </cell>
          <cell r="G496">
            <v>595</v>
          </cell>
          <cell r="M496" t="str">
            <v>mt</v>
          </cell>
        </row>
        <row r="497">
          <cell r="A497" t="str">
            <v>08-03-030</v>
          </cell>
          <cell r="G497">
            <v>1433</v>
          </cell>
          <cell r="M497" t="str">
            <v>hm</v>
          </cell>
        </row>
        <row r="498">
          <cell r="A498">
            <v>0</v>
          </cell>
          <cell r="G498">
            <v>0</v>
          </cell>
          <cell r="M498">
            <v>0</v>
          </cell>
        </row>
        <row r="499">
          <cell r="A499">
            <v>0</v>
          </cell>
          <cell r="G499">
            <v>0</v>
          </cell>
          <cell r="M499">
            <v>0</v>
          </cell>
        </row>
        <row r="500">
          <cell r="A500" t="str">
            <v>08-03-040</v>
          </cell>
          <cell r="G500">
            <v>15267</v>
          </cell>
          <cell r="M500" t="e">
            <v>#N/A</v>
          </cell>
        </row>
        <row r="501">
          <cell r="A501" t="str">
            <v>08-03-040</v>
          </cell>
          <cell r="G501">
            <v>940</v>
          </cell>
          <cell r="M501" t="str">
            <v>mt</v>
          </cell>
        </row>
        <row r="502">
          <cell r="A502" t="str">
            <v>08-03-040</v>
          </cell>
          <cell r="G502">
            <v>13000</v>
          </cell>
          <cell r="M502" t="str">
            <v>sc</v>
          </cell>
        </row>
        <row r="503">
          <cell r="A503" t="str">
            <v>08-03-040</v>
          </cell>
          <cell r="G503">
            <v>1327</v>
          </cell>
          <cell r="M503" t="str">
            <v>au</v>
          </cell>
        </row>
        <row r="504">
          <cell r="A504" t="str">
            <v>08-03-040</v>
          </cell>
          <cell r="G504">
            <v>0</v>
          </cell>
          <cell r="M504" t="str">
            <v>mt</v>
          </cell>
        </row>
        <row r="505">
          <cell r="A505" t="str">
            <v>08-03-040</v>
          </cell>
          <cell r="G505">
            <v>0</v>
          </cell>
          <cell r="M505" t="str">
            <v>hm</v>
          </cell>
        </row>
        <row r="506">
          <cell r="A506">
            <v>0</v>
          </cell>
          <cell r="G506">
            <v>0</v>
          </cell>
          <cell r="M506">
            <v>0</v>
          </cell>
        </row>
        <row r="507">
          <cell r="A507">
            <v>0</v>
          </cell>
          <cell r="G507">
            <v>0</v>
          </cell>
          <cell r="M507" t="e">
            <v>#N/A</v>
          </cell>
        </row>
        <row r="508">
          <cell r="A508" t="str">
            <v>09-01-010</v>
          </cell>
          <cell r="G508">
            <v>16359</v>
          </cell>
          <cell r="M508" t="e">
            <v>#N/A</v>
          </cell>
        </row>
        <row r="509">
          <cell r="A509" t="str">
            <v>09-01-010</v>
          </cell>
          <cell r="G509">
            <v>6996</v>
          </cell>
          <cell r="M509" t="str">
            <v>au</v>
          </cell>
        </row>
        <row r="510">
          <cell r="A510" t="str">
            <v>09-01-010</v>
          </cell>
          <cell r="G510">
            <v>5987</v>
          </cell>
          <cell r="M510" t="str">
            <v>mo</v>
          </cell>
        </row>
        <row r="511">
          <cell r="A511" t="str">
            <v>09-01-010</v>
          </cell>
          <cell r="G511">
            <v>2994</v>
          </cell>
          <cell r="M511" t="str">
            <v>mo</v>
          </cell>
        </row>
        <row r="512">
          <cell r="A512" t="str">
            <v>09-01-010</v>
          </cell>
          <cell r="G512">
            <v>112</v>
          </cell>
          <cell r="M512" t="str">
            <v>mt</v>
          </cell>
        </row>
        <row r="513">
          <cell r="A513" t="str">
            <v>09-01-010</v>
          </cell>
          <cell r="G513">
            <v>270</v>
          </cell>
          <cell r="M513" t="str">
            <v>hm</v>
          </cell>
        </row>
        <row r="514">
          <cell r="A514">
            <v>0</v>
          </cell>
          <cell r="G514">
            <v>0</v>
          </cell>
          <cell r="M514">
            <v>0</v>
          </cell>
        </row>
        <row r="515">
          <cell r="A515">
            <v>0</v>
          </cell>
          <cell r="G515">
            <v>0</v>
          </cell>
          <cell r="M515">
            <v>0</v>
          </cell>
        </row>
        <row r="516">
          <cell r="A516" t="str">
            <v>09-02-010</v>
          </cell>
          <cell r="G516">
            <v>67233</v>
          </cell>
          <cell r="M516" t="e">
            <v>#N/A</v>
          </cell>
        </row>
        <row r="517">
          <cell r="A517" t="str">
            <v>09-02-010</v>
          </cell>
          <cell r="G517">
            <v>45183</v>
          </cell>
          <cell r="M517" t="str">
            <v>mt</v>
          </cell>
        </row>
        <row r="518">
          <cell r="A518" t="str">
            <v>09-02-010</v>
          </cell>
          <cell r="G518">
            <v>7108</v>
          </cell>
          <cell r="M518" t="str">
            <v>au</v>
          </cell>
        </row>
        <row r="519">
          <cell r="A519" t="str">
            <v>09-02-010</v>
          </cell>
          <cell r="G519">
            <v>420</v>
          </cell>
          <cell r="M519" t="str">
            <v>mt</v>
          </cell>
        </row>
        <row r="520">
          <cell r="A520" t="str">
            <v>09-02-010</v>
          </cell>
          <cell r="G520">
            <v>615</v>
          </cell>
          <cell r="M520" t="str">
            <v>mt</v>
          </cell>
        </row>
        <row r="521">
          <cell r="A521" t="str">
            <v>09-02-010</v>
          </cell>
          <cell r="G521">
            <v>667</v>
          </cell>
          <cell r="M521" t="str">
            <v>eq</v>
          </cell>
        </row>
        <row r="522">
          <cell r="A522" t="str">
            <v>09-02-010</v>
          </cell>
          <cell r="G522">
            <v>12700</v>
          </cell>
          <cell r="M522" t="str">
            <v>mo</v>
          </cell>
        </row>
        <row r="523">
          <cell r="A523" t="str">
            <v>09-02-010</v>
          </cell>
          <cell r="G523">
            <v>159</v>
          </cell>
          <cell r="M523" t="str">
            <v>mt</v>
          </cell>
        </row>
        <row r="524">
          <cell r="A524" t="str">
            <v>09-02-010</v>
          </cell>
          <cell r="G524">
            <v>381</v>
          </cell>
          <cell r="M524" t="str">
            <v>hm</v>
          </cell>
        </row>
        <row r="525">
          <cell r="A525">
            <v>0</v>
          </cell>
          <cell r="G525">
            <v>0</v>
          </cell>
          <cell r="M525">
            <v>0</v>
          </cell>
        </row>
        <row r="526">
          <cell r="A526">
            <v>0</v>
          </cell>
          <cell r="G526">
            <v>0</v>
          </cell>
          <cell r="M526">
            <v>0</v>
          </cell>
        </row>
        <row r="527">
          <cell r="A527" t="str">
            <v>09-03-010</v>
          </cell>
          <cell r="G527">
            <v>11258</v>
          </cell>
          <cell r="M527" t="e">
            <v>#N/A</v>
          </cell>
        </row>
        <row r="528">
          <cell r="A528" t="str">
            <v>09-03-010</v>
          </cell>
          <cell r="G528">
            <v>4830</v>
          </cell>
          <cell r="M528" t="str">
            <v>mt</v>
          </cell>
        </row>
        <row r="529">
          <cell r="A529" t="str">
            <v>09-03-010</v>
          </cell>
          <cell r="G529">
            <v>6113</v>
          </cell>
          <cell r="M529" t="str">
            <v>mo</v>
          </cell>
        </row>
        <row r="530">
          <cell r="A530" t="str">
            <v>09-03-010</v>
          </cell>
          <cell r="G530">
            <v>54</v>
          </cell>
          <cell r="M530" t="str">
            <v>au</v>
          </cell>
        </row>
        <row r="531">
          <cell r="A531" t="str">
            <v>09-03-010</v>
          </cell>
          <cell r="G531">
            <v>77</v>
          </cell>
          <cell r="M531" t="str">
            <v>mt</v>
          </cell>
        </row>
        <row r="532">
          <cell r="A532" t="str">
            <v>09-03-010</v>
          </cell>
          <cell r="G532">
            <v>184</v>
          </cell>
          <cell r="M532" t="str">
            <v>hm</v>
          </cell>
        </row>
        <row r="533">
          <cell r="A533">
            <v>0</v>
          </cell>
          <cell r="G533">
            <v>0</v>
          </cell>
          <cell r="M533">
            <v>0</v>
          </cell>
        </row>
        <row r="534">
          <cell r="A534">
            <v>0</v>
          </cell>
          <cell r="G534">
            <v>0</v>
          </cell>
          <cell r="M534">
            <v>0</v>
          </cell>
        </row>
        <row r="535">
          <cell r="A535" t="str">
            <v>09-03-030</v>
          </cell>
          <cell r="G535">
            <v>8372</v>
          </cell>
          <cell r="M535" t="e">
            <v>#N/A</v>
          </cell>
        </row>
        <row r="536">
          <cell r="A536" t="str">
            <v>09-03-030</v>
          </cell>
          <cell r="G536">
            <v>3220</v>
          </cell>
          <cell r="M536" t="str">
            <v>mt</v>
          </cell>
        </row>
        <row r="537">
          <cell r="A537" t="str">
            <v>09-03-030</v>
          </cell>
          <cell r="G537">
            <v>4890</v>
          </cell>
          <cell r="M537" t="str">
            <v>mo</v>
          </cell>
        </row>
        <row r="538">
          <cell r="A538" t="str">
            <v>09-03-030</v>
          </cell>
          <cell r="G538">
            <v>54</v>
          </cell>
          <cell r="M538" t="str">
            <v>au</v>
          </cell>
        </row>
        <row r="539">
          <cell r="A539" t="str">
            <v>09-03-030</v>
          </cell>
          <cell r="G539">
            <v>61</v>
          </cell>
          <cell r="M539" t="str">
            <v>mt</v>
          </cell>
        </row>
        <row r="540">
          <cell r="A540" t="str">
            <v>09-03-030</v>
          </cell>
          <cell r="G540">
            <v>147</v>
          </cell>
          <cell r="M540" t="str">
            <v>hm</v>
          </cell>
        </row>
        <row r="541">
          <cell r="A541">
            <v>0</v>
          </cell>
          <cell r="G541">
            <v>0</v>
          </cell>
          <cell r="M541">
            <v>0</v>
          </cell>
        </row>
        <row r="542">
          <cell r="A542">
            <v>0</v>
          </cell>
          <cell r="G542">
            <v>0</v>
          </cell>
          <cell r="M542">
            <v>0</v>
          </cell>
        </row>
        <row r="543">
          <cell r="A543" t="str">
            <v>09-03-100</v>
          </cell>
          <cell r="G543">
            <v>9383</v>
          </cell>
          <cell r="M543" t="e">
            <v>#N/A</v>
          </cell>
        </row>
        <row r="544">
          <cell r="A544" t="str">
            <v>09-03-100</v>
          </cell>
          <cell r="G544">
            <v>4244</v>
          </cell>
          <cell r="M544" t="str">
            <v>mt</v>
          </cell>
        </row>
        <row r="545">
          <cell r="A545" t="str">
            <v>09-03-100</v>
          </cell>
          <cell r="G545">
            <v>4877</v>
          </cell>
          <cell r="M545" t="str">
            <v>mo</v>
          </cell>
        </row>
        <row r="546">
          <cell r="A546" t="str">
            <v>09-03-100</v>
          </cell>
          <cell r="G546">
            <v>54</v>
          </cell>
          <cell r="M546" t="str">
            <v>au</v>
          </cell>
        </row>
        <row r="547">
          <cell r="A547" t="str">
            <v>09-03-100</v>
          </cell>
          <cell r="G547">
            <v>61</v>
          </cell>
          <cell r="M547" t="str">
            <v>mt</v>
          </cell>
        </row>
        <row r="548">
          <cell r="A548" t="str">
            <v>09-03-100</v>
          </cell>
          <cell r="G548">
            <v>147</v>
          </cell>
          <cell r="M548" t="str">
            <v>hm</v>
          </cell>
        </row>
        <row r="549">
          <cell r="A549">
            <v>0</v>
          </cell>
          <cell r="G549">
            <v>0</v>
          </cell>
          <cell r="M549">
            <v>0</v>
          </cell>
        </row>
        <row r="550">
          <cell r="A550">
            <v>0</v>
          </cell>
          <cell r="G550">
            <v>0</v>
          </cell>
          <cell r="M550">
            <v>0</v>
          </cell>
        </row>
        <row r="551">
          <cell r="A551" t="str">
            <v>09-03-110</v>
          </cell>
          <cell r="G551">
            <v>30000</v>
          </cell>
          <cell r="M551" t="e">
            <v>#N/A</v>
          </cell>
        </row>
        <row r="552">
          <cell r="A552" t="str">
            <v>09-03-110</v>
          </cell>
          <cell r="G552">
            <v>30000</v>
          </cell>
          <cell r="M552" t="str">
            <v>pv</v>
          </cell>
        </row>
        <row r="553">
          <cell r="A553">
            <v>0</v>
          </cell>
          <cell r="G553">
            <v>0</v>
          </cell>
          <cell r="M553">
            <v>0</v>
          </cell>
        </row>
        <row r="554">
          <cell r="A554">
            <v>0</v>
          </cell>
          <cell r="G554">
            <v>0</v>
          </cell>
          <cell r="M554" t="e">
            <v>#N/A</v>
          </cell>
        </row>
        <row r="555">
          <cell r="A555" t="str">
            <v>10-01-010</v>
          </cell>
          <cell r="G555">
            <v>69273</v>
          </cell>
          <cell r="M555" t="e">
            <v>#N/A</v>
          </cell>
        </row>
        <row r="556">
          <cell r="A556" t="str">
            <v>10-01-010</v>
          </cell>
          <cell r="G556">
            <v>45168</v>
          </cell>
          <cell r="M556" t="str">
            <v>mt</v>
          </cell>
        </row>
        <row r="557">
          <cell r="A557" t="str">
            <v>10-01-010</v>
          </cell>
          <cell r="G557">
            <v>2293</v>
          </cell>
          <cell r="M557" t="str">
            <v>sc</v>
          </cell>
        </row>
        <row r="558">
          <cell r="A558" t="str">
            <v>10-01-010</v>
          </cell>
          <cell r="G558">
            <v>2721</v>
          </cell>
          <cell r="M558" t="str">
            <v>sc</v>
          </cell>
        </row>
        <row r="559">
          <cell r="A559" t="str">
            <v>10-01-010</v>
          </cell>
          <cell r="G559">
            <v>10317</v>
          </cell>
          <cell r="M559" t="str">
            <v>mo</v>
          </cell>
        </row>
        <row r="560">
          <cell r="A560" t="str">
            <v>10-01-010</v>
          </cell>
          <cell r="G560">
            <v>8129</v>
          </cell>
          <cell r="M560" t="str">
            <v>au</v>
          </cell>
        </row>
        <row r="561">
          <cell r="A561" t="str">
            <v>10-01-010</v>
          </cell>
          <cell r="G561">
            <v>198</v>
          </cell>
          <cell r="M561" t="str">
            <v>mo</v>
          </cell>
        </row>
        <row r="562">
          <cell r="A562" t="str">
            <v>10-01-010</v>
          </cell>
          <cell r="G562">
            <v>131</v>
          </cell>
          <cell r="M562" t="str">
            <v>mt</v>
          </cell>
        </row>
        <row r="563">
          <cell r="A563" t="str">
            <v>10-01-010</v>
          </cell>
          <cell r="G563">
            <v>316</v>
          </cell>
          <cell r="M563" t="str">
            <v>hm</v>
          </cell>
        </row>
        <row r="564">
          <cell r="A564">
            <v>0</v>
          </cell>
          <cell r="G564">
            <v>0</v>
          </cell>
          <cell r="M564">
            <v>0</v>
          </cell>
        </row>
        <row r="565">
          <cell r="A565">
            <v>0</v>
          </cell>
          <cell r="G565">
            <v>0</v>
          </cell>
          <cell r="M565">
            <v>0</v>
          </cell>
        </row>
        <row r="566">
          <cell r="A566" t="str">
            <v>10-01-020</v>
          </cell>
          <cell r="G566">
            <v>72261</v>
          </cell>
          <cell r="M566" t="e">
            <v>#N/A</v>
          </cell>
        </row>
        <row r="567">
          <cell r="A567" t="str">
            <v>10-01-020</v>
          </cell>
          <cell r="G567">
            <v>48156</v>
          </cell>
          <cell r="M567" t="str">
            <v>mt</v>
          </cell>
        </row>
        <row r="568">
          <cell r="A568" t="str">
            <v>10-01-020</v>
          </cell>
          <cell r="G568">
            <v>2293</v>
          </cell>
          <cell r="M568" t="str">
            <v>sc</v>
          </cell>
        </row>
        <row r="569">
          <cell r="A569" t="str">
            <v>10-01-020</v>
          </cell>
          <cell r="G569">
            <v>2721</v>
          </cell>
          <cell r="M569" t="str">
            <v>sc</v>
          </cell>
        </row>
        <row r="570">
          <cell r="A570" t="str">
            <v>10-01-020</v>
          </cell>
          <cell r="G570">
            <v>10317</v>
          </cell>
          <cell r="M570" t="str">
            <v>mo</v>
          </cell>
        </row>
        <row r="571">
          <cell r="A571" t="str">
            <v>10-01-020</v>
          </cell>
          <cell r="G571">
            <v>8129</v>
          </cell>
          <cell r="M571" t="str">
            <v>au</v>
          </cell>
        </row>
        <row r="572">
          <cell r="A572" t="str">
            <v>10-01-020</v>
          </cell>
          <cell r="G572">
            <v>198</v>
          </cell>
          <cell r="M572" t="str">
            <v>mo</v>
          </cell>
        </row>
        <row r="573">
          <cell r="A573" t="str">
            <v>10-01-020</v>
          </cell>
          <cell r="G573">
            <v>131</v>
          </cell>
          <cell r="M573" t="str">
            <v>mt</v>
          </cell>
        </row>
        <row r="574">
          <cell r="A574" t="str">
            <v>10-01-020</v>
          </cell>
          <cell r="G574">
            <v>316</v>
          </cell>
          <cell r="M574" t="str">
            <v>hm</v>
          </cell>
        </row>
        <row r="575">
          <cell r="A575">
            <v>0</v>
          </cell>
          <cell r="G575">
            <v>0</v>
          </cell>
          <cell r="M575">
            <v>0</v>
          </cell>
        </row>
        <row r="576">
          <cell r="A576">
            <v>0</v>
          </cell>
          <cell r="G576">
            <v>0</v>
          </cell>
          <cell r="M576">
            <v>0</v>
          </cell>
        </row>
        <row r="577">
          <cell r="A577" t="str">
            <v>10-01-030</v>
          </cell>
          <cell r="G577">
            <v>69273</v>
          </cell>
          <cell r="M577" t="e">
            <v>#N/A</v>
          </cell>
        </row>
        <row r="578">
          <cell r="A578" t="str">
            <v>10-01-030</v>
          </cell>
          <cell r="G578">
            <v>45168</v>
          </cell>
          <cell r="M578" t="str">
            <v>mt</v>
          </cell>
        </row>
        <row r="579">
          <cell r="A579" t="str">
            <v>10-01-030</v>
          </cell>
          <cell r="G579">
            <v>2293</v>
          </cell>
          <cell r="M579" t="str">
            <v>sc</v>
          </cell>
        </row>
        <row r="580">
          <cell r="A580" t="str">
            <v>10-01-030</v>
          </cell>
          <cell r="G580">
            <v>2721</v>
          </cell>
          <cell r="M580" t="str">
            <v>sc</v>
          </cell>
        </row>
        <row r="581">
          <cell r="A581" t="str">
            <v>10-01-030</v>
          </cell>
          <cell r="G581">
            <v>10317</v>
          </cell>
          <cell r="M581" t="str">
            <v>mo</v>
          </cell>
        </row>
        <row r="582">
          <cell r="A582" t="str">
            <v>10-01-030</v>
          </cell>
          <cell r="G582">
            <v>8129</v>
          </cell>
          <cell r="M582" t="str">
            <v>au</v>
          </cell>
        </row>
        <row r="583">
          <cell r="A583" t="str">
            <v>10-01-030</v>
          </cell>
          <cell r="G583">
            <v>198</v>
          </cell>
          <cell r="M583" t="str">
            <v>mo</v>
          </cell>
        </row>
        <row r="584">
          <cell r="A584" t="str">
            <v>10-01-030</v>
          </cell>
          <cell r="G584">
            <v>131</v>
          </cell>
          <cell r="M584" t="str">
            <v>mt</v>
          </cell>
        </row>
        <row r="585">
          <cell r="A585" t="str">
            <v>10-01-030</v>
          </cell>
          <cell r="G585">
            <v>316</v>
          </cell>
          <cell r="M585" t="str">
            <v>hm</v>
          </cell>
        </row>
        <row r="586">
          <cell r="A586">
            <v>0</v>
          </cell>
          <cell r="G586">
            <v>0</v>
          </cell>
          <cell r="M586">
            <v>0</v>
          </cell>
        </row>
        <row r="587">
          <cell r="A587">
            <v>0</v>
          </cell>
          <cell r="G587">
            <v>0</v>
          </cell>
          <cell r="M587">
            <v>0</v>
          </cell>
        </row>
        <row r="588">
          <cell r="A588" t="str">
            <v>10-01-040</v>
          </cell>
          <cell r="G588">
            <v>69273</v>
          </cell>
          <cell r="M588" t="e">
            <v>#N/A</v>
          </cell>
        </row>
        <row r="589">
          <cell r="A589" t="str">
            <v>10-01-040</v>
          </cell>
          <cell r="G589">
            <v>45168</v>
          </cell>
          <cell r="M589" t="str">
            <v>mt</v>
          </cell>
        </row>
        <row r="590">
          <cell r="A590" t="str">
            <v>10-01-040</v>
          </cell>
          <cell r="G590">
            <v>2293</v>
          </cell>
          <cell r="M590" t="str">
            <v>sc</v>
          </cell>
        </row>
        <row r="591">
          <cell r="A591" t="str">
            <v>10-01-040</v>
          </cell>
          <cell r="G591">
            <v>2721</v>
          </cell>
          <cell r="M591" t="str">
            <v>sc</v>
          </cell>
        </row>
        <row r="592">
          <cell r="A592" t="str">
            <v>10-01-040</v>
          </cell>
          <cell r="G592">
            <v>10317</v>
          </cell>
          <cell r="M592" t="str">
            <v>mo</v>
          </cell>
        </row>
        <row r="593">
          <cell r="A593" t="str">
            <v>10-01-040</v>
          </cell>
          <cell r="G593">
            <v>8129</v>
          </cell>
          <cell r="M593" t="str">
            <v>au</v>
          </cell>
        </row>
        <row r="594">
          <cell r="A594" t="str">
            <v>10-01-040</v>
          </cell>
          <cell r="G594">
            <v>198</v>
          </cell>
          <cell r="M594" t="str">
            <v>mo</v>
          </cell>
        </row>
        <row r="595">
          <cell r="A595" t="str">
            <v>10-01-040</v>
          </cell>
          <cell r="G595">
            <v>131</v>
          </cell>
          <cell r="M595" t="str">
            <v>mt</v>
          </cell>
        </row>
        <row r="596">
          <cell r="A596" t="str">
            <v>10-01-040</v>
          </cell>
          <cell r="G596">
            <v>316</v>
          </cell>
          <cell r="M596" t="str">
            <v>hm</v>
          </cell>
        </row>
        <row r="597">
          <cell r="A597">
            <v>0</v>
          </cell>
          <cell r="G597">
            <v>0</v>
          </cell>
          <cell r="M597">
            <v>0</v>
          </cell>
        </row>
        <row r="598">
          <cell r="A598">
            <v>0</v>
          </cell>
          <cell r="G598">
            <v>0</v>
          </cell>
          <cell r="M598">
            <v>0</v>
          </cell>
        </row>
        <row r="599">
          <cell r="A599" t="str">
            <v>10-01-050</v>
          </cell>
          <cell r="G599">
            <v>69273</v>
          </cell>
          <cell r="M599" t="e">
            <v>#N/A</v>
          </cell>
        </row>
        <row r="600">
          <cell r="A600" t="str">
            <v>10-01-050</v>
          </cell>
          <cell r="G600">
            <v>45168</v>
          </cell>
          <cell r="M600" t="str">
            <v>mt</v>
          </cell>
        </row>
        <row r="601">
          <cell r="A601" t="str">
            <v>10-01-050</v>
          </cell>
          <cell r="G601">
            <v>2293</v>
          </cell>
          <cell r="M601" t="str">
            <v>sc</v>
          </cell>
        </row>
        <row r="602">
          <cell r="A602" t="str">
            <v>10-01-050</v>
          </cell>
          <cell r="G602">
            <v>2721</v>
          </cell>
          <cell r="M602" t="str">
            <v>sc</v>
          </cell>
        </row>
        <row r="603">
          <cell r="A603" t="str">
            <v>10-01-050</v>
          </cell>
          <cell r="G603">
            <v>10317</v>
          </cell>
          <cell r="M603" t="str">
            <v>mo</v>
          </cell>
        </row>
        <row r="604">
          <cell r="A604" t="str">
            <v>10-01-050</v>
          </cell>
          <cell r="G604">
            <v>8129</v>
          </cell>
          <cell r="M604" t="str">
            <v>au</v>
          </cell>
        </row>
        <row r="605">
          <cell r="A605" t="str">
            <v>10-01-050</v>
          </cell>
          <cell r="G605">
            <v>198</v>
          </cell>
          <cell r="M605" t="str">
            <v>mo</v>
          </cell>
        </row>
        <row r="606">
          <cell r="A606" t="str">
            <v>10-01-050</v>
          </cell>
          <cell r="G606">
            <v>131</v>
          </cell>
          <cell r="M606" t="str">
            <v>mt</v>
          </cell>
        </row>
        <row r="607">
          <cell r="A607" t="str">
            <v>10-01-050</v>
          </cell>
          <cell r="G607">
            <v>316</v>
          </cell>
          <cell r="M607" t="str">
            <v>hm</v>
          </cell>
        </row>
        <row r="608">
          <cell r="A608">
            <v>0</v>
          </cell>
          <cell r="G608">
            <v>0</v>
          </cell>
          <cell r="M608">
            <v>0</v>
          </cell>
        </row>
        <row r="609">
          <cell r="A609">
            <v>0</v>
          </cell>
          <cell r="G609">
            <v>0</v>
          </cell>
          <cell r="M609">
            <v>0</v>
          </cell>
        </row>
        <row r="610">
          <cell r="A610" t="str">
            <v>10-01-060</v>
          </cell>
          <cell r="G610">
            <v>72261</v>
          </cell>
          <cell r="M610" t="e">
            <v>#N/A</v>
          </cell>
        </row>
        <row r="611">
          <cell r="A611" t="str">
            <v>10-01-060</v>
          </cell>
          <cell r="G611">
            <v>48156</v>
          </cell>
          <cell r="M611" t="str">
            <v>mt</v>
          </cell>
        </row>
        <row r="612">
          <cell r="A612" t="str">
            <v>10-01-060</v>
          </cell>
          <cell r="G612">
            <v>2293</v>
          </cell>
          <cell r="M612" t="str">
            <v>sc</v>
          </cell>
        </row>
        <row r="613">
          <cell r="A613" t="str">
            <v>10-01-060</v>
          </cell>
          <cell r="G613">
            <v>2721</v>
          </cell>
          <cell r="M613" t="str">
            <v>sc</v>
          </cell>
        </row>
        <row r="614">
          <cell r="A614" t="str">
            <v>10-01-060</v>
          </cell>
          <cell r="G614">
            <v>10317</v>
          </cell>
          <cell r="M614" t="str">
            <v>mo</v>
          </cell>
        </row>
        <row r="615">
          <cell r="A615" t="str">
            <v>10-01-060</v>
          </cell>
          <cell r="G615">
            <v>8129</v>
          </cell>
          <cell r="M615" t="str">
            <v>au</v>
          </cell>
        </row>
        <row r="616">
          <cell r="A616" t="str">
            <v>10-01-060</v>
          </cell>
          <cell r="G616">
            <v>198</v>
          </cell>
          <cell r="M616" t="str">
            <v>mo</v>
          </cell>
        </row>
        <row r="617">
          <cell r="A617" t="str">
            <v>10-01-060</v>
          </cell>
          <cell r="G617">
            <v>131</v>
          </cell>
          <cell r="M617" t="str">
            <v>mt</v>
          </cell>
        </row>
        <row r="618">
          <cell r="A618" t="str">
            <v>10-01-060</v>
          </cell>
          <cell r="G618">
            <v>316</v>
          </cell>
          <cell r="M618" t="str">
            <v>hm</v>
          </cell>
        </row>
        <row r="619">
          <cell r="A619">
            <v>0</v>
          </cell>
          <cell r="G619">
            <v>0</v>
          </cell>
          <cell r="M619">
            <v>0</v>
          </cell>
        </row>
        <row r="620">
          <cell r="A620">
            <v>0</v>
          </cell>
          <cell r="G620">
            <v>0</v>
          </cell>
          <cell r="M620">
            <v>0</v>
          </cell>
        </row>
        <row r="621">
          <cell r="A621" t="str">
            <v>10-01-070</v>
          </cell>
          <cell r="G621">
            <v>62035</v>
          </cell>
          <cell r="M621" t="e">
            <v>#N/A</v>
          </cell>
        </row>
        <row r="622">
          <cell r="A622" t="str">
            <v>10-01-070</v>
          </cell>
          <cell r="G622">
            <v>7759</v>
          </cell>
          <cell r="M622" t="str">
            <v>au</v>
          </cell>
        </row>
        <row r="623">
          <cell r="A623" t="str">
            <v>10-01-070</v>
          </cell>
          <cell r="G623">
            <v>39933</v>
          </cell>
          <cell r="M623" t="str">
            <v>mt</v>
          </cell>
        </row>
        <row r="624">
          <cell r="A624" t="str">
            <v>10-01-070</v>
          </cell>
          <cell r="G624">
            <v>870</v>
          </cell>
          <cell r="M624" t="str">
            <v>mt</v>
          </cell>
        </row>
        <row r="625">
          <cell r="A625" t="str">
            <v>10-01-070</v>
          </cell>
          <cell r="G625">
            <v>189</v>
          </cell>
          <cell r="M625" t="str">
            <v>mo</v>
          </cell>
        </row>
        <row r="626">
          <cell r="A626" t="str">
            <v>10-01-070</v>
          </cell>
          <cell r="G626">
            <v>12735</v>
          </cell>
          <cell r="M626" t="str">
            <v>mo</v>
          </cell>
        </row>
        <row r="627">
          <cell r="A627" t="str">
            <v>10-01-070</v>
          </cell>
          <cell r="G627">
            <v>161</v>
          </cell>
          <cell r="M627" t="str">
            <v>mt</v>
          </cell>
        </row>
        <row r="628">
          <cell r="A628" t="str">
            <v>10-01-070</v>
          </cell>
          <cell r="G628">
            <v>388</v>
          </cell>
          <cell r="M628" t="str">
            <v>hm</v>
          </cell>
        </row>
        <row r="629">
          <cell r="A629">
            <v>0</v>
          </cell>
          <cell r="G629">
            <v>0</v>
          </cell>
          <cell r="M629">
            <v>0</v>
          </cell>
        </row>
        <row r="630">
          <cell r="A630">
            <v>0</v>
          </cell>
          <cell r="G630">
            <v>0</v>
          </cell>
          <cell r="M630">
            <v>0</v>
          </cell>
        </row>
        <row r="631">
          <cell r="A631" t="str">
            <v>10-01-080</v>
          </cell>
          <cell r="G631">
            <v>153654</v>
          </cell>
          <cell r="M631" t="e">
            <v>#N/A</v>
          </cell>
        </row>
        <row r="632">
          <cell r="A632" t="str">
            <v>10-01-080</v>
          </cell>
          <cell r="G632">
            <v>30600</v>
          </cell>
          <cell r="M632" t="str">
            <v>mt</v>
          </cell>
        </row>
        <row r="633">
          <cell r="A633" t="str">
            <v>10-01-080</v>
          </cell>
          <cell r="G633">
            <v>100000</v>
          </cell>
          <cell r="M633" t="str">
            <v>mt</v>
          </cell>
        </row>
        <row r="634">
          <cell r="A634" t="str">
            <v>10-01-080</v>
          </cell>
          <cell r="G634">
            <v>2204</v>
          </cell>
          <cell r="M634" t="str">
            <v>eq</v>
          </cell>
        </row>
        <row r="635">
          <cell r="A635" t="str">
            <v>10-01-080</v>
          </cell>
          <cell r="G635">
            <v>20000</v>
          </cell>
          <cell r="M635" t="str">
            <v>mo</v>
          </cell>
        </row>
        <row r="636">
          <cell r="A636" t="str">
            <v>10-01-080</v>
          </cell>
          <cell r="G636">
            <v>250</v>
          </cell>
          <cell r="M636" t="str">
            <v>mt</v>
          </cell>
        </row>
        <row r="637">
          <cell r="A637" t="str">
            <v>10-01-080</v>
          </cell>
          <cell r="G637">
            <v>600</v>
          </cell>
          <cell r="M637" t="str">
            <v>hm</v>
          </cell>
        </row>
        <row r="638">
          <cell r="A638">
            <v>0</v>
          </cell>
          <cell r="G638">
            <v>0</v>
          </cell>
          <cell r="M638">
            <v>0</v>
          </cell>
        </row>
        <row r="639">
          <cell r="A639">
            <v>0</v>
          </cell>
          <cell r="G639">
            <v>0</v>
          </cell>
          <cell r="M639">
            <v>0</v>
          </cell>
        </row>
        <row r="640">
          <cell r="A640" t="str">
            <v>10-01-090</v>
          </cell>
          <cell r="G640">
            <v>43014</v>
          </cell>
          <cell r="M640" t="e">
            <v>#N/A</v>
          </cell>
        </row>
        <row r="641">
          <cell r="A641" t="str">
            <v>10-01-090</v>
          </cell>
          <cell r="G641">
            <v>14232</v>
          </cell>
          <cell r="M641" t="str">
            <v>au</v>
          </cell>
        </row>
        <row r="642">
          <cell r="A642" t="str">
            <v>10-01-090</v>
          </cell>
          <cell r="G642">
            <v>4812</v>
          </cell>
          <cell r="M642" t="str">
            <v>mt</v>
          </cell>
        </row>
        <row r="643">
          <cell r="A643" t="str">
            <v>10-01-090</v>
          </cell>
          <cell r="G643">
            <v>8004</v>
          </cell>
          <cell r="M643" t="str">
            <v>eq</v>
          </cell>
        </row>
        <row r="644">
          <cell r="A644" t="str">
            <v>10-01-090</v>
          </cell>
          <cell r="G644">
            <v>315</v>
          </cell>
          <cell r="M644" t="str">
            <v>mo</v>
          </cell>
        </row>
        <row r="645">
          <cell r="A645" t="str">
            <v>10-01-090</v>
          </cell>
          <cell r="G645">
            <v>15000</v>
          </cell>
          <cell r="M645" t="str">
            <v>mo</v>
          </cell>
        </row>
        <row r="646">
          <cell r="A646" t="str">
            <v>10-01-090</v>
          </cell>
          <cell r="G646">
            <v>191</v>
          </cell>
          <cell r="M646" t="str">
            <v>mt</v>
          </cell>
        </row>
        <row r="647">
          <cell r="A647" t="str">
            <v>10-01-090</v>
          </cell>
          <cell r="G647">
            <v>460</v>
          </cell>
          <cell r="M647" t="str">
            <v>hm</v>
          </cell>
        </row>
        <row r="648">
          <cell r="A648">
            <v>0</v>
          </cell>
          <cell r="G648">
            <v>0</v>
          </cell>
          <cell r="M648">
            <v>0</v>
          </cell>
        </row>
        <row r="649">
          <cell r="A649">
            <v>0</v>
          </cell>
          <cell r="G649">
            <v>0</v>
          </cell>
          <cell r="M649">
            <v>0</v>
          </cell>
        </row>
        <row r="650">
          <cell r="A650" t="str">
            <v>10-01-100</v>
          </cell>
          <cell r="G650">
            <v>70000</v>
          </cell>
          <cell r="M650" t="e">
            <v>#N/A</v>
          </cell>
        </row>
        <row r="651">
          <cell r="A651" t="str">
            <v>10-01-100</v>
          </cell>
          <cell r="G651">
            <v>70000</v>
          </cell>
          <cell r="M651" t="str">
            <v>pv</v>
          </cell>
        </row>
        <row r="652">
          <cell r="A652">
            <v>0</v>
          </cell>
          <cell r="G652">
            <v>0</v>
          </cell>
          <cell r="M652">
            <v>0</v>
          </cell>
        </row>
        <row r="653">
          <cell r="A653">
            <v>0</v>
          </cell>
          <cell r="G653">
            <v>0</v>
          </cell>
          <cell r="M653">
            <v>0</v>
          </cell>
        </row>
        <row r="654">
          <cell r="A654" t="str">
            <v>10-01-200</v>
          </cell>
          <cell r="G654">
            <v>400000</v>
          </cell>
          <cell r="M654" t="e">
            <v>#N/A</v>
          </cell>
        </row>
        <row r="655">
          <cell r="A655" t="str">
            <v>10-01-200</v>
          </cell>
          <cell r="G655">
            <v>400000</v>
          </cell>
          <cell r="M655" t="str">
            <v>pv</v>
          </cell>
        </row>
        <row r="656">
          <cell r="A656">
            <v>0</v>
          </cell>
          <cell r="G656">
            <v>0</v>
          </cell>
          <cell r="M656">
            <v>0</v>
          </cell>
        </row>
        <row r="657">
          <cell r="A657">
            <v>0</v>
          </cell>
          <cell r="G657">
            <v>0</v>
          </cell>
          <cell r="M657">
            <v>0</v>
          </cell>
        </row>
        <row r="658">
          <cell r="A658" t="str">
            <v>10-02-020</v>
          </cell>
          <cell r="G658">
            <v>34842</v>
          </cell>
          <cell r="M658" t="e">
            <v>#N/A</v>
          </cell>
        </row>
        <row r="659">
          <cell r="A659" t="str">
            <v>10-02-020</v>
          </cell>
          <cell r="G659">
            <v>1035</v>
          </cell>
          <cell r="M659" t="str">
            <v>au</v>
          </cell>
        </row>
        <row r="660">
          <cell r="A660" t="str">
            <v>10-02-020</v>
          </cell>
          <cell r="G660">
            <v>2416</v>
          </cell>
          <cell r="M660" t="str">
            <v>mt</v>
          </cell>
        </row>
        <row r="661">
          <cell r="A661" t="str">
            <v>10-02-020</v>
          </cell>
          <cell r="G661">
            <v>8310</v>
          </cell>
          <cell r="M661" t="str">
            <v>mt</v>
          </cell>
        </row>
        <row r="662">
          <cell r="A662" t="str">
            <v>10-02-020</v>
          </cell>
          <cell r="G662">
            <v>20000</v>
          </cell>
          <cell r="M662" t="str">
            <v>mo</v>
          </cell>
        </row>
        <row r="663">
          <cell r="A663" t="str">
            <v>10-02-020</v>
          </cell>
          <cell r="G663">
            <v>26</v>
          </cell>
          <cell r="M663" t="str">
            <v>mo</v>
          </cell>
        </row>
        <row r="664">
          <cell r="A664" t="str">
            <v>10-02-020</v>
          </cell>
          <cell r="G664">
            <v>2204</v>
          </cell>
          <cell r="M664" t="str">
            <v>eq</v>
          </cell>
        </row>
        <row r="665">
          <cell r="A665" t="str">
            <v>10-02-020</v>
          </cell>
          <cell r="G665">
            <v>250</v>
          </cell>
          <cell r="M665" t="str">
            <v>mt</v>
          </cell>
        </row>
        <row r="666">
          <cell r="A666" t="str">
            <v>10-02-020</v>
          </cell>
          <cell r="G666">
            <v>601</v>
          </cell>
          <cell r="M666" t="str">
            <v>hm</v>
          </cell>
        </row>
        <row r="667">
          <cell r="A667">
            <v>0</v>
          </cell>
          <cell r="G667">
            <v>0</v>
          </cell>
          <cell r="M667">
            <v>0</v>
          </cell>
        </row>
        <row r="668">
          <cell r="A668">
            <v>0</v>
          </cell>
          <cell r="G668">
            <v>0</v>
          </cell>
          <cell r="M668">
            <v>0</v>
          </cell>
        </row>
        <row r="669">
          <cell r="A669" t="str">
            <v>10-02-030</v>
          </cell>
          <cell r="G669">
            <v>35820</v>
          </cell>
          <cell r="M669" t="e">
            <v>#N/A</v>
          </cell>
        </row>
        <row r="670">
          <cell r="A670" t="str">
            <v>10-02-030</v>
          </cell>
          <cell r="G670">
            <v>1025</v>
          </cell>
          <cell r="M670" t="str">
            <v>au</v>
          </cell>
        </row>
        <row r="671">
          <cell r="A671" t="str">
            <v>10-02-030</v>
          </cell>
          <cell r="G671">
            <v>3136</v>
          </cell>
          <cell r="M671" t="str">
            <v>mt</v>
          </cell>
        </row>
        <row r="672">
          <cell r="A672" t="str">
            <v>10-02-030</v>
          </cell>
          <cell r="G672">
            <v>23</v>
          </cell>
          <cell r="M672" t="str">
            <v>mo</v>
          </cell>
        </row>
        <row r="673">
          <cell r="A673" t="str">
            <v>10-02-030</v>
          </cell>
          <cell r="G673">
            <v>9360</v>
          </cell>
          <cell r="M673" t="str">
            <v>mo</v>
          </cell>
        </row>
        <row r="674">
          <cell r="A674" t="str">
            <v>10-02-030</v>
          </cell>
          <cell r="G674">
            <v>18000</v>
          </cell>
          <cell r="M674" t="str">
            <v>mo</v>
          </cell>
        </row>
        <row r="675">
          <cell r="A675" t="str">
            <v>10-02-030</v>
          </cell>
          <cell r="G675">
            <v>2204</v>
          </cell>
          <cell r="M675" t="str">
            <v>eq</v>
          </cell>
        </row>
        <row r="676">
          <cell r="A676" t="str">
            <v>10-02-030</v>
          </cell>
          <cell r="G676">
            <v>811</v>
          </cell>
          <cell r="M676" t="str">
            <v>eq</v>
          </cell>
        </row>
        <row r="677">
          <cell r="A677" t="str">
            <v>10-02-030</v>
          </cell>
          <cell r="G677">
            <v>97</v>
          </cell>
          <cell r="M677" t="str">
            <v>au</v>
          </cell>
        </row>
        <row r="678">
          <cell r="A678" t="str">
            <v>10-02-030</v>
          </cell>
          <cell r="G678">
            <v>342</v>
          </cell>
          <cell r="M678" t="str">
            <v>mt</v>
          </cell>
        </row>
        <row r="679">
          <cell r="A679" t="str">
            <v>10-02-030</v>
          </cell>
          <cell r="G679">
            <v>822</v>
          </cell>
          <cell r="M679" t="str">
            <v>hm</v>
          </cell>
        </row>
        <row r="680">
          <cell r="A680">
            <v>0</v>
          </cell>
          <cell r="G680">
            <v>0</v>
          </cell>
          <cell r="M680">
            <v>0</v>
          </cell>
        </row>
        <row r="681">
          <cell r="A681">
            <v>0</v>
          </cell>
          <cell r="G681">
            <v>0</v>
          </cell>
          <cell r="M681">
            <v>0</v>
          </cell>
        </row>
        <row r="682">
          <cell r="A682" t="str">
            <v>10-02-100</v>
          </cell>
          <cell r="G682">
            <v>33209</v>
          </cell>
          <cell r="M682" t="e">
            <v>#N/A</v>
          </cell>
        </row>
        <row r="683">
          <cell r="A683" t="str">
            <v>10-02-100</v>
          </cell>
          <cell r="G683">
            <v>24750</v>
          </cell>
          <cell r="M683" t="str">
            <v>mt</v>
          </cell>
        </row>
        <row r="684">
          <cell r="A684" t="str">
            <v>10-02-100</v>
          </cell>
          <cell r="G684">
            <v>2204</v>
          </cell>
          <cell r="M684" t="str">
            <v>eq</v>
          </cell>
        </row>
        <row r="685">
          <cell r="A685" t="str">
            <v>10-02-100</v>
          </cell>
          <cell r="G685">
            <v>6000</v>
          </cell>
          <cell r="M685" t="str">
            <v>mo</v>
          </cell>
        </row>
        <row r="686">
          <cell r="A686" t="str">
            <v>10-02-100</v>
          </cell>
          <cell r="G686">
            <v>75</v>
          </cell>
          <cell r="M686" t="str">
            <v>mt</v>
          </cell>
        </row>
        <row r="687">
          <cell r="A687" t="str">
            <v>10-02-100</v>
          </cell>
          <cell r="G687">
            <v>180</v>
          </cell>
          <cell r="M687" t="str">
            <v>hm</v>
          </cell>
        </row>
        <row r="688">
          <cell r="A688">
            <v>0</v>
          </cell>
          <cell r="G688">
            <v>0</v>
          </cell>
          <cell r="M688">
            <v>0</v>
          </cell>
        </row>
        <row r="689">
          <cell r="A689">
            <v>0</v>
          </cell>
          <cell r="G689">
            <v>0</v>
          </cell>
          <cell r="M689" t="e">
            <v>#N/A</v>
          </cell>
        </row>
        <row r="690">
          <cell r="A690" t="str">
            <v>11-01-010</v>
          </cell>
          <cell r="G690">
            <v>1222867</v>
          </cell>
          <cell r="M690" t="e">
            <v>#N/A</v>
          </cell>
        </row>
        <row r="691">
          <cell r="A691" t="str">
            <v>11-01-010</v>
          </cell>
          <cell r="G691">
            <v>818125</v>
          </cell>
          <cell r="M691" t="str">
            <v>mt</v>
          </cell>
        </row>
        <row r="692">
          <cell r="A692" t="str">
            <v>11-01-010</v>
          </cell>
          <cell r="G692">
            <v>348000</v>
          </cell>
          <cell r="M692" t="str">
            <v>mt</v>
          </cell>
        </row>
        <row r="693">
          <cell r="A693" t="str">
            <v>11-01-010</v>
          </cell>
          <cell r="G693">
            <v>7320</v>
          </cell>
          <cell r="M693" t="str">
            <v>au</v>
          </cell>
        </row>
        <row r="694">
          <cell r="A694" t="str">
            <v>11-01-010</v>
          </cell>
          <cell r="G694">
            <v>7619</v>
          </cell>
          <cell r="M694" t="str">
            <v>mo</v>
          </cell>
        </row>
        <row r="695">
          <cell r="A695" t="str">
            <v>11-01-010</v>
          </cell>
          <cell r="G695">
            <v>10160</v>
          </cell>
          <cell r="M695" t="str">
            <v>mo</v>
          </cell>
        </row>
        <row r="696">
          <cell r="A696" t="str">
            <v>11-01-010</v>
          </cell>
          <cell r="G696">
            <v>30887</v>
          </cell>
          <cell r="M696" t="str">
            <v>tp</v>
          </cell>
        </row>
        <row r="697">
          <cell r="A697" t="str">
            <v>11-01-010</v>
          </cell>
          <cell r="G697">
            <v>222</v>
          </cell>
          <cell r="M697" t="str">
            <v>mt</v>
          </cell>
        </row>
        <row r="698">
          <cell r="A698" t="str">
            <v>11-01-010</v>
          </cell>
          <cell r="G698">
            <v>534</v>
          </cell>
          <cell r="M698" t="str">
            <v>hm</v>
          </cell>
        </row>
        <row r="699">
          <cell r="A699">
            <v>0</v>
          </cell>
          <cell r="G699">
            <v>0</v>
          </cell>
          <cell r="M699">
            <v>0</v>
          </cell>
        </row>
        <row r="700">
          <cell r="A700">
            <v>0</v>
          </cell>
          <cell r="G700">
            <v>0</v>
          </cell>
          <cell r="M700">
            <v>0</v>
          </cell>
        </row>
        <row r="701">
          <cell r="A701" t="str">
            <v>11-01-100</v>
          </cell>
          <cell r="G701">
            <v>3763039</v>
          </cell>
          <cell r="M701" t="e">
            <v>#N/A</v>
          </cell>
        </row>
        <row r="702">
          <cell r="A702" t="str">
            <v>11-01-100</v>
          </cell>
          <cell r="G702">
            <v>3654000</v>
          </cell>
          <cell r="M702" t="str">
            <v>mt</v>
          </cell>
        </row>
        <row r="703">
          <cell r="A703" t="str">
            <v>11-01-100</v>
          </cell>
          <cell r="G703">
            <v>58500</v>
          </cell>
          <cell r="M703" t="str">
            <v>sc</v>
          </cell>
        </row>
        <row r="704">
          <cell r="A704" t="str">
            <v>11-01-100</v>
          </cell>
          <cell r="G704">
            <v>7619</v>
          </cell>
          <cell r="M704" t="str">
            <v>mo</v>
          </cell>
        </row>
        <row r="705">
          <cell r="A705" t="str">
            <v>11-01-100</v>
          </cell>
          <cell r="G705">
            <v>10160</v>
          </cell>
          <cell r="M705" t="str">
            <v>mo</v>
          </cell>
        </row>
        <row r="706">
          <cell r="A706" t="str">
            <v>11-01-100</v>
          </cell>
          <cell r="G706">
            <v>32004</v>
          </cell>
          <cell r="M706" t="str">
            <v>tp</v>
          </cell>
        </row>
        <row r="707">
          <cell r="A707" t="str">
            <v>11-01-100</v>
          </cell>
          <cell r="G707">
            <v>222</v>
          </cell>
          <cell r="M707" t="str">
            <v>mt</v>
          </cell>
        </row>
        <row r="708">
          <cell r="A708" t="str">
            <v>11-01-100</v>
          </cell>
          <cell r="G708">
            <v>534</v>
          </cell>
          <cell r="M708" t="str">
            <v>hm</v>
          </cell>
        </row>
        <row r="709">
          <cell r="A709">
            <v>0</v>
          </cell>
          <cell r="G709">
            <v>0</v>
          </cell>
          <cell r="M709">
            <v>0</v>
          </cell>
        </row>
        <row r="710">
          <cell r="A710">
            <v>0</v>
          </cell>
          <cell r="G710">
            <v>0</v>
          </cell>
          <cell r="M710">
            <v>0</v>
          </cell>
        </row>
        <row r="711">
          <cell r="A711" t="str">
            <v>11-03-150</v>
          </cell>
          <cell r="G711">
            <v>3426881</v>
          </cell>
          <cell r="M711" t="e">
            <v>#N/A</v>
          </cell>
        </row>
        <row r="712">
          <cell r="A712" t="str">
            <v>11-03-150</v>
          </cell>
          <cell r="G712">
            <v>1682000</v>
          </cell>
          <cell r="M712" t="str">
            <v>mt</v>
          </cell>
        </row>
        <row r="713">
          <cell r="A713" t="str">
            <v>11-03-150</v>
          </cell>
          <cell r="G713">
            <v>1392000</v>
          </cell>
          <cell r="M713" t="str">
            <v>mt</v>
          </cell>
        </row>
        <row r="714">
          <cell r="A714" t="str">
            <v>11-03-150</v>
          </cell>
          <cell r="G714">
            <v>33615</v>
          </cell>
          <cell r="M714" t="str">
            <v>au</v>
          </cell>
        </row>
        <row r="715">
          <cell r="A715" t="str">
            <v>11-03-150</v>
          </cell>
          <cell r="G715">
            <v>60952</v>
          </cell>
          <cell r="M715" t="str">
            <v>mo</v>
          </cell>
        </row>
        <row r="716">
          <cell r="A716" t="str">
            <v>11-03-150</v>
          </cell>
          <cell r="G716">
            <v>40640</v>
          </cell>
          <cell r="M716" t="str">
            <v>mo</v>
          </cell>
        </row>
        <row r="717">
          <cell r="A717" t="str">
            <v>11-03-150</v>
          </cell>
          <cell r="G717">
            <v>213360</v>
          </cell>
          <cell r="M717" t="str">
            <v>tp</v>
          </cell>
        </row>
        <row r="718">
          <cell r="A718" t="str">
            <v>11-03-150</v>
          </cell>
          <cell r="G718">
            <v>1266</v>
          </cell>
          <cell r="M718" t="str">
            <v>mt</v>
          </cell>
        </row>
        <row r="719">
          <cell r="A719" t="str">
            <v>11-03-150</v>
          </cell>
          <cell r="G719">
            <v>3048</v>
          </cell>
          <cell r="M719" t="str">
            <v>hm</v>
          </cell>
        </row>
        <row r="720">
          <cell r="A720">
            <v>0</v>
          </cell>
          <cell r="G720">
            <v>0</v>
          </cell>
          <cell r="M720">
            <v>0</v>
          </cell>
        </row>
        <row r="721">
          <cell r="A721">
            <v>0</v>
          </cell>
          <cell r="G721">
            <v>0</v>
          </cell>
          <cell r="M721">
            <v>0</v>
          </cell>
        </row>
        <row r="722">
          <cell r="A722" t="str">
            <v>11-03-160</v>
          </cell>
          <cell r="G722">
            <v>1701599</v>
          </cell>
          <cell r="M722" t="e">
            <v>#N/A</v>
          </cell>
        </row>
        <row r="723">
          <cell r="A723" t="str">
            <v>11-03-160</v>
          </cell>
          <cell r="G723">
            <v>870000</v>
          </cell>
          <cell r="M723" t="str">
            <v>mt</v>
          </cell>
        </row>
        <row r="724">
          <cell r="A724" t="str">
            <v>11-03-160</v>
          </cell>
          <cell r="G724">
            <v>568400</v>
          </cell>
          <cell r="M724" t="str">
            <v>mt</v>
          </cell>
        </row>
        <row r="725">
          <cell r="A725" t="str">
            <v>11-03-160</v>
          </cell>
          <cell r="G725">
            <v>29277</v>
          </cell>
          <cell r="M725" t="str">
            <v>au</v>
          </cell>
        </row>
        <row r="726">
          <cell r="A726" t="str">
            <v>11-03-160</v>
          </cell>
          <cell r="G726">
            <v>60952</v>
          </cell>
          <cell r="M726" t="str">
            <v>mo</v>
          </cell>
        </row>
        <row r="727">
          <cell r="A727" t="str">
            <v>11-03-160</v>
          </cell>
          <cell r="G727">
            <v>40640</v>
          </cell>
          <cell r="M727" t="str">
            <v>mo</v>
          </cell>
        </row>
        <row r="728">
          <cell r="A728" t="str">
            <v>11-03-160</v>
          </cell>
          <cell r="G728">
            <v>128016</v>
          </cell>
          <cell r="M728" t="str">
            <v>tp</v>
          </cell>
        </row>
        <row r="729">
          <cell r="A729" t="str">
            <v>11-03-160</v>
          </cell>
          <cell r="G729">
            <v>1266</v>
          </cell>
          <cell r="M729" t="str">
            <v>mt</v>
          </cell>
        </row>
        <row r="730">
          <cell r="A730" t="str">
            <v>11-03-160</v>
          </cell>
          <cell r="G730">
            <v>3048</v>
          </cell>
          <cell r="M730" t="str">
            <v>hm</v>
          </cell>
        </row>
        <row r="731">
          <cell r="A731">
            <v>0</v>
          </cell>
          <cell r="G731">
            <v>0</v>
          </cell>
          <cell r="M731">
            <v>0</v>
          </cell>
        </row>
        <row r="732">
          <cell r="A732">
            <v>0</v>
          </cell>
          <cell r="G732">
            <v>0</v>
          </cell>
          <cell r="M732">
            <v>0</v>
          </cell>
        </row>
        <row r="733">
          <cell r="A733" t="str">
            <v>11-05-030</v>
          </cell>
          <cell r="G733">
            <v>696000</v>
          </cell>
          <cell r="M733" t="e">
            <v>#N/A</v>
          </cell>
        </row>
        <row r="734">
          <cell r="A734" t="str">
            <v>11-05-030</v>
          </cell>
          <cell r="G734">
            <v>696000</v>
          </cell>
          <cell r="M734" t="str">
            <v>sc</v>
          </cell>
        </row>
        <row r="735">
          <cell r="A735" t="str">
            <v>11-05-030</v>
          </cell>
          <cell r="G735">
            <v>0</v>
          </cell>
          <cell r="M735" t="str">
            <v>mt</v>
          </cell>
        </row>
        <row r="736">
          <cell r="A736" t="str">
            <v>11-05-030</v>
          </cell>
          <cell r="G736">
            <v>0</v>
          </cell>
          <cell r="M736" t="str">
            <v>hm</v>
          </cell>
        </row>
        <row r="737">
          <cell r="A737">
            <v>0</v>
          </cell>
          <cell r="G737">
            <v>0</v>
          </cell>
          <cell r="M737">
            <v>0</v>
          </cell>
        </row>
        <row r="738">
          <cell r="A738">
            <v>0</v>
          </cell>
          <cell r="G738">
            <v>0</v>
          </cell>
          <cell r="M738">
            <v>0</v>
          </cell>
        </row>
        <row r="739">
          <cell r="A739" t="str">
            <v>11-05-040</v>
          </cell>
          <cell r="G739">
            <v>535000</v>
          </cell>
          <cell r="M739" t="e">
            <v>#N/A</v>
          </cell>
        </row>
        <row r="740">
          <cell r="A740" t="str">
            <v>11-05-040</v>
          </cell>
          <cell r="G740">
            <v>522000</v>
          </cell>
          <cell r="M740" t="str">
            <v>sc</v>
          </cell>
        </row>
        <row r="741">
          <cell r="A741" t="str">
            <v>11-05-040</v>
          </cell>
          <cell r="G741">
            <v>13000</v>
          </cell>
          <cell r="M741" t="str">
            <v>sc</v>
          </cell>
        </row>
        <row r="742">
          <cell r="A742" t="str">
            <v>11-05-040</v>
          </cell>
          <cell r="G742">
            <v>0</v>
          </cell>
          <cell r="M742" t="str">
            <v>mt</v>
          </cell>
        </row>
        <row r="743">
          <cell r="A743" t="str">
            <v>11-05-040</v>
          </cell>
          <cell r="G743">
            <v>0</v>
          </cell>
          <cell r="M743" t="str">
            <v>hm</v>
          </cell>
        </row>
        <row r="744">
          <cell r="A744">
            <v>0</v>
          </cell>
          <cell r="G744">
            <v>0</v>
          </cell>
          <cell r="M744">
            <v>0</v>
          </cell>
        </row>
        <row r="745">
          <cell r="A745">
            <v>0</v>
          </cell>
          <cell r="G745">
            <v>0</v>
          </cell>
          <cell r="M745">
            <v>0</v>
          </cell>
        </row>
        <row r="746">
          <cell r="A746" t="str">
            <v>11-05-050</v>
          </cell>
          <cell r="G746">
            <v>535000</v>
          </cell>
          <cell r="M746" t="e">
            <v>#N/A</v>
          </cell>
        </row>
        <row r="747">
          <cell r="A747" t="str">
            <v>11-05-050</v>
          </cell>
          <cell r="G747">
            <v>522000</v>
          </cell>
          <cell r="M747" t="str">
            <v>sc</v>
          </cell>
        </row>
        <row r="748">
          <cell r="A748" t="str">
            <v>11-05-050</v>
          </cell>
          <cell r="G748">
            <v>13000</v>
          </cell>
          <cell r="M748" t="str">
            <v>sc</v>
          </cell>
        </row>
        <row r="749">
          <cell r="A749" t="str">
            <v>11-05-050</v>
          </cell>
          <cell r="G749">
            <v>0</v>
          </cell>
          <cell r="M749" t="str">
            <v>mt</v>
          </cell>
        </row>
        <row r="750">
          <cell r="A750" t="str">
            <v>11-05-050</v>
          </cell>
          <cell r="G750">
            <v>0</v>
          </cell>
          <cell r="M750" t="str">
            <v>hm</v>
          </cell>
        </row>
        <row r="751">
          <cell r="A751">
            <v>0</v>
          </cell>
          <cell r="G751">
            <v>0</v>
          </cell>
          <cell r="M751">
            <v>0</v>
          </cell>
        </row>
        <row r="752">
          <cell r="A752">
            <v>0</v>
          </cell>
          <cell r="G752">
            <v>0</v>
          </cell>
          <cell r="M752">
            <v>0</v>
          </cell>
        </row>
        <row r="753">
          <cell r="A753" t="str">
            <v>11-06-010</v>
          </cell>
          <cell r="G753">
            <v>4000000</v>
          </cell>
          <cell r="M753" t="e">
            <v>#N/A</v>
          </cell>
        </row>
        <row r="754">
          <cell r="A754" t="str">
            <v>11-06-010</v>
          </cell>
          <cell r="G754">
            <v>4000000</v>
          </cell>
          <cell r="M754" t="str">
            <v>pv</v>
          </cell>
        </row>
        <row r="755">
          <cell r="A755">
            <v>0</v>
          </cell>
          <cell r="G755">
            <v>0</v>
          </cell>
          <cell r="M755">
            <v>0</v>
          </cell>
        </row>
        <row r="756">
          <cell r="A756">
            <v>0</v>
          </cell>
          <cell r="G756">
            <v>0</v>
          </cell>
          <cell r="M756">
            <v>0</v>
          </cell>
        </row>
        <row r="757">
          <cell r="A757" t="str">
            <v>11-06-020</v>
          </cell>
          <cell r="G757">
            <v>33550000</v>
          </cell>
          <cell r="M757" t="e">
            <v>#N/A</v>
          </cell>
        </row>
        <row r="758">
          <cell r="A758" t="str">
            <v>11-06-020</v>
          </cell>
          <cell r="G758">
            <v>33550000</v>
          </cell>
          <cell r="M758" t="str">
            <v>pv</v>
          </cell>
        </row>
        <row r="759">
          <cell r="A759">
            <v>0</v>
          </cell>
          <cell r="G759">
            <v>0</v>
          </cell>
          <cell r="M759">
            <v>0</v>
          </cell>
        </row>
        <row r="760">
          <cell r="A760">
            <v>0</v>
          </cell>
          <cell r="G760">
            <v>0</v>
          </cell>
          <cell r="M760" t="e">
            <v>#N/A</v>
          </cell>
        </row>
        <row r="761">
          <cell r="A761" t="str">
            <v>12-01-010</v>
          </cell>
          <cell r="G761">
            <v>6106693</v>
          </cell>
          <cell r="M761" t="e">
            <v>#N/A</v>
          </cell>
        </row>
        <row r="762">
          <cell r="A762" t="str">
            <v>12-01-010</v>
          </cell>
          <cell r="G762">
            <v>1997473</v>
          </cell>
          <cell r="M762" t="str">
            <v>mt</v>
          </cell>
        </row>
        <row r="763">
          <cell r="A763" t="str">
            <v>12-01-010</v>
          </cell>
          <cell r="G763">
            <v>14631</v>
          </cell>
          <cell r="M763" t="str">
            <v>mt</v>
          </cell>
        </row>
        <row r="764">
          <cell r="A764" t="str">
            <v>12-01-010</v>
          </cell>
          <cell r="G764">
            <v>81077</v>
          </cell>
          <cell r="M764" t="str">
            <v>mt</v>
          </cell>
        </row>
        <row r="765">
          <cell r="A765" t="str">
            <v>12-01-010</v>
          </cell>
          <cell r="G765">
            <v>152400</v>
          </cell>
          <cell r="M765" t="str">
            <v>mt</v>
          </cell>
        </row>
        <row r="766">
          <cell r="A766" t="str">
            <v>12-01-010</v>
          </cell>
          <cell r="G766">
            <v>1109501</v>
          </cell>
          <cell r="M766" t="str">
            <v>mo</v>
          </cell>
        </row>
        <row r="767">
          <cell r="A767" t="str">
            <v>12-01-010</v>
          </cell>
          <cell r="G767">
            <v>436880</v>
          </cell>
          <cell r="M767" t="str">
            <v>mo</v>
          </cell>
        </row>
        <row r="768">
          <cell r="A768" t="str">
            <v>12-01-010</v>
          </cell>
          <cell r="G768">
            <v>192065</v>
          </cell>
          <cell r="M768" t="str">
            <v>TP</v>
          </cell>
        </row>
        <row r="769">
          <cell r="A769" t="str">
            <v>12-01-010</v>
          </cell>
          <cell r="G769">
            <v>2057013</v>
          </cell>
          <cell r="M769" t="str">
            <v>sc</v>
          </cell>
        </row>
        <row r="770">
          <cell r="A770" t="str">
            <v>12-01-010</v>
          </cell>
          <cell r="G770">
            <v>19261</v>
          </cell>
          <cell r="M770" t="str">
            <v>mt</v>
          </cell>
        </row>
        <row r="771">
          <cell r="A771" t="str">
            <v>12-01-010</v>
          </cell>
          <cell r="G771">
            <v>46392</v>
          </cell>
          <cell r="M771" t="str">
            <v>hm</v>
          </cell>
        </row>
        <row r="772">
          <cell r="A772">
            <v>0</v>
          </cell>
          <cell r="G772">
            <v>0</v>
          </cell>
          <cell r="M772">
            <v>0</v>
          </cell>
        </row>
        <row r="773">
          <cell r="A773">
            <v>0</v>
          </cell>
          <cell r="G773">
            <v>0</v>
          </cell>
          <cell r="M773">
            <v>0</v>
          </cell>
        </row>
        <row r="774">
          <cell r="A774" t="str">
            <v>12-01-020</v>
          </cell>
          <cell r="G774">
            <v>5969313</v>
          </cell>
          <cell r="M774" t="e">
            <v>#N/A</v>
          </cell>
        </row>
        <row r="775">
          <cell r="A775" t="str">
            <v>12-01-020</v>
          </cell>
          <cell r="G775">
            <v>1924036</v>
          </cell>
          <cell r="M775" t="str">
            <v>mt</v>
          </cell>
        </row>
        <row r="776">
          <cell r="A776" t="str">
            <v>12-01-020</v>
          </cell>
          <cell r="G776">
            <v>14631</v>
          </cell>
          <cell r="M776" t="str">
            <v>mt</v>
          </cell>
        </row>
        <row r="777">
          <cell r="A777" t="str">
            <v>12-01-020</v>
          </cell>
          <cell r="G777">
            <v>81077</v>
          </cell>
          <cell r="M777" t="str">
            <v>mt</v>
          </cell>
        </row>
        <row r="778">
          <cell r="A778" t="str">
            <v>12-01-020</v>
          </cell>
          <cell r="G778">
            <v>152400</v>
          </cell>
          <cell r="M778" t="str">
            <v>mt</v>
          </cell>
        </row>
        <row r="779">
          <cell r="A779" t="str">
            <v>12-01-020</v>
          </cell>
          <cell r="G779">
            <v>1122402</v>
          </cell>
          <cell r="M779" t="str">
            <v>mo</v>
          </cell>
        </row>
        <row r="780">
          <cell r="A780" t="str">
            <v>12-01-020</v>
          </cell>
          <cell r="G780">
            <v>441960</v>
          </cell>
          <cell r="M780" t="str">
            <v>mo</v>
          </cell>
        </row>
        <row r="781">
          <cell r="A781" t="str">
            <v>12-01-020</v>
          </cell>
          <cell r="G781">
            <v>185004</v>
          </cell>
          <cell r="M781" t="str">
            <v>TP</v>
          </cell>
        </row>
        <row r="782">
          <cell r="A782" t="str">
            <v>12-01-020</v>
          </cell>
          <cell r="G782">
            <v>1981387</v>
          </cell>
          <cell r="M782" t="str">
            <v>sc</v>
          </cell>
        </row>
        <row r="783">
          <cell r="A783" t="str">
            <v>12-01-020</v>
          </cell>
          <cell r="G783">
            <v>19485</v>
          </cell>
          <cell r="M783" t="str">
            <v>mt</v>
          </cell>
        </row>
        <row r="784">
          <cell r="A784" t="str">
            <v>12-01-020</v>
          </cell>
          <cell r="G784">
            <v>46931</v>
          </cell>
          <cell r="M784" t="str">
            <v>hm</v>
          </cell>
        </row>
        <row r="785">
          <cell r="A785">
            <v>0</v>
          </cell>
          <cell r="G785">
            <v>0</v>
          </cell>
          <cell r="M785">
            <v>0</v>
          </cell>
        </row>
        <row r="786">
          <cell r="A786">
            <v>0</v>
          </cell>
          <cell r="G786">
            <v>0</v>
          </cell>
          <cell r="M786">
            <v>0</v>
          </cell>
        </row>
        <row r="787">
          <cell r="A787" t="str">
            <v>12-01-030</v>
          </cell>
          <cell r="G787">
            <v>6162926</v>
          </cell>
          <cell r="M787" t="e">
            <v>#N/A</v>
          </cell>
        </row>
        <row r="788">
          <cell r="A788" t="str">
            <v>12-01-030</v>
          </cell>
          <cell r="G788">
            <v>1997473</v>
          </cell>
          <cell r="M788" t="str">
            <v>mt</v>
          </cell>
        </row>
        <row r="789">
          <cell r="A789" t="str">
            <v>12-01-030</v>
          </cell>
          <cell r="G789">
            <v>14631</v>
          </cell>
          <cell r="M789" t="str">
            <v>mt</v>
          </cell>
        </row>
        <row r="790">
          <cell r="A790" t="str">
            <v>12-01-030</v>
          </cell>
          <cell r="G790">
            <v>81077</v>
          </cell>
          <cell r="M790" t="str">
            <v>mt</v>
          </cell>
        </row>
        <row r="791">
          <cell r="A791" t="str">
            <v>12-01-030</v>
          </cell>
          <cell r="G791">
            <v>152400</v>
          </cell>
          <cell r="M791" t="str">
            <v>mt</v>
          </cell>
        </row>
        <row r="792">
          <cell r="A792" t="str">
            <v>12-01-030</v>
          </cell>
          <cell r="G792">
            <v>1148204</v>
          </cell>
          <cell r="M792" t="str">
            <v>mo</v>
          </cell>
        </row>
        <row r="793">
          <cell r="A793" t="str">
            <v>12-01-030</v>
          </cell>
          <cell r="G793">
            <v>452120</v>
          </cell>
          <cell r="M793" t="str">
            <v>mo</v>
          </cell>
        </row>
        <row r="794">
          <cell r="A794" t="str">
            <v>12-01-030</v>
          </cell>
          <cell r="G794">
            <v>192065</v>
          </cell>
          <cell r="M794" t="str">
            <v>TP</v>
          </cell>
        </row>
        <row r="795">
          <cell r="A795" t="str">
            <v>12-01-030</v>
          </cell>
          <cell r="G795">
            <v>2057013</v>
          </cell>
          <cell r="M795" t="str">
            <v>sc</v>
          </cell>
        </row>
        <row r="796">
          <cell r="A796" t="str">
            <v>12-01-030</v>
          </cell>
          <cell r="G796">
            <v>19933</v>
          </cell>
          <cell r="M796" t="str">
            <v>mt</v>
          </cell>
        </row>
        <row r="797">
          <cell r="A797" t="str">
            <v>12-01-030</v>
          </cell>
          <cell r="G797">
            <v>48010</v>
          </cell>
          <cell r="M797" t="str">
            <v>hm</v>
          </cell>
        </row>
        <row r="798">
          <cell r="A798">
            <v>0</v>
          </cell>
          <cell r="G798">
            <v>0</v>
          </cell>
          <cell r="M798">
            <v>0</v>
          </cell>
        </row>
        <row r="799">
          <cell r="A799">
            <v>0</v>
          </cell>
          <cell r="G799">
            <v>0</v>
          </cell>
          <cell r="M799">
            <v>0</v>
          </cell>
        </row>
        <row r="800">
          <cell r="A800" t="str">
            <v>12-01-040</v>
          </cell>
          <cell r="G800">
            <v>6162926</v>
          </cell>
          <cell r="M800" t="e">
            <v>#N/A</v>
          </cell>
        </row>
        <row r="801">
          <cell r="A801" t="str">
            <v>12-01-040</v>
          </cell>
          <cell r="G801">
            <v>1997473</v>
          </cell>
          <cell r="M801" t="str">
            <v>mt</v>
          </cell>
        </row>
        <row r="802">
          <cell r="A802" t="str">
            <v>12-01-040</v>
          </cell>
          <cell r="G802">
            <v>14631</v>
          </cell>
          <cell r="M802" t="str">
            <v>mt</v>
          </cell>
        </row>
        <row r="803">
          <cell r="A803" t="str">
            <v>12-01-040</v>
          </cell>
          <cell r="G803">
            <v>81077</v>
          </cell>
          <cell r="M803" t="str">
            <v>mt</v>
          </cell>
        </row>
        <row r="804">
          <cell r="A804" t="str">
            <v>12-01-040</v>
          </cell>
          <cell r="G804">
            <v>152400</v>
          </cell>
          <cell r="M804" t="str">
            <v>mt</v>
          </cell>
        </row>
        <row r="805">
          <cell r="A805" t="str">
            <v>12-01-040</v>
          </cell>
          <cell r="G805">
            <v>1148204</v>
          </cell>
          <cell r="M805" t="str">
            <v>mo</v>
          </cell>
        </row>
        <row r="806">
          <cell r="A806" t="str">
            <v>12-01-040</v>
          </cell>
          <cell r="G806">
            <v>452120</v>
          </cell>
          <cell r="M806" t="str">
            <v>mo</v>
          </cell>
        </row>
        <row r="807">
          <cell r="A807" t="str">
            <v>12-01-040</v>
          </cell>
          <cell r="G807">
            <v>192065</v>
          </cell>
          <cell r="M807" t="str">
            <v>TP</v>
          </cell>
        </row>
        <row r="808">
          <cell r="A808" t="str">
            <v>12-01-040</v>
          </cell>
          <cell r="G808">
            <v>2057013</v>
          </cell>
          <cell r="M808" t="str">
            <v>sc</v>
          </cell>
        </row>
        <row r="809">
          <cell r="A809" t="str">
            <v>12-01-040</v>
          </cell>
          <cell r="G809">
            <v>19933</v>
          </cell>
          <cell r="M809" t="str">
            <v>mt</v>
          </cell>
        </row>
        <row r="810">
          <cell r="A810" t="str">
            <v>12-01-040</v>
          </cell>
          <cell r="G810">
            <v>48010</v>
          </cell>
          <cell r="M810" t="str">
            <v>hm</v>
          </cell>
        </row>
        <row r="811">
          <cell r="A811">
            <v>0</v>
          </cell>
          <cell r="G811">
            <v>0</v>
          </cell>
          <cell r="M811">
            <v>0</v>
          </cell>
        </row>
        <row r="812">
          <cell r="A812">
            <v>0</v>
          </cell>
          <cell r="G812">
            <v>0</v>
          </cell>
          <cell r="M812">
            <v>0</v>
          </cell>
        </row>
        <row r="813">
          <cell r="A813" t="str">
            <v>12-01-050</v>
          </cell>
          <cell r="G813">
            <v>6425252</v>
          </cell>
          <cell r="M813" t="e">
            <v>#N/A</v>
          </cell>
        </row>
        <row r="814">
          <cell r="A814" t="str">
            <v>12-01-050</v>
          </cell>
          <cell r="G814">
            <v>2085597</v>
          </cell>
          <cell r="M814" t="str">
            <v>mt</v>
          </cell>
        </row>
        <row r="815">
          <cell r="A815" t="str">
            <v>12-01-050</v>
          </cell>
          <cell r="G815">
            <v>14631</v>
          </cell>
          <cell r="M815" t="str">
            <v>mt</v>
          </cell>
        </row>
        <row r="816">
          <cell r="A816" t="str">
            <v>12-01-050</v>
          </cell>
          <cell r="G816">
            <v>81077</v>
          </cell>
          <cell r="M816" t="str">
            <v>mt</v>
          </cell>
        </row>
        <row r="817">
          <cell r="A817" t="str">
            <v>12-01-050</v>
          </cell>
          <cell r="G817">
            <v>152400</v>
          </cell>
          <cell r="M817" t="str">
            <v>mt</v>
          </cell>
        </row>
        <row r="818">
          <cell r="A818" t="str">
            <v>12-01-050</v>
          </cell>
          <cell r="G818">
            <v>1199809</v>
          </cell>
          <cell r="M818" t="str">
            <v>mo</v>
          </cell>
        </row>
        <row r="819">
          <cell r="A819" t="str">
            <v>12-01-050</v>
          </cell>
          <cell r="G819">
            <v>472440</v>
          </cell>
          <cell r="M819" t="str">
            <v>mo</v>
          </cell>
        </row>
        <row r="820">
          <cell r="A820" t="str">
            <v>12-01-050</v>
          </cell>
          <cell r="G820">
            <v>200539</v>
          </cell>
          <cell r="M820" t="str">
            <v>TP</v>
          </cell>
        </row>
        <row r="821">
          <cell r="A821" t="str">
            <v>12-01-050</v>
          </cell>
          <cell r="G821">
            <v>2147763</v>
          </cell>
          <cell r="M821" t="str">
            <v>sc</v>
          </cell>
        </row>
        <row r="822">
          <cell r="A822" t="str">
            <v>12-01-050</v>
          </cell>
          <cell r="G822">
            <v>20828</v>
          </cell>
          <cell r="M822" t="str">
            <v>mt</v>
          </cell>
        </row>
        <row r="823">
          <cell r="A823" t="str">
            <v>12-01-050</v>
          </cell>
          <cell r="G823">
            <v>50168</v>
          </cell>
          <cell r="M823" t="str">
            <v>hm</v>
          </cell>
        </row>
        <row r="824">
          <cell r="A824">
            <v>0</v>
          </cell>
          <cell r="G824">
            <v>0</v>
          </cell>
          <cell r="M824">
            <v>0</v>
          </cell>
        </row>
        <row r="825">
          <cell r="A825">
            <v>0</v>
          </cell>
          <cell r="G825">
            <v>0</v>
          </cell>
          <cell r="M825">
            <v>0</v>
          </cell>
        </row>
        <row r="826">
          <cell r="A826" t="str">
            <v>12-01-060</v>
          </cell>
          <cell r="G826">
            <v>6437732</v>
          </cell>
          <cell r="M826" t="e">
            <v>#N/A</v>
          </cell>
        </row>
        <row r="827">
          <cell r="A827" t="str">
            <v>12-01-060</v>
          </cell>
          <cell r="G827">
            <v>2100284</v>
          </cell>
          <cell r="M827" t="str">
            <v>mt</v>
          </cell>
        </row>
        <row r="828">
          <cell r="A828" t="str">
            <v>12-01-060</v>
          </cell>
          <cell r="G828">
            <v>14631</v>
          </cell>
          <cell r="M828" t="str">
            <v>mt</v>
          </cell>
        </row>
        <row r="829">
          <cell r="A829" t="str">
            <v>12-01-060</v>
          </cell>
          <cell r="G829">
            <v>81077</v>
          </cell>
          <cell r="M829" t="str">
            <v>mt</v>
          </cell>
        </row>
        <row r="830">
          <cell r="A830" t="str">
            <v>12-01-060</v>
          </cell>
          <cell r="G830">
            <v>152400</v>
          </cell>
          <cell r="M830" t="str">
            <v>mt</v>
          </cell>
        </row>
        <row r="831">
          <cell r="A831" t="str">
            <v>12-01-060</v>
          </cell>
          <cell r="G831">
            <v>1186908</v>
          </cell>
          <cell r="M831" t="str">
            <v>mo</v>
          </cell>
        </row>
        <row r="832">
          <cell r="A832" t="str">
            <v>12-01-060</v>
          </cell>
          <cell r="G832">
            <v>467360</v>
          </cell>
          <cell r="M832" t="str">
            <v>mo</v>
          </cell>
        </row>
        <row r="833">
          <cell r="A833" t="str">
            <v>12-01-060</v>
          </cell>
          <cell r="G833">
            <v>201951</v>
          </cell>
          <cell r="M833" t="str">
            <v>TP</v>
          </cell>
        </row>
        <row r="834">
          <cell r="A834" t="str">
            <v>12-01-060</v>
          </cell>
          <cell r="G834">
            <v>2162888</v>
          </cell>
          <cell r="M834" t="str">
            <v>sc</v>
          </cell>
        </row>
        <row r="835">
          <cell r="A835" t="str">
            <v>12-01-060</v>
          </cell>
          <cell r="G835">
            <v>20604</v>
          </cell>
          <cell r="M835" t="str">
            <v>mt</v>
          </cell>
        </row>
        <row r="836">
          <cell r="A836" t="str">
            <v>12-01-060</v>
          </cell>
          <cell r="G836">
            <v>49629</v>
          </cell>
          <cell r="M836" t="str">
            <v>hm</v>
          </cell>
        </row>
        <row r="837">
          <cell r="A837">
            <v>0</v>
          </cell>
          <cell r="G837">
            <v>0</v>
          </cell>
          <cell r="M837">
            <v>0</v>
          </cell>
        </row>
        <row r="838">
          <cell r="A838">
            <v>0</v>
          </cell>
          <cell r="G838">
            <v>0</v>
          </cell>
          <cell r="M838">
            <v>0</v>
          </cell>
        </row>
        <row r="839">
          <cell r="A839" t="str">
            <v>12-01-070</v>
          </cell>
          <cell r="G839">
            <v>6437732</v>
          </cell>
          <cell r="M839" t="e">
            <v>#N/A</v>
          </cell>
        </row>
        <row r="840">
          <cell r="A840" t="str">
            <v>12-01-070</v>
          </cell>
          <cell r="G840">
            <v>2100284</v>
          </cell>
          <cell r="M840" t="str">
            <v>mt</v>
          </cell>
        </row>
        <row r="841">
          <cell r="A841" t="str">
            <v>12-01-070</v>
          </cell>
          <cell r="G841">
            <v>14631</v>
          </cell>
          <cell r="M841" t="str">
            <v>mt</v>
          </cell>
        </row>
        <row r="842">
          <cell r="A842" t="str">
            <v>12-01-070</v>
          </cell>
          <cell r="G842">
            <v>81077</v>
          </cell>
          <cell r="M842" t="str">
            <v>mt</v>
          </cell>
        </row>
        <row r="843">
          <cell r="A843" t="str">
            <v>12-01-070</v>
          </cell>
          <cell r="G843">
            <v>152400</v>
          </cell>
          <cell r="M843" t="str">
            <v>mt</v>
          </cell>
        </row>
        <row r="844">
          <cell r="A844" t="str">
            <v>12-01-070</v>
          </cell>
          <cell r="G844">
            <v>1186908</v>
          </cell>
          <cell r="M844" t="str">
            <v>mo</v>
          </cell>
        </row>
        <row r="845">
          <cell r="A845" t="str">
            <v>12-01-070</v>
          </cell>
          <cell r="G845">
            <v>467360</v>
          </cell>
          <cell r="M845" t="str">
            <v>mo</v>
          </cell>
        </row>
        <row r="846">
          <cell r="A846" t="str">
            <v>12-01-070</v>
          </cell>
          <cell r="G846">
            <v>201951</v>
          </cell>
          <cell r="M846" t="str">
            <v>TP</v>
          </cell>
        </row>
        <row r="847">
          <cell r="A847" t="str">
            <v>12-01-070</v>
          </cell>
          <cell r="G847">
            <v>2162888</v>
          </cell>
          <cell r="M847" t="str">
            <v>sc</v>
          </cell>
        </row>
        <row r="848">
          <cell r="A848" t="str">
            <v>12-01-070</v>
          </cell>
          <cell r="G848">
            <v>20604</v>
          </cell>
          <cell r="M848" t="str">
            <v>mt</v>
          </cell>
        </row>
        <row r="849">
          <cell r="A849" t="str">
            <v>12-01-070</v>
          </cell>
          <cell r="G849">
            <v>49629</v>
          </cell>
          <cell r="M849" t="str">
            <v>hm</v>
          </cell>
        </row>
        <row r="850">
          <cell r="A850">
            <v>0</v>
          </cell>
          <cell r="G850">
            <v>0</v>
          </cell>
          <cell r="M850">
            <v>0</v>
          </cell>
        </row>
        <row r="851">
          <cell r="A851">
            <v>0</v>
          </cell>
          <cell r="G851">
            <v>0</v>
          </cell>
          <cell r="M851">
            <v>0</v>
          </cell>
        </row>
        <row r="852">
          <cell r="A852" t="str">
            <v>12-01-080</v>
          </cell>
          <cell r="G852">
            <v>6437732</v>
          </cell>
          <cell r="M852" t="e">
            <v>#N/A</v>
          </cell>
        </row>
        <row r="853">
          <cell r="A853" t="str">
            <v>12-01-080</v>
          </cell>
          <cell r="G853">
            <v>2100284</v>
          </cell>
          <cell r="M853" t="str">
            <v>mt</v>
          </cell>
        </row>
        <row r="854">
          <cell r="A854" t="str">
            <v>12-01-080</v>
          </cell>
          <cell r="G854">
            <v>14631</v>
          </cell>
          <cell r="M854" t="str">
            <v>mt</v>
          </cell>
        </row>
        <row r="855">
          <cell r="A855" t="str">
            <v>12-01-080</v>
          </cell>
          <cell r="G855">
            <v>81077</v>
          </cell>
          <cell r="M855" t="str">
            <v>mt</v>
          </cell>
        </row>
        <row r="856">
          <cell r="A856" t="str">
            <v>12-01-080</v>
          </cell>
          <cell r="G856">
            <v>152400</v>
          </cell>
          <cell r="M856" t="str">
            <v>mt</v>
          </cell>
        </row>
        <row r="857">
          <cell r="A857" t="str">
            <v>12-01-080</v>
          </cell>
          <cell r="G857">
            <v>1186908</v>
          </cell>
          <cell r="M857" t="str">
            <v>mo</v>
          </cell>
        </row>
        <row r="858">
          <cell r="A858" t="str">
            <v>12-01-080</v>
          </cell>
          <cell r="G858">
            <v>467360</v>
          </cell>
          <cell r="M858" t="str">
            <v>mo</v>
          </cell>
        </row>
        <row r="859">
          <cell r="A859" t="str">
            <v>12-01-080</v>
          </cell>
          <cell r="G859">
            <v>201951</v>
          </cell>
          <cell r="M859" t="str">
            <v>TP</v>
          </cell>
        </row>
        <row r="860">
          <cell r="A860" t="str">
            <v>12-01-080</v>
          </cell>
          <cell r="G860">
            <v>2162888</v>
          </cell>
          <cell r="M860" t="str">
            <v>sc</v>
          </cell>
        </row>
        <row r="861">
          <cell r="A861" t="str">
            <v>12-01-080</v>
          </cell>
          <cell r="G861">
            <v>20604</v>
          </cell>
          <cell r="M861" t="str">
            <v>mt</v>
          </cell>
        </row>
        <row r="862">
          <cell r="A862" t="str">
            <v>12-01-080</v>
          </cell>
          <cell r="G862">
            <v>49629</v>
          </cell>
          <cell r="M862" t="str">
            <v>hm</v>
          </cell>
        </row>
        <row r="863">
          <cell r="A863">
            <v>0</v>
          </cell>
          <cell r="G863">
            <v>0</v>
          </cell>
          <cell r="M863">
            <v>0</v>
          </cell>
        </row>
        <row r="864">
          <cell r="A864">
            <v>0</v>
          </cell>
          <cell r="G864">
            <v>0</v>
          </cell>
          <cell r="M864">
            <v>0</v>
          </cell>
        </row>
        <row r="865">
          <cell r="A865" t="str">
            <v>12-01-090</v>
          </cell>
          <cell r="G865">
            <v>6437732</v>
          </cell>
          <cell r="M865" t="e">
            <v>#N/A</v>
          </cell>
        </row>
        <row r="866">
          <cell r="A866" t="str">
            <v>12-01-090</v>
          </cell>
          <cell r="G866">
            <v>2100284</v>
          </cell>
          <cell r="M866" t="str">
            <v>mt</v>
          </cell>
        </row>
        <row r="867">
          <cell r="A867" t="str">
            <v>12-01-090</v>
          </cell>
          <cell r="G867">
            <v>14631</v>
          </cell>
          <cell r="M867" t="str">
            <v>mt</v>
          </cell>
        </row>
        <row r="868">
          <cell r="A868" t="str">
            <v>12-01-090</v>
          </cell>
          <cell r="G868">
            <v>81077</v>
          </cell>
          <cell r="M868" t="str">
            <v>mt</v>
          </cell>
        </row>
        <row r="869">
          <cell r="A869" t="str">
            <v>12-01-090</v>
          </cell>
          <cell r="G869">
            <v>152400</v>
          </cell>
          <cell r="M869" t="str">
            <v>mt</v>
          </cell>
        </row>
        <row r="870">
          <cell r="A870" t="str">
            <v>12-01-090</v>
          </cell>
          <cell r="G870">
            <v>1186908</v>
          </cell>
          <cell r="M870" t="str">
            <v>mo</v>
          </cell>
        </row>
        <row r="871">
          <cell r="A871" t="str">
            <v>12-01-090</v>
          </cell>
          <cell r="G871">
            <v>467360</v>
          </cell>
          <cell r="M871" t="str">
            <v>mo</v>
          </cell>
        </row>
        <row r="872">
          <cell r="A872" t="str">
            <v>12-01-090</v>
          </cell>
          <cell r="G872">
            <v>201951</v>
          </cell>
          <cell r="M872" t="str">
            <v>TP</v>
          </cell>
        </row>
        <row r="873">
          <cell r="A873" t="str">
            <v>12-01-090</v>
          </cell>
          <cell r="G873">
            <v>2162888</v>
          </cell>
          <cell r="M873" t="str">
            <v>sc</v>
          </cell>
        </row>
        <row r="874">
          <cell r="A874" t="str">
            <v>12-01-090</v>
          </cell>
          <cell r="G874">
            <v>20604</v>
          </cell>
          <cell r="M874" t="str">
            <v>mt</v>
          </cell>
        </row>
        <row r="875">
          <cell r="A875" t="str">
            <v>12-01-090</v>
          </cell>
          <cell r="G875">
            <v>49629</v>
          </cell>
          <cell r="M875" t="str">
            <v>hm</v>
          </cell>
        </row>
        <row r="876">
          <cell r="A876">
            <v>0</v>
          </cell>
          <cell r="G876">
            <v>0</v>
          </cell>
          <cell r="M876">
            <v>0</v>
          </cell>
        </row>
        <row r="877">
          <cell r="A877">
            <v>0</v>
          </cell>
          <cell r="G877">
            <v>0</v>
          </cell>
          <cell r="M877">
            <v>0</v>
          </cell>
        </row>
        <row r="878">
          <cell r="A878" t="str">
            <v>12-01-100</v>
          </cell>
          <cell r="G878">
            <v>6294089</v>
          </cell>
          <cell r="M878" t="e">
            <v>#N/A</v>
          </cell>
        </row>
        <row r="879">
          <cell r="A879" t="str">
            <v>12-01-100</v>
          </cell>
          <cell r="G879">
            <v>2041535</v>
          </cell>
          <cell r="M879" t="str">
            <v>mt</v>
          </cell>
        </row>
        <row r="880">
          <cell r="A880" t="str">
            <v>12-01-100</v>
          </cell>
          <cell r="G880">
            <v>14631</v>
          </cell>
          <cell r="M880" t="str">
            <v>mt</v>
          </cell>
        </row>
        <row r="881">
          <cell r="A881" t="str">
            <v>12-01-100</v>
          </cell>
          <cell r="G881">
            <v>81077</v>
          </cell>
          <cell r="M881" t="str">
            <v>mt</v>
          </cell>
        </row>
        <row r="882">
          <cell r="A882" t="str">
            <v>12-01-100</v>
          </cell>
          <cell r="G882">
            <v>152400</v>
          </cell>
          <cell r="M882" t="str">
            <v>mt</v>
          </cell>
        </row>
        <row r="883">
          <cell r="A883" t="str">
            <v>12-01-100</v>
          </cell>
          <cell r="G883">
            <v>1174007</v>
          </cell>
          <cell r="M883" t="str">
            <v>mo</v>
          </cell>
        </row>
        <row r="884">
          <cell r="A884" t="str">
            <v>12-01-100</v>
          </cell>
          <cell r="G884">
            <v>462280</v>
          </cell>
          <cell r="M884" t="str">
            <v>mo</v>
          </cell>
        </row>
        <row r="885">
          <cell r="A885" t="str">
            <v>12-01-100</v>
          </cell>
          <cell r="G885">
            <v>196302</v>
          </cell>
          <cell r="M885" t="str">
            <v>TP</v>
          </cell>
        </row>
        <row r="886">
          <cell r="A886" t="str">
            <v>12-01-100</v>
          </cell>
          <cell r="G886">
            <v>2102388</v>
          </cell>
          <cell r="M886" t="str">
            <v>sc</v>
          </cell>
        </row>
        <row r="887">
          <cell r="A887" t="str">
            <v>12-01-100</v>
          </cell>
          <cell r="G887">
            <v>20380</v>
          </cell>
          <cell r="M887" t="str">
            <v>mt</v>
          </cell>
        </row>
        <row r="888">
          <cell r="A888" t="str">
            <v>12-01-100</v>
          </cell>
          <cell r="G888">
            <v>49089</v>
          </cell>
          <cell r="M888" t="str">
            <v>hm</v>
          </cell>
        </row>
        <row r="889">
          <cell r="A889">
            <v>0</v>
          </cell>
          <cell r="G889">
            <v>0</v>
          </cell>
          <cell r="M889">
            <v>0</v>
          </cell>
        </row>
        <row r="890">
          <cell r="A890">
            <v>0</v>
          </cell>
          <cell r="G890">
            <v>0</v>
          </cell>
          <cell r="M890">
            <v>0</v>
          </cell>
        </row>
        <row r="891">
          <cell r="A891" t="str">
            <v>12-01-110</v>
          </cell>
          <cell r="G891">
            <v>6506445</v>
          </cell>
          <cell r="M891" t="e">
            <v>#N/A</v>
          </cell>
        </row>
        <row r="892">
          <cell r="A892" t="str">
            <v>12-01-110</v>
          </cell>
          <cell r="G892">
            <v>2114971</v>
          </cell>
          <cell r="M892" t="str">
            <v>mt</v>
          </cell>
        </row>
        <row r="893">
          <cell r="A893" t="str">
            <v>12-01-110</v>
          </cell>
          <cell r="G893">
            <v>14631</v>
          </cell>
          <cell r="M893" t="str">
            <v>mt</v>
          </cell>
        </row>
        <row r="894">
          <cell r="A894" t="str">
            <v>12-01-110</v>
          </cell>
          <cell r="G894">
            <v>81077</v>
          </cell>
          <cell r="M894" t="str">
            <v>mt</v>
          </cell>
        </row>
        <row r="895">
          <cell r="A895" t="str">
            <v>12-01-110</v>
          </cell>
          <cell r="G895">
            <v>152400</v>
          </cell>
          <cell r="M895" t="str">
            <v>mt</v>
          </cell>
        </row>
        <row r="896">
          <cell r="A896" t="str">
            <v>12-01-110</v>
          </cell>
          <cell r="G896">
            <v>1212710</v>
          </cell>
          <cell r="M896" t="str">
            <v>mo</v>
          </cell>
        </row>
        <row r="897">
          <cell r="A897" t="str">
            <v>12-01-110</v>
          </cell>
          <cell r="G897">
            <v>477520</v>
          </cell>
          <cell r="M897" t="str">
            <v>mo</v>
          </cell>
        </row>
        <row r="898">
          <cell r="A898" t="str">
            <v>12-01-110</v>
          </cell>
          <cell r="G898">
            <v>203363</v>
          </cell>
          <cell r="M898" t="str">
            <v>TP</v>
          </cell>
        </row>
        <row r="899">
          <cell r="A899" t="str">
            <v>12-01-110</v>
          </cell>
          <cell r="G899">
            <v>2178014</v>
          </cell>
          <cell r="M899" t="str">
            <v>sc</v>
          </cell>
        </row>
        <row r="900">
          <cell r="A900" t="str">
            <v>12-01-110</v>
          </cell>
          <cell r="G900">
            <v>21052</v>
          </cell>
          <cell r="M900" t="str">
            <v>mt</v>
          </cell>
        </row>
        <row r="901">
          <cell r="A901" t="str">
            <v>12-01-110</v>
          </cell>
          <cell r="G901">
            <v>50707</v>
          </cell>
          <cell r="M901" t="str">
            <v>hm</v>
          </cell>
        </row>
        <row r="902">
          <cell r="A902">
            <v>0</v>
          </cell>
          <cell r="G902">
            <v>0</v>
          </cell>
          <cell r="M902">
            <v>0</v>
          </cell>
        </row>
        <row r="903">
          <cell r="A903">
            <v>0</v>
          </cell>
          <cell r="G903">
            <v>0</v>
          </cell>
          <cell r="M903">
            <v>0</v>
          </cell>
        </row>
        <row r="904">
          <cell r="A904" t="str">
            <v>12-01-115</v>
          </cell>
          <cell r="G904">
            <v>6506445</v>
          </cell>
          <cell r="M904" t="e">
            <v>#N/A</v>
          </cell>
        </row>
        <row r="905">
          <cell r="A905" t="str">
            <v>12-01-115</v>
          </cell>
          <cell r="G905">
            <v>2114971</v>
          </cell>
          <cell r="M905" t="str">
            <v>mt</v>
          </cell>
        </row>
        <row r="906">
          <cell r="A906" t="str">
            <v>12-01-115</v>
          </cell>
          <cell r="G906">
            <v>14631</v>
          </cell>
          <cell r="M906" t="str">
            <v>mt</v>
          </cell>
        </row>
        <row r="907">
          <cell r="A907" t="str">
            <v>12-01-115</v>
          </cell>
          <cell r="G907">
            <v>81077</v>
          </cell>
          <cell r="M907" t="str">
            <v>mt</v>
          </cell>
        </row>
        <row r="908">
          <cell r="A908" t="str">
            <v>12-01-115</v>
          </cell>
          <cell r="G908">
            <v>152400</v>
          </cell>
          <cell r="M908" t="str">
            <v>mt</v>
          </cell>
        </row>
        <row r="909">
          <cell r="A909" t="str">
            <v>12-01-115</v>
          </cell>
          <cell r="G909">
            <v>1212710</v>
          </cell>
          <cell r="M909" t="str">
            <v>mo</v>
          </cell>
        </row>
        <row r="910">
          <cell r="A910" t="str">
            <v>12-01-115</v>
          </cell>
          <cell r="G910">
            <v>477520</v>
          </cell>
          <cell r="M910" t="str">
            <v>mo</v>
          </cell>
        </row>
        <row r="911">
          <cell r="A911" t="str">
            <v>12-01-115</v>
          </cell>
          <cell r="G911">
            <v>203363</v>
          </cell>
          <cell r="M911" t="str">
            <v>TP</v>
          </cell>
        </row>
        <row r="912">
          <cell r="A912" t="str">
            <v>12-01-115</v>
          </cell>
          <cell r="G912">
            <v>2178014</v>
          </cell>
          <cell r="M912" t="str">
            <v>sc</v>
          </cell>
        </row>
        <row r="913">
          <cell r="A913" t="str">
            <v>12-01-115</v>
          </cell>
          <cell r="G913">
            <v>21052</v>
          </cell>
          <cell r="M913" t="str">
            <v>mt</v>
          </cell>
        </row>
        <row r="914">
          <cell r="A914" t="str">
            <v>12-01-115</v>
          </cell>
          <cell r="G914">
            <v>50707</v>
          </cell>
          <cell r="M914" t="str">
            <v>hm</v>
          </cell>
        </row>
        <row r="915">
          <cell r="A915">
            <v>0</v>
          </cell>
          <cell r="G915">
            <v>0</v>
          </cell>
          <cell r="M915">
            <v>0</v>
          </cell>
        </row>
        <row r="916">
          <cell r="A916">
            <v>0</v>
          </cell>
          <cell r="G916">
            <v>0</v>
          </cell>
          <cell r="M916">
            <v>0</v>
          </cell>
        </row>
        <row r="917">
          <cell r="A917" t="str">
            <v>12-01-120</v>
          </cell>
          <cell r="G917">
            <v>6437732</v>
          </cell>
          <cell r="M917" t="e">
            <v>#N/A</v>
          </cell>
        </row>
        <row r="918">
          <cell r="A918" t="str">
            <v>12-01-120</v>
          </cell>
          <cell r="G918">
            <v>2100284</v>
          </cell>
          <cell r="M918" t="str">
            <v>mt</v>
          </cell>
        </row>
        <row r="919">
          <cell r="A919" t="str">
            <v>12-01-120</v>
          </cell>
          <cell r="G919">
            <v>14631</v>
          </cell>
          <cell r="M919" t="str">
            <v>mt</v>
          </cell>
        </row>
        <row r="920">
          <cell r="A920" t="str">
            <v>12-01-120</v>
          </cell>
          <cell r="G920">
            <v>81077</v>
          </cell>
          <cell r="M920" t="str">
            <v>mt</v>
          </cell>
        </row>
        <row r="921">
          <cell r="A921" t="str">
            <v>12-01-120</v>
          </cell>
          <cell r="G921">
            <v>152400</v>
          </cell>
          <cell r="M921" t="str">
            <v>mt</v>
          </cell>
        </row>
        <row r="922">
          <cell r="A922" t="str">
            <v>12-01-120</v>
          </cell>
          <cell r="G922">
            <v>1186908</v>
          </cell>
          <cell r="M922" t="str">
            <v>mo</v>
          </cell>
        </row>
        <row r="923">
          <cell r="A923" t="str">
            <v>12-01-120</v>
          </cell>
          <cell r="G923">
            <v>467360</v>
          </cell>
          <cell r="M923" t="str">
            <v>mo</v>
          </cell>
        </row>
        <row r="924">
          <cell r="A924" t="str">
            <v>12-01-120</v>
          </cell>
          <cell r="G924">
            <v>201951</v>
          </cell>
          <cell r="M924" t="str">
            <v>TP</v>
          </cell>
        </row>
        <row r="925">
          <cell r="A925" t="str">
            <v>12-01-120</v>
          </cell>
          <cell r="G925">
            <v>2162888</v>
          </cell>
          <cell r="M925" t="str">
            <v>sc</v>
          </cell>
        </row>
        <row r="926">
          <cell r="A926" t="str">
            <v>12-01-120</v>
          </cell>
          <cell r="G926">
            <v>20604</v>
          </cell>
          <cell r="M926" t="str">
            <v>mt</v>
          </cell>
        </row>
        <row r="927">
          <cell r="A927" t="str">
            <v>12-01-120</v>
          </cell>
          <cell r="G927">
            <v>49629</v>
          </cell>
          <cell r="M927" t="str">
            <v>hm</v>
          </cell>
        </row>
        <row r="928">
          <cell r="A928">
            <v>0</v>
          </cell>
          <cell r="G928">
            <v>0</v>
          </cell>
          <cell r="M928">
            <v>0</v>
          </cell>
        </row>
        <row r="929">
          <cell r="A929">
            <v>0</v>
          </cell>
          <cell r="G929">
            <v>0</v>
          </cell>
          <cell r="M929">
            <v>0</v>
          </cell>
        </row>
        <row r="930">
          <cell r="A930" t="str">
            <v>12-01-130</v>
          </cell>
          <cell r="G930">
            <v>6437732</v>
          </cell>
          <cell r="M930" t="e">
            <v>#N/A</v>
          </cell>
        </row>
        <row r="931">
          <cell r="A931" t="str">
            <v>12-01-130</v>
          </cell>
          <cell r="G931">
            <v>2100284</v>
          </cell>
          <cell r="M931" t="str">
            <v>mt</v>
          </cell>
        </row>
        <row r="932">
          <cell r="A932" t="str">
            <v>12-01-130</v>
          </cell>
          <cell r="G932">
            <v>14631</v>
          </cell>
          <cell r="M932" t="str">
            <v>mt</v>
          </cell>
        </row>
        <row r="933">
          <cell r="A933" t="str">
            <v>12-01-130</v>
          </cell>
          <cell r="G933">
            <v>81077</v>
          </cell>
          <cell r="M933" t="str">
            <v>mt</v>
          </cell>
        </row>
        <row r="934">
          <cell r="A934" t="str">
            <v>12-01-130</v>
          </cell>
          <cell r="G934">
            <v>152400</v>
          </cell>
          <cell r="M934" t="str">
            <v>mt</v>
          </cell>
        </row>
        <row r="935">
          <cell r="A935" t="str">
            <v>12-01-130</v>
          </cell>
          <cell r="G935">
            <v>1186908</v>
          </cell>
          <cell r="M935" t="str">
            <v>mo</v>
          </cell>
        </row>
        <row r="936">
          <cell r="A936" t="str">
            <v>12-01-130</v>
          </cell>
          <cell r="G936">
            <v>467360</v>
          </cell>
          <cell r="M936" t="str">
            <v>mo</v>
          </cell>
        </row>
        <row r="937">
          <cell r="A937" t="str">
            <v>12-01-130</v>
          </cell>
          <cell r="G937">
            <v>201951</v>
          </cell>
          <cell r="M937" t="str">
            <v>TP</v>
          </cell>
        </row>
        <row r="938">
          <cell r="A938" t="str">
            <v>12-01-130</v>
          </cell>
          <cell r="G938">
            <v>2162888</v>
          </cell>
          <cell r="M938" t="str">
            <v>sc</v>
          </cell>
        </row>
        <row r="939">
          <cell r="A939" t="str">
            <v>12-01-130</v>
          </cell>
          <cell r="G939">
            <v>20604</v>
          </cell>
          <cell r="M939" t="str">
            <v>mt</v>
          </cell>
        </row>
        <row r="940">
          <cell r="A940" t="str">
            <v>12-01-130</v>
          </cell>
          <cell r="G940">
            <v>49629</v>
          </cell>
          <cell r="M940" t="str">
            <v>hm</v>
          </cell>
        </row>
        <row r="941">
          <cell r="A941">
            <v>0</v>
          </cell>
          <cell r="G941">
            <v>0</v>
          </cell>
          <cell r="M941">
            <v>0</v>
          </cell>
        </row>
        <row r="942">
          <cell r="A942">
            <v>0</v>
          </cell>
          <cell r="G942">
            <v>0</v>
          </cell>
          <cell r="M942">
            <v>0</v>
          </cell>
        </row>
        <row r="943">
          <cell r="A943" t="str">
            <v>12-01-140</v>
          </cell>
          <cell r="G943">
            <v>6406508</v>
          </cell>
          <cell r="M943" t="e">
            <v>#N/A</v>
          </cell>
        </row>
        <row r="944">
          <cell r="A944" t="str">
            <v>12-01-140</v>
          </cell>
          <cell r="G944">
            <v>2085597</v>
          </cell>
          <cell r="M944" t="str">
            <v>mt</v>
          </cell>
        </row>
        <row r="945">
          <cell r="A945" t="str">
            <v>12-01-140</v>
          </cell>
          <cell r="G945">
            <v>14631</v>
          </cell>
          <cell r="M945" t="str">
            <v>mt</v>
          </cell>
        </row>
        <row r="946">
          <cell r="A946" t="str">
            <v>12-01-140</v>
          </cell>
          <cell r="G946">
            <v>81077</v>
          </cell>
          <cell r="M946" t="str">
            <v>mt</v>
          </cell>
        </row>
        <row r="947">
          <cell r="A947" t="str">
            <v>12-01-140</v>
          </cell>
          <cell r="G947">
            <v>152400</v>
          </cell>
          <cell r="M947" t="str">
            <v>mt</v>
          </cell>
        </row>
        <row r="948">
          <cell r="A948" t="str">
            <v>12-01-140</v>
          </cell>
          <cell r="G948">
            <v>1186908</v>
          </cell>
          <cell r="M948" t="str">
            <v>mo</v>
          </cell>
        </row>
        <row r="949">
          <cell r="A949" t="str">
            <v>12-01-140</v>
          </cell>
          <cell r="G949">
            <v>467360</v>
          </cell>
          <cell r="M949" t="str">
            <v>mo</v>
          </cell>
        </row>
        <row r="950">
          <cell r="A950" t="str">
            <v>12-01-140</v>
          </cell>
          <cell r="G950">
            <v>200539</v>
          </cell>
          <cell r="M950" t="str">
            <v>TP</v>
          </cell>
        </row>
        <row r="951">
          <cell r="A951" t="str">
            <v>12-01-140</v>
          </cell>
          <cell r="G951">
            <v>2147763</v>
          </cell>
          <cell r="M951" t="str">
            <v>sc</v>
          </cell>
        </row>
        <row r="952">
          <cell r="A952" t="str">
            <v>12-01-140</v>
          </cell>
          <cell r="G952">
            <v>20604</v>
          </cell>
          <cell r="M952" t="str">
            <v>mt</v>
          </cell>
        </row>
        <row r="953">
          <cell r="A953" t="str">
            <v>12-01-140</v>
          </cell>
          <cell r="G953">
            <v>49629</v>
          </cell>
          <cell r="M953" t="str">
            <v>hm</v>
          </cell>
        </row>
        <row r="954">
          <cell r="A954">
            <v>0</v>
          </cell>
          <cell r="G954">
            <v>0</v>
          </cell>
          <cell r="M954">
            <v>0</v>
          </cell>
        </row>
        <row r="955">
          <cell r="A955">
            <v>0</v>
          </cell>
          <cell r="G955">
            <v>0</v>
          </cell>
          <cell r="M955">
            <v>0</v>
          </cell>
        </row>
        <row r="956">
          <cell r="A956" t="str">
            <v>12-01-150</v>
          </cell>
          <cell r="G956">
            <v>3038733</v>
          </cell>
          <cell r="M956" t="e">
            <v>#N/A</v>
          </cell>
        </row>
        <row r="957">
          <cell r="A957" t="str">
            <v>12-01-150</v>
          </cell>
          <cell r="G957">
            <v>927202</v>
          </cell>
          <cell r="M957" t="str">
            <v>mt</v>
          </cell>
        </row>
        <row r="958">
          <cell r="A958" t="str">
            <v>12-01-150</v>
          </cell>
          <cell r="G958">
            <v>81077</v>
          </cell>
          <cell r="M958" t="str">
            <v>mt</v>
          </cell>
        </row>
        <row r="959">
          <cell r="A959" t="str">
            <v>12-01-150</v>
          </cell>
          <cell r="G959">
            <v>28042</v>
          </cell>
          <cell r="M959" t="str">
            <v>mt</v>
          </cell>
        </row>
        <row r="960">
          <cell r="A960" t="str">
            <v>12-01-150</v>
          </cell>
          <cell r="G960">
            <v>152400</v>
          </cell>
          <cell r="M960" t="str">
            <v>mt</v>
          </cell>
        </row>
        <row r="961">
          <cell r="A961" t="str">
            <v>12-01-150</v>
          </cell>
          <cell r="G961">
            <v>554751</v>
          </cell>
          <cell r="M961" t="str">
            <v>mo</v>
          </cell>
        </row>
        <row r="962">
          <cell r="A962" t="str">
            <v>12-01-150</v>
          </cell>
          <cell r="G962">
            <v>218440</v>
          </cell>
          <cell r="M962" t="str">
            <v>mo</v>
          </cell>
        </row>
        <row r="963">
          <cell r="A963" t="str">
            <v>12-01-150</v>
          </cell>
          <cell r="G963">
            <v>89154</v>
          </cell>
          <cell r="M963" t="str">
            <v>TP</v>
          </cell>
        </row>
        <row r="964">
          <cell r="A964" t="str">
            <v>12-01-150</v>
          </cell>
          <cell r="G964">
            <v>954840</v>
          </cell>
          <cell r="M964" t="str">
            <v>sc</v>
          </cell>
        </row>
        <row r="965">
          <cell r="A965" t="str">
            <v>12-01-150</v>
          </cell>
          <cell r="G965">
            <v>9631</v>
          </cell>
          <cell r="M965" t="str">
            <v>mt</v>
          </cell>
        </row>
        <row r="966">
          <cell r="A966" t="str">
            <v>12-01-150</v>
          </cell>
          <cell r="G966">
            <v>23196</v>
          </cell>
          <cell r="M966" t="str">
            <v>hm</v>
          </cell>
        </row>
        <row r="967">
          <cell r="A967">
            <v>0</v>
          </cell>
          <cell r="G967">
            <v>0</v>
          </cell>
          <cell r="M967">
            <v>0</v>
          </cell>
        </row>
        <row r="968">
          <cell r="A968">
            <v>0</v>
          </cell>
          <cell r="G968">
            <v>0</v>
          </cell>
          <cell r="M968">
            <v>0</v>
          </cell>
        </row>
        <row r="969">
          <cell r="A969" t="str">
            <v>12-01-160</v>
          </cell>
          <cell r="G969">
            <v>2093587</v>
          </cell>
          <cell r="M969" t="e">
            <v>#N/A</v>
          </cell>
        </row>
        <row r="970">
          <cell r="A970" t="str">
            <v>12-01-160</v>
          </cell>
          <cell r="G970">
            <v>802466</v>
          </cell>
          <cell r="M970" t="str">
            <v>mt</v>
          </cell>
        </row>
        <row r="971">
          <cell r="A971" t="str">
            <v>12-01-160</v>
          </cell>
          <cell r="G971">
            <v>40539</v>
          </cell>
          <cell r="M971" t="str">
            <v>mt</v>
          </cell>
        </row>
        <row r="972">
          <cell r="A972" t="str">
            <v>12-01-160</v>
          </cell>
          <cell r="G972">
            <v>152400</v>
          </cell>
          <cell r="M972" t="str">
            <v>mt</v>
          </cell>
        </row>
        <row r="973">
          <cell r="A973" t="str">
            <v>12-01-160</v>
          </cell>
          <cell r="G973">
            <v>283826</v>
          </cell>
          <cell r="M973" t="str">
            <v>mo</v>
          </cell>
        </row>
        <row r="974">
          <cell r="A974" t="str">
            <v>12-01-160</v>
          </cell>
          <cell r="G974">
            <v>111760</v>
          </cell>
          <cell r="M974" t="str">
            <v>mo</v>
          </cell>
        </row>
        <row r="975">
          <cell r="A975" t="str">
            <v>12-01-160</v>
          </cell>
          <cell r="G975">
            <v>24692</v>
          </cell>
          <cell r="M975" t="str">
            <v>TP</v>
          </cell>
        </row>
        <row r="976">
          <cell r="A976" t="str">
            <v>12-01-160</v>
          </cell>
          <cell r="G976">
            <v>661108</v>
          </cell>
          <cell r="M976" t="str">
            <v>sc</v>
          </cell>
        </row>
        <row r="977">
          <cell r="A977" t="str">
            <v>12-01-160</v>
          </cell>
          <cell r="G977">
            <v>4928</v>
          </cell>
          <cell r="M977" t="str">
            <v>mt</v>
          </cell>
        </row>
        <row r="978">
          <cell r="A978" t="str">
            <v>12-01-160</v>
          </cell>
          <cell r="G978">
            <v>11868</v>
          </cell>
          <cell r="M978" t="str">
            <v>hm</v>
          </cell>
        </row>
        <row r="979">
          <cell r="A979">
            <v>0</v>
          </cell>
          <cell r="G979">
            <v>0</v>
          </cell>
          <cell r="M979">
            <v>0</v>
          </cell>
        </row>
        <row r="980">
          <cell r="A980">
            <v>0</v>
          </cell>
          <cell r="G980">
            <v>0</v>
          </cell>
          <cell r="M980">
            <v>0</v>
          </cell>
        </row>
        <row r="981">
          <cell r="A981" t="str">
            <v>12-01-170</v>
          </cell>
          <cell r="G981">
            <v>268138</v>
          </cell>
          <cell r="M981" t="e">
            <v>#N/A</v>
          </cell>
        </row>
        <row r="982">
          <cell r="A982" t="str">
            <v>12-01-170</v>
          </cell>
          <cell r="G982">
            <v>79248</v>
          </cell>
          <cell r="M982" t="str">
            <v>mt</v>
          </cell>
        </row>
        <row r="983">
          <cell r="A983" t="str">
            <v>12-01-170</v>
          </cell>
          <cell r="G983">
            <v>12162</v>
          </cell>
          <cell r="M983" t="str">
            <v>mt</v>
          </cell>
        </row>
        <row r="984">
          <cell r="A984" t="str">
            <v>12-01-170</v>
          </cell>
          <cell r="G984">
            <v>103210</v>
          </cell>
          <cell r="M984" t="str">
            <v>mo</v>
          </cell>
        </row>
        <row r="985">
          <cell r="A985" t="str">
            <v>12-01-170</v>
          </cell>
          <cell r="G985">
            <v>40640</v>
          </cell>
          <cell r="M985" t="str">
            <v>mo</v>
          </cell>
        </row>
        <row r="986">
          <cell r="A986" t="str">
            <v>12-01-170</v>
          </cell>
          <cell r="G986">
            <v>2286</v>
          </cell>
          <cell r="M986" t="str">
            <v>TP</v>
          </cell>
        </row>
        <row r="987">
          <cell r="A987" t="str">
            <v>12-01-170</v>
          </cell>
          <cell r="G987">
            <v>24484</v>
          </cell>
          <cell r="M987" t="str">
            <v>sc</v>
          </cell>
        </row>
        <row r="988">
          <cell r="A988" t="str">
            <v>12-01-170</v>
          </cell>
          <cell r="G988">
            <v>1792</v>
          </cell>
          <cell r="M988" t="str">
            <v>mt</v>
          </cell>
        </row>
        <row r="989">
          <cell r="A989" t="str">
            <v>12-01-170</v>
          </cell>
          <cell r="G989">
            <v>4316</v>
          </cell>
          <cell r="M989" t="str">
            <v>hm</v>
          </cell>
        </row>
        <row r="990">
          <cell r="A990">
            <v>0</v>
          </cell>
          <cell r="G990">
            <v>0</v>
          </cell>
          <cell r="M990">
            <v>0</v>
          </cell>
        </row>
        <row r="991">
          <cell r="A991">
            <v>0</v>
          </cell>
          <cell r="G991">
            <v>0</v>
          </cell>
          <cell r="M991">
            <v>0</v>
          </cell>
        </row>
        <row r="992">
          <cell r="A992" t="str">
            <v>12-01-180</v>
          </cell>
          <cell r="G992">
            <v>1383039</v>
          </cell>
          <cell r="M992" t="e">
            <v>#N/A</v>
          </cell>
        </row>
        <row r="993">
          <cell r="A993" t="str">
            <v>12-01-180</v>
          </cell>
          <cell r="G993">
            <v>314721</v>
          </cell>
          <cell r="M993" t="str">
            <v>mt</v>
          </cell>
        </row>
        <row r="994">
          <cell r="A994" t="str">
            <v>12-01-180</v>
          </cell>
          <cell r="G994">
            <v>20270</v>
          </cell>
          <cell r="M994" t="str">
            <v>mt</v>
          </cell>
        </row>
        <row r="995">
          <cell r="A995" t="str">
            <v>12-01-180</v>
          </cell>
          <cell r="G995">
            <v>310488</v>
          </cell>
          <cell r="M995" t="str">
            <v>mt</v>
          </cell>
        </row>
        <row r="996">
          <cell r="A996" t="str">
            <v>12-01-180</v>
          </cell>
          <cell r="G996">
            <v>206419</v>
          </cell>
          <cell r="M996" t="str">
            <v>mo</v>
          </cell>
        </row>
        <row r="997">
          <cell r="A997" t="str">
            <v>12-01-180</v>
          </cell>
          <cell r="G997">
            <v>81280</v>
          </cell>
          <cell r="M997" t="str">
            <v>mo</v>
          </cell>
        </row>
        <row r="998">
          <cell r="A998" t="str">
            <v>12-01-180</v>
          </cell>
          <cell r="G998">
            <v>37374</v>
          </cell>
          <cell r="M998" t="str">
            <v>TP</v>
          </cell>
        </row>
        <row r="999">
          <cell r="A999" t="str">
            <v>12-01-180</v>
          </cell>
          <cell r="G999">
            <v>400272</v>
          </cell>
          <cell r="M999" t="str">
            <v>sc</v>
          </cell>
        </row>
        <row r="1000">
          <cell r="A1000" t="str">
            <v>12-01-180</v>
          </cell>
          <cell r="G1000">
            <v>3584</v>
          </cell>
          <cell r="M1000" t="str">
            <v>mt</v>
          </cell>
        </row>
        <row r="1001">
          <cell r="A1001" t="str">
            <v>12-01-180</v>
          </cell>
          <cell r="G1001">
            <v>8631</v>
          </cell>
          <cell r="M1001" t="str">
            <v>hm</v>
          </cell>
        </row>
        <row r="1002">
          <cell r="A1002">
            <v>0</v>
          </cell>
          <cell r="G1002">
            <v>0</v>
          </cell>
          <cell r="M1002">
            <v>0</v>
          </cell>
        </row>
        <row r="1003">
          <cell r="A1003">
            <v>0</v>
          </cell>
          <cell r="G1003">
            <v>0</v>
          </cell>
          <cell r="M1003">
            <v>0</v>
          </cell>
        </row>
        <row r="1004">
          <cell r="A1004" t="str">
            <v>12-01-190</v>
          </cell>
          <cell r="G1004">
            <v>1702607</v>
          </cell>
          <cell r="M1004" t="e">
            <v>#N/A</v>
          </cell>
        </row>
        <row r="1005">
          <cell r="A1005" t="str">
            <v>12-01-190</v>
          </cell>
          <cell r="G1005">
            <v>355549</v>
          </cell>
          <cell r="M1005" t="str">
            <v>mt</v>
          </cell>
        </row>
        <row r="1006">
          <cell r="A1006" t="str">
            <v>12-01-190</v>
          </cell>
          <cell r="G1006">
            <v>20270</v>
          </cell>
          <cell r="M1006" t="str">
            <v>mt</v>
          </cell>
        </row>
        <row r="1007">
          <cell r="A1007" t="str">
            <v>12-01-190</v>
          </cell>
          <cell r="G1007">
            <v>367533</v>
          </cell>
          <cell r="M1007" t="str">
            <v>mt</v>
          </cell>
        </row>
        <row r="1008">
          <cell r="A1008" t="str">
            <v>12-01-190</v>
          </cell>
          <cell r="G1008">
            <v>206419</v>
          </cell>
          <cell r="M1008" t="str">
            <v>mo</v>
          </cell>
        </row>
        <row r="1009">
          <cell r="A1009" t="str">
            <v>12-01-190</v>
          </cell>
          <cell r="G1009">
            <v>81280</v>
          </cell>
          <cell r="M1009" t="str">
            <v>mo</v>
          </cell>
        </row>
        <row r="1010">
          <cell r="A1010" t="str">
            <v>12-01-190</v>
          </cell>
          <cell r="G1010">
            <v>56306</v>
          </cell>
          <cell r="M1010" t="str">
            <v>TP</v>
          </cell>
        </row>
        <row r="1011">
          <cell r="A1011" t="str">
            <v>12-01-190</v>
          </cell>
          <cell r="G1011">
            <v>603035</v>
          </cell>
          <cell r="M1011" t="str">
            <v>sc</v>
          </cell>
        </row>
        <row r="1012">
          <cell r="A1012" t="str">
            <v>12-01-190</v>
          </cell>
          <cell r="G1012">
            <v>3584</v>
          </cell>
          <cell r="M1012" t="str">
            <v>mt</v>
          </cell>
        </row>
        <row r="1013">
          <cell r="A1013" t="str">
            <v>12-01-190</v>
          </cell>
          <cell r="G1013">
            <v>8631</v>
          </cell>
          <cell r="M1013" t="str">
            <v>hm</v>
          </cell>
        </row>
        <row r="1014">
          <cell r="A1014">
            <v>0</v>
          </cell>
          <cell r="G1014">
            <v>0</v>
          </cell>
          <cell r="M1014">
            <v>0</v>
          </cell>
        </row>
        <row r="1015">
          <cell r="A1015">
            <v>0</v>
          </cell>
          <cell r="G1015">
            <v>0</v>
          </cell>
          <cell r="M1015">
            <v>0</v>
          </cell>
        </row>
        <row r="1016">
          <cell r="A1016" t="str">
            <v>12-01-200</v>
          </cell>
          <cell r="G1016">
            <v>2812404</v>
          </cell>
          <cell r="M1016" t="e">
            <v>#N/A</v>
          </cell>
        </row>
        <row r="1017">
          <cell r="A1017" t="str">
            <v>12-01-200</v>
          </cell>
          <cell r="G1017">
            <v>716202</v>
          </cell>
          <cell r="M1017" t="str">
            <v>mt</v>
          </cell>
        </row>
        <row r="1018">
          <cell r="A1018" t="str">
            <v>12-01-200</v>
          </cell>
          <cell r="G1018">
            <v>28377</v>
          </cell>
          <cell r="M1018" t="str">
            <v>mt</v>
          </cell>
        </row>
        <row r="1019">
          <cell r="A1019" t="str">
            <v>12-01-200</v>
          </cell>
          <cell r="G1019">
            <v>750274</v>
          </cell>
          <cell r="M1019" t="str">
            <v>mt</v>
          </cell>
        </row>
        <row r="1020">
          <cell r="A1020" t="str">
            <v>12-01-200</v>
          </cell>
          <cell r="G1020">
            <v>245123</v>
          </cell>
          <cell r="M1020" t="str">
            <v>mo</v>
          </cell>
        </row>
        <row r="1021">
          <cell r="A1021" t="str">
            <v>12-01-200</v>
          </cell>
          <cell r="G1021">
            <v>96520</v>
          </cell>
          <cell r="M1021" t="str">
            <v>mo</v>
          </cell>
        </row>
        <row r="1022">
          <cell r="A1022" t="str">
            <v>12-01-200</v>
          </cell>
          <cell r="G1022">
            <v>82101</v>
          </cell>
          <cell r="M1022" t="str">
            <v>TP</v>
          </cell>
        </row>
        <row r="1023">
          <cell r="A1023" t="str">
            <v>12-01-200</v>
          </cell>
          <cell r="G1023">
            <v>879301</v>
          </cell>
          <cell r="M1023" t="str">
            <v>sc</v>
          </cell>
        </row>
        <row r="1024">
          <cell r="A1024" t="str">
            <v>12-01-200</v>
          </cell>
          <cell r="G1024">
            <v>4256</v>
          </cell>
          <cell r="M1024" t="str">
            <v>mt</v>
          </cell>
        </row>
        <row r="1025">
          <cell r="A1025" t="str">
            <v>12-01-200</v>
          </cell>
          <cell r="G1025">
            <v>10250</v>
          </cell>
          <cell r="M1025" t="str">
            <v>hm</v>
          </cell>
        </row>
        <row r="1026">
          <cell r="A1026">
            <v>0</v>
          </cell>
          <cell r="G1026">
            <v>0</v>
          </cell>
          <cell r="M1026">
            <v>0</v>
          </cell>
        </row>
        <row r="1027">
          <cell r="A1027">
            <v>0</v>
          </cell>
          <cell r="G1027">
            <v>0</v>
          </cell>
          <cell r="M1027">
            <v>0</v>
          </cell>
        </row>
        <row r="1028">
          <cell r="A1028" t="str">
            <v>12-01-210</v>
          </cell>
          <cell r="G1028">
            <v>4439226</v>
          </cell>
          <cell r="M1028" t="e">
            <v>#N/A</v>
          </cell>
        </row>
        <row r="1029">
          <cell r="A1029" t="str">
            <v>12-01-210</v>
          </cell>
          <cell r="G1029">
            <v>862504</v>
          </cell>
          <cell r="M1029" t="str">
            <v>mt</v>
          </cell>
        </row>
        <row r="1030">
          <cell r="A1030" t="str">
            <v>12-01-210</v>
          </cell>
          <cell r="G1030">
            <v>40539</v>
          </cell>
          <cell r="M1030" t="str">
            <v>mt</v>
          </cell>
        </row>
        <row r="1031">
          <cell r="A1031" t="str">
            <v>12-01-210</v>
          </cell>
          <cell r="G1031">
            <v>1186243</v>
          </cell>
          <cell r="M1031" t="str">
            <v>mt</v>
          </cell>
        </row>
        <row r="1032">
          <cell r="A1032" t="str">
            <v>12-01-210</v>
          </cell>
          <cell r="G1032">
            <v>309629</v>
          </cell>
          <cell r="M1032" t="str">
            <v>mo</v>
          </cell>
        </row>
        <row r="1033">
          <cell r="A1033" t="str">
            <v>12-01-210</v>
          </cell>
          <cell r="G1033">
            <v>121920</v>
          </cell>
          <cell r="M1033" t="str">
            <v>mo</v>
          </cell>
        </row>
        <row r="1034">
          <cell r="A1034" t="str">
            <v>12-01-210</v>
          </cell>
          <cell r="G1034">
            <v>162261</v>
          </cell>
          <cell r="M1034" t="str">
            <v>TP</v>
          </cell>
        </row>
        <row r="1035">
          <cell r="A1035" t="str">
            <v>12-01-210</v>
          </cell>
          <cell r="G1035">
            <v>1737808</v>
          </cell>
          <cell r="M1035" t="str">
            <v>sc</v>
          </cell>
        </row>
        <row r="1036">
          <cell r="A1036" t="str">
            <v>12-01-210</v>
          </cell>
          <cell r="G1036">
            <v>5375</v>
          </cell>
          <cell r="M1036" t="str">
            <v>mt</v>
          </cell>
        </row>
        <row r="1037">
          <cell r="A1037" t="str">
            <v>12-01-210</v>
          </cell>
          <cell r="G1037">
            <v>12947</v>
          </cell>
          <cell r="M1037" t="str">
            <v>hm</v>
          </cell>
        </row>
        <row r="1038">
          <cell r="A1038">
            <v>0</v>
          </cell>
          <cell r="G1038">
            <v>0</v>
          </cell>
          <cell r="M1038">
            <v>0</v>
          </cell>
        </row>
        <row r="1039">
          <cell r="A1039">
            <v>0</v>
          </cell>
          <cell r="G1039">
            <v>0</v>
          </cell>
          <cell r="M1039">
            <v>0</v>
          </cell>
        </row>
        <row r="1040">
          <cell r="A1040" t="str">
            <v>12-01-220</v>
          </cell>
          <cell r="G1040">
            <v>703001</v>
          </cell>
          <cell r="M1040" t="e">
            <v>#N/A</v>
          </cell>
        </row>
        <row r="1041">
          <cell r="A1041" t="str">
            <v>12-01-220</v>
          </cell>
          <cell r="G1041">
            <v>283249</v>
          </cell>
          <cell r="M1041" t="str">
            <v>mt</v>
          </cell>
        </row>
        <row r="1042">
          <cell r="A1042" t="str">
            <v>12-01-220</v>
          </cell>
          <cell r="G1042">
            <v>20270</v>
          </cell>
          <cell r="M1042" t="str">
            <v>mt</v>
          </cell>
        </row>
        <row r="1043">
          <cell r="A1043" t="str">
            <v>12-01-220</v>
          </cell>
          <cell r="G1043">
            <v>152083</v>
          </cell>
          <cell r="M1043" t="str">
            <v>mt</v>
          </cell>
        </row>
        <row r="1044">
          <cell r="A1044" t="str">
            <v>12-01-220</v>
          </cell>
          <cell r="G1044">
            <v>103210</v>
          </cell>
          <cell r="M1044" t="str">
            <v>mo</v>
          </cell>
        </row>
        <row r="1045">
          <cell r="A1045" t="str">
            <v>12-01-220</v>
          </cell>
          <cell r="G1045">
            <v>40640</v>
          </cell>
          <cell r="M1045" t="str">
            <v>mo</v>
          </cell>
        </row>
        <row r="1046">
          <cell r="A1046" t="str">
            <v>12-01-220</v>
          </cell>
          <cell r="G1046">
            <v>8322</v>
          </cell>
          <cell r="M1046" t="str">
            <v>TP</v>
          </cell>
        </row>
        <row r="1047">
          <cell r="A1047" t="str">
            <v>12-01-220</v>
          </cell>
          <cell r="G1047">
            <v>89119</v>
          </cell>
          <cell r="M1047" t="str">
            <v>sc</v>
          </cell>
        </row>
        <row r="1048">
          <cell r="A1048" t="str">
            <v>12-01-220</v>
          </cell>
          <cell r="G1048">
            <v>1792</v>
          </cell>
          <cell r="M1048" t="str">
            <v>mt</v>
          </cell>
        </row>
        <row r="1049">
          <cell r="A1049" t="str">
            <v>12-01-220</v>
          </cell>
          <cell r="G1049">
            <v>4316</v>
          </cell>
          <cell r="M1049" t="str">
            <v>hm</v>
          </cell>
        </row>
        <row r="1050">
          <cell r="A1050">
            <v>0</v>
          </cell>
          <cell r="G1050">
            <v>0</v>
          </cell>
          <cell r="M1050">
            <v>0</v>
          </cell>
        </row>
        <row r="1051">
          <cell r="A1051">
            <v>0</v>
          </cell>
          <cell r="G1051">
            <v>0</v>
          </cell>
          <cell r="M1051">
            <v>0</v>
          </cell>
        </row>
        <row r="1052">
          <cell r="A1052" t="str">
            <v>12-01-230</v>
          </cell>
          <cell r="G1052">
            <v>3024860</v>
          </cell>
          <cell r="M1052" t="e">
            <v>#N/A</v>
          </cell>
        </row>
        <row r="1053">
          <cell r="A1053" t="str">
            <v>12-01-230</v>
          </cell>
          <cell r="G1053">
            <v>613705</v>
          </cell>
          <cell r="M1053" t="str">
            <v>mt</v>
          </cell>
        </row>
        <row r="1054">
          <cell r="A1054" t="str">
            <v>12-01-230</v>
          </cell>
          <cell r="G1054">
            <v>28377</v>
          </cell>
          <cell r="M1054" t="str">
            <v>mt</v>
          </cell>
        </row>
        <row r="1055">
          <cell r="A1055" t="str">
            <v>12-01-230</v>
          </cell>
          <cell r="G1055">
            <v>790829</v>
          </cell>
          <cell r="M1055" t="str">
            <v>mt</v>
          </cell>
        </row>
        <row r="1056">
          <cell r="A1056" t="str">
            <v>12-01-230</v>
          </cell>
          <cell r="G1056">
            <v>387036</v>
          </cell>
          <cell r="M1056" t="str">
            <v>mo</v>
          </cell>
        </row>
        <row r="1057">
          <cell r="A1057" t="str">
            <v>12-01-230</v>
          </cell>
          <cell r="G1057">
            <v>152400</v>
          </cell>
          <cell r="M1057" t="str">
            <v>mo</v>
          </cell>
        </row>
        <row r="1058">
          <cell r="A1058" t="str">
            <v>12-01-230</v>
          </cell>
          <cell r="G1058">
            <v>87926</v>
          </cell>
          <cell r="M1058" t="str">
            <v>TP</v>
          </cell>
        </row>
        <row r="1059">
          <cell r="A1059" t="str">
            <v>12-01-230</v>
          </cell>
          <cell r="G1059">
            <v>941684</v>
          </cell>
          <cell r="M1059" t="str">
            <v>sc</v>
          </cell>
        </row>
        <row r="1060">
          <cell r="A1060" t="str">
            <v>12-01-230</v>
          </cell>
          <cell r="G1060">
            <v>6719</v>
          </cell>
          <cell r="M1060" t="str">
            <v>mt</v>
          </cell>
        </row>
        <row r="1061">
          <cell r="A1061" t="str">
            <v>12-01-230</v>
          </cell>
          <cell r="G1061">
            <v>16184</v>
          </cell>
          <cell r="M1061" t="str">
            <v>hm</v>
          </cell>
        </row>
        <row r="1062">
          <cell r="A1062">
            <v>0</v>
          </cell>
          <cell r="G1062">
            <v>0</v>
          </cell>
          <cell r="M1062">
            <v>0</v>
          </cell>
        </row>
        <row r="1063">
          <cell r="A1063">
            <v>0</v>
          </cell>
          <cell r="G1063">
            <v>0</v>
          </cell>
          <cell r="M1063">
            <v>0</v>
          </cell>
        </row>
        <row r="1064">
          <cell r="A1064" t="str">
            <v>12-01-240</v>
          </cell>
          <cell r="G1064">
            <v>1317367</v>
          </cell>
          <cell r="M1064" t="e">
            <v>#N/A</v>
          </cell>
        </row>
        <row r="1065">
          <cell r="A1065" t="str">
            <v>12-01-240</v>
          </cell>
          <cell r="G1065">
            <v>346193</v>
          </cell>
          <cell r="M1065" t="str">
            <v>mt</v>
          </cell>
        </row>
        <row r="1066">
          <cell r="A1066" t="str">
            <v>12-01-240</v>
          </cell>
          <cell r="G1066">
            <v>20270</v>
          </cell>
          <cell r="M1066" t="str">
            <v>mt</v>
          </cell>
        </row>
        <row r="1067">
          <cell r="A1067" t="str">
            <v>12-01-240</v>
          </cell>
          <cell r="G1067">
            <v>339651</v>
          </cell>
          <cell r="M1067" t="str">
            <v>mt</v>
          </cell>
        </row>
        <row r="1068">
          <cell r="A1068" t="str">
            <v>12-01-240</v>
          </cell>
          <cell r="G1068">
            <v>270925</v>
          </cell>
          <cell r="M1068" t="str">
            <v>mo</v>
          </cell>
        </row>
        <row r="1069">
          <cell r="A1069" t="str">
            <v>12-01-240</v>
          </cell>
          <cell r="G1069">
            <v>106680</v>
          </cell>
          <cell r="M1069" t="str">
            <v>mo</v>
          </cell>
        </row>
        <row r="1070">
          <cell r="A1070" t="str">
            <v>12-01-240</v>
          </cell>
          <cell r="G1070">
            <v>18584</v>
          </cell>
          <cell r="M1070" t="str">
            <v>TP</v>
          </cell>
        </row>
        <row r="1071">
          <cell r="A1071" t="str">
            <v>12-01-240</v>
          </cell>
          <cell r="G1071">
            <v>199031</v>
          </cell>
          <cell r="M1071" t="str">
            <v>sc</v>
          </cell>
        </row>
        <row r="1072">
          <cell r="A1072" t="str">
            <v>12-01-240</v>
          </cell>
          <cell r="G1072">
            <v>4704</v>
          </cell>
          <cell r="M1072" t="str">
            <v>mt</v>
          </cell>
        </row>
        <row r="1073">
          <cell r="A1073" t="str">
            <v>12-01-240</v>
          </cell>
          <cell r="G1073">
            <v>11329</v>
          </cell>
          <cell r="M1073" t="str">
            <v>hm</v>
          </cell>
        </row>
        <row r="1074">
          <cell r="A1074">
            <v>0</v>
          </cell>
          <cell r="G1074">
            <v>0</v>
          </cell>
          <cell r="M1074">
            <v>0</v>
          </cell>
        </row>
        <row r="1075">
          <cell r="A1075">
            <v>0</v>
          </cell>
          <cell r="G1075">
            <v>0</v>
          </cell>
          <cell r="M1075">
            <v>0</v>
          </cell>
        </row>
        <row r="1076">
          <cell r="A1076" t="str">
            <v>12-01-250</v>
          </cell>
          <cell r="G1076">
            <v>1368207</v>
          </cell>
          <cell r="M1076" t="e">
            <v>#N/A</v>
          </cell>
        </row>
        <row r="1077">
          <cell r="A1077" t="str">
            <v>12-01-250</v>
          </cell>
          <cell r="G1077">
            <v>306215</v>
          </cell>
          <cell r="M1077" t="str">
            <v>mt</v>
          </cell>
        </row>
        <row r="1078">
          <cell r="A1078" t="str">
            <v>12-01-250</v>
          </cell>
          <cell r="G1078">
            <v>20270</v>
          </cell>
          <cell r="M1078" t="str">
            <v>mt</v>
          </cell>
        </row>
        <row r="1079">
          <cell r="A1079" t="str">
            <v>12-01-250</v>
          </cell>
          <cell r="G1079">
            <v>339651</v>
          </cell>
          <cell r="M1079" t="str">
            <v>mt</v>
          </cell>
        </row>
        <row r="1080">
          <cell r="A1080" t="str">
            <v>12-01-250</v>
          </cell>
          <cell r="G1080">
            <v>258024</v>
          </cell>
          <cell r="M1080" t="str">
            <v>mo</v>
          </cell>
        </row>
        <row r="1081">
          <cell r="A1081" t="str">
            <v>12-01-250</v>
          </cell>
          <cell r="G1081">
            <v>101600</v>
          </cell>
          <cell r="M1081" t="str">
            <v>mo</v>
          </cell>
        </row>
        <row r="1082">
          <cell r="A1082" t="str">
            <v>12-01-250</v>
          </cell>
          <cell r="G1082">
            <v>27940</v>
          </cell>
          <cell r="M1082" t="str">
            <v>TP</v>
          </cell>
        </row>
        <row r="1083">
          <cell r="A1083" t="str">
            <v>12-01-250</v>
          </cell>
          <cell r="G1083">
            <v>299238</v>
          </cell>
          <cell r="M1083" t="str">
            <v>sc</v>
          </cell>
        </row>
        <row r="1084">
          <cell r="A1084" t="str">
            <v>12-01-250</v>
          </cell>
          <cell r="G1084">
            <v>4480</v>
          </cell>
          <cell r="M1084" t="str">
            <v>mt</v>
          </cell>
        </row>
        <row r="1085">
          <cell r="A1085" t="str">
            <v>12-01-250</v>
          </cell>
          <cell r="G1085">
            <v>10789</v>
          </cell>
          <cell r="M1085" t="str">
            <v>hm</v>
          </cell>
        </row>
        <row r="1086">
          <cell r="A1086">
            <v>0</v>
          </cell>
          <cell r="G1086">
            <v>0</v>
          </cell>
          <cell r="M1086">
            <v>0</v>
          </cell>
        </row>
        <row r="1087">
          <cell r="A1087">
            <v>0</v>
          </cell>
          <cell r="G1087">
            <v>0</v>
          </cell>
          <cell r="M1087">
            <v>0</v>
          </cell>
        </row>
        <row r="1088">
          <cell r="A1088" t="str">
            <v>12-01-260</v>
          </cell>
          <cell r="G1088">
            <v>408179</v>
          </cell>
          <cell r="M1088" t="e">
            <v>#N/A</v>
          </cell>
        </row>
        <row r="1089">
          <cell r="A1089" t="str">
            <v>12-01-260</v>
          </cell>
          <cell r="G1089">
            <v>85060</v>
          </cell>
          <cell r="M1089" t="str">
            <v>mt</v>
          </cell>
        </row>
        <row r="1090">
          <cell r="A1090" t="str">
            <v>12-01-260</v>
          </cell>
          <cell r="G1090">
            <v>8108</v>
          </cell>
          <cell r="M1090" t="str">
            <v>mt</v>
          </cell>
        </row>
        <row r="1091">
          <cell r="A1091" t="str">
            <v>12-01-260</v>
          </cell>
          <cell r="G1091">
            <v>22284</v>
          </cell>
          <cell r="M1091" t="str">
            <v>mt</v>
          </cell>
        </row>
        <row r="1092">
          <cell r="A1092" t="str">
            <v>12-01-260</v>
          </cell>
          <cell r="G1092">
            <v>103210</v>
          </cell>
          <cell r="M1092" t="str">
            <v>mo</v>
          </cell>
        </row>
        <row r="1093">
          <cell r="A1093" t="str">
            <v>12-01-260</v>
          </cell>
          <cell r="G1093">
            <v>40640</v>
          </cell>
          <cell r="M1093" t="str">
            <v>mo</v>
          </cell>
        </row>
        <row r="1094">
          <cell r="A1094" t="str">
            <v>12-01-260</v>
          </cell>
          <cell r="G1094">
            <v>12192</v>
          </cell>
          <cell r="M1094" t="str">
            <v>TP</v>
          </cell>
        </row>
        <row r="1095">
          <cell r="A1095" t="str">
            <v>12-01-260</v>
          </cell>
          <cell r="G1095">
            <v>130577</v>
          </cell>
          <cell r="M1095" t="str">
            <v>sc</v>
          </cell>
        </row>
        <row r="1096">
          <cell r="A1096" t="str">
            <v>12-01-260</v>
          </cell>
          <cell r="G1096">
            <v>1792</v>
          </cell>
          <cell r="M1096" t="str">
            <v>mt</v>
          </cell>
        </row>
        <row r="1097">
          <cell r="A1097" t="str">
            <v>12-01-260</v>
          </cell>
          <cell r="G1097">
            <v>4316</v>
          </cell>
          <cell r="M1097" t="str">
            <v>hm</v>
          </cell>
        </row>
        <row r="1098">
          <cell r="A1098">
            <v>0</v>
          </cell>
          <cell r="G1098">
            <v>0</v>
          </cell>
          <cell r="M1098">
            <v>0</v>
          </cell>
        </row>
        <row r="1099">
          <cell r="A1099">
            <v>0</v>
          </cell>
          <cell r="G1099">
            <v>0</v>
          </cell>
          <cell r="M1099">
            <v>0</v>
          </cell>
        </row>
        <row r="1100">
          <cell r="A1100" t="str">
            <v>12-02-010</v>
          </cell>
          <cell r="G1100">
            <v>7561133</v>
          </cell>
          <cell r="M1100" t="e">
            <v>#N/A</v>
          </cell>
        </row>
        <row r="1101">
          <cell r="A1101" t="str">
            <v>12-02-010</v>
          </cell>
          <cell r="G1101">
            <v>3423514</v>
          </cell>
          <cell r="M1101" t="str">
            <v>mt</v>
          </cell>
        </row>
        <row r="1102">
          <cell r="A1102" t="str">
            <v>12-02-010</v>
          </cell>
          <cell r="G1102">
            <v>81077</v>
          </cell>
          <cell r="M1102" t="str">
            <v>mt</v>
          </cell>
        </row>
        <row r="1103">
          <cell r="A1103" t="str">
            <v>12-02-010</v>
          </cell>
          <cell r="G1103">
            <v>120650</v>
          </cell>
          <cell r="M1103" t="str">
            <v>mt</v>
          </cell>
        </row>
        <row r="1104">
          <cell r="A1104" t="str">
            <v>12-02-010</v>
          </cell>
          <cell r="G1104">
            <v>580553</v>
          </cell>
          <cell r="M1104" t="str">
            <v>mo</v>
          </cell>
        </row>
        <row r="1105">
          <cell r="A1105" t="str">
            <v>12-02-010</v>
          </cell>
          <cell r="G1105">
            <v>228600</v>
          </cell>
          <cell r="M1105" t="str">
            <v>mo</v>
          </cell>
        </row>
        <row r="1106">
          <cell r="A1106" t="str">
            <v>12-02-010</v>
          </cell>
          <cell r="G1106">
            <v>263348</v>
          </cell>
          <cell r="M1106" t="str">
            <v>TP</v>
          </cell>
        </row>
        <row r="1107">
          <cell r="A1107" t="str">
            <v>12-02-010</v>
          </cell>
          <cell r="G1107">
            <v>2820449</v>
          </cell>
          <cell r="M1107" t="str">
            <v>sc</v>
          </cell>
        </row>
        <row r="1108">
          <cell r="A1108" t="str">
            <v>12-02-010</v>
          </cell>
          <cell r="G1108">
            <v>12598</v>
          </cell>
          <cell r="M1108" t="str">
            <v>mt</v>
          </cell>
        </row>
        <row r="1109">
          <cell r="A1109" t="str">
            <v>12-02-010</v>
          </cell>
          <cell r="G1109">
            <v>30344</v>
          </cell>
          <cell r="M1109" t="str">
            <v>hm</v>
          </cell>
        </row>
        <row r="1110">
          <cell r="A1110">
            <v>0</v>
          </cell>
          <cell r="G1110">
            <v>0</v>
          </cell>
          <cell r="M1110">
            <v>0</v>
          </cell>
        </row>
        <row r="1111">
          <cell r="A1111">
            <v>0</v>
          </cell>
          <cell r="G1111">
            <v>0</v>
          </cell>
          <cell r="M1111">
            <v>0</v>
          </cell>
        </row>
        <row r="1112">
          <cell r="A1112" t="str">
            <v>12-02-020</v>
          </cell>
          <cell r="G1112">
            <v>8086048</v>
          </cell>
          <cell r="M1112" t="e">
            <v>#N/A</v>
          </cell>
        </row>
        <row r="1113">
          <cell r="A1113" t="str">
            <v>12-02-020</v>
          </cell>
          <cell r="G1113">
            <v>2917595</v>
          </cell>
          <cell r="M1113" t="str">
            <v>mt</v>
          </cell>
        </row>
        <row r="1114">
          <cell r="A1114" t="str">
            <v>12-02-020</v>
          </cell>
          <cell r="G1114">
            <v>81077</v>
          </cell>
          <cell r="M1114" t="str">
            <v>mt</v>
          </cell>
        </row>
        <row r="1115">
          <cell r="A1115" t="str">
            <v>12-02-020</v>
          </cell>
          <cell r="G1115">
            <v>96520</v>
          </cell>
          <cell r="M1115" t="str">
            <v>mt</v>
          </cell>
        </row>
        <row r="1116">
          <cell r="A1116" t="str">
            <v>12-02-020</v>
          </cell>
          <cell r="G1116">
            <v>1174007</v>
          </cell>
          <cell r="M1116" t="str">
            <v>mo</v>
          </cell>
        </row>
        <row r="1117">
          <cell r="A1117" t="str">
            <v>12-02-020</v>
          </cell>
          <cell r="G1117">
            <v>462280</v>
          </cell>
          <cell r="M1117" t="str">
            <v>mo</v>
          </cell>
        </row>
        <row r="1118">
          <cell r="A1118" t="str">
            <v>12-02-020</v>
          </cell>
          <cell r="G1118">
            <v>280538</v>
          </cell>
          <cell r="M1118" t="str">
            <v>TP</v>
          </cell>
        </row>
        <row r="1119">
          <cell r="A1119" t="str">
            <v>12-02-020</v>
          </cell>
          <cell r="G1119">
            <v>3004562</v>
          </cell>
          <cell r="M1119" t="str">
            <v>sc</v>
          </cell>
        </row>
        <row r="1120">
          <cell r="A1120" t="str">
            <v>12-02-020</v>
          </cell>
          <cell r="G1120">
            <v>20380</v>
          </cell>
          <cell r="M1120" t="str">
            <v>mt</v>
          </cell>
        </row>
        <row r="1121">
          <cell r="A1121" t="str">
            <v>12-02-020</v>
          </cell>
          <cell r="G1121">
            <v>49089</v>
          </cell>
          <cell r="M1121" t="str">
            <v>hm</v>
          </cell>
        </row>
        <row r="1122">
          <cell r="A1122">
            <v>0</v>
          </cell>
          <cell r="G1122">
            <v>0</v>
          </cell>
          <cell r="M1122">
            <v>0</v>
          </cell>
        </row>
        <row r="1123">
          <cell r="A1123">
            <v>0</v>
          </cell>
          <cell r="G1123">
            <v>0</v>
          </cell>
          <cell r="M1123">
            <v>0</v>
          </cell>
        </row>
        <row r="1124">
          <cell r="A1124" t="str">
            <v>12-02-030</v>
          </cell>
          <cell r="G1124">
            <v>9271929</v>
          </cell>
          <cell r="M1124" t="e">
            <v>#N/A</v>
          </cell>
        </row>
        <row r="1125">
          <cell r="A1125" t="str">
            <v>12-02-030</v>
          </cell>
          <cell r="G1125">
            <v>3132674</v>
          </cell>
          <cell r="M1125" t="str">
            <v>mt</v>
          </cell>
        </row>
        <row r="1126">
          <cell r="A1126" t="str">
            <v>12-02-030</v>
          </cell>
          <cell r="G1126">
            <v>81077</v>
          </cell>
          <cell r="M1126" t="str">
            <v>mt</v>
          </cell>
        </row>
        <row r="1127">
          <cell r="A1127" t="str">
            <v>12-02-030</v>
          </cell>
          <cell r="G1127">
            <v>96520</v>
          </cell>
          <cell r="M1127" t="str">
            <v>mt</v>
          </cell>
        </row>
        <row r="1128">
          <cell r="A1128" t="str">
            <v>12-02-030</v>
          </cell>
          <cell r="G1128">
            <v>1238513</v>
          </cell>
          <cell r="M1128" t="str">
            <v>mo</v>
          </cell>
        </row>
        <row r="1129">
          <cell r="A1129" t="str">
            <v>12-02-030</v>
          </cell>
          <cell r="G1129">
            <v>487680</v>
          </cell>
          <cell r="M1129" t="str">
            <v>mo</v>
          </cell>
        </row>
        <row r="1130">
          <cell r="A1130" t="str">
            <v>12-02-030</v>
          </cell>
          <cell r="G1130">
            <v>355438</v>
          </cell>
          <cell r="M1130" t="str">
            <v>TP</v>
          </cell>
        </row>
        <row r="1131">
          <cell r="A1131" t="str">
            <v>12-02-030</v>
          </cell>
          <cell r="G1131">
            <v>3806741</v>
          </cell>
          <cell r="M1131" t="str">
            <v>sc</v>
          </cell>
        </row>
        <row r="1132">
          <cell r="A1132" t="str">
            <v>12-02-030</v>
          </cell>
          <cell r="G1132">
            <v>21500</v>
          </cell>
          <cell r="M1132" t="str">
            <v>mt</v>
          </cell>
        </row>
        <row r="1133">
          <cell r="A1133" t="str">
            <v>12-02-030</v>
          </cell>
          <cell r="G1133">
            <v>51786</v>
          </cell>
          <cell r="M1133" t="str">
            <v>hm</v>
          </cell>
        </row>
        <row r="1134">
          <cell r="A1134">
            <v>0</v>
          </cell>
          <cell r="G1134">
            <v>0</v>
          </cell>
          <cell r="M1134">
            <v>0</v>
          </cell>
        </row>
        <row r="1135">
          <cell r="A1135">
            <v>0</v>
          </cell>
          <cell r="G1135">
            <v>0</v>
          </cell>
          <cell r="M1135">
            <v>0</v>
          </cell>
        </row>
        <row r="1136">
          <cell r="A1136" t="str">
            <v>12-02-040</v>
          </cell>
          <cell r="G1136">
            <v>6207670</v>
          </cell>
          <cell r="M1136" t="e">
            <v>#N/A</v>
          </cell>
        </row>
        <row r="1137">
          <cell r="A1137" t="str">
            <v>12-02-040</v>
          </cell>
          <cell r="G1137">
            <v>2219209</v>
          </cell>
          <cell r="M1137" t="str">
            <v>mt</v>
          </cell>
        </row>
        <row r="1138">
          <cell r="A1138" t="str">
            <v>12-02-040</v>
          </cell>
          <cell r="G1138">
            <v>81077</v>
          </cell>
          <cell r="M1138" t="str">
            <v>mt</v>
          </cell>
        </row>
        <row r="1139">
          <cell r="A1139" t="str">
            <v>12-02-040</v>
          </cell>
          <cell r="G1139">
            <v>96520</v>
          </cell>
          <cell r="M1139" t="str">
            <v>mt</v>
          </cell>
        </row>
        <row r="1140">
          <cell r="A1140" t="str">
            <v>12-02-040</v>
          </cell>
          <cell r="G1140">
            <v>903082</v>
          </cell>
          <cell r="M1140" t="str">
            <v>mo</v>
          </cell>
        </row>
        <row r="1141">
          <cell r="A1141" t="str">
            <v>12-02-040</v>
          </cell>
          <cell r="G1141">
            <v>355600</v>
          </cell>
          <cell r="M1141" t="str">
            <v>mo</v>
          </cell>
        </row>
        <row r="1142">
          <cell r="A1142" t="str">
            <v>12-02-040</v>
          </cell>
          <cell r="G1142">
            <v>213386</v>
          </cell>
          <cell r="M1142" t="str">
            <v>TP</v>
          </cell>
        </row>
        <row r="1143">
          <cell r="A1143" t="str">
            <v>12-02-040</v>
          </cell>
          <cell r="G1143">
            <v>2285358</v>
          </cell>
          <cell r="M1143" t="str">
            <v>sc</v>
          </cell>
        </row>
        <row r="1144">
          <cell r="A1144" t="str">
            <v>12-02-040</v>
          </cell>
          <cell r="G1144">
            <v>15677</v>
          </cell>
          <cell r="M1144" t="str">
            <v>mt</v>
          </cell>
        </row>
        <row r="1145">
          <cell r="A1145" t="str">
            <v>12-02-040</v>
          </cell>
          <cell r="G1145">
            <v>37761</v>
          </cell>
          <cell r="M1145" t="str">
            <v>hm</v>
          </cell>
        </row>
        <row r="1146">
          <cell r="A1146">
            <v>0</v>
          </cell>
          <cell r="G1146">
            <v>0</v>
          </cell>
          <cell r="M1146">
            <v>0</v>
          </cell>
        </row>
        <row r="1147">
          <cell r="A1147">
            <v>0</v>
          </cell>
          <cell r="G1147">
            <v>0</v>
          </cell>
          <cell r="M1147">
            <v>0</v>
          </cell>
        </row>
        <row r="1148">
          <cell r="A1148" t="str">
            <v>12-02-050</v>
          </cell>
          <cell r="G1148">
            <v>6849466</v>
          </cell>
          <cell r="M1148" t="e">
            <v>#N/A</v>
          </cell>
        </row>
        <row r="1149">
          <cell r="A1149" t="str">
            <v>12-02-050</v>
          </cell>
          <cell r="G1149">
            <v>2456055</v>
          </cell>
          <cell r="M1149" t="str">
            <v>mt</v>
          </cell>
        </row>
        <row r="1150">
          <cell r="A1150" t="str">
            <v>12-02-050</v>
          </cell>
          <cell r="G1150">
            <v>81077</v>
          </cell>
          <cell r="M1150" t="str">
            <v>mt</v>
          </cell>
        </row>
        <row r="1151">
          <cell r="A1151" t="str">
            <v>12-02-050</v>
          </cell>
          <cell r="G1151">
            <v>96520</v>
          </cell>
          <cell r="M1151" t="str">
            <v>mt</v>
          </cell>
        </row>
        <row r="1152">
          <cell r="A1152" t="str">
            <v>12-02-050</v>
          </cell>
          <cell r="G1152">
            <v>903082</v>
          </cell>
          <cell r="M1152" t="str">
            <v>mo</v>
          </cell>
        </row>
        <row r="1153">
          <cell r="A1153" t="str">
            <v>12-02-050</v>
          </cell>
          <cell r="G1153">
            <v>355600</v>
          </cell>
          <cell r="M1153" t="str">
            <v>mo</v>
          </cell>
        </row>
        <row r="1154">
          <cell r="A1154" t="str">
            <v>12-02-050</v>
          </cell>
          <cell r="G1154">
            <v>247967</v>
          </cell>
          <cell r="M1154" t="str">
            <v>TP</v>
          </cell>
        </row>
        <row r="1155">
          <cell r="A1155" t="str">
            <v>12-02-050</v>
          </cell>
          <cell r="G1155">
            <v>2655727</v>
          </cell>
          <cell r="M1155" t="str">
            <v>sc</v>
          </cell>
        </row>
        <row r="1156">
          <cell r="A1156" t="str">
            <v>12-02-050</v>
          </cell>
          <cell r="G1156">
            <v>15677</v>
          </cell>
          <cell r="M1156" t="str">
            <v>mt</v>
          </cell>
        </row>
        <row r="1157">
          <cell r="A1157" t="str">
            <v>12-02-050</v>
          </cell>
          <cell r="G1157">
            <v>37761</v>
          </cell>
          <cell r="M1157" t="str">
            <v>hm</v>
          </cell>
        </row>
        <row r="1158">
          <cell r="A1158">
            <v>0</v>
          </cell>
          <cell r="G1158">
            <v>0</v>
          </cell>
          <cell r="M1158">
            <v>0</v>
          </cell>
        </row>
        <row r="1159">
          <cell r="A1159">
            <v>0</v>
          </cell>
          <cell r="G1159">
            <v>0</v>
          </cell>
          <cell r="M1159">
            <v>0</v>
          </cell>
        </row>
        <row r="1160">
          <cell r="A1160" t="str">
            <v>12-02-060</v>
          </cell>
          <cell r="G1160">
            <v>7145056</v>
          </cell>
          <cell r="M1160" t="e">
            <v>#N/A</v>
          </cell>
        </row>
        <row r="1161">
          <cell r="A1161" t="str">
            <v>12-02-060</v>
          </cell>
          <cell r="G1161">
            <v>2563145</v>
          </cell>
          <cell r="M1161" t="str">
            <v>mt</v>
          </cell>
        </row>
        <row r="1162">
          <cell r="A1162" t="str">
            <v>12-02-060</v>
          </cell>
          <cell r="G1162">
            <v>81077</v>
          </cell>
          <cell r="M1162" t="str">
            <v>mt</v>
          </cell>
        </row>
        <row r="1163">
          <cell r="A1163" t="str">
            <v>12-02-060</v>
          </cell>
          <cell r="G1163">
            <v>96520</v>
          </cell>
          <cell r="M1163" t="str">
            <v>mt</v>
          </cell>
        </row>
        <row r="1164">
          <cell r="A1164" t="str">
            <v>12-02-060</v>
          </cell>
          <cell r="G1164">
            <v>1044995</v>
          </cell>
          <cell r="M1164" t="str">
            <v>mo</v>
          </cell>
        </row>
        <row r="1165">
          <cell r="A1165" t="str">
            <v>12-02-060</v>
          </cell>
          <cell r="G1165">
            <v>411480</v>
          </cell>
          <cell r="M1165" t="str">
            <v>mo</v>
          </cell>
        </row>
        <row r="1166">
          <cell r="A1166" t="str">
            <v>12-02-060</v>
          </cell>
          <cell r="G1166">
            <v>246457</v>
          </cell>
          <cell r="M1166" t="str">
            <v>TP</v>
          </cell>
        </row>
        <row r="1167">
          <cell r="A1167" t="str">
            <v>12-02-060</v>
          </cell>
          <cell r="G1167">
            <v>2639546</v>
          </cell>
          <cell r="M1167" t="str">
            <v>sc</v>
          </cell>
        </row>
        <row r="1168">
          <cell r="A1168" t="str">
            <v>12-02-060</v>
          </cell>
          <cell r="G1168">
            <v>18141</v>
          </cell>
          <cell r="M1168" t="str">
            <v>mt</v>
          </cell>
        </row>
        <row r="1169">
          <cell r="A1169" t="str">
            <v>12-02-060</v>
          </cell>
          <cell r="G1169">
            <v>43695</v>
          </cell>
          <cell r="M1169" t="str">
            <v>hm</v>
          </cell>
        </row>
        <row r="1170">
          <cell r="A1170">
            <v>0</v>
          </cell>
          <cell r="G1170">
            <v>0</v>
          </cell>
          <cell r="M1170">
            <v>0</v>
          </cell>
        </row>
        <row r="1171">
          <cell r="A1171">
            <v>0</v>
          </cell>
          <cell r="G1171">
            <v>0</v>
          </cell>
          <cell r="M1171">
            <v>0</v>
          </cell>
        </row>
        <row r="1172">
          <cell r="A1172" t="str">
            <v>12-02-070</v>
          </cell>
          <cell r="G1172">
            <v>6602745</v>
          </cell>
          <cell r="M1172" t="e">
            <v>#N/A</v>
          </cell>
        </row>
        <row r="1173">
          <cell r="A1173" t="str">
            <v>12-02-070</v>
          </cell>
          <cell r="G1173">
            <v>2360957</v>
          </cell>
          <cell r="M1173" t="str">
            <v>mt</v>
          </cell>
        </row>
        <row r="1174">
          <cell r="A1174" t="str">
            <v>12-02-070</v>
          </cell>
          <cell r="G1174">
            <v>81077</v>
          </cell>
          <cell r="M1174" t="str">
            <v>mt</v>
          </cell>
        </row>
        <row r="1175">
          <cell r="A1175" t="str">
            <v>12-02-070</v>
          </cell>
          <cell r="G1175">
            <v>96520</v>
          </cell>
          <cell r="M1175" t="str">
            <v>mt</v>
          </cell>
        </row>
        <row r="1176">
          <cell r="A1176" t="str">
            <v>12-02-070</v>
          </cell>
          <cell r="G1176">
            <v>967588</v>
          </cell>
          <cell r="M1176" t="str">
            <v>mo</v>
          </cell>
        </row>
        <row r="1177">
          <cell r="A1177" t="str">
            <v>12-02-070</v>
          </cell>
          <cell r="G1177">
            <v>381000</v>
          </cell>
          <cell r="M1177" t="str">
            <v>mo</v>
          </cell>
        </row>
        <row r="1178">
          <cell r="A1178" t="str">
            <v>12-02-070</v>
          </cell>
          <cell r="G1178">
            <v>227016</v>
          </cell>
          <cell r="M1178" t="str">
            <v>TP</v>
          </cell>
        </row>
        <row r="1179">
          <cell r="A1179" t="str">
            <v>12-02-070</v>
          </cell>
          <cell r="G1179">
            <v>2431332</v>
          </cell>
          <cell r="M1179" t="str">
            <v>sc</v>
          </cell>
        </row>
        <row r="1180">
          <cell r="A1180" t="str">
            <v>12-02-070</v>
          </cell>
          <cell r="G1180">
            <v>16797</v>
          </cell>
          <cell r="M1180" t="str">
            <v>mt</v>
          </cell>
        </row>
        <row r="1181">
          <cell r="A1181" t="str">
            <v>12-02-070</v>
          </cell>
          <cell r="G1181">
            <v>40458</v>
          </cell>
          <cell r="M1181" t="str">
            <v>hm</v>
          </cell>
        </row>
        <row r="1182">
          <cell r="A1182">
            <v>0</v>
          </cell>
          <cell r="G1182">
            <v>0</v>
          </cell>
          <cell r="M1182">
            <v>0</v>
          </cell>
        </row>
        <row r="1183">
          <cell r="A1183">
            <v>0</v>
          </cell>
          <cell r="G1183">
            <v>0</v>
          </cell>
          <cell r="M1183">
            <v>0</v>
          </cell>
        </row>
        <row r="1184">
          <cell r="A1184" t="str">
            <v>12-02-090</v>
          </cell>
          <cell r="G1184">
            <v>5685882</v>
          </cell>
          <cell r="M1184" t="e">
            <v>#N/A</v>
          </cell>
        </row>
        <row r="1185">
          <cell r="A1185" t="str">
            <v>12-02-090</v>
          </cell>
          <cell r="G1185">
            <v>2454153</v>
          </cell>
          <cell r="M1185" t="str">
            <v>mt</v>
          </cell>
        </row>
        <row r="1186">
          <cell r="A1186" t="str">
            <v>12-02-090</v>
          </cell>
          <cell r="G1186">
            <v>81077</v>
          </cell>
          <cell r="M1186" t="str">
            <v>mt</v>
          </cell>
        </row>
        <row r="1187">
          <cell r="A1187" t="str">
            <v>12-02-090</v>
          </cell>
          <cell r="G1187">
            <v>96520</v>
          </cell>
          <cell r="M1187" t="str">
            <v>mt</v>
          </cell>
        </row>
        <row r="1188">
          <cell r="A1188" t="str">
            <v>12-02-090</v>
          </cell>
          <cell r="G1188">
            <v>580553</v>
          </cell>
          <cell r="M1188" t="str">
            <v>mo</v>
          </cell>
        </row>
        <row r="1189">
          <cell r="A1189" t="str">
            <v>12-02-090</v>
          </cell>
          <cell r="G1189">
            <v>228600</v>
          </cell>
          <cell r="M1189" t="str">
            <v>mo</v>
          </cell>
        </row>
        <row r="1190">
          <cell r="A1190" t="str">
            <v>12-02-090</v>
          </cell>
          <cell r="G1190">
            <v>188781</v>
          </cell>
          <cell r="M1190" t="str">
            <v>TP</v>
          </cell>
        </row>
        <row r="1191">
          <cell r="A1191" t="str">
            <v>12-02-090</v>
          </cell>
          <cell r="G1191">
            <v>2021844</v>
          </cell>
          <cell r="M1191" t="str">
            <v>sc</v>
          </cell>
        </row>
        <row r="1192">
          <cell r="A1192" t="str">
            <v>12-02-090</v>
          </cell>
          <cell r="G1192">
            <v>10079</v>
          </cell>
          <cell r="M1192" t="str">
            <v>mt</v>
          </cell>
        </row>
        <row r="1193">
          <cell r="A1193" t="str">
            <v>12-02-090</v>
          </cell>
          <cell r="G1193">
            <v>24275</v>
          </cell>
          <cell r="M1193" t="str">
            <v>hm</v>
          </cell>
        </row>
        <row r="1194">
          <cell r="A1194">
            <v>0</v>
          </cell>
          <cell r="G1194">
            <v>0</v>
          </cell>
          <cell r="M1194">
            <v>0</v>
          </cell>
        </row>
        <row r="1195">
          <cell r="A1195">
            <v>0</v>
          </cell>
          <cell r="G1195">
            <v>0</v>
          </cell>
          <cell r="M1195">
            <v>0</v>
          </cell>
        </row>
        <row r="1196">
          <cell r="A1196" t="str">
            <v>12-02-100</v>
          </cell>
          <cell r="G1196">
            <v>5769879</v>
          </cell>
          <cell r="M1196" t="e">
            <v>#N/A</v>
          </cell>
        </row>
        <row r="1197">
          <cell r="A1197" t="str">
            <v>12-02-100</v>
          </cell>
          <cell r="G1197">
            <v>2070592</v>
          </cell>
          <cell r="M1197" t="str">
            <v>mt</v>
          </cell>
        </row>
        <row r="1198">
          <cell r="A1198" t="str">
            <v>12-02-100</v>
          </cell>
          <cell r="G1198">
            <v>81077</v>
          </cell>
          <cell r="M1198" t="str">
            <v>mt</v>
          </cell>
        </row>
        <row r="1199">
          <cell r="A1199" t="str">
            <v>12-02-100</v>
          </cell>
          <cell r="G1199">
            <v>96520</v>
          </cell>
          <cell r="M1199" t="str">
            <v>mt</v>
          </cell>
        </row>
        <row r="1200">
          <cell r="A1200" t="str">
            <v>12-02-100</v>
          </cell>
          <cell r="G1200">
            <v>819225</v>
          </cell>
          <cell r="M1200" t="str">
            <v>mo</v>
          </cell>
        </row>
        <row r="1201">
          <cell r="A1201" t="str">
            <v>12-02-100</v>
          </cell>
          <cell r="G1201">
            <v>322580</v>
          </cell>
          <cell r="M1201" t="str">
            <v>mo</v>
          </cell>
        </row>
        <row r="1202">
          <cell r="A1202" t="str">
            <v>12-02-100</v>
          </cell>
          <cell r="G1202">
            <v>199096</v>
          </cell>
          <cell r="M1202" t="str">
            <v>TP</v>
          </cell>
        </row>
        <row r="1203">
          <cell r="A1203" t="str">
            <v>12-02-100</v>
          </cell>
          <cell r="G1203">
            <v>2132312</v>
          </cell>
          <cell r="M1203" t="str">
            <v>sc</v>
          </cell>
        </row>
        <row r="1204">
          <cell r="A1204" t="str">
            <v>12-02-100</v>
          </cell>
          <cell r="G1204">
            <v>14222</v>
          </cell>
          <cell r="M1204" t="str">
            <v>mt</v>
          </cell>
        </row>
        <row r="1205">
          <cell r="A1205" t="str">
            <v>12-02-100</v>
          </cell>
          <cell r="G1205">
            <v>34255</v>
          </cell>
          <cell r="M1205" t="str">
            <v>hm</v>
          </cell>
        </row>
        <row r="1206">
          <cell r="A1206">
            <v>0</v>
          </cell>
          <cell r="G1206">
            <v>0</v>
          </cell>
          <cell r="M1206">
            <v>0</v>
          </cell>
        </row>
        <row r="1207">
          <cell r="A1207">
            <v>0</v>
          </cell>
          <cell r="G1207">
            <v>0</v>
          </cell>
          <cell r="M1207">
            <v>0</v>
          </cell>
        </row>
        <row r="1208">
          <cell r="A1208" t="str">
            <v>12-02-110</v>
          </cell>
          <cell r="G1208">
            <v>5458456</v>
          </cell>
          <cell r="M1208" t="e">
            <v>#N/A</v>
          </cell>
        </row>
        <row r="1209">
          <cell r="A1209" t="str">
            <v>12-02-110</v>
          </cell>
          <cell r="G1209">
            <v>1950558</v>
          </cell>
          <cell r="M1209" t="str">
            <v>mt</v>
          </cell>
        </row>
        <row r="1210">
          <cell r="A1210" t="str">
            <v>12-02-110</v>
          </cell>
          <cell r="G1210">
            <v>81077</v>
          </cell>
          <cell r="M1210" t="str">
            <v>mt</v>
          </cell>
        </row>
        <row r="1211">
          <cell r="A1211" t="str">
            <v>12-02-110</v>
          </cell>
          <cell r="G1211">
            <v>96520</v>
          </cell>
          <cell r="M1211" t="str">
            <v>mt</v>
          </cell>
        </row>
        <row r="1212">
          <cell r="A1212" t="str">
            <v>12-02-110</v>
          </cell>
          <cell r="G1212">
            <v>780521</v>
          </cell>
          <cell r="M1212" t="str">
            <v>mo</v>
          </cell>
        </row>
        <row r="1213">
          <cell r="A1213" t="str">
            <v>12-02-110</v>
          </cell>
          <cell r="G1213">
            <v>307340</v>
          </cell>
          <cell r="M1213" t="str">
            <v>mo</v>
          </cell>
        </row>
        <row r="1214">
          <cell r="A1214" t="str">
            <v>12-02-110</v>
          </cell>
          <cell r="G1214">
            <v>187554</v>
          </cell>
          <cell r="M1214" t="str">
            <v>TP</v>
          </cell>
        </row>
        <row r="1215">
          <cell r="A1215" t="str">
            <v>12-02-110</v>
          </cell>
          <cell r="G1215">
            <v>2008700</v>
          </cell>
          <cell r="M1215" t="str">
            <v>sc</v>
          </cell>
        </row>
        <row r="1216">
          <cell r="A1216" t="str">
            <v>12-02-110</v>
          </cell>
          <cell r="G1216">
            <v>13550</v>
          </cell>
          <cell r="M1216" t="str">
            <v>mt</v>
          </cell>
        </row>
        <row r="1217">
          <cell r="A1217" t="str">
            <v>12-02-110</v>
          </cell>
          <cell r="G1217">
            <v>32636</v>
          </cell>
          <cell r="M1217" t="str">
            <v>hm</v>
          </cell>
        </row>
        <row r="1218">
          <cell r="A1218">
            <v>0</v>
          </cell>
          <cell r="G1218">
            <v>0</v>
          </cell>
          <cell r="M1218">
            <v>0</v>
          </cell>
        </row>
        <row r="1219">
          <cell r="A1219">
            <v>0</v>
          </cell>
          <cell r="G1219">
            <v>0</v>
          </cell>
          <cell r="M1219">
            <v>0</v>
          </cell>
        </row>
        <row r="1220">
          <cell r="A1220" t="str">
            <v>12-02-120</v>
          </cell>
          <cell r="G1220">
            <v>6477845</v>
          </cell>
          <cell r="M1220" t="e">
            <v>#N/A</v>
          </cell>
        </row>
        <row r="1221">
          <cell r="A1221" t="str">
            <v>12-02-120</v>
          </cell>
          <cell r="G1221">
            <v>2156920</v>
          </cell>
          <cell r="M1221" t="str">
            <v>mt</v>
          </cell>
        </row>
        <row r="1222">
          <cell r="A1222" t="str">
            <v>12-02-120</v>
          </cell>
          <cell r="G1222">
            <v>81077</v>
          </cell>
          <cell r="M1222" t="str">
            <v>mt</v>
          </cell>
        </row>
        <row r="1223">
          <cell r="A1223" t="str">
            <v>12-02-120</v>
          </cell>
          <cell r="G1223">
            <v>96520</v>
          </cell>
          <cell r="M1223" t="str">
            <v>mt</v>
          </cell>
        </row>
        <row r="1224">
          <cell r="A1224" t="str">
            <v>12-02-120</v>
          </cell>
          <cell r="G1224">
            <v>1096600</v>
          </cell>
          <cell r="M1224" t="str">
            <v>mo</v>
          </cell>
        </row>
        <row r="1225">
          <cell r="A1225" t="str">
            <v>12-02-120</v>
          </cell>
          <cell r="G1225">
            <v>431800</v>
          </cell>
          <cell r="M1225" t="str">
            <v>mo</v>
          </cell>
        </row>
        <row r="1226">
          <cell r="A1226" t="str">
            <v>12-02-120</v>
          </cell>
          <cell r="G1226">
            <v>217766</v>
          </cell>
          <cell r="M1226" t="str">
            <v>TP</v>
          </cell>
        </row>
        <row r="1227">
          <cell r="A1227" t="str">
            <v>12-02-120</v>
          </cell>
          <cell r="G1227">
            <v>2332273</v>
          </cell>
          <cell r="M1227" t="str">
            <v>sc</v>
          </cell>
        </row>
        <row r="1228">
          <cell r="A1228" t="str">
            <v>12-02-120</v>
          </cell>
          <cell r="G1228">
            <v>19037</v>
          </cell>
          <cell r="M1228" t="str">
            <v>mt</v>
          </cell>
        </row>
        <row r="1229">
          <cell r="A1229" t="str">
            <v>12-02-120</v>
          </cell>
          <cell r="G1229">
            <v>45852</v>
          </cell>
          <cell r="M1229" t="str">
            <v>hm</v>
          </cell>
        </row>
        <row r="1230">
          <cell r="A1230">
            <v>0</v>
          </cell>
          <cell r="G1230">
            <v>0</v>
          </cell>
          <cell r="M1230">
            <v>0</v>
          </cell>
        </row>
        <row r="1231">
          <cell r="A1231">
            <v>0</v>
          </cell>
          <cell r="G1231">
            <v>0</v>
          </cell>
          <cell r="M1231">
            <v>0</v>
          </cell>
        </row>
        <row r="1232">
          <cell r="A1232" t="str">
            <v>12-02-130</v>
          </cell>
          <cell r="G1232">
            <v>5772654</v>
          </cell>
          <cell r="M1232" t="e">
            <v>#N/A</v>
          </cell>
        </row>
        <row r="1233">
          <cell r="A1233" t="str">
            <v>12-02-130</v>
          </cell>
          <cell r="G1233">
            <v>2070592</v>
          </cell>
          <cell r="M1233" t="str">
            <v>mt</v>
          </cell>
        </row>
        <row r="1234">
          <cell r="A1234" t="str">
            <v>12-02-130</v>
          </cell>
          <cell r="G1234">
            <v>81077</v>
          </cell>
          <cell r="M1234" t="str">
            <v>mt</v>
          </cell>
        </row>
        <row r="1235">
          <cell r="A1235" t="str">
            <v>12-02-130</v>
          </cell>
          <cell r="G1235">
            <v>96520</v>
          </cell>
          <cell r="M1235" t="str">
            <v>mt</v>
          </cell>
        </row>
        <row r="1236">
          <cell r="A1236" t="str">
            <v>12-02-130</v>
          </cell>
          <cell r="G1236">
            <v>838576</v>
          </cell>
          <cell r="M1236" t="str">
            <v>mo</v>
          </cell>
        </row>
        <row r="1237">
          <cell r="A1237" t="str">
            <v>12-02-130</v>
          </cell>
          <cell r="G1237">
            <v>330200</v>
          </cell>
          <cell r="M1237" t="str">
            <v>mo</v>
          </cell>
        </row>
        <row r="1238">
          <cell r="A1238" t="str">
            <v>12-02-130</v>
          </cell>
          <cell r="G1238">
            <v>196932</v>
          </cell>
          <cell r="M1238" t="str">
            <v>TP</v>
          </cell>
        </row>
        <row r="1239">
          <cell r="A1239" t="str">
            <v>12-02-130</v>
          </cell>
          <cell r="G1239">
            <v>2109135</v>
          </cell>
          <cell r="M1239" t="str">
            <v>sc</v>
          </cell>
        </row>
        <row r="1240">
          <cell r="A1240" t="str">
            <v>12-02-130</v>
          </cell>
          <cell r="G1240">
            <v>14558</v>
          </cell>
          <cell r="M1240" t="str">
            <v>mt</v>
          </cell>
        </row>
        <row r="1241">
          <cell r="A1241" t="str">
            <v>12-02-130</v>
          </cell>
          <cell r="G1241">
            <v>35064</v>
          </cell>
          <cell r="M1241" t="str">
            <v>hm</v>
          </cell>
        </row>
        <row r="1242">
          <cell r="A1242">
            <v>0</v>
          </cell>
          <cell r="G1242">
            <v>0</v>
          </cell>
          <cell r="M1242">
            <v>0</v>
          </cell>
        </row>
        <row r="1243">
          <cell r="A1243">
            <v>0</v>
          </cell>
          <cell r="G1243">
            <v>0</v>
          </cell>
          <cell r="M1243">
            <v>0</v>
          </cell>
        </row>
        <row r="1244">
          <cell r="A1244" t="str">
            <v>12-02-140</v>
          </cell>
          <cell r="G1244">
            <v>5143403</v>
          </cell>
          <cell r="M1244" t="e">
            <v>#N/A</v>
          </cell>
        </row>
        <row r="1245">
          <cell r="A1245" t="str">
            <v>12-02-140</v>
          </cell>
          <cell r="G1245">
            <v>1842041</v>
          </cell>
          <cell r="M1245" t="str">
            <v>mt</v>
          </cell>
        </row>
        <row r="1246">
          <cell r="A1246" t="str">
            <v>12-02-140</v>
          </cell>
          <cell r="G1246">
            <v>81077</v>
          </cell>
          <cell r="M1246" t="str">
            <v>mt</v>
          </cell>
        </row>
        <row r="1247">
          <cell r="A1247" t="str">
            <v>12-02-140</v>
          </cell>
          <cell r="G1247">
            <v>96520</v>
          </cell>
          <cell r="M1247" t="str">
            <v>mt</v>
          </cell>
        </row>
        <row r="1248">
          <cell r="A1248" t="str">
            <v>12-02-140</v>
          </cell>
          <cell r="G1248">
            <v>722466</v>
          </cell>
          <cell r="M1248" t="str">
            <v>mo</v>
          </cell>
        </row>
        <row r="1249">
          <cell r="A1249" t="str">
            <v>12-02-140</v>
          </cell>
          <cell r="G1249">
            <v>284480</v>
          </cell>
          <cell r="M1249" t="str">
            <v>mo</v>
          </cell>
        </row>
        <row r="1250">
          <cell r="A1250" t="str">
            <v>12-02-140</v>
          </cell>
          <cell r="G1250">
            <v>177120</v>
          </cell>
          <cell r="M1250" t="str">
            <v>TP</v>
          </cell>
        </row>
        <row r="1251">
          <cell r="A1251" t="str">
            <v>12-02-140</v>
          </cell>
          <cell r="G1251">
            <v>1896948</v>
          </cell>
          <cell r="M1251" t="str">
            <v>sc</v>
          </cell>
        </row>
        <row r="1252">
          <cell r="A1252" t="str">
            <v>12-02-140</v>
          </cell>
          <cell r="G1252">
            <v>12542</v>
          </cell>
          <cell r="M1252" t="str">
            <v>mt</v>
          </cell>
        </row>
        <row r="1253">
          <cell r="A1253" t="str">
            <v>12-02-140</v>
          </cell>
          <cell r="G1253">
            <v>30209</v>
          </cell>
          <cell r="M1253" t="str">
            <v>hm</v>
          </cell>
        </row>
        <row r="1254">
          <cell r="A1254">
            <v>0</v>
          </cell>
          <cell r="G1254">
            <v>0</v>
          </cell>
          <cell r="M1254">
            <v>0</v>
          </cell>
        </row>
        <row r="1255">
          <cell r="A1255">
            <v>0</v>
          </cell>
          <cell r="G1255">
            <v>0</v>
          </cell>
          <cell r="M1255">
            <v>0</v>
          </cell>
        </row>
        <row r="1256">
          <cell r="A1256" t="str">
            <v>12-02-170</v>
          </cell>
          <cell r="G1256">
            <v>811171</v>
          </cell>
          <cell r="M1256" t="e">
            <v>#N/A</v>
          </cell>
        </row>
        <row r="1257">
          <cell r="A1257" t="str">
            <v>12-02-170</v>
          </cell>
          <cell r="G1257">
            <v>216902</v>
          </cell>
          <cell r="M1257" t="str">
            <v>mt</v>
          </cell>
        </row>
        <row r="1258">
          <cell r="A1258" t="str">
            <v>12-02-170</v>
          </cell>
          <cell r="G1258">
            <v>102660</v>
          </cell>
          <cell r="M1258" t="str">
            <v>mt</v>
          </cell>
        </row>
        <row r="1259">
          <cell r="A1259" t="str">
            <v>12-02-170</v>
          </cell>
          <cell r="G1259">
            <v>20270</v>
          </cell>
          <cell r="M1259" t="str">
            <v>mt</v>
          </cell>
        </row>
        <row r="1260">
          <cell r="A1260" t="str">
            <v>12-02-170</v>
          </cell>
          <cell r="G1260">
            <v>96520</v>
          </cell>
          <cell r="M1260" t="str">
            <v>mt</v>
          </cell>
        </row>
        <row r="1261">
          <cell r="A1261" t="str">
            <v>12-02-170</v>
          </cell>
          <cell r="G1261">
            <v>103210</v>
          </cell>
          <cell r="M1261" t="str">
            <v>mo</v>
          </cell>
        </row>
        <row r="1262">
          <cell r="A1262" t="str">
            <v>12-02-170</v>
          </cell>
          <cell r="G1262">
            <v>40640</v>
          </cell>
          <cell r="M1262" t="str">
            <v>mo</v>
          </cell>
        </row>
        <row r="1263">
          <cell r="A1263" t="str">
            <v>12-02-170</v>
          </cell>
          <cell r="G1263">
            <v>19203</v>
          </cell>
          <cell r="M1263" t="str">
            <v>TP</v>
          </cell>
        </row>
        <row r="1264">
          <cell r="A1264" t="str">
            <v>12-02-170</v>
          </cell>
          <cell r="G1264">
            <v>205658</v>
          </cell>
          <cell r="M1264" t="str">
            <v>sc</v>
          </cell>
        </row>
        <row r="1265">
          <cell r="A1265" t="str">
            <v>12-02-170</v>
          </cell>
          <cell r="G1265">
            <v>1792</v>
          </cell>
          <cell r="M1265" t="str">
            <v>mt</v>
          </cell>
        </row>
        <row r="1266">
          <cell r="A1266" t="str">
            <v>12-02-170</v>
          </cell>
          <cell r="G1266">
            <v>4316</v>
          </cell>
          <cell r="M1266" t="str">
            <v>hm</v>
          </cell>
        </row>
        <row r="1267">
          <cell r="A1267">
            <v>0</v>
          </cell>
          <cell r="G1267">
            <v>0</v>
          </cell>
          <cell r="M1267">
            <v>0</v>
          </cell>
        </row>
        <row r="1268">
          <cell r="A1268">
            <v>0</v>
          </cell>
          <cell r="G1268">
            <v>0</v>
          </cell>
          <cell r="M1268">
            <v>0</v>
          </cell>
        </row>
        <row r="1269">
          <cell r="A1269" t="str">
            <v>12-02-180</v>
          </cell>
          <cell r="G1269">
            <v>731965</v>
          </cell>
          <cell r="M1269" t="e">
            <v>#N/A</v>
          </cell>
        </row>
        <row r="1270">
          <cell r="A1270" t="str">
            <v>12-02-180</v>
          </cell>
          <cell r="G1270">
            <v>212649</v>
          </cell>
          <cell r="M1270" t="str">
            <v>mt</v>
          </cell>
        </row>
        <row r="1271">
          <cell r="A1271" t="str">
            <v>12-02-180</v>
          </cell>
          <cell r="G1271">
            <v>102660</v>
          </cell>
          <cell r="M1271" t="str">
            <v>mt</v>
          </cell>
        </row>
        <row r="1272">
          <cell r="A1272" t="str">
            <v>12-02-180</v>
          </cell>
          <cell r="G1272">
            <v>20270</v>
          </cell>
          <cell r="M1272" t="str">
            <v>mt</v>
          </cell>
        </row>
        <row r="1273">
          <cell r="A1273" t="str">
            <v>12-02-180</v>
          </cell>
          <cell r="G1273">
            <v>96520</v>
          </cell>
          <cell r="M1273" t="str">
            <v>mt</v>
          </cell>
        </row>
        <row r="1274">
          <cell r="A1274" t="str">
            <v>12-02-180</v>
          </cell>
          <cell r="G1274">
            <v>103210</v>
          </cell>
          <cell r="M1274" t="str">
            <v>mo</v>
          </cell>
        </row>
        <row r="1275">
          <cell r="A1275" t="str">
            <v>12-02-180</v>
          </cell>
          <cell r="G1275">
            <v>40640</v>
          </cell>
          <cell r="M1275" t="str">
            <v>mo</v>
          </cell>
        </row>
        <row r="1276">
          <cell r="A1276" t="str">
            <v>12-02-180</v>
          </cell>
          <cell r="G1276">
            <v>12802</v>
          </cell>
          <cell r="M1276" t="str">
            <v>TP</v>
          </cell>
        </row>
        <row r="1277">
          <cell r="A1277" t="str">
            <v>12-02-180</v>
          </cell>
          <cell r="G1277">
            <v>137106</v>
          </cell>
          <cell r="M1277" t="str">
            <v>sc</v>
          </cell>
        </row>
        <row r="1278">
          <cell r="A1278" t="str">
            <v>12-02-180</v>
          </cell>
          <cell r="G1278">
            <v>1792</v>
          </cell>
          <cell r="M1278" t="str">
            <v>mt</v>
          </cell>
        </row>
        <row r="1279">
          <cell r="A1279" t="str">
            <v>12-02-180</v>
          </cell>
          <cell r="G1279">
            <v>4316</v>
          </cell>
          <cell r="M1279" t="str">
            <v>hm</v>
          </cell>
        </row>
        <row r="1280">
          <cell r="A1280">
            <v>0</v>
          </cell>
          <cell r="G1280">
            <v>0</v>
          </cell>
          <cell r="M1280">
            <v>0</v>
          </cell>
        </row>
        <row r="1281">
          <cell r="A1281">
            <v>0</v>
          </cell>
          <cell r="G1281">
            <v>0</v>
          </cell>
          <cell r="M1281">
            <v>0</v>
          </cell>
        </row>
        <row r="1282">
          <cell r="A1282" t="str">
            <v>12-02-190</v>
          </cell>
          <cell r="G1282">
            <v>665250</v>
          </cell>
          <cell r="M1282" t="e">
            <v>#N/A</v>
          </cell>
        </row>
        <row r="1283">
          <cell r="A1283" t="str">
            <v>12-02-190</v>
          </cell>
          <cell r="G1283">
            <v>208396</v>
          </cell>
          <cell r="M1283" t="str">
            <v>mt</v>
          </cell>
        </row>
        <row r="1284">
          <cell r="A1284" t="str">
            <v>12-02-190</v>
          </cell>
          <cell r="G1284">
            <v>102660</v>
          </cell>
          <cell r="M1284" t="str">
            <v>mt</v>
          </cell>
        </row>
        <row r="1285">
          <cell r="A1285" t="str">
            <v>12-02-190</v>
          </cell>
          <cell r="G1285">
            <v>20270</v>
          </cell>
          <cell r="M1285" t="str">
            <v>mt</v>
          </cell>
        </row>
        <row r="1286">
          <cell r="A1286" t="str">
            <v>12-02-190</v>
          </cell>
          <cell r="G1286">
            <v>96520</v>
          </cell>
          <cell r="M1286" t="str">
            <v>mt</v>
          </cell>
        </row>
        <row r="1287">
          <cell r="A1287" t="str">
            <v>12-02-190</v>
          </cell>
          <cell r="G1287">
            <v>103210</v>
          </cell>
          <cell r="M1287" t="str">
            <v>mo</v>
          </cell>
        </row>
        <row r="1288">
          <cell r="A1288" t="str">
            <v>12-02-190</v>
          </cell>
          <cell r="G1288">
            <v>40640</v>
          </cell>
          <cell r="M1288" t="str">
            <v>mo</v>
          </cell>
        </row>
        <row r="1289">
          <cell r="A1289" t="str">
            <v>12-02-190</v>
          </cell>
          <cell r="G1289">
            <v>7468</v>
          </cell>
          <cell r="M1289" t="str">
            <v>TP</v>
          </cell>
        </row>
        <row r="1290">
          <cell r="A1290" t="str">
            <v>12-02-190</v>
          </cell>
          <cell r="G1290">
            <v>79978</v>
          </cell>
          <cell r="M1290" t="str">
            <v>sc</v>
          </cell>
        </row>
        <row r="1291">
          <cell r="A1291" t="str">
            <v>12-02-190</v>
          </cell>
          <cell r="G1291">
            <v>1792</v>
          </cell>
          <cell r="M1291" t="str">
            <v>mt</v>
          </cell>
        </row>
        <row r="1292">
          <cell r="A1292" t="str">
            <v>12-02-190</v>
          </cell>
          <cell r="G1292">
            <v>4316</v>
          </cell>
          <cell r="M1292" t="str">
            <v>hm</v>
          </cell>
        </row>
        <row r="1293">
          <cell r="A1293">
            <v>0</v>
          </cell>
          <cell r="G1293">
            <v>0</v>
          </cell>
          <cell r="M1293">
            <v>0</v>
          </cell>
        </row>
        <row r="1294">
          <cell r="A1294">
            <v>0</v>
          </cell>
          <cell r="G1294">
            <v>0</v>
          </cell>
          <cell r="M1294">
            <v>0</v>
          </cell>
        </row>
        <row r="1295">
          <cell r="A1295" t="str">
            <v>12-02-200</v>
          </cell>
          <cell r="G1295">
            <v>857498</v>
          </cell>
          <cell r="M1295" t="e">
            <v>#N/A</v>
          </cell>
        </row>
        <row r="1296">
          <cell r="A1296" t="str">
            <v>12-02-200</v>
          </cell>
          <cell r="G1296">
            <v>221155</v>
          </cell>
          <cell r="M1296" t="str">
            <v>mt</v>
          </cell>
        </row>
        <row r="1297">
          <cell r="A1297" t="str">
            <v>12-02-200</v>
          </cell>
          <cell r="G1297">
            <v>102660</v>
          </cell>
          <cell r="M1297" t="str">
            <v>mt</v>
          </cell>
        </row>
        <row r="1298">
          <cell r="A1298" t="str">
            <v>12-02-200</v>
          </cell>
          <cell r="G1298">
            <v>81077</v>
          </cell>
          <cell r="M1298" t="str">
            <v>mt</v>
          </cell>
        </row>
        <row r="1299">
          <cell r="A1299" t="str">
            <v>12-02-200</v>
          </cell>
          <cell r="G1299">
            <v>96520</v>
          </cell>
          <cell r="M1299" t="str">
            <v>mt</v>
          </cell>
        </row>
        <row r="1300">
          <cell r="A1300" t="str">
            <v>12-02-200</v>
          </cell>
          <cell r="G1300">
            <v>116111</v>
          </cell>
          <cell r="M1300" t="str">
            <v>mo</v>
          </cell>
        </row>
        <row r="1301">
          <cell r="A1301" t="str">
            <v>12-02-200</v>
          </cell>
          <cell r="G1301">
            <v>45720</v>
          </cell>
          <cell r="M1301" t="str">
            <v>mo</v>
          </cell>
        </row>
        <row r="1302">
          <cell r="A1302" t="str">
            <v>12-02-200</v>
          </cell>
          <cell r="G1302">
            <v>16002</v>
          </cell>
          <cell r="M1302" t="str">
            <v>TP</v>
          </cell>
        </row>
        <row r="1303">
          <cell r="A1303" t="str">
            <v>12-02-200</v>
          </cell>
          <cell r="G1303">
            <v>171382</v>
          </cell>
          <cell r="M1303" t="str">
            <v>sc</v>
          </cell>
        </row>
        <row r="1304">
          <cell r="A1304" t="str">
            <v>12-02-200</v>
          </cell>
          <cell r="G1304">
            <v>2016</v>
          </cell>
          <cell r="M1304" t="str">
            <v>mt</v>
          </cell>
        </row>
        <row r="1305">
          <cell r="A1305" t="str">
            <v>12-02-200</v>
          </cell>
          <cell r="G1305">
            <v>4855</v>
          </cell>
          <cell r="M1305" t="str">
            <v>hm</v>
          </cell>
        </row>
        <row r="1306">
          <cell r="A1306">
            <v>0</v>
          </cell>
          <cell r="G1306">
            <v>0</v>
          </cell>
          <cell r="M1306">
            <v>0</v>
          </cell>
        </row>
        <row r="1307">
          <cell r="A1307">
            <v>0</v>
          </cell>
          <cell r="G1307">
            <v>0</v>
          </cell>
          <cell r="M1307">
            <v>0</v>
          </cell>
        </row>
        <row r="1308">
          <cell r="A1308" t="str">
            <v>12-02-210</v>
          </cell>
          <cell r="G1308">
            <v>1796492</v>
          </cell>
          <cell r="M1308" t="e">
            <v>#N/A</v>
          </cell>
        </row>
        <row r="1309">
          <cell r="A1309" t="str">
            <v>12-02-210</v>
          </cell>
          <cell r="G1309">
            <v>335560</v>
          </cell>
          <cell r="M1309" t="str">
            <v>mt</v>
          </cell>
        </row>
        <row r="1310">
          <cell r="A1310" t="str">
            <v>12-02-210</v>
          </cell>
          <cell r="G1310">
            <v>205320</v>
          </cell>
          <cell r="M1310" t="str">
            <v>mt</v>
          </cell>
        </row>
        <row r="1311">
          <cell r="A1311" t="str">
            <v>12-02-210</v>
          </cell>
          <cell r="G1311">
            <v>81077</v>
          </cell>
          <cell r="M1311" t="str">
            <v>mt</v>
          </cell>
        </row>
        <row r="1312">
          <cell r="A1312" t="str">
            <v>12-02-210</v>
          </cell>
          <cell r="G1312">
            <v>96520</v>
          </cell>
          <cell r="M1312" t="str">
            <v>mt</v>
          </cell>
        </row>
        <row r="1313">
          <cell r="A1313" t="str">
            <v>12-02-210</v>
          </cell>
          <cell r="G1313">
            <v>232222</v>
          </cell>
          <cell r="M1313" t="str">
            <v>mo</v>
          </cell>
        </row>
        <row r="1314">
          <cell r="A1314" t="str">
            <v>12-02-210</v>
          </cell>
          <cell r="G1314">
            <v>91440</v>
          </cell>
          <cell r="M1314" t="str">
            <v>mo</v>
          </cell>
        </row>
        <row r="1315">
          <cell r="A1315" t="str">
            <v>12-02-210</v>
          </cell>
          <cell r="G1315">
            <v>63246</v>
          </cell>
          <cell r="M1315" t="str">
            <v>TP</v>
          </cell>
        </row>
        <row r="1316">
          <cell r="A1316" t="str">
            <v>12-02-210</v>
          </cell>
          <cell r="G1316">
            <v>677365</v>
          </cell>
          <cell r="M1316" t="str">
            <v>sc</v>
          </cell>
        </row>
        <row r="1317">
          <cell r="A1317" t="str">
            <v>12-02-210</v>
          </cell>
          <cell r="G1317">
            <v>4032</v>
          </cell>
          <cell r="M1317" t="str">
            <v>mt</v>
          </cell>
        </row>
        <row r="1318">
          <cell r="A1318" t="str">
            <v>12-02-210</v>
          </cell>
          <cell r="G1318">
            <v>9710</v>
          </cell>
          <cell r="M1318" t="str">
            <v>hm</v>
          </cell>
        </row>
        <row r="1319">
          <cell r="A1319">
            <v>0</v>
          </cell>
          <cell r="G1319">
            <v>0</v>
          </cell>
          <cell r="M1319">
            <v>0</v>
          </cell>
        </row>
        <row r="1320">
          <cell r="A1320">
            <v>0</v>
          </cell>
          <cell r="G1320">
            <v>0</v>
          </cell>
          <cell r="M1320">
            <v>0</v>
          </cell>
        </row>
        <row r="1321">
          <cell r="A1321" t="str">
            <v>12-02-220</v>
          </cell>
          <cell r="G1321">
            <v>5750148</v>
          </cell>
          <cell r="M1321" t="e">
            <v>#N/A</v>
          </cell>
        </row>
        <row r="1322">
          <cell r="A1322" t="str">
            <v>12-02-220</v>
          </cell>
          <cell r="G1322">
            <v>2048086</v>
          </cell>
          <cell r="M1322" t="str">
            <v>mt</v>
          </cell>
        </row>
        <row r="1323">
          <cell r="A1323" t="str">
            <v>12-02-220</v>
          </cell>
          <cell r="G1323">
            <v>81077</v>
          </cell>
          <cell r="M1323" t="str">
            <v>mt</v>
          </cell>
        </row>
        <row r="1324">
          <cell r="A1324" t="str">
            <v>12-02-220</v>
          </cell>
          <cell r="G1324">
            <v>96520</v>
          </cell>
          <cell r="M1324" t="str">
            <v>mt</v>
          </cell>
        </row>
        <row r="1325">
          <cell r="A1325" t="str">
            <v>12-02-220</v>
          </cell>
          <cell r="G1325">
            <v>838576</v>
          </cell>
          <cell r="M1325" t="str">
            <v>mo</v>
          </cell>
        </row>
        <row r="1326">
          <cell r="A1326" t="str">
            <v>12-02-220</v>
          </cell>
          <cell r="G1326">
            <v>330200</v>
          </cell>
          <cell r="M1326" t="str">
            <v>mo</v>
          </cell>
        </row>
        <row r="1327">
          <cell r="A1327" t="str">
            <v>12-02-220</v>
          </cell>
          <cell r="G1327">
            <v>196932</v>
          </cell>
          <cell r="M1327" t="str">
            <v>TP</v>
          </cell>
        </row>
        <row r="1328">
          <cell r="A1328" t="str">
            <v>12-02-220</v>
          </cell>
          <cell r="G1328">
            <v>2109135</v>
          </cell>
          <cell r="M1328" t="str">
            <v>sc</v>
          </cell>
        </row>
        <row r="1329">
          <cell r="A1329" t="str">
            <v>12-02-220</v>
          </cell>
          <cell r="G1329">
            <v>14558</v>
          </cell>
          <cell r="M1329" t="str">
            <v>mt</v>
          </cell>
        </row>
        <row r="1330">
          <cell r="A1330" t="str">
            <v>12-02-220</v>
          </cell>
          <cell r="G1330">
            <v>35064</v>
          </cell>
          <cell r="M1330" t="str">
            <v>hm</v>
          </cell>
        </row>
        <row r="1331">
          <cell r="A1331">
            <v>0</v>
          </cell>
          <cell r="G1331">
            <v>0</v>
          </cell>
          <cell r="M1331">
            <v>0</v>
          </cell>
        </row>
        <row r="1332">
          <cell r="A1332">
            <v>0</v>
          </cell>
          <cell r="G1332">
            <v>0</v>
          </cell>
          <cell r="M1332">
            <v>0</v>
          </cell>
        </row>
        <row r="1333">
          <cell r="A1333" t="str">
            <v>12-02-230</v>
          </cell>
          <cell r="G1333">
            <v>5419681</v>
          </cell>
          <cell r="M1333" t="e">
            <v>#N/A</v>
          </cell>
        </row>
        <row r="1334">
          <cell r="A1334" t="str">
            <v>12-02-230</v>
          </cell>
          <cell r="G1334">
            <v>1875008</v>
          </cell>
          <cell r="M1334" t="str">
            <v>mt</v>
          </cell>
        </row>
        <row r="1335">
          <cell r="A1335" t="str">
            <v>12-02-230</v>
          </cell>
          <cell r="G1335">
            <v>81077</v>
          </cell>
          <cell r="M1335" t="str">
            <v>mt</v>
          </cell>
        </row>
        <row r="1336">
          <cell r="A1336" t="str">
            <v>12-02-230</v>
          </cell>
          <cell r="G1336">
            <v>96520</v>
          </cell>
          <cell r="M1336" t="str">
            <v>mt</v>
          </cell>
        </row>
        <row r="1337">
          <cell r="A1337" t="str">
            <v>12-02-230</v>
          </cell>
          <cell r="G1337">
            <v>864379</v>
          </cell>
          <cell r="M1337" t="str">
            <v>mo</v>
          </cell>
        </row>
        <row r="1338">
          <cell r="A1338" t="str">
            <v>12-02-230</v>
          </cell>
          <cell r="G1338">
            <v>340360</v>
          </cell>
          <cell r="M1338" t="str">
            <v>mo</v>
          </cell>
        </row>
        <row r="1339">
          <cell r="A1339" t="str">
            <v>12-02-230</v>
          </cell>
          <cell r="G1339">
            <v>180290</v>
          </cell>
          <cell r="M1339" t="str">
            <v>TP</v>
          </cell>
        </row>
        <row r="1340">
          <cell r="A1340" t="str">
            <v>12-02-230</v>
          </cell>
          <cell r="G1340">
            <v>1930898</v>
          </cell>
          <cell r="M1340" t="str">
            <v>sc</v>
          </cell>
        </row>
        <row r="1341">
          <cell r="A1341" t="str">
            <v>12-02-230</v>
          </cell>
          <cell r="G1341">
            <v>15006</v>
          </cell>
          <cell r="M1341" t="str">
            <v>mt</v>
          </cell>
        </row>
        <row r="1342">
          <cell r="A1342" t="str">
            <v>12-02-230</v>
          </cell>
          <cell r="G1342">
            <v>36143</v>
          </cell>
          <cell r="M1342" t="str">
            <v>hm</v>
          </cell>
        </row>
        <row r="1343">
          <cell r="A1343">
            <v>0</v>
          </cell>
          <cell r="G1343">
            <v>0</v>
          </cell>
          <cell r="M1343">
            <v>0</v>
          </cell>
        </row>
        <row r="1344">
          <cell r="A1344">
            <v>0</v>
          </cell>
          <cell r="G1344">
            <v>0</v>
          </cell>
          <cell r="M1344">
            <v>0</v>
          </cell>
        </row>
        <row r="1345">
          <cell r="A1345" t="str">
            <v>12-02-240</v>
          </cell>
          <cell r="G1345">
            <v>4841253</v>
          </cell>
          <cell r="M1345" t="e">
            <v>#N/A</v>
          </cell>
        </row>
        <row r="1346">
          <cell r="A1346" t="str">
            <v>12-02-240</v>
          </cell>
          <cell r="G1346">
            <v>1730777</v>
          </cell>
          <cell r="M1346" t="str">
            <v>mt</v>
          </cell>
        </row>
        <row r="1347">
          <cell r="A1347" t="str">
            <v>12-02-240</v>
          </cell>
          <cell r="G1347">
            <v>81077</v>
          </cell>
          <cell r="M1347" t="str">
            <v>mt</v>
          </cell>
        </row>
        <row r="1348">
          <cell r="A1348" t="str">
            <v>12-02-240</v>
          </cell>
          <cell r="G1348">
            <v>96520</v>
          </cell>
          <cell r="M1348" t="str">
            <v>mt</v>
          </cell>
        </row>
        <row r="1349">
          <cell r="A1349" t="str">
            <v>12-02-240</v>
          </cell>
          <cell r="G1349">
            <v>677312</v>
          </cell>
          <cell r="M1349" t="str">
            <v>mo</v>
          </cell>
        </row>
        <row r="1350">
          <cell r="A1350" t="str">
            <v>12-02-240</v>
          </cell>
          <cell r="G1350">
            <v>266700</v>
          </cell>
          <cell r="M1350" t="str">
            <v>mo</v>
          </cell>
        </row>
        <row r="1351">
          <cell r="A1351" t="str">
            <v>12-02-240</v>
          </cell>
          <cell r="G1351">
            <v>166421</v>
          </cell>
          <cell r="M1351" t="str">
            <v>TP</v>
          </cell>
        </row>
        <row r="1352">
          <cell r="A1352" t="str">
            <v>12-02-240</v>
          </cell>
          <cell r="G1352">
            <v>1782367</v>
          </cell>
          <cell r="M1352" t="str">
            <v>sc</v>
          </cell>
        </row>
        <row r="1353">
          <cell r="A1353" t="str">
            <v>12-02-240</v>
          </cell>
          <cell r="G1353">
            <v>11758</v>
          </cell>
          <cell r="M1353" t="str">
            <v>mt</v>
          </cell>
        </row>
        <row r="1354">
          <cell r="A1354" t="str">
            <v>12-02-240</v>
          </cell>
          <cell r="G1354">
            <v>28321</v>
          </cell>
          <cell r="M1354" t="str">
            <v>hm</v>
          </cell>
        </row>
        <row r="1355">
          <cell r="A1355">
            <v>0</v>
          </cell>
          <cell r="G1355">
            <v>0</v>
          </cell>
          <cell r="M1355">
            <v>0</v>
          </cell>
        </row>
        <row r="1356">
          <cell r="A1356">
            <v>0</v>
          </cell>
          <cell r="G1356">
            <v>0</v>
          </cell>
          <cell r="M1356">
            <v>0</v>
          </cell>
        </row>
        <row r="1357">
          <cell r="A1357" t="str">
            <v>12-02-250</v>
          </cell>
          <cell r="G1357">
            <v>5553410</v>
          </cell>
          <cell r="M1357" t="e">
            <v>#N/A</v>
          </cell>
        </row>
        <row r="1358">
          <cell r="A1358" t="str">
            <v>12-02-250</v>
          </cell>
          <cell r="G1358">
            <v>325181</v>
          </cell>
          <cell r="M1358" t="str">
            <v>mt</v>
          </cell>
        </row>
        <row r="1359">
          <cell r="A1359" t="str">
            <v>12-02-250</v>
          </cell>
          <cell r="G1359">
            <v>205320</v>
          </cell>
          <cell r="M1359" t="str">
            <v>mt</v>
          </cell>
        </row>
        <row r="1360">
          <cell r="A1360" t="str">
            <v>12-02-250</v>
          </cell>
          <cell r="G1360">
            <v>81077</v>
          </cell>
          <cell r="M1360" t="str">
            <v>mt</v>
          </cell>
        </row>
        <row r="1361">
          <cell r="A1361" t="str">
            <v>12-02-250</v>
          </cell>
          <cell r="G1361">
            <v>1044300</v>
          </cell>
          <cell r="M1361" t="str">
            <v>mt</v>
          </cell>
        </row>
        <row r="1362">
          <cell r="A1362" t="str">
            <v>12-02-250</v>
          </cell>
          <cell r="G1362">
            <v>96520</v>
          </cell>
          <cell r="M1362" t="str">
            <v>mt</v>
          </cell>
        </row>
        <row r="1363">
          <cell r="A1363" t="str">
            <v>12-02-250</v>
          </cell>
          <cell r="G1363">
            <v>774071</v>
          </cell>
          <cell r="M1363" t="str">
            <v>mo</v>
          </cell>
        </row>
        <row r="1364">
          <cell r="A1364" t="str">
            <v>12-02-250</v>
          </cell>
          <cell r="G1364">
            <v>304800</v>
          </cell>
          <cell r="M1364" t="str">
            <v>mo</v>
          </cell>
        </row>
        <row r="1365">
          <cell r="A1365" t="str">
            <v>12-02-250</v>
          </cell>
          <cell r="G1365">
            <v>228552</v>
          </cell>
          <cell r="M1365" t="str">
            <v>TP</v>
          </cell>
        </row>
        <row r="1366">
          <cell r="A1366" t="str">
            <v>12-02-250</v>
          </cell>
          <cell r="G1366">
            <v>2447784</v>
          </cell>
          <cell r="M1366" t="str">
            <v>sc</v>
          </cell>
        </row>
        <row r="1367">
          <cell r="A1367" t="str">
            <v>12-02-250</v>
          </cell>
          <cell r="G1367">
            <v>13438</v>
          </cell>
          <cell r="M1367" t="str">
            <v>mt</v>
          </cell>
        </row>
        <row r="1368">
          <cell r="A1368" t="str">
            <v>12-02-250</v>
          </cell>
          <cell r="G1368">
            <v>32367</v>
          </cell>
          <cell r="M1368" t="str">
            <v>hm</v>
          </cell>
        </row>
        <row r="1369">
          <cell r="A1369">
            <v>0</v>
          </cell>
          <cell r="G1369">
            <v>0</v>
          </cell>
          <cell r="M1369">
            <v>0</v>
          </cell>
        </row>
        <row r="1370">
          <cell r="A1370">
            <v>0</v>
          </cell>
          <cell r="G1370">
            <v>0</v>
          </cell>
          <cell r="M1370">
            <v>0</v>
          </cell>
        </row>
        <row r="1371">
          <cell r="A1371" t="str">
            <v>12-03-010</v>
          </cell>
          <cell r="G1371">
            <v>4200000</v>
          </cell>
          <cell r="M1371" t="e">
            <v>#N/A</v>
          </cell>
        </row>
        <row r="1372">
          <cell r="A1372" t="str">
            <v>12-03-010</v>
          </cell>
          <cell r="G1372">
            <v>4200000</v>
          </cell>
          <cell r="M1372" t="str">
            <v>pv</v>
          </cell>
        </row>
        <row r="1373">
          <cell r="A1373" t="str">
            <v>12-03-010</v>
          </cell>
          <cell r="G1373">
            <v>0</v>
          </cell>
          <cell r="M1373" t="str">
            <v>mt</v>
          </cell>
        </row>
        <row r="1374">
          <cell r="A1374" t="str">
            <v>12-03-010</v>
          </cell>
          <cell r="G1374">
            <v>0</v>
          </cell>
          <cell r="M1374" t="str">
            <v>hm</v>
          </cell>
        </row>
        <row r="1375">
          <cell r="A1375">
            <v>0</v>
          </cell>
          <cell r="G1375">
            <v>0</v>
          </cell>
          <cell r="M1375">
            <v>0</v>
          </cell>
        </row>
        <row r="1376">
          <cell r="A1376">
            <v>0</v>
          </cell>
          <cell r="G1376">
            <v>0</v>
          </cell>
          <cell r="M1376" t="e">
            <v>#N/A</v>
          </cell>
        </row>
        <row r="1377">
          <cell r="A1377" t="str">
            <v>13-01-010</v>
          </cell>
          <cell r="G1377">
            <v>406817</v>
          </cell>
          <cell r="M1377" t="e">
            <v>#N/A</v>
          </cell>
        </row>
        <row r="1378">
          <cell r="A1378" t="str">
            <v>13-01-010</v>
          </cell>
          <cell r="G1378">
            <v>309750</v>
          </cell>
          <cell r="M1378" t="str">
            <v>mt</v>
          </cell>
        </row>
        <row r="1379">
          <cell r="A1379" t="str">
            <v>13-01-010</v>
          </cell>
          <cell r="G1379">
            <v>60954</v>
          </cell>
          <cell r="M1379" t="str">
            <v>mo</v>
          </cell>
        </row>
        <row r="1380">
          <cell r="A1380" t="str">
            <v>13-01-010</v>
          </cell>
          <cell r="G1380">
            <v>30480</v>
          </cell>
          <cell r="M1380" t="str">
            <v>mo</v>
          </cell>
        </row>
        <row r="1381">
          <cell r="A1381" t="str">
            <v>13-01-010</v>
          </cell>
          <cell r="G1381">
            <v>1750</v>
          </cell>
          <cell r="M1381" t="str">
            <v>tp</v>
          </cell>
        </row>
        <row r="1382">
          <cell r="A1382" t="str">
            <v>13-01-010</v>
          </cell>
          <cell r="G1382">
            <v>1139</v>
          </cell>
          <cell r="M1382" t="str">
            <v>mt</v>
          </cell>
        </row>
        <row r="1383">
          <cell r="A1383" t="str">
            <v>13-01-010</v>
          </cell>
          <cell r="G1383">
            <v>2744</v>
          </cell>
          <cell r="M1383" t="str">
            <v>hm</v>
          </cell>
        </row>
        <row r="1384">
          <cell r="A1384">
            <v>0</v>
          </cell>
          <cell r="G1384">
            <v>0</v>
          </cell>
          <cell r="M1384">
            <v>0</v>
          </cell>
        </row>
        <row r="1385">
          <cell r="A1385">
            <v>0</v>
          </cell>
          <cell r="G1385">
            <v>0</v>
          </cell>
          <cell r="M1385">
            <v>0</v>
          </cell>
        </row>
        <row r="1386">
          <cell r="A1386" t="str">
            <v>13-01-020</v>
          </cell>
          <cell r="G1386">
            <v>438589</v>
          </cell>
          <cell r="M1386" t="e">
            <v>#N/A</v>
          </cell>
        </row>
        <row r="1387">
          <cell r="A1387" t="str">
            <v>13-01-020</v>
          </cell>
          <cell r="G1387">
            <v>309750</v>
          </cell>
          <cell r="M1387" t="str">
            <v>mt</v>
          </cell>
        </row>
        <row r="1388">
          <cell r="A1388" t="str">
            <v>13-01-020</v>
          </cell>
          <cell r="G1388">
            <v>81272</v>
          </cell>
          <cell r="M1388" t="str">
            <v>mo</v>
          </cell>
        </row>
        <row r="1389">
          <cell r="A1389" t="str">
            <v>13-01-020</v>
          </cell>
          <cell r="G1389">
            <v>40640</v>
          </cell>
          <cell r="M1389" t="str">
            <v>mo</v>
          </cell>
        </row>
        <row r="1390">
          <cell r="A1390" t="str">
            <v>13-01-020</v>
          </cell>
          <cell r="G1390">
            <v>1750</v>
          </cell>
          <cell r="M1390" t="str">
            <v>tp</v>
          </cell>
        </row>
        <row r="1391">
          <cell r="A1391" t="str">
            <v>13-01-020</v>
          </cell>
          <cell r="G1391">
            <v>1519</v>
          </cell>
          <cell r="M1391" t="str">
            <v>mt</v>
          </cell>
        </row>
        <row r="1392">
          <cell r="A1392" t="str">
            <v>13-01-020</v>
          </cell>
          <cell r="G1392">
            <v>3658</v>
          </cell>
          <cell r="M1392" t="str">
            <v>hm</v>
          </cell>
        </row>
        <row r="1393">
          <cell r="A1393">
            <v>0</v>
          </cell>
          <cell r="G1393">
            <v>0</v>
          </cell>
          <cell r="M1393">
            <v>0</v>
          </cell>
        </row>
        <row r="1394">
          <cell r="A1394">
            <v>0</v>
          </cell>
          <cell r="G1394">
            <v>0</v>
          </cell>
          <cell r="M1394">
            <v>0</v>
          </cell>
        </row>
        <row r="1395">
          <cell r="A1395" t="str">
            <v>13-01-030</v>
          </cell>
          <cell r="G1395">
            <v>878469</v>
          </cell>
          <cell r="M1395" t="e">
            <v>#N/A</v>
          </cell>
        </row>
        <row r="1396">
          <cell r="A1396" t="str">
            <v>13-01-030</v>
          </cell>
          <cell r="G1396">
            <v>696000</v>
          </cell>
          <cell r="M1396" t="str">
            <v>sc</v>
          </cell>
        </row>
        <row r="1397">
          <cell r="A1397" t="str">
            <v>13-01-030</v>
          </cell>
          <cell r="G1397">
            <v>77408</v>
          </cell>
          <cell r="M1397" t="str">
            <v>mo</v>
          </cell>
        </row>
        <row r="1398">
          <cell r="A1398" t="str">
            <v>13-01-030</v>
          </cell>
          <cell r="G1398">
            <v>30480</v>
          </cell>
          <cell r="M1398" t="str">
            <v>mo</v>
          </cell>
        </row>
        <row r="1399">
          <cell r="A1399" t="str">
            <v>13-01-030</v>
          </cell>
          <cell r="G1399">
            <v>70000</v>
          </cell>
          <cell r="M1399" t="str">
            <v>tp</v>
          </cell>
        </row>
        <row r="1400">
          <cell r="A1400" t="str">
            <v>13-01-030</v>
          </cell>
          <cell r="G1400">
            <v>1344</v>
          </cell>
          <cell r="M1400" t="str">
            <v>mt</v>
          </cell>
        </row>
        <row r="1401">
          <cell r="A1401" t="str">
            <v>13-01-030</v>
          </cell>
          <cell r="G1401">
            <v>3237</v>
          </cell>
          <cell r="M1401" t="str">
            <v>hm</v>
          </cell>
        </row>
        <row r="1402">
          <cell r="A1402">
            <v>0</v>
          </cell>
          <cell r="G1402">
            <v>0</v>
          </cell>
          <cell r="M1402">
            <v>0</v>
          </cell>
        </row>
        <row r="1403">
          <cell r="A1403">
            <v>0</v>
          </cell>
          <cell r="G1403">
            <v>0</v>
          </cell>
          <cell r="M1403">
            <v>0</v>
          </cell>
        </row>
        <row r="1404">
          <cell r="A1404" t="str">
            <v>13-01-040</v>
          </cell>
          <cell r="G1404">
            <v>473915</v>
          </cell>
          <cell r="M1404" t="e">
            <v>#N/A</v>
          </cell>
        </row>
        <row r="1405">
          <cell r="A1405" t="str">
            <v>13-01-040</v>
          </cell>
          <cell r="G1405">
            <v>426300</v>
          </cell>
          <cell r="M1405" t="str">
            <v>mt</v>
          </cell>
        </row>
        <row r="1406">
          <cell r="A1406" t="str">
            <v>13-01-040</v>
          </cell>
          <cell r="G1406">
            <v>20318</v>
          </cell>
          <cell r="M1406" t="str">
            <v>mo</v>
          </cell>
        </row>
        <row r="1407">
          <cell r="A1407" t="str">
            <v>13-01-040</v>
          </cell>
          <cell r="G1407">
            <v>20320</v>
          </cell>
          <cell r="M1407" t="str">
            <v>mo</v>
          </cell>
        </row>
        <row r="1408">
          <cell r="A1408" t="str">
            <v>13-01-040</v>
          </cell>
          <cell r="G1408">
            <v>5250</v>
          </cell>
          <cell r="M1408" t="str">
            <v>tp</v>
          </cell>
        </row>
        <row r="1409">
          <cell r="A1409" t="str">
            <v>13-01-040</v>
          </cell>
          <cell r="G1409">
            <v>507</v>
          </cell>
          <cell r="M1409" t="str">
            <v>mt</v>
          </cell>
        </row>
        <row r="1410">
          <cell r="A1410" t="str">
            <v>13-01-040</v>
          </cell>
          <cell r="G1410">
            <v>1220</v>
          </cell>
          <cell r="M1410" t="str">
            <v>hm</v>
          </cell>
        </row>
        <row r="1411">
          <cell r="A1411">
            <v>0</v>
          </cell>
          <cell r="G1411">
            <v>0</v>
          </cell>
          <cell r="M1411">
            <v>0</v>
          </cell>
        </row>
        <row r="1412">
          <cell r="A1412">
            <v>0</v>
          </cell>
          <cell r="G1412">
            <v>0</v>
          </cell>
          <cell r="M1412">
            <v>0</v>
          </cell>
        </row>
        <row r="1413">
          <cell r="A1413">
            <v>0</v>
          </cell>
          <cell r="G1413">
            <v>0</v>
          </cell>
          <cell r="M1413">
            <v>0</v>
          </cell>
        </row>
        <row r="1414">
          <cell r="A1414" t="str">
            <v>13-01-050</v>
          </cell>
          <cell r="G1414">
            <v>161248</v>
          </cell>
          <cell r="M1414" t="e">
            <v>#N/A</v>
          </cell>
        </row>
        <row r="1415">
          <cell r="A1415" t="str">
            <v>13-01-050</v>
          </cell>
          <cell r="G1415">
            <v>96588</v>
          </cell>
          <cell r="M1415" t="str">
            <v>mt</v>
          </cell>
        </row>
        <row r="1416">
          <cell r="A1416" t="str">
            <v>13-01-050</v>
          </cell>
          <cell r="G1416">
            <v>18795</v>
          </cell>
          <cell r="M1416" t="str">
            <v>mt</v>
          </cell>
        </row>
        <row r="1417">
          <cell r="A1417" t="str">
            <v>13-01-050</v>
          </cell>
          <cell r="G1417">
            <v>20318</v>
          </cell>
          <cell r="M1417" t="str">
            <v>mo</v>
          </cell>
        </row>
        <row r="1418">
          <cell r="A1418" t="str">
            <v>13-01-050</v>
          </cell>
          <cell r="G1418">
            <v>20320</v>
          </cell>
          <cell r="M1418" t="str">
            <v>mo</v>
          </cell>
        </row>
        <row r="1419">
          <cell r="A1419" t="str">
            <v>13-01-050</v>
          </cell>
          <cell r="G1419">
            <v>3500</v>
          </cell>
          <cell r="M1419" t="str">
            <v>tp</v>
          </cell>
        </row>
        <row r="1420">
          <cell r="A1420" t="str">
            <v>13-01-050</v>
          </cell>
          <cell r="G1420">
            <v>507</v>
          </cell>
          <cell r="M1420" t="str">
            <v>mt</v>
          </cell>
        </row>
        <row r="1421">
          <cell r="A1421" t="str">
            <v>13-01-050</v>
          </cell>
          <cell r="G1421">
            <v>1220</v>
          </cell>
          <cell r="M1421" t="str">
            <v>hm</v>
          </cell>
        </row>
        <row r="1422">
          <cell r="A1422">
            <v>0</v>
          </cell>
          <cell r="G1422">
            <v>0</v>
          </cell>
          <cell r="M1422">
            <v>0</v>
          </cell>
        </row>
        <row r="1423">
          <cell r="A1423">
            <v>0</v>
          </cell>
          <cell r="G1423">
            <v>0</v>
          </cell>
          <cell r="M1423">
            <v>0</v>
          </cell>
        </row>
        <row r="1424">
          <cell r="A1424" t="str">
            <v>13-01-100</v>
          </cell>
          <cell r="G1424">
            <v>3570000</v>
          </cell>
          <cell r="M1424" t="e">
            <v>#N/A</v>
          </cell>
        </row>
        <row r="1425">
          <cell r="A1425" t="str">
            <v>13-01-100</v>
          </cell>
          <cell r="G1425">
            <v>3570000</v>
          </cell>
          <cell r="M1425" t="str">
            <v>pv</v>
          </cell>
        </row>
        <row r="1426">
          <cell r="A1426" t="str">
            <v>13-01-100</v>
          </cell>
          <cell r="G1426">
            <v>0</v>
          </cell>
          <cell r="M1426" t="str">
            <v>mt</v>
          </cell>
        </row>
        <row r="1427">
          <cell r="A1427" t="str">
            <v>13-01-100</v>
          </cell>
          <cell r="G1427">
            <v>0</v>
          </cell>
          <cell r="M1427" t="str">
            <v>hm</v>
          </cell>
        </row>
        <row r="1428">
          <cell r="A1428">
            <v>0</v>
          </cell>
          <cell r="G1428">
            <v>0</v>
          </cell>
          <cell r="M1428">
            <v>0</v>
          </cell>
        </row>
        <row r="1429">
          <cell r="A1429">
            <v>0</v>
          </cell>
          <cell r="G1429">
            <v>0</v>
          </cell>
          <cell r="M1429">
            <v>0</v>
          </cell>
        </row>
        <row r="1430">
          <cell r="A1430" t="str">
            <v>13-03-010</v>
          </cell>
          <cell r="G1430">
            <v>388616</v>
          </cell>
          <cell r="M1430" t="e">
            <v>#N/A</v>
          </cell>
        </row>
        <row r="1431">
          <cell r="A1431" t="str">
            <v>13-03-010</v>
          </cell>
          <cell r="G1431">
            <v>317756</v>
          </cell>
          <cell r="M1431" t="str">
            <v>mt</v>
          </cell>
        </row>
        <row r="1432">
          <cell r="A1432" t="str">
            <v>13-03-010</v>
          </cell>
          <cell r="G1432">
            <v>49575</v>
          </cell>
          <cell r="M1432" t="str">
            <v>mt</v>
          </cell>
        </row>
        <row r="1433">
          <cell r="A1433" t="str">
            <v>13-03-010</v>
          </cell>
          <cell r="G1433">
            <v>920</v>
          </cell>
          <cell r="M1433" t="str">
            <v>mt</v>
          </cell>
        </row>
        <row r="1434">
          <cell r="A1434" t="str">
            <v>13-03-010</v>
          </cell>
          <cell r="G1434">
            <v>310</v>
          </cell>
          <cell r="M1434" t="str">
            <v>mt</v>
          </cell>
        </row>
        <row r="1435">
          <cell r="A1435" t="str">
            <v>13-03-010</v>
          </cell>
          <cell r="G1435">
            <v>668</v>
          </cell>
          <cell r="M1435" t="str">
            <v>mt</v>
          </cell>
        </row>
        <row r="1436">
          <cell r="A1436" t="str">
            <v>13-03-010</v>
          </cell>
          <cell r="G1436">
            <v>10159</v>
          </cell>
          <cell r="M1436" t="str">
            <v>mo</v>
          </cell>
        </row>
        <row r="1437">
          <cell r="A1437" t="str">
            <v>13-03-010</v>
          </cell>
          <cell r="G1437">
            <v>5080</v>
          </cell>
          <cell r="M1437" t="str">
            <v>mo</v>
          </cell>
        </row>
        <row r="1438">
          <cell r="A1438" t="str">
            <v>13-03-010</v>
          </cell>
          <cell r="G1438">
            <v>3500</v>
          </cell>
          <cell r="M1438" t="str">
            <v>tp</v>
          </cell>
        </row>
        <row r="1439">
          <cell r="A1439" t="str">
            <v>13-03-010</v>
          </cell>
          <cell r="G1439">
            <v>190</v>
          </cell>
          <cell r="M1439" t="str">
            <v>mt</v>
          </cell>
        </row>
        <row r="1440">
          <cell r="A1440" t="str">
            <v>13-03-010</v>
          </cell>
          <cell r="G1440">
            <v>458</v>
          </cell>
          <cell r="M1440" t="str">
            <v>hm</v>
          </cell>
        </row>
        <row r="1441">
          <cell r="A1441">
            <v>0</v>
          </cell>
          <cell r="G1441">
            <v>0</v>
          </cell>
          <cell r="M1441">
            <v>0</v>
          </cell>
        </row>
        <row r="1442">
          <cell r="A1442">
            <v>0</v>
          </cell>
          <cell r="G1442">
            <v>0</v>
          </cell>
          <cell r="M1442">
            <v>0</v>
          </cell>
        </row>
        <row r="1443">
          <cell r="A1443" t="str">
            <v>13-03-012</v>
          </cell>
          <cell r="G1443">
            <v>400028</v>
          </cell>
          <cell r="M1443" t="e">
            <v>#N/A</v>
          </cell>
        </row>
        <row r="1444">
          <cell r="A1444" t="str">
            <v>13-03-012</v>
          </cell>
          <cell r="G1444">
            <v>298202</v>
          </cell>
          <cell r="M1444" t="str">
            <v>mt</v>
          </cell>
        </row>
        <row r="1445">
          <cell r="A1445" t="str">
            <v>13-03-012</v>
          </cell>
          <cell r="G1445">
            <v>30966</v>
          </cell>
          <cell r="M1445" t="str">
            <v>mt</v>
          </cell>
        </row>
        <row r="1446">
          <cell r="A1446" t="str">
            <v>13-03-012</v>
          </cell>
          <cell r="G1446">
            <v>49575</v>
          </cell>
          <cell r="M1446" t="str">
            <v>mt</v>
          </cell>
        </row>
        <row r="1447">
          <cell r="A1447" t="str">
            <v>13-03-012</v>
          </cell>
          <cell r="G1447">
            <v>920</v>
          </cell>
          <cell r="M1447" t="str">
            <v>mt</v>
          </cell>
        </row>
        <row r="1448">
          <cell r="A1448" t="str">
            <v>13-03-012</v>
          </cell>
          <cell r="G1448">
            <v>310</v>
          </cell>
          <cell r="M1448" t="str">
            <v>mt</v>
          </cell>
        </row>
        <row r="1449">
          <cell r="A1449" t="str">
            <v>13-03-012</v>
          </cell>
          <cell r="G1449">
            <v>668</v>
          </cell>
          <cell r="M1449" t="str">
            <v>mt</v>
          </cell>
        </row>
        <row r="1450">
          <cell r="A1450" t="str">
            <v>13-03-012</v>
          </cell>
          <cell r="G1450">
            <v>10159</v>
          </cell>
          <cell r="M1450" t="str">
            <v>mo</v>
          </cell>
        </row>
        <row r="1451">
          <cell r="A1451" t="str">
            <v>13-03-012</v>
          </cell>
          <cell r="G1451">
            <v>5080</v>
          </cell>
          <cell r="M1451" t="str">
            <v>mo</v>
          </cell>
        </row>
        <row r="1452">
          <cell r="A1452" t="str">
            <v>13-03-012</v>
          </cell>
          <cell r="G1452">
            <v>3500</v>
          </cell>
          <cell r="M1452" t="str">
            <v>tp</v>
          </cell>
        </row>
        <row r="1453">
          <cell r="A1453" t="str">
            <v>13-03-012</v>
          </cell>
          <cell r="G1453">
            <v>190</v>
          </cell>
          <cell r="M1453" t="str">
            <v>mt</v>
          </cell>
        </row>
        <row r="1454">
          <cell r="A1454" t="str">
            <v>13-03-012</v>
          </cell>
          <cell r="G1454">
            <v>458</v>
          </cell>
          <cell r="M1454" t="str">
            <v>hm</v>
          </cell>
        </row>
        <row r="1455">
          <cell r="A1455">
            <v>0</v>
          </cell>
          <cell r="G1455">
            <v>0</v>
          </cell>
          <cell r="M1455">
            <v>0</v>
          </cell>
        </row>
        <row r="1456">
          <cell r="A1456">
            <v>0</v>
          </cell>
          <cell r="G1456">
            <v>0</v>
          </cell>
          <cell r="M1456">
            <v>0</v>
          </cell>
        </row>
        <row r="1457">
          <cell r="A1457" t="str">
            <v>13-03-020</v>
          </cell>
          <cell r="G1457">
            <v>351439</v>
          </cell>
          <cell r="M1457" t="e">
            <v>#N/A</v>
          </cell>
        </row>
        <row r="1458">
          <cell r="A1458" t="str">
            <v>13-03-020</v>
          </cell>
          <cell r="G1458">
            <v>299987</v>
          </cell>
          <cell r="M1458" t="str">
            <v>mt</v>
          </cell>
        </row>
        <row r="1459">
          <cell r="A1459" t="str">
            <v>13-03-020</v>
          </cell>
          <cell r="G1459">
            <v>10200</v>
          </cell>
          <cell r="M1459" t="str">
            <v>mt</v>
          </cell>
        </row>
        <row r="1460">
          <cell r="A1460" t="str">
            <v>13-03-020</v>
          </cell>
          <cell r="G1460">
            <v>18217</v>
          </cell>
          <cell r="M1460" t="str">
            <v>mt</v>
          </cell>
        </row>
        <row r="1461">
          <cell r="A1461" t="str">
            <v>13-03-020</v>
          </cell>
          <cell r="G1461">
            <v>920</v>
          </cell>
          <cell r="M1461" t="str">
            <v>mt</v>
          </cell>
        </row>
        <row r="1462">
          <cell r="A1462" t="str">
            <v>13-03-020</v>
          </cell>
          <cell r="G1462">
            <v>10159</v>
          </cell>
          <cell r="M1462" t="str">
            <v>mo</v>
          </cell>
        </row>
        <row r="1463">
          <cell r="A1463" t="str">
            <v>13-03-020</v>
          </cell>
          <cell r="G1463">
            <v>5080</v>
          </cell>
          <cell r="M1463" t="str">
            <v>mo</v>
          </cell>
        </row>
        <row r="1464">
          <cell r="A1464" t="str">
            <v>13-03-020</v>
          </cell>
          <cell r="G1464">
            <v>5250</v>
          </cell>
          <cell r="M1464" t="str">
            <v>tp</v>
          </cell>
        </row>
        <row r="1465">
          <cell r="A1465" t="str">
            <v>13-03-020</v>
          </cell>
          <cell r="G1465">
            <v>310</v>
          </cell>
          <cell r="M1465" t="str">
            <v>mt</v>
          </cell>
        </row>
        <row r="1466">
          <cell r="A1466" t="str">
            <v>13-03-020</v>
          </cell>
          <cell r="G1466">
            <v>668</v>
          </cell>
          <cell r="M1466" t="str">
            <v>mt</v>
          </cell>
        </row>
        <row r="1467">
          <cell r="A1467" t="str">
            <v>13-03-020</v>
          </cell>
          <cell r="G1467">
            <v>190</v>
          </cell>
          <cell r="M1467" t="str">
            <v>mt</v>
          </cell>
        </row>
        <row r="1468">
          <cell r="A1468" t="str">
            <v>13-03-020</v>
          </cell>
          <cell r="G1468">
            <v>458</v>
          </cell>
          <cell r="M1468" t="str">
            <v>hm</v>
          </cell>
        </row>
        <row r="1469">
          <cell r="A1469">
            <v>0</v>
          </cell>
          <cell r="G1469">
            <v>0</v>
          </cell>
          <cell r="M1469">
            <v>0</v>
          </cell>
        </row>
        <row r="1470">
          <cell r="A1470">
            <v>0</v>
          </cell>
          <cell r="G1470">
            <v>0</v>
          </cell>
          <cell r="M1470">
            <v>0</v>
          </cell>
        </row>
        <row r="1471">
          <cell r="A1471" t="str">
            <v>13-03-030</v>
          </cell>
          <cell r="G1471">
            <v>143288</v>
          </cell>
          <cell r="M1471" t="e">
            <v>#N/A</v>
          </cell>
        </row>
        <row r="1472">
          <cell r="A1472" t="str">
            <v>13-03-030</v>
          </cell>
          <cell r="G1472">
            <v>115202</v>
          </cell>
          <cell r="M1472" t="str">
            <v>mt</v>
          </cell>
        </row>
        <row r="1473">
          <cell r="A1473" t="str">
            <v>13-03-030</v>
          </cell>
          <cell r="G1473">
            <v>2301</v>
          </cell>
          <cell r="M1473" t="str">
            <v>mt</v>
          </cell>
        </row>
        <row r="1474">
          <cell r="A1474" t="str">
            <v>13-03-030</v>
          </cell>
          <cell r="G1474">
            <v>4500</v>
          </cell>
          <cell r="M1474" t="str">
            <v>mt</v>
          </cell>
        </row>
        <row r="1475">
          <cell r="A1475" t="str">
            <v>13-03-030</v>
          </cell>
          <cell r="G1475">
            <v>920</v>
          </cell>
          <cell r="M1475" t="str">
            <v>mt</v>
          </cell>
        </row>
        <row r="1476">
          <cell r="A1476" t="str">
            <v>13-03-030</v>
          </cell>
          <cell r="G1476">
            <v>310</v>
          </cell>
          <cell r="M1476" t="str">
            <v>mt</v>
          </cell>
        </row>
        <row r="1477">
          <cell r="A1477" t="str">
            <v>13-03-030</v>
          </cell>
          <cell r="G1477">
            <v>668</v>
          </cell>
          <cell r="M1477" t="str">
            <v>mt</v>
          </cell>
        </row>
        <row r="1478">
          <cell r="A1478" t="str">
            <v>13-03-030</v>
          </cell>
          <cell r="G1478">
            <v>10159</v>
          </cell>
          <cell r="M1478" t="str">
            <v>mo</v>
          </cell>
        </row>
        <row r="1479">
          <cell r="A1479" t="str">
            <v>13-03-030</v>
          </cell>
          <cell r="G1479">
            <v>5080</v>
          </cell>
          <cell r="M1479" t="str">
            <v>mo</v>
          </cell>
        </row>
        <row r="1480">
          <cell r="A1480" t="str">
            <v>13-03-030</v>
          </cell>
          <cell r="G1480">
            <v>3500</v>
          </cell>
          <cell r="M1480" t="str">
            <v>tp</v>
          </cell>
        </row>
        <row r="1481">
          <cell r="A1481" t="str">
            <v>13-03-030</v>
          </cell>
          <cell r="G1481">
            <v>190</v>
          </cell>
          <cell r="M1481" t="str">
            <v>mt</v>
          </cell>
        </row>
        <row r="1482">
          <cell r="A1482" t="str">
            <v>13-03-030</v>
          </cell>
          <cell r="G1482">
            <v>458</v>
          </cell>
          <cell r="M1482" t="str">
            <v>hm</v>
          </cell>
        </row>
        <row r="1483">
          <cell r="A1483">
            <v>0</v>
          </cell>
          <cell r="G1483">
            <v>0</v>
          </cell>
          <cell r="M1483">
            <v>0</v>
          </cell>
        </row>
        <row r="1484">
          <cell r="A1484">
            <v>0</v>
          </cell>
          <cell r="G1484">
            <v>0</v>
          </cell>
          <cell r="M1484">
            <v>0</v>
          </cell>
        </row>
        <row r="1485">
          <cell r="A1485" t="str">
            <v>13-03-040</v>
          </cell>
          <cell r="G1485">
            <v>60392</v>
          </cell>
          <cell r="M1485" t="e">
            <v>#N/A</v>
          </cell>
        </row>
        <row r="1486">
          <cell r="A1486" t="str">
            <v>13-03-040</v>
          </cell>
          <cell r="G1486">
            <v>34056</v>
          </cell>
          <cell r="M1486" t="str">
            <v>mt</v>
          </cell>
        </row>
        <row r="1487">
          <cell r="A1487" t="str">
            <v>13-03-040</v>
          </cell>
          <cell r="G1487">
            <v>2301</v>
          </cell>
          <cell r="M1487" t="str">
            <v>mt</v>
          </cell>
        </row>
        <row r="1488">
          <cell r="A1488" t="str">
            <v>13-03-040</v>
          </cell>
          <cell r="G1488">
            <v>4500</v>
          </cell>
          <cell r="M1488" t="str">
            <v>mt</v>
          </cell>
        </row>
        <row r="1489">
          <cell r="A1489" t="str">
            <v>13-03-040</v>
          </cell>
          <cell r="G1489">
            <v>920</v>
          </cell>
          <cell r="M1489" t="str">
            <v>mt</v>
          </cell>
        </row>
        <row r="1490">
          <cell r="A1490" t="str">
            <v>13-03-040</v>
          </cell>
          <cell r="G1490">
            <v>310</v>
          </cell>
          <cell r="M1490" t="str">
            <v>mt</v>
          </cell>
        </row>
        <row r="1491">
          <cell r="A1491" t="str">
            <v>13-03-040</v>
          </cell>
          <cell r="G1491">
            <v>668</v>
          </cell>
          <cell r="M1491" t="str">
            <v>mt</v>
          </cell>
        </row>
        <row r="1492">
          <cell r="A1492" t="str">
            <v>13-03-040</v>
          </cell>
          <cell r="G1492">
            <v>10159</v>
          </cell>
          <cell r="M1492" t="str">
            <v>mo</v>
          </cell>
        </row>
        <row r="1493">
          <cell r="A1493" t="str">
            <v>13-03-040</v>
          </cell>
          <cell r="G1493">
            <v>5080</v>
          </cell>
          <cell r="M1493" t="str">
            <v>mo</v>
          </cell>
        </row>
        <row r="1494">
          <cell r="A1494" t="str">
            <v>13-03-040</v>
          </cell>
          <cell r="G1494">
            <v>1750</v>
          </cell>
          <cell r="M1494" t="str">
            <v>tp</v>
          </cell>
        </row>
        <row r="1495">
          <cell r="A1495" t="str">
            <v>13-03-040</v>
          </cell>
          <cell r="G1495">
            <v>190</v>
          </cell>
          <cell r="M1495" t="str">
            <v>mt</v>
          </cell>
        </row>
        <row r="1496">
          <cell r="A1496" t="str">
            <v>13-03-040</v>
          </cell>
          <cell r="G1496">
            <v>458</v>
          </cell>
          <cell r="M1496" t="str">
            <v>hm</v>
          </cell>
        </row>
        <row r="1497">
          <cell r="A1497">
            <v>0</v>
          </cell>
          <cell r="G1497">
            <v>0</v>
          </cell>
          <cell r="M1497">
            <v>0</v>
          </cell>
        </row>
        <row r="1498">
          <cell r="A1498">
            <v>0</v>
          </cell>
          <cell r="G1498">
            <v>0</v>
          </cell>
          <cell r="M1498">
            <v>0</v>
          </cell>
        </row>
        <row r="1499">
          <cell r="A1499" t="str">
            <v>13-04-010</v>
          </cell>
          <cell r="G1499">
            <v>561799</v>
          </cell>
          <cell r="M1499" t="e">
            <v>#N/A</v>
          </cell>
        </row>
        <row r="1500">
          <cell r="A1500" t="str">
            <v>13-04-010</v>
          </cell>
          <cell r="G1500">
            <v>547901</v>
          </cell>
          <cell r="M1500" t="str">
            <v>mt</v>
          </cell>
        </row>
        <row r="1501">
          <cell r="A1501" t="str">
            <v>13-04-010</v>
          </cell>
          <cell r="G1501">
            <v>310</v>
          </cell>
          <cell r="M1501" t="str">
            <v>mt</v>
          </cell>
        </row>
        <row r="1502">
          <cell r="A1502" t="str">
            <v>13-04-010</v>
          </cell>
          <cell r="G1502">
            <v>12698</v>
          </cell>
          <cell r="M1502" t="str">
            <v>mo</v>
          </cell>
        </row>
        <row r="1503">
          <cell r="A1503" t="str">
            <v>13-04-010</v>
          </cell>
          <cell r="G1503">
            <v>350</v>
          </cell>
          <cell r="M1503" t="str">
            <v>tp</v>
          </cell>
        </row>
        <row r="1504">
          <cell r="A1504" t="str">
            <v>13-04-010</v>
          </cell>
          <cell r="G1504">
            <v>159</v>
          </cell>
          <cell r="M1504" t="str">
            <v>mt</v>
          </cell>
        </row>
        <row r="1505">
          <cell r="A1505" t="str">
            <v>13-04-010</v>
          </cell>
          <cell r="G1505">
            <v>381</v>
          </cell>
          <cell r="M1505" t="str">
            <v>hm</v>
          </cell>
        </row>
        <row r="1506">
          <cell r="A1506">
            <v>0</v>
          </cell>
          <cell r="G1506">
            <v>0</v>
          </cell>
          <cell r="M1506">
            <v>0</v>
          </cell>
        </row>
        <row r="1507">
          <cell r="A1507">
            <v>0</v>
          </cell>
          <cell r="G1507">
            <v>0</v>
          </cell>
          <cell r="M1507">
            <v>0</v>
          </cell>
        </row>
        <row r="1508">
          <cell r="A1508" t="str">
            <v>13-04-020</v>
          </cell>
          <cell r="G1508">
            <v>514453</v>
          </cell>
          <cell r="M1508" t="e">
            <v>#N/A</v>
          </cell>
        </row>
        <row r="1509">
          <cell r="A1509" t="str">
            <v>13-04-020</v>
          </cell>
          <cell r="G1509">
            <v>500555</v>
          </cell>
          <cell r="M1509" t="str">
            <v>mt</v>
          </cell>
        </row>
        <row r="1510">
          <cell r="A1510" t="str">
            <v>13-04-020</v>
          </cell>
          <cell r="G1510">
            <v>310</v>
          </cell>
          <cell r="M1510" t="str">
            <v>mt</v>
          </cell>
        </row>
        <row r="1511">
          <cell r="A1511" t="str">
            <v>13-04-020</v>
          </cell>
          <cell r="G1511">
            <v>12698</v>
          </cell>
          <cell r="M1511" t="str">
            <v>mo</v>
          </cell>
        </row>
        <row r="1512">
          <cell r="A1512" t="str">
            <v>13-04-020</v>
          </cell>
          <cell r="G1512">
            <v>350</v>
          </cell>
          <cell r="M1512" t="str">
            <v>tp</v>
          </cell>
        </row>
        <row r="1513">
          <cell r="A1513" t="str">
            <v>13-04-020</v>
          </cell>
          <cell r="G1513">
            <v>159</v>
          </cell>
          <cell r="M1513" t="str">
            <v>mt</v>
          </cell>
        </row>
        <row r="1514">
          <cell r="A1514" t="str">
            <v>13-04-020</v>
          </cell>
          <cell r="G1514">
            <v>381</v>
          </cell>
          <cell r="M1514" t="str">
            <v>hm</v>
          </cell>
        </row>
        <row r="1515">
          <cell r="A1515">
            <v>0</v>
          </cell>
          <cell r="G1515">
            <v>0</v>
          </cell>
          <cell r="M1515">
            <v>0</v>
          </cell>
        </row>
        <row r="1516">
          <cell r="A1516">
            <v>0</v>
          </cell>
          <cell r="G1516">
            <v>0</v>
          </cell>
          <cell r="M1516">
            <v>0</v>
          </cell>
        </row>
        <row r="1517">
          <cell r="A1517" t="str">
            <v>13-04-030</v>
          </cell>
          <cell r="G1517">
            <v>522479</v>
          </cell>
          <cell r="M1517" t="e">
            <v>#N/A</v>
          </cell>
        </row>
        <row r="1518">
          <cell r="A1518" t="str">
            <v>13-04-030</v>
          </cell>
          <cell r="G1518">
            <v>508581</v>
          </cell>
          <cell r="M1518" t="str">
            <v>mt</v>
          </cell>
        </row>
        <row r="1519">
          <cell r="A1519" t="str">
            <v>13-04-030</v>
          </cell>
          <cell r="G1519">
            <v>310</v>
          </cell>
          <cell r="M1519" t="str">
            <v>mt</v>
          </cell>
        </row>
        <row r="1520">
          <cell r="A1520" t="str">
            <v>13-04-030</v>
          </cell>
          <cell r="G1520">
            <v>12698</v>
          </cell>
          <cell r="M1520" t="str">
            <v>mo</v>
          </cell>
        </row>
        <row r="1521">
          <cell r="A1521" t="str">
            <v>13-04-030</v>
          </cell>
          <cell r="G1521">
            <v>350</v>
          </cell>
          <cell r="M1521" t="str">
            <v>tp</v>
          </cell>
        </row>
        <row r="1522">
          <cell r="A1522" t="str">
            <v>13-04-030</v>
          </cell>
          <cell r="G1522">
            <v>159</v>
          </cell>
          <cell r="M1522" t="str">
            <v>mt</v>
          </cell>
        </row>
        <row r="1523">
          <cell r="A1523" t="str">
            <v>13-04-030</v>
          </cell>
          <cell r="G1523">
            <v>381</v>
          </cell>
          <cell r="M1523" t="str">
            <v>hm</v>
          </cell>
        </row>
        <row r="1524">
          <cell r="A1524">
            <v>0</v>
          </cell>
          <cell r="G1524">
            <v>0</v>
          </cell>
          <cell r="M1524">
            <v>0</v>
          </cell>
        </row>
        <row r="1525">
          <cell r="A1525">
            <v>0</v>
          </cell>
          <cell r="G1525">
            <v>0</v>
          </cell>
          <cell r="M1525">
            <v>0</v>
          </cell>
        </row>
        <row r="1526">
          <cell r="A1526" t="str">
            <v>13-04-040</v>
          </cell>
          <cell r="G1526">
            <v>257003</v>
          </cell>
          <cell r="M1526" t="e">
            <v>#N/A</v>
          </cell>
        </row>
        <row r="1527">
          <cell r="A1527" t="str">
            <v>13-04-040</v>
          </cell>
          <cell r="G1527">
            <v>243105</v>
          </cell>
          <cell r="M1527" t="str">
            <v>mt</v>
          </cell>
        </row>
        <row r="1528">
          <cell r="A1528" t="str">
            <v>13-04-040</v>
          </cell>
          <cell r="G1528">
            <v>310</v>
          </cell>
          <cell r="M1528" t="str">
            <v>mt</v>
          </cell>
        </row>
        <row r="1529">
          <cell r="A1529" t="str">
            <v>13-04-040</v>
          </cell>
          <cell r="G1529">
            <v>12698</v>
          </cell>
          <cell r="M1529" t="str">
            <v>mo</v>
          </cell>
        </row>
        <row r="1530">
          <cell r="A1530" t="str">
            <v>13-04-040</v>
          </cell>
          <cell r="G1530">
            <v>350</v>
          </cell>
          <cell r="M1530" t="str">
            <v>tp</v>
          </cell>
        </row>
        <row r="1531">
          <cell r="A1531" t="str">
            <v>13-04-040</v>
          </cell>
          <cell r="G1531">
            <v>159</v>
          </cell>
          <cell r="M1531" t="str">
            <v>mt</v>
          </cell>
        </row>
        <row r="1532">
          <cell r="A1532" t="str">
            <v>13-04-040</v>
          </cell>
          <cell r="G1532">
            <v>381</v>
          </cell>
          <cell r="M1532" t="str">
            <v>hm</v>
          </cell>
        </row>
        <row r="1533">
          <cell r="A1533">
            <v>0</v>
          </cell>
          <cell r="G1533">
            <v>0</v>
          </cell>
          <cell r="M1533">
            <v>0</v>
          </cell>
        </row>
        <row r="1534">
          <cell r="A1534">
            <v>0</v>
          </cell>
          <cell r="G1534">
            <v>0</v>
          </cell>
          <cell r="M1534">
            <v>0</v>
          </cell>
        </row>
        <row r="1535">
          <cell r="A1535" t="str">
            <v>13-04-050</v>
          </cell>
          <cell r="G1535">
            <v>75798</v>
          </cell>
          <cell r="M1535" t="e">
            <v>#N/A</v>
          </cell>
        </row>
        <row r="1536">
          <cell r="A1536" t="str">
            <v>13-04-050</v>
          </cell>
          <cell r="G1536">
            <v>61900</v>
          </cell>
          <cell r="M1536" t="str">
            <v>mt</v>
          </cell>
        </row>
        <row r="1537">
          <cell r="A1537" t="str">
            <v>13-04-050</v>
          </cell>
          <cell r="G1537">
            <v>310</v>
          </cell>
          <cell r="M1537" t="str">
            <v>mt</v>
          </cell>
        </row>
        <row r="1538">
          <cell r="A1538" t="str">
            <v>13-04-050</v>
          </cell>
          <cell r="G1538">
            <v>12698</v>
          </cell>
          <cell r="M1538" t="str">
            <v>mo</v>
          </cell>
        </row>
        <row r="1539">
          <cell r="A1539" t="str">
            <v>13-04-050</v>
          </cell>
          <cell r="G1539">
            <v>350</v>
          </cell>
          <cell r="M1539" t="str">
            <v>tp</v>
          </cell>
        </row>
        <row r="1540">
          <cell r="A1540" t="str">
            <v>13-04-050</v>
          </cell>
          <cell r="G1540">
            <v>159</v>
          </cell>
          <cell r="M1540" t="str">
            <v>mt</v>
          </cell>
        </row>
        <row r="1541">
          <cell r="A1541" t="str">
            <v>13-04-050</v>
          </cell>
          <cell r="G1541">
            <v>381</v>
          </cell>
          <cell r="M1541" t="str">
            <v>hm</v>
          </cell>
        </row>
        <row r="1542">
          <cell r="A1542">
            <v>0</v>
          </cell>
          <cell r="G1542">
            <v>0</v>
          </cell>
          <cell r="M1542">
            <v>0</v>
          </cell>
        </row>
        <row r="1543">
          <cell r="A1543">
            <v>0</v>
          </cell>
          <cell r="G1543">
            <v>0</v>
          </cell>
          <cell r="M1543">
            <v>0</v>
          </cell>
        </row>
        <row r="1544">
          <cell r="A1544" t="str">
            <v>13-05-010</v>
          </cell>
          <cell r="G1544">
            <v>241109</v>
          </cell>
          <cell r="M1544" t="e">
            <v>#N/A</v>
          </cell>
        </row>
        <row r="1545">
          <cell r="A1545" t="str">
            <v>13-05-010</v>
          </cell>
          <cell r="G1545">
            <v>208800</v>
          </cell>
          <cell r="M1545" t="str">
            <v>mt</v>
          </cell>
        </row>
        <row r="1546">
          <cell r="A1546" t="str">
            <v>13-05-010</v>
          </cell>
          <cell r="G1546">
            <v>30992</v>
          </cell>
          <cell r="M1546" t="str">
            <v>mo</v>
          </cell>
        </row>
        <row r="1547">
          <cell r="A1547" t="str">
            <v>13-05-010</v>
          </cell>
          <cell r="G1547">
            <v>387</v>
          </cell>
          <cell r="M1547" t="str">
            <v>mt</v>
          </cell>
        </row>
        <row r="1548">
          <cell r="A1548" t="str">
            <v>13-05-010</v>
          </cell>
          <cell r="G1548">
            <v>930</v>
          </cell>
          <cell r="M1548" t="str">
            <v>hm</v>
          </cell>
        </row>
        <row r="1549">
          <cell r="A1549">
            <v>0</v>
          </cell>
          <cell r="G1549">
            <v>0</v>
          </cell>
          <cell r="M1549">
            <v>0</v>
          </cell>
        </row>
        <row r="1550">
          <cell r="A1550">
            <v>0</v>
          </cell>
          <cell r="G1550">
            <v>0</v>
          </cell>
          <cell r="M1550">
            <v>0</v>
          </cell>
        </row>
        <row r="1551">
          <cell r="A1551" t="str">
            <v>13-05-020</v>
          </cell>
          <cell r="G1551">
            <v>212209</v>
          </cell>
          <cell r="M1551" t="e">
            <v>#N/A</v>
          </cell>
        </row>
        <row r="1552">
          <cell r="A1552" t="str">
            <v>13-05-020</v>
          </cell>
          <cell r="G1552">
            <v>179900</v>
          </cell>
          <cell r="M1552" t="str">
            <v>mt</v>
          </cell>
        </row>
        <row r="1553">
          <cell r="A1553" t="str">
            <v>13-05-020</v>
          </cell>
          <cell r="G1553">
            <v>30992</v>
          </cell>
          <cell r="M1553" t="str">
            <v>mo</v>
          </cell>
        </row>
        <row r="1554">
          <cell r="A1554" t="str">
            <v>13-05-020</v>
          </cell>
          <cell r="G1554">
            <v>387</v>
          </cell>
          <cell r="M1554" t="str">
            <v>mt</v>
          </cell>
        </row>
        <row r="1555">
          <cell r="A1555" t="str">
            <v>13-05-020</v>
          </cell>
          <cell r="G1555">
            <v>930</v>
          </cell>
          <cell r="M1555" t="str">
            <v>hm</v>
          </cell>
        </row>
        <row r="1556">
          <cell r="A1556">
            <v>0</v>
          </cell>
          <cell r="G1556">
            <v>0</v>
          </cell>
          <cell r="M1556">
            <v>0</v>
          </cell>
        </row>
        <row r="1557">
          <cell r="A1557">
            <v>0</v>
          </cell>
          <cell r="G1557">
            <v>0</v>
          </cell>
          <cell r="M1557">
            <v>0</v>
          </cell>
        </row>
        <row r="1558">
          <cell r="A1558" t="str">
            <v>13-05-030</v>
          </cell>
          <cell r="G1558">
            <v>172209</v>
          </cell>
          <cell r="M1558" t="e">
            <v>#N/A</v>
          </cell>
        </row>
        <row r="1559">
          <cell r="A1559" t="str">
            <v>13-05-030</v>
          </cell>
          <cell r="G1559">
            <v>139900</v>
          </cell>
          <cell r="M1559" t="str">
            <v>mt</v>
          </cell>
        </row>
        <row r="1560">
          <cell r="A1560" t="str">
            <v>13-05-030</v>
          </cell>
          <cell r="G1560">
            <v>30992</v>
          </cell>
          <cell r="M1560" t="str">
            <v>mo</v>
          </cell>
        </row>
        <row r="1561">
          <cell r="A1561" t="str">
            <v>13-05-030</v>
          </cell>
          <cell r="G1561">
            <v>387</v>
          </cell>
          <cell r="M1561" t="str">
            <v>mt</v>
          </cell>
        </row>
        <row r="1562">
          <cell r="A1562" t="str">
            <v>13-05-030</v>
          </cell>
          <cell r="G1562">
            <v>930</v>
          </cell>
          <cell r="M1562" t="str">
            <v>hm</v>
          </cell>
        </row>
        <row r="1563">
          <cell r="A1563">
            <v>0</v>
          </cell>
          <cell r="G1563">
            <v>0</v>
          </cell>
          <cell r="M1563">
            <v>0</v>
          </cell>
        </row>
        <row r="1564">
          <cell r="A1564">
            <v>0</v>
          </cell>
          <cell r="G1564">
            <v>0</v>
          </cell>
          <cell r="M1564">
            <v>0</v>
          </cell>
        </row>
        <row r="1565">
          <cell r="A1565" t="str">
            <v>13-05-040</v>
          </cell>
          <cell r="G1565">
            <v>123209</v>
          </cell>
          <cell r="M1565" t="e">
            <v>#N/A</v>
          </cell>
        </row>
        <row r="1566">
          <cell r="A1566" t="str">
            <v>13-05-040</v>
          </cell>
          <cell r="G1566">
            <v>90900</v>
          </cell>
          <cell r="M1566" t="str">
            <v>mt</v>
          </cell>
        </row>
        <row r="1567">
          <cell r="A1567" t="str">
            <v>13-05-040</v>
          </cell>
          <cell r="G1567">
            <v>30992</v>
          </cell>
          <cell r="M1567" t="str">
            <v>mo</v>
          </cell>
        </row>
        <row r="1568">
          <cell r="A1568" t="str">
            <v>13-05-040</v>
          </cell>
          <cell r="G1568">
            <v>387</v>
          </cell>
          <cell r="M1568" t="str">
            <v>mt</v>
          </cell>
        </row>
        <row r="1569">
          <cell r="A1569" t="str">
            <v>13-05-040</v>
          </cell>
          <cell r="G1569">
            <v>930</v>
          </cell>
          <cell r="M1569" t="str">
            <v>hm</v>
          </cell>
        </row>
        <row r="1570">
          <cell r="A1570">
            <v>0</v>
          </cell>
          <cell r="G1570">
            <v>0</v>
          </cell>
          <cell r="M1570">
            <v>0</v>
          </cell>
        </row>
        <row r="1571">
          <cell r="A1571">
            <v>0</v>
          </cell>
          <cell r="G1571">
            <v>0</v>
          </cell>
          <cell r="M1571">
            <v>0</v>
          </cell>
        </row>
        <row r="1572">
          <cell r="A1572" t="str">
            <v>13-05-050</v>
          </cell>
          <cell r="G1572">
            <v>145210</v>
          </cell>
          <cell r="M1572" t="e">
            <v>#N/A</v>
          </cell>
        </row>
        <row r="1573">
          <cell r="A1573" t="str">
            <v>13-05-050</v>
          </cell>
          <cell r="G1573">
            <v>112901</v>
          </cell>
          <cell r="M1573" t="str">
            <v>mt</v>
          </cell>
        </row>
        <row r="1574">
          <cell r="A1574" t="str">
            <v>13-05-050</v>
          </cell>
          <cell r="G1574">
            <v>30992</v>
          </cell>
          <cell r="M1574" t="str">
            <v>mo</v>
          </cell>
        </row>
        <row r="1575">
          <cell r="A1575" t="str">
            <v>13-05-050</v>
          </cell>
          <cell r="G1575">
            <v>387</v>
          </cell>
          <cell r="M1575" t="str">
            <v>mt</v>
          </cell>
        </row>
        <row r="1576">
          <cell r="A1576" t="str">
            <v>13-05-050</v>
          </cell>
          <cell r="G1576">
            <v>930</v>
          </cell>
          <cell r="M1576" t="str">
            <v>hm</v>
          </cell>
        </row>
        <row r="1577">
          <cell r="A1577">
            <v>0</v>
          </cell>
          <cell r="G1577">
            <v>0</v>
          </cell>
          <cell r="M1577">
            <v>0</v>
          </cell>
        </row>
        <row r="1578">
          <cell r="A1578">
            <v>0</v>
          </cell>
          <cell r="G1578">
            <v>0</v>
          </cell>
          <cell r="M1578">
            <v>0</v>
          </cell>
        </row>
        <row r="1579">
          <cell r="A1579" t="str">
            <v>13-05-060</v>
          </cell>
          <cell r="G1579">
            <v>12063</v>
          </cell>
          <cell r="M1579" t="e">
            <v>#N/A</v>
          </cell>
        </row>
        <row r="1580">
          <cell r="A1580" t="str">
            <v>13-05-060</v>
          </cell>
          <cell r="G1580">
            <v>6380</v>
          </cell>
          <cell r="M1580" t="str">
            <v>mt</v>
          </cell>
        </row>
        <row r="1581">
          <cell r="A1581" t="str">
            <v>13-05-060</v>
          </cell>
          <cell r="G1581">
            <v>460</v>
          </cell>
          <cell r="M1581" t="str">
            <v>mt</v>
          </cell>
        </row>
        <row r="1582">
          <cell r="A1582" t="str">
            <v>13-05-060</v>
          </cell>
          <cell r="G1582">
            <v>668</v>
          </cell>
          <cell r="M1582" t="str">
            <v>mt</v>
          </cell>
        </row>
        <row r="1583">
          <cell r="A1583" t="str">
            <v>13-05-060</v>
          </cell>
          <cell r="G1583">
            <v>4368</v>
          </cell>
          <cell r="M1583" t="str">
            <v>mo</v>
          </cell>
        </row>
        <row r="1584">
          <cell r="A1584" t="str">
            <v>13-05-060</v>
          </cell>
          <cell r="G1584">
            <v>55</v>
          </cell>
          <cell r="M1584" t="str">
            <v>mt</v>
          </cell>
        </row>
        <row r="1585">
          <cell r="A1585" t="str">
            <v>13-05-060</v>
          </cell>
          <cell r="G1585">
            <v>132</v>
          </cell>
          <cell r="M1585" t="str">
            <v>hm</v>
          </cell>
        </row>
        <row r="1586">
          <cell r="A1586">
            <v>0</v>
          </cell>
          <cell r="G1586">
            <v>0</v>
          </cell>
          <cell r="M1586">
            <v>0</v>
          </cell>
        </row>
        <row r="1587">
          <cell r="A1587">
            <v>0</v>
          </cell>
          <cell r="G1587">
            <v>0</v>
          </cell>
          <cell r="M1587">
            <v>0</v>
          </cell>
        </row>
        <row r="1588">
          <cell r="A1588" t="str">
            <v>13-05-070</v>
          </cell>
          <cell r="G1588">
            <v>106991</v>
          </cell>
          <cell r="M1588" t="e">
            <v>#N/A</v>
          </cell>
        </row>
        <row r="1589">
          <cell r="A1589" t="str">
            <v>13-05-070</v>
          </cell>
          <cell r="G1589">
            <v>54868</v>
          </cell>
          <cell r="M1589" t="str">
            <v>mt</v>
          </cell>
        </row>
        <row r="1590">
          <cell r="A1590" t="str">
            <v>13-05-070</v>
          </cell>
          <cell r="G1590">
            <v>50000</v>
          </cell>
          <cell r="M1590" t="str">
            <v>mo</v>
          </cell>
        </row>
        <row r="1591">
          <cell r="A1591" t="str">
            <v>13-05-070</v>
          </cell>
          <cell r="G1591">
            <v>623</v>
          </cell>
          <cell r="M1591" t="str">
            <v>mt</v>
          </cell>
        </row>
        <row r="1592">
          <cell r="A1592" t="str">
            <v>13-05-070</v>
          </cell>
          <cell r="G1592">
            <v>1500</v>
          </cell>
          <cell r="M1592" t="str">
            <v>hm</v>
          </cell>
        </row>
        <row r="1593">
          <cell r="A1593">
            <v>0</v>
          </cell>
          <cell r="G1593">
            <v>0</v>
          </cell>
          <cell r="M1593">
            <v>0</v>
          </cell>
        </row>
        <row r="1594">
          <cell r="A1594">
            <v>0</v>
          </cell>
          <cell r="G1594">
            <v>0</v>
          </cell>
          <cell r="M1594">
            <v>0</v>
          </cell>
        </row>
        <row r="1595">
          <cell r="A1595" t="str">
            <v>13-05-080</v>
          </cell>
          <cell r="G1595">
            <v>621180</v>
          </cell>
          <cell r="M1595" t="e">
            <v>#N/A</v>
          </cell>
        </row>
        <row r="1596">
          <cell r="A1596" t="str">
            <v>13-05-080</v>
          </cell>
          <cell r="G1596">
            <v>621180</v>
          </cell>
          <cell r="M1596" t="str">
            <v>sc</v>
          </cell>
        </row>
        <row r="1597">
          <cell r="A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A. P. U."/>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equipos"/>
      <sheetName val="Hoja1"/>
      <sheetName val="Mantenimientos"/>
      <sheetName val="Dto Equipos"/>
      <sheetName val="Mantenimientos (3)"/>
      <sheetName val="Mantenimientos (2)"/>
      <sheetName val="Lista_de_equipos"/>
      <sheetName val="Dto_Equipos"/>
      <sheetName val="Mantenimientos_(3)"/>
      <sheetName val="Mantenimientos_(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Equipo_por_Equipo"/>
      <sheetName val="PLANNING"/>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 val="DATOS"/>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GRAL"/>
      <sheetName val="P&amp;G"/>
    </sheetNames>
    <sheetDataSet>
      <sheetData sheetId="0" refreshError="1"/>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AIU-IDU_"/>
      <sheetName val="1_AL_8"/>
      <sheetName val="DICO"/>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y Materiales"/>
      <sheetName val="Formulario base"/>
      <sheetName val=""/>
      <sheetName val="FORMATO APU"/>
    </sheetNames>
    <sheetDataSet>
      <sheetData sheetId="0" refreshError="1">
        <row r="2">
          <cell r="I2">
            <v>900</v>
          </cell>
        </row>
        <row r="3">
          <cell r="C3" t="str">
            <v>Cargador de llantas JD-510 (Pajarita)</v>
          </cell>
        </row>
        <row r="4">
          <cell r="C4" t="str">
            <v>Compresores de Aire Portátil</v>
          </cell>
        </row>
        <row r="5">
          <cell r="C5" t="str">
            <v>Martillos neumático 60 lb</v>
          </cell>
        </row>
        <row r="6">
          <cell r="C6" t="str">
            <v>Compactador manual (Rana)</v>
          </cell>
        </row>
        <row r="7">
          <cell r="C7" t="str">
            <v>Derretidora de Asfalto</v>
          </cell>
        </row>
        <row r="8">
          <cell r="C8" t="str">
            <v>Ruteadora</v>
          </cell>
        </row>
        <row r="9">
          <cell r="C9" t="str">
            <v>Furgón</v>
          </cell>
        </row>
        <row r="10">
          <cell r="C10" t="str">
            <v>Cortadora de pavimento de concreto hidráulico</v>
          </cell>
        </row>
        <row r="11">
          <cell r="C11" t="str">
            <v>Vibrador de concreto</v>
          </cell>
        </row>
        <row r="12">
          <cell r="C12" t="str">
            <v>Regla vibratoria</v>
          </cell>
        </row>
        <row r="13">
          <cell r="C13" t="str">
            <v>Aspersor manual</v>
          </cell>
        </row>
        <row r="14">
          <cell r="C14" t="str">
            <v>Carrotanque de agua de 1000 Galones</v>
          </cell>
        </row>
        <row r="15">
          <cell r="C15" t="str">
            <v>Compactador tipo Dynapac CA-15 o equivalente</v>
          </cell>
        </row>
        <row r="16">
          <cell r="C16" t="str">
            <v>Motoniveladora CAT-112 F o equivalente</v>
          </cell>
        </row>
        <row r="17">
          <cell r="C17" t="str">
            <v>Carrotanque irrigador de asfalto</v>
          </cell>
        </row>
        <row r="18">
          <cell r="C18" t="str">
            <v>Fresadora de pavimento</v>
          </cell>
        </row>
        <row r="19">
          <cell r="C19" t="str">
            <v>Compactador Benitin o similar</v>
          </cell>
        </row>
        <row r="20">
          <cell r="C20" t="str">
            <v>Terminadora de asfalto</v>
          </cell>
        </row>
        <row r="21">
          <cell r="C21" t="str">
            <v>Compactador vibratorio de 10 Ton</v>
          </cell>
        </row>
        <row r="22">
          <cell r="C22" t="str">
            <v>Compactador neumático</v>
          </cell>
        </row>
        <row r="23">
          <cell r="C23" t="str">
            <v>Minicargador Bobcat</v>
          </cell>
        </row>
      </sheetData>
      <sheetData sheetId="1" refreshError="1"/>
      <sheetData sheetId="2" refreshError="1"/>
      <sheetData sheetId="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zop71t1"/>
      <sheetName val="SGX"/>
    </sheetNames>
    <sheetDataSet>
      <sheetData sheetId="0" refreshError="1"/>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 val="ESTADO RED"/>
      <sheetName val="CARRETERAS"/>
      <sheetName val="GENERALIDADES "/>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GENERAL"/>
      <sheetName val="APUS"/>
      <sheetName val="BLOQUE A (2)"/>
      <sheetName val="BLOQUE B (2)"/>
      <sheetName val="BLOQUE C (2)"/>
      <sheetName val="BLOQUE D (2)"/>
      <sheetName val="BLOQUE E (2)"/>
      <sheetName val="BLOQUE A"/>
      <sheetName val="BLOQUE B"/>
      <sheetName val="BLOQUE C"/>
      <sheetName val="BLOQUE D"/>
      <sheetName val="BLOQUE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s>
    <sheetDataSet>
      <sheetData sheetId="0"/>
      <sheetData sheetId="1"/>
      <sheetData sheetId="2"/>
      <sheetData sheetId="3"/>
      <sheetData sheetId="4">
        <row r="2">
          <cell r="H2" t="str">
            <v>VR. TOTAL</v>
          </cell>
        </row>
        <row r="3">
          <cell r="H3">
            <v>0</v>
          </cell>
        </row>
        <row r="4">
          <cell r="A4" t="str">
            <v>01-01-010</v>
          </cell>
          <cell r="H4">
            <v>18304</v>
          </cell>
        </row>
        <row r="5">
          <cell r="A5" t="str">
            <v>01-01-010</v>
          </cell>
          <cell r="H5">
            <v>4000</v>
          </cell>
        </row>
        <row r="6">
          <cell r="A6" t="str">
            <v>01-01-010</v>
          </cell>
          <cell r="H6">
            <v>1161</v>
          </cell>
        </row>
        <row r="7">
          <cell r="A7" t="str">
            <v>01-01-010</v>
          </cell>
          <cell r="H7">
            <v>5170</v>
          </cell>
        </row>
        <row r="8">
          <cell r="A8" t="str">
            <v>01-01-010</v>
          </cell>
          <cell r="H8">
            <v>237</v>
          </cell>
        </row>
        <row r="9">
          <cell r="A9" t="str">
            <v>01-01-010</v>
          </cell>
          <cell r="H9">
            <v>7420</v>
          </cell>
        </row>
        <row r="10">
          <cell r="A10" t="str">
            <v>01-01-010</v>
          </cell>
          <cell r="H10">
            <v>93</v>
          </cell>
        </row>
        <row r="11">
          <cell r="A11" t="str">
            <v>01-01-010</v>
          </cell>
          <cell r="H11">
            <v>223</v>
          </cell>
        </row>
        <row r="12">
          <cell r="A12">
            <v>0</v>
          </cell>
          <cell r="H12">
            <v>0</v>
          </cell>
        </row>
        <row r="13">
          <cell r="A13">
            <v>0</v>
          </cell>
          <cell r="H13">
            <v>0</v>
          </cell>
        </row>
        <row r="14">
          <cell r="A14" t="str">
            <v>01-02-010</v>
          </cell>
          <cell r="H14">
            <v>2514</v>
          </cell>
        </row>
        <row r="15">
          <cell r="A15" t="str">
            <v>01-02-010</v>
          </cell>
          <cell r="H15">
            <v>123</v>
          </cell>
        </row>
        <row r="16">
          <cell r="A16" t="str">
            <v>01-02-010</v>
          </cell>
          <cell r="H16">
            <v>742</v>
          </cell>
        </row>
        <row r="17">
          <cell r="A17" t="str">
            <v>01-02-010</v>
          </cell>
          <cell r="H17">
            <v>60</v>
          </cell>
        </row>
        <row r="18">
          <cell r="A18" t="str">
            <v>01-02-010</v>
          </cell>
          <cell r="H18">
            <v>1524</v>
          </cell>
        </row>
        <row r="19">
          <cell r="A19" t="str">
            <v>01-02-010</v>
          </cell>
          <cell r="H19">
            <v>19</v>
          </cell>
        </row>
        <row r="20">
          <cell r="A20" t="str">
            <v>01-02-010</v>
          </cell>
          <cell r="H20">
            <v>46</v>
          </cell>
        </row>
        <row r="21">
          <cell r="A21">
            <v>0</v>
          </cell>
          <cell r="H21">
            <v>0</v>
          </cell>
        </row>
        <row r="22">
          <cell r="A22">
            <v>0</v>
          </cell>
          <cell r="H22">
            <v>0</v>
          </cell>
        </row>
        <row r="23">
          <cell r="A23" t="str">
            <v>02-01-010</v>
          </cell>
          <cell r="H23">
            <v>39229</v>
          </cell>
        </row>
        <row r="24">
          <cell r="A24" t="str">
            <v>02-01-010</v>
          </cell>
          <cell r="H24">
            <v>12431</v>
          </cell>
        </row>
        <row r="25">
          <cell r="A25" t="str">
            <v>02-01-010</v>
          </cell>
          <cell r="H25">
            <v>2516</v>
          </cell>
        </row>
        <row r="26">
          <cell r="A26" t="str">
            <v>02-01-010</v>
          </cell>
          <cell r="H26">
            <v>10901</v>
          </cell>
        </row>
        <row r="27">
          <cell r="A27" t="str">
            <v>02-01-010</v>
          </cell>
          <cell r="H27">
            <v>272</v>
          </cell>
        </row>
        <row r="28">
          <cell r="A28" t="str">
            <v>02-01-010</v>
          </cell>
          <cell r="H28">
            <v>5345</v>
          </cell>
        </row>
        <row r="29">
          <cell r="A29" t="str">
            <v>02-01-010</v>
          </cell>
          <cell r="H29">
            <v>7127</v>
          </cell>
        </row>
        <row r="30">
          <cell r="A30" t="str">
            <v>02-01-010</v>
          </cell>
          <cell r="H30">
            <v>187</v>
          </cell>
        </row>
        <row r="31">
          <cell r="A31" t="str">
            <v>02-01-010</v>
          </cell>
          <cell r="H31">
            <v>450</v>
          </cell>
        </row>
        <row r="32">
          <cell r="A32">
            <v>0</v>
          </cell>
          <cell r="H32">
            <v>0</v>
          </cell>
        </row>
        <row r="33">
          <cell r="A33">
            <v>0</v>
          </cell>
          <cell r="H33">
            <v>0</v>
          </cell>
        </row>
        <row r="34">
          <cell r="A34" t="str">
            <v>02-01-020</v>
          </cell>
          <cell r="H34">
            <v>41226</v>
          </cell>
        </row>
        <row r="35">
          <cell r="A35" t="str">
            <v>02-01-020</v>
          </cell>
          <cell r="H35">
            <v>8226</v>
          </cell>
        </row>
        <row r="36">
          <cell r="A36" t="str">
            <v>02-01-020</v>
          </cell>
          <cell r="H36">
            <v>2516</v>
          </cell>
        </row>
        <row r="37">
          <cell r="A37" t="str">
            <v>02-01-020</v>
          </cell>
          <cell r="H37">
            <v>10901</v>
          </cell>
        </row>
        <row r="38">
          <cell r="A38" t="str">
            <v>02-01-020</v>
          </cell>
          <cell r="H38">
            <v>360</v>
          </cell>
        </row>
        <row r="39">
          <cell r="A39" t="str">
            <v>02-01-020</v>
          </cell>
          <cell r="H39">
            <v>7858</v>
          </cell>
        </row>
        <row r="40">
          <cell r="A40" t="str">
            <v>02-01-020</v>
          </cell>
          <cell r="H40">
            <v>10479</v>
          </cell>
        </row>
        <row r="41">
          <cell r="A41" t="str">
            <v>02-01-020</v>
          </cell>
          <cell r="H41">
            <v>260</v>
          </cell>
        </row>
        <row r="42">
          <cell r="A42" t="str">
            <v>02-01-020</v>
          </cell>
          <cell r="H42">
            <v>626</v>
          </cell>
        </row>
        <row r="43">
          <cell r="A43">
            <v>0</v>
          </cell>
          <cell r="H43">
            <v>0</v>
          </cell>
        </row>
        <row r="44">
          <cell r="A44">
            <v>0</v>
          </cell>
          <cell r="H44">
            <v>0</v>
          </cell>
        </row>
        <row r="45">
          <cell r="A45" t="str">
            <v>02-01-030</v>
          </cell>
          <cell r="H45">
            <v>40878</v>
          </cell>
        </row>
        <row r="46">
          <cell r="A46" t="str">
            <v>02-01-030</v>
          </cell>
          <cell r="H46">
            <v>13229</v>
          </cell>
        </row>
        <row r="47">
          <cell r="A47" t="str">
            <v>02-01-030</v>
          </cell>
          <cell r="H47">
            <v>2516</v>
          </cell>
        </row>
        <row r="48">
          <cell r="A48" t="str">
            <v>02-01-030</v>
          </cell>
          <cell r="H48">
            <v>10901</v>
          </cell>
        </row>
        <row r="49">
          <cell r="A49" t="str">
            <v>02-01-030</v>
          </cell>
          <cell r="H49">
            <v>289</v>
          </cell>
        </row>
        <row r="50">
          <cell r="A50" t="str">
            <v>02-01-030</v>
          </cell>
          <cell r="H50">
            <v>5688</v>
          </cell>
        </row>
        <row r="51">
          <cell r="A51" t="str">
            <v>02-01-030</v>
          </cell>
          <cell r="H51">
            <v>7584</v>
          </cell>
        </row>
        <row r="52">
          <cell r="A52" t="str">
            <v>02-01-030</v>
          </cell>
          <cell r="H52">
            <v>197</v>
          </cell>
        </row>
        <row r="53">
          <cell r="A53" t="str">
            <v>02-01-030</v>
          </cell>
          <cell r="H53">
            <v>474</v>
          </cell>
        </row>
        <row r="54">
          <cell r="A54">
            <v>0</v>
          </cell>
          <cell r="H54">
            <v>0</v>
          </cell>
        </row>
        <row r="55">
          <cell r="A55">
            <v>0</v>
          </cell>
          <cell r="H55">
            <v>0</v>
          </cell>
        </row>
        <row r="56">
          <cell r="A56" t="str">
            <v>02-01-040</v>
          </cell>
          <cell r="H56">
            <v>30464</v>
          </cell>
        </row>
        <row r="57">
          <cell r="A57" t="str">
            <v>02-01-040</v>
          </cell>
          <cell r="H57">
            <v>8192</v>
          </cell>
        </row>
        <row r="58">
          <cell r="A58" t="str">
            <v>02-01-040</v>
          </cell>
          <cell r="H58">
            <v>2516</v>
          </cell>
        </row>
        <row r="59">
          <cell r="A59" t="str">
            <v>02-01-040</v>
          </cell>
          <cell r="H59">
            <v>10901</v>
          </cell>
        </row>
        <row r="60">
          <cell r="A60" t="str">
            <v>02-01-040</v>
          </cell>
          <cell r="H60">
            <v>179</v>
          </cell>
        </row>
        <row r="61">
          <cell r="A61" t="str">
            <v>02-01-040</v>
          </cell>
          <cell r="H61">
            <v>3522</v>
          </cell>
        </row>
        <row r="62">
          <cell r="A62" t="str">
            <v>02-01-040</v>
          </cell>
          <cell r="H62">
            <v>4697</v>
          </cell>
        </row>
        <row r="63">
          <cell r="A63" t="str">
            <v>02-01-040</v>
          </cell>
          <cell r="H63">
            <v>134</v>
          </cell>
        </row>
        <row r="64">
          <cell r="A64" t="str">
            <v>02-01-040</v>
          </cell>
          <cell r="H64">
            <v>323</v>
          </cell>
        </row>
        <row r="65">
          <cell r="A65">
            <v>0</v>
          </cell>
          <cell r="H65">
            <v>0</v>
          </cell>
        </row>
        <row r="66">
          <cell r="A66">
            <v>0</v>
          </cell>
          <cell r="H66">
            <v>0</v>
          </cell>
        </row>
        <row r="67">
          <cell r="A67" t="str">
            <v>02-01-050</v>
          </cell>
          <cell r="H67">
            <v>25914</v>
          </cell>
        </row>
        <row r="68">
          <cell r="A68" t="str">
            <v>02-01-050</v>
          </cell>
          <cell r="H68">
            <v>3915</v>
          </cell>
        </row>
        <row r="69">
          <cell r="A69" t="str">
            <v>02-01-050</v>
          </cell>
          <cell r="H69">
            <v>2516</v>
          </cell>
        </row>
        <row r="70">
          <cell r="A70" t="str">
            <v>02-01-050</v>
          </cell>
          <cell r="H70">
            <v>10901</v>
          </cell>
        </row>
        <row r="71">
          <cell r="A71" t="str">
            <v>02-01-050</v>
          </cell>
          <cell r="H71">
            <v>285</v>
          </cell>
        </row>
        <row r="72">
          <cell r="A72" t="str">
            <v>02-01-050</v>
          </cell>
          <cell r="H72">
            <v>3366</v>
          </cell>
        </row>
        <row r="73">
          <cell r="A73" t="str">
            <v>02-01-050</v>
          </cell>
          <cell r="H73">
            <v>4489</v>
          </cell>
        </row>
        <row r="74">
          <cell r="A74" t="str">
            <v>02-01-050</v>
          </cell>
          <cell r="H74">
            <v>130</v>
          </cell>
        </row>
        <row r="75">
          <cell r="A75" t="str">
            <v>02-01-050</v>
          </cell>
          <cell r="H75">
            <v>312</v>
          </cell>
        </row>
        <row r="76">
          <cell r="A76">
            <v>0</v>
          </cell>
          <cell r="H76">
            <v>0</v>
          </cell>
        </row>
        <row r="77">
          <cell r="A77">
            <v>0</v>
          </cell>
          <cell r="H77">
            <v>0</v>
          </cell>
        </row>
        <row r="78">
          <cell r="A78" t="str">
            <v>02-01-060</v>
          </cell>
          <cell r="H78">
            <v>31220</v>
          </cell>
        </row>
        <row r="79">
          <cell r="A79" t="str">
            <v>02-01-060</v>
          </cell>
          <cell r="H79">
            <v>3357</v>
          </cell>
        </row>
        <row r="80">
          <cell r="A80" t="str">
            <v>02-01-060</v>
          </cell>
          <cell r="H80">
            <v>2516</v>
          </cell>
        </row>
        <row r="81">
          <cell r="A81" t="str">
            <v>02-01-060</v>
          </cell>
          <cell r="H81">
            <v>10901</v>
          </cell>
        </row>
        <row r="82">
          <cell r="A82" t="str">
            <v>02-01-060</v>
          </cell>
          <cell r="H82">
            <v>294</v>
          </cell>
        </row>
        <row r="83">
          <cell r="A83" t="str">
            <v>02-01-060</v>
          </cell>
          <cell r="H83">
            <v>5773</v>
          </cell>
        </row>
        <row r="84">
          <cell r="A84" t="str">
            <v>02-01-060</v>
          </cell>
          <cell r="H84">
            <v>7699</v>
          </cell>
        </row>
        <row r="85">
          <cell r="A85" t="str">
            <v>02-01-060</v>
          </cell>
          <cell r="H85">
            <v>200</v>
          </cell>
        </row>
        <row r="86">
          <cell r="A86" t="str">
            <v>02-01-060</v>
          </cell>
          <cell r="H86">
            <v>480</v>
          </cell>
        </row>
        <row r="87">
          <cell r="A87">
            <v>0</v>
          </cell>
          <cell r="H87">
            <v>0</v>
          </cell>
        </row>
        <row r="88">
          <cell r="A88">
            <v>0</v>
          </cell>
          <cell r="H88">
            <v>0</v>
          </cell>
        </row>
        <row r="89">
          <cell r="A89">
            <v>0</v>
          </cell>
          <cell r="H89">
            <v>0</v>
          </cell>
        </row>
        <row r="90">
          <cell r="A90" t="str">
            <v>03-01-100</v>
          </cell>
          <cell r="H90">
            <v>47404</v>
          </cell>
        </row>
        <row r="91">
          <cell r="A91" t="str">
            <v>03-01-100</v>
          </cell>
          <cell r="H91">
            <v>12000</v>
          </cell>
        </row>
        <row r="92">
          <cell r="A92" t="str">
            <v>03-01-100</v>
          </cell>
          <cell r="H92">
            <v>28600</v>
          </cell>
        </row>
        <row r="93">
          <cell r="A93" t="str">
            <v>03-01-100</v>
          </cell>
          <cell r="H93">
            <v>6604</v>
          </cell>
        </row>
        <row r="94">
          <cell r="A94" t="str">
            <v>03-01-100</v>
          </cell>
          <cell r="H94">
            <v>1</v>
          </cell>
        </row>
        <row r="95">
          <cell r="A95" t="str">
            <v>03-01-100</v>
          </cell>
          <cell r="H95">
            <v>199</v>
          </cell>
        </row>
        <row r="96">
          <cell r="A96">
            <v>0</v>
          </cell>
          <cell r="H96">
            <v>0</v>
          </cell>
        </row>
        <row r="97">
          <cell r="A97">
            <v>0</v>
          </cell>
          <cell r="H97">
            <v>0</v>
          </cell>
        </row>
        <row r="98">
          <cell r="A98" t="str">
            <v>03-01-210</v>
          </cell>
          <cell r="H98">
            <v>65642</v>
          </cell>
        </row>
        <row r="99">
          <cell r="A99" t="str">
            <v>03-01-210</v>
          </cell>
          <cell r="H99">
            <v>19600</v>
          </cell>
        </row>
        <row r="100">
          <cell r="A100" t="str">
            <v>03-01-210</v>
          </cell>
          <cell r="H100">
            <v>8385</v>
          </cell>
        </row>
        <row r="101">
          <cell r="A101" t="str">
            <v>03-01-210</v>
          </cell>
          <cell r="H101">
            <v>36335</v>
          </cell>
        </row>
        <row r="102">
          <cell r="A102" t="str">
            <v>03-01-210</v>
          </cell>
          <cell r="H102">
            <v>127</v>
          </cell>
        </row>
        <row r="103">
          <cell r="A103" t="str">
            <v>03-01-210</v>
          </cell>
          <cell r="H103">
            <v>351</v>
          </cell>
        </row>
        <row r="104">
          <cell r="A104" t="str">
            <v>03-01-210</v>
          </cell>
          <cell r="H104">
            <v>844</v>
          </cell>
        </row>
        <row r="105">
          <cell r="A105">
            <v>0</v>
          </cell>
          <cell r="H105">
            <v>0</v>
          </cell>
        </row>
        <row r="106">
          <cell r="A106">
            <v>0</v>
          </cell>
          <cell r="H106">
            <v>0</v>
          </cell>
        </row>
        <row r="107">
          <cell r="A107" t="str">
            <v>03-01-300</v>
          </cell>
          <cell r="H107">
            <v>305699</v>
          </cell>
        </row>
        <row r="108">
          <cell r="A108" t="str">
            <v>03-01-300</v>
          </cell>
          <cell r="H108">
            <v>118692</v>
          </cell>
        </row>
        <row r="109">
          <cell r="A109" t="str">
            <v>03-01-300</v>
          </cell>
          <cell r="H109">
            <v>150672</v>
          </cell>
        </row>
        <row r="110">
          <cell r="A110" t="str">
            <v>03-01-300</v>
          </cell>
          <cell r="H110">
            <v>36335</v>
          </cell>
        </row>
        <row r="111">
          <cell r="A111" t="str">
            <v>03-01-300</v>
          </cell>
          <cell r="H111">
            <v>0</v>
          </cell>
        </row>
        <row r="112">
          <cell r="A112" t="str">
            <v>03-01-300</v>
          </cell>
          <cell r="H112">
            <v>0</v>
          </cell>
        </row>
        <row r="113">
          <cell r="A113">
            <v>0</v>
          </cell>
          <cell r="H113">
            <v>0</v>
          </cell>
        </row>
        <row r="114">
          <cell r="A114">
            <v>0</v>
          </cell>
          <cell r="H114">
            <v>0</v>
          </cell>
        </row>
        <row r="115">
          <cell r="A115" t="str">
            <v>03-02-010</v>
          </cell>
          <cell r="H115">
            <v>52229</v>
          </cell>
        </row>
        <row r="116">
          <cell r="A116" t="str">
            <v>03-02-010</v>
          </cell>
          <cell r="H116">
            <v>21970</v>
          </cell>
        </row>
        <row r="117">
          <cell r="A117" t="str">
            <v>03-02-010</v>
          </cell>
          <cell r="H117">
            <v>2440</v>
          </cell>
        </row>
        <row r="118">
          <cell r="A118" t="str">
            <v>03-02-010</v>
          </cell>
          <cell r="H118">
            <v>18300</v>
          </cell>
        </row>
        <row r="119">
          <cell r="A119" t="str">
            <v>03-02-010</v>
          </cell>
          <cell r="H119">
            <v>8385</v>
          </cell>
        </row>
        <row r="120">
          <cell r="A120" t="str">
            <v>03-02-010</v>
          </cell>
          <cell r="H120">
            <v>333</v>
          </cell>
        </row>
        <row r="121">
          <cell r="A121" t="str">
            <v>03-02-010</v>
          </cell>
          <cell r="H121">
            <v>801</v>
          </cell>
        </row>
        <row r="122">
          <cell r="A122">
            <v>0</v>
          </cell>
          <cell r="H122">
            <v>0</v>
          </cell>
        </row>
        <row r="123">
          <cell r="A123">
            <v>0</v>
          </cell>
          <cell r="H123">
            <v>0</v>
          </cell>
        </row>
        <row r="124">
          <cell r="A124" t="str">
            <v>03-02-020</v>
          </cell>
          <cell r="H124">
            <v>60809</v>
          </cell>
        </row>
        <row r="125">
          <cell r="A125" t="str">
            <v>03-02-020</v>
          </cell>
          <cell r="H125">
            <v>30550</v>
          </cell>
        </row>
        <row r="126">
          <cell r="A126" t="str">
            <v>03-02-020</v>
          </cell>
          <cell r="H126">
            <v>2440</v>
          </cell>
        </row>
        <row r="127">
          <cell r="A127" t="str">
            <v>03-02-020</v>
          </cell>
          <cell r="H127">
            <v>18300</v>
          </cell>
        </row>
        <row r="128">
          <cell r="A128" t="str">
            <v>03-02-020</v>
          </cell>
          <cell r="H128">
            <v>8385</v>
          </cell>
        </row>
        <row r="129">
          <cell r="A129" t="str">
            <v>03-02-020</v>
          </cell>
          <cell r="H129">
            <v>333</v>
          </cell>
        </row>
        <row r="130">
          <cell r="A130" t="str">
            <v>03-02-020</v>
          </cell>
          <cell r="H130">
            <v>801</v>
          </cell>
        </row>
        <row r="131">
          <cell r="A131">
            <v>0</v>
          </cell>
          <cell r="H131">
            <v>0</v>
          </cell>
        </row>
        <row r="132">
          <cell r="A132">
            <v>0</v>
          </cell>
          <cell r="H132">
            <v>0</v>
          </cell>
        </row>
        <row r="133">
          <cell r="A133" t="str">
            <v>03-03-100</v>
          </cell>
          <cell r="H133">
            <v>98222</v>
          </cell>
        </row>
        <row r="134">
          <cell r="A134" t="str">
            <v>03-03-100</v>
          </cell>
          <cell r="H134">
            <v>54264</v>
          </cell>
        </row>
        <row r="135">
          <cell r="A135" t="str">
            <v>03-03-100</v>
          </cell>
          <cell r="H135">
            <v>493</v>
          </cell>
        </row>
        <row r="136">
          <cell r="A136" t="str">
            <v>03-03-100</v>
          </cell>
          <cell r="H136">
            <v>3341</v>
          </cell>
        </row>
        <row r="137">
          <cell r="A137" t="str">
            <v>03-03-100</v>
          </cell>
          <cell r="H137">
            <v>11699</v>
          </cell>
        </row>
        <row r="138">
          <cell r="A138" t="str">
            <v>03-03-100</v>
          </cell>
          <cell r="H138">
            <v>438</v>
          </cell>
        </row>
        <row r="139">
          <cell r="A139" t="str">
            <v>03-03-100</v>
          </cell>
          <cell r="H139">
            <v>2038</v>
          </cell>
        </row>
        <row r="140">
          <cell r="A140" t="str">
            <v>03-03-100</v>
          </cell>
          <cell r="H140">
            <v>2440</v>
          </cell>
        </row>
        <row r="141">
          <cell r="A141" t="str">
            <v>03-03-100</v>
          </cell>
          <cell r="H141">
            <v>341</v>
          </cell>
        </row>
        <row r="142">
          <cell r="A142" t="str">
            <v>03-03-100</v>
          </cell>
          <cell r="H142">
            <v>12700</v>
          </cell>
        </row>
        <row r="143">
          <cell r="A143" t="str">
            <v>03-03-100</v>
          </cell>
          <cell r="H143">
            <v>9524</v>
          </cell>
        </row>
        <row r="144">
          <cell r="A144" t="str">
            <v>03-03-100</v>
          </cell>
          <cell r="H144">
            <v>277</v>
          </cell>
        </row>
        <row r="145">
          <cell r="A145" t="str">
            <v>03-03-100</v>
          </cell>
          <cell r="H145">
            <v>667</v>
          </cell>
        </row>
        <row r="146">
          <cell r="A146">
            <v>0</v>
          </cell>
          <cell r="H146">
            <v>0</v>
          </cell>
        </row>
        <row r="147">
          <cell r="A147">
            <v>0</v>
          </cell>
          <cell r="H147">
            <v>0</v>
          </cell>
        </row>
        <row r="148">
          <cell r="A148" t="str">
            <v>04-01-010</v>
          </cell>
          <cell r="H148">
            <v>344130</v>
          </cell>
        </row>
        <row r="149">
          <cell r="A149" t="str">
            <v>04-01-010</v>
          </cell>
          <cell r="H149">
            <v>304544</v>
          </cell>
        </row>
        <row r="150">
          <cell r="A150" t="str">
            <v>04-01-010</v>
          </cell>
          <cell r="H150">
            <v>31200</v>
          </cell>
        </row>
        <row r="151">
          <cell r="A151" t="str">
            <v>04-01-010</v>
          </cell>
          <cell r="H151">
            <v>6773</v>
          </cell>
        </row>
        <row r="152">
          <cell r="A152" t="str">
            <v>04-01-010</v>
          </cell>
          <cell r="H152">
            <v>473</v>
          </cell>
        </row>
        <row r="153">
          <cell r="A153" t="str">
            <v>04-01-010</v>
          </cell>
          <cell r="H153">
            <v>1140</v>
          </cell>
        </row>
        <row r="154">
          <cell r="A154">
            <v>0</v>
          </cell>
          <cell r="H154">
            <v>0</v>
          </cell>
        </row>
        <row r="155">
          <cell r="A155">
            <v>0</v>
          </cell>
          <cell r="H155">
            <v>0</v>
          </cell>
        </row>
        <row r="156">
          <cell r="A156" t="str">
            <v>04-03-110</v>
          </cell>
          <cell r="H156">
            <v>263574</v>
          </cell>
        </row>
        <row r="157">
          <cell r="A157" t="str">
            <v>04-03-110</v>
          </cell>
          <cell r="H157">
            <v>191428</v>
          </cell>
        </row>
        <row r="158">
          <cell r="A158" t="str">
            <v>04-03-110</v>
          </cell>
          <cell r="H158">
            <v>18480</v>
          </cell>
        </row>
        <row r="159">
          <cell r="A159" t="str">
            <v>04-03-110</v>
          </cell>
          <cell r="H159">
            <v>45000</v>
          </cell>
        </row>
        <row r="160">
          <cell r="A160" t="str">
            <v>04-03-110</v>
          </cell>
          <cell r="H160">
            <v>4257</v>
          </cell>
        </row>
        <row r="161">
          <cell r="A161" t="str">
            <v>04-03-110</v>
          </cell>
          <cell r="H161">
            <v>2222</v>
          </cell>
        </row>
        <row r="162">
          <cell r="A162" t="str">
            <v>04-03-110</v>
          </cell>
          <cell r="H162">
            <v>642</v>
          </cell>
        </row>
        <row r="163">
          <cell r="A163" t="str">
            <v>04-03-110</v>
          </cell>
          <cell r="H163">
            <v>1545</v>
          </cell>
        </row>
        <row r="164">
          <cell r="A164">
            <v>0</v>
          </cell>
          <cell r="H164">
            <v>0</v>
          </cell>
        </row>
        <row r="165">
          <cell r="A165">
            <v>0</v>
          </cell>
          <cell r="H165">
            <v>0</v>
          </cell>
        </row>
        <row r="166">
          <cell r="A166" t="str">
            <v>04-03-120</v>
          </cell>
          <cell r="H166">
            <v>537011</v>
          </cell>
        </row>
        <row r="167">
          <cell r="A167" t="str">
            <v>04-03-120</v>
          </cell>
          <cell r="H167">
            <v>313245</v>
          </cell>
        </row>
        <row r="168">
          <cell r="A168" t="str">
            <v>04-03-120</v>
          </cell>
          <cell r="H168">
            <v>102069</v>
          </cell>
        </row>
        <row r="169">
          <cell r="A169" t="str">
            <v>04-03-120</v>
          </cell>
          <cell r="H169">
            <v>9481</v>
          </cell>
        </row>
        <row r="170">
          <cell r="A170" t="str">
            <v>04-03-120</v>
          </cell>
          <cell r="H170">
            <v>3154</v>
          </cell>
        </row>
        <row r="171">
          <cell r="A171" t="str">
            <v>04-03-120</v>
          </cell>
          <cell r="H171">
            <v>7979</v>
          </cell>
        </row>
        <row r="172">
          <cell r="A172" t="str">
            <v>04-03-120</v>
          </cell>
          <cell r="H172">
            <v>90000</v>
          </cell>
        </row>
        <row r="173">
          <cell r="A173" t="str">
            <v>04-03-120</v>
          </cell>
          <cell r="H173">
            <v>6966</v>
          </cell>
        </row>
        <row r="174">
          <cell r="A174" t="str">
            <v>04-03-120</v>
          </cell>
          <cell r="H174">
            <v>1208</v>
          </cell>
        </row>
        <row r="175">
          <cell r="A175" t="str">
            <v>04-03-120</v>
          </cell>
          <cell r="H175">
            <v>2909</v>
          </cell>
        </row>
        <row r="176">
          <cell r="A176">
            <v>0</v>
          </cell>
          <cell r="H176">
            <v>0</v>
          </cell>
        </row>
        <row r="177">
          <cell r="A177">
            <v>0</v>
          </cell>
          <cell r="H177">
            <v>0</v>
          </cell>
        </row>
        <row r="178">
          <cell r="A178" t="str">
            <v>04-03-130</v>
          </cell>
          <cell r="H178">
            <v>610612</v>
          </cell>
        </row>
        <row r="179">
          <cell r="A179" t="str">
            <v>04-03-130</v>
          </cell>
          <cell r="H179">
            <v>304544</v>
          </cell>
        </row>
        <row r="180">
          <cell r="A180" t="str">
            <v>04-03-130</v>
          </cell>
          <cell r="H180">
            <v>127809</v>
          </cell>
        </row>
        <row r="181">
          <cell r="A181" t="str">
            <v>04-03-130</v>
          </cell>
          <cell r="H181">
            <v>16788</v>
          </cell>
        </row>
        <row r="182">
          <cell r="A182" t="str">
            <v>04-03-130</v>
          </cell>
          <cell r="H182">
            <v>10911</v>
          </cell>
        </row>
        <row r="183">
          <cell r="A183" t="str">
            <v>04-03-130</v>
          </cell>
          <cell r="H183">
            <v>7979</v>
          </cell>
        </row>
        <row r="184">
          <cell r="A184" t="str">
            <v>04-03-130</v>
          </cell>
          <cell r="H184">
            <v>130000</v>
          </cell>
        </row>
        <row r="185">
          <cell r="A185" t="str">
            <v>04-03-130</v>
          </cell>
          <cell r="H185">
            <v>6773</v>
          </cell>
        </row>
        <row r="186">
          <cell r="A186" t="str">
            <v>04-03-130</v>
          </cell>
          <cell r="H186">
            <v>1704</v>
          </cell>
        </row>
        <row r="187">
          <cell r="A187" t="str">
            <v>04-03-130</v>
          </cell>
          <cell r="H187">
            <v>4104</v>
          </cell>
        </row>
        <row r="188">
          <cell r="A188">
            <v>0</v>
          </cell>
          <cell r="H188">
            <v>0</v>
          </cell>
        </row>
        <row r="189">
          <cell r="A189">
            <v>0</v>
          </cell>
          <cell r="H189">
            <v>0</v>
          </cell>
        </row>
        <row r="190">
          <cell r="A190" t="str">
            <v>04-04-040</v>
          </cell>
          <cell r="H190">
            <v>449907</v>
          </cell>
        </row>
        <row r="191">
          <cell r="A191" t="str">
            <v>04-04-040</v>
          </cell>
          <cell r="H191">
            <v>304544</v>
          </cell>
        </row>
        <row r="192">
          <cell r="A192" t="str">
            <v>04-04-040</v>
          </cell>
          <cell r="H192">
            <v>6612</v>
          </cell>
        </row>
        <row r="193">
          <cell r="A193" t="str">
            <v>04-04-040</v>
          </cell>
          <cell r="H193">
            <v>14323</v>
          </cell>
        </row>
        <row r="194">
          <cell r="A194" t="str">
            <v>04-04-040</v>
          </cell>
          <cell r="H194">
            <v>4204</v>
          </cell>
        </row>
        <row r="195">
          <cell r="A195" t="str">
            <v>04-04-040</v>
          </cell>
          <cell r="H195">
            <v>7979</v>
          </cell>
        </row>
        <row r="196">
          <cell r="A196" t="str">
            <v>04-04-040</v>
          </cell>
          <cell r="H196">
            <v>96800</v>
          </cell>
        </row>
        <row r="197">
          <cell r="A197" t="str">
            <v>04-04-040</v>
          </cell>
          <cell r="H197">
            <v>6773</v>
          </cell>
        </row>
        <row r="198">
          <cell r="A198" t="str">
            <v>04-04-040</v>
          </cell>
          <cell r="H198">
            <v>4273</v>
          </cell>
        </row>
        <row r="199">
          <cell r="A199" t="str">
            <v>04-04-040</v>
          </cell>
          <cell r="H199">
            <v>1291</v>
          </cell>
        </row>
        <row r="200">
          <cell r="A200" t="str">
            <v>04-04-040</v>
          </cell>
          <cell r="H200">
            <v>3108</v>
          </cell>
        </row>
        <row r="201">
          <cell r="A201">
            <v>0</v>
          </cell>
          <cell r="H201">
            <v>0</v>
          </cell>
        </row>
        <row r="202">
          <cell r="A202">
            <v>0</v>
          </cell>
          <cell r="H202">
            <v>0</v>
          </cell>
        </row>
        <row r="203">
          <cell r="A203" t="str">
            <v>04-05-005</v>
          </cell>
          <cell r="H203">
            <v>64968</v>
          </cell>
        </row>
        <row r="204">
          <cell r="A204" t="str">
            <v>04-05-005</v>
          </cell>
          <cell r="H204">
            <v>31905</v>
          </cell>
        </row>
        <row r="205">
          <cell r="A205" t="str">
            <v>04-05-005</v>
          </cell>
          <cell r="H205">
            <v>6667</v>
          </cell>
        </row>
        <row r="206">
          <cell r="A206" t="str">
            <v>04-05-005</v>
          </cell>
          <cell r="H206">
            <v>8312</v>
          </cell>
        </row>
        <row r="207">
          <cell r="A207" t="str">
            <v>04-05-005</v>
          </cell>
          <cell r="H207">
            <v>16200</v>
          </cell>
        </row>
        <row r="208">
          <cell r="A208" t="str">
            <v>04-05-005</v>
          </cell>
          <cell r="H208">
            <v>710</v>
          </cell>
        </row>
        <row r="209">
          <cell r="A209" t="str">
            <v>04-05-005</v>
          </cell>
          <cell r="H209">
            <v>455</v>
          </cell>
        </row>
        <row r="210">
          <cell r="A210" t="str">
            <v>04-05-005</v>
          </cell>
          <cell r="H210">
            <v>211</v>
          </cell>
        </row>
        <row r="211">
          <cell r="A211" t="str">
            <v>04-05-005</v>
          </cell>
          <cell r="H211">
            <v>508</v>
          </cell>
        </row>
        <row r="212">
          <cell r="A212">
            <v>0</v>
          </cell>
          <cell r="H212">
            <v>0</v>
          </cell>
        </row>
        <row r="213">
          <cell r="A213">
            <v>0</v>
          </cell>
          <cell r="H213">
            <v>0</v>
          </cell>
        </row>
        <row r="214">
          <cell r="A214" t="str">
            <v>04-05-010</v>
          </cell>
          <cell r="H214">
            <v>91699</v>
          </cell>
        </row>
        <row r="215">
          <cell r="A215" t="str">
            <v>04-05-010</v>
          </cell>
          <cell r="H215">
            <v>63955</v>
          </cell>
        </row>
        <row r="216">
          <cell r="A216" t="str">
            <v>04-05-010</v>
          </cell>
          <cell r="H216">
            <v>2551</v>
          </cell>
        </row>
        <row r="217">
          <cell r="A217" t="str">
            <v>04-05-010</v>
          </cell>
          <cell r="H217">
            <v>4176</v>
          </cell>
        </row>
        <row r="218">
          <cell r="A218" t="str">
            <v>04-05-010</v>
          </cell>
          <cell r="H218">
            <v>90</v>
          </cell>
        </row>
        <row r="219">
          <cell r="A219" t="str">
            <v>04-05-010</v>
          </cell>
          <cell r="H219">
            <v>470</v>
          </cell>
        </row>
        <row r="220">
          <cell r="A220" t="str">
            <v>04-05-010</v>
          </cell>
          <cell r="H220">
            <v>18200</v>
          </cell>
        </row>
        <row r="221">
          <cell r="A221" t="str">
            <v>04-05-010</v>
          </cell>
          <cell r="H221">
            <v>1423</v>
          </cell>
        </row>
        <row r="222">
          <cell r="A222" t="str">
            <v>04-05-010</v>
          </cell>
          <cell r="H222">
            <v>245</v>
          </cell>
        </row>
        <row r="223">
          <cell r="A223" t="str">
            <v>04-05-010</v>
          </cell>
          <cell r="H223">
            <v>589</v>
          </cell>
        </row>
        <row r="224">
          <cell r="A224">
            <v>0</v>
          </cell>
          <cell r="H224">
            <v>0</v>
          </cell>
        </row>
        <row r="225">
          <cell r="A225">
            <v>0</v>
          </cell>
          <cell r="H225">
            <v>0</v>
          </cell>
        </row>
        <row r="226">
          <cell r="A226" t="str">
            <v>04-05-030</v>
          </cell>
          <cell r="H226">
            <v>82202</v>
          </cell>
        </row>
        <row r="227">
          <cell r="A227" t="str">
            <v>04-05-030</v>
          </cell>
          <cell r="H227">
            <v>62649</v>
          </cell>
        </row>
        <row r="228">
          <cell r="A228" t="str">
            <v>04-05-030</v>
          </cell>
          <cell r="H228">
            <v>665</v>
          </cell>
        </row>
        <row r="229">
          <cell r="A229" t="str">
            <v>04-05-030</v>
          </cell>
          <cell r="H229">
            <v>546</v>
          </cell>
        </row>
        <row r="230">
          <cell r="A230" t="str">
            <v>04-05-030</v>
          </cell>
          <cell r="H230">
            <v>16200</v>
          </cell>
        </row>
        <row r="231">
          <cell r="A231" t="str">
            <v>04-05-030</v>
          </cell>
          <cell r="H231">
            <v>1394</v>
          </cell>
        </row>
        <row r="232">
          <cell r="A232" t="str">
            <v>04-05-030</v>
          </cell>
          <cell r="H232">
            <v>220</v>
          </cell>
        </row>
        <row r="233">
          <cell r="A233" t="str">
            <v>04-05-030</v>
          </cell>
          <cell r="H233">
            <v>528</v>
          </cell>
        </row>
        <row r="234">
          <cell r="A234">
            <v>0</v>
          </cell>
          <cell r="H234">
            <v>0</v>
          </cell>
        </row>
        <row r="235">
          <cell r="A235">
            <v>0</v>
          </cell>
          <cell r="H235">
            <v>0</v>
          </cell>
        </row>
        <row r="236">
          <cell r="A236" t="str">
            <v>04-05-100</v>
          </cell>
          <cell r="H236">
            <v>119835</v>
          </cell>
        </row>
        <row r="237">
          <cell r="A237" t="str">
            <v>04-05-100</v>
          </cell>
          <cell r="H237">
            <v>97109</v>
          </cell>
        </row>
        <row r="238">
          <cell r="A238" t="str">
            <v>04-05-100</v>
          </cell>
          <cell r="H238">
            <v>98</v>
          </cell>
        </row>
        <row r="239">
          <cell r="A239" t="str">
            <v>04-05-100</v>
          </cell>
          <cell r="H239">
            <v>546</v>
          </cell>
        </row>
        <row r="240">
          <cell r="A240" t="str">
            <v>04-05-100</v>
          </cell>
          <cell r="H240">
            <v>19440</v>
          </cell>
        </row>
        <row r="241">
          <cell r="A241" t="str">
            <v>04-05-100</v>
          </cell>
          <cell r="H241">
            <v>1742</v>
          </cell>
        </row>
        <row r="242">
          <cell r="A242" t="str">
            <v>04-05-100</v>
          </cell>
          <cell r="H242">
            <v>264</v>
          </cell>
        </row>
        <row r="243">
          <cell r="A243" t="str">
            <v>04-05-100</v>
          </cell>
          <cell r="H243">
            <v>636</v>
          </cell>
        </row>
        <row r="244">
          <cell r="A244">
            <v>0</v>
          </cell>
          <cell r="H244">
            <v>0</v>
          </cell>
        </row>
        <row r="245">
          <cell r="A245">
            <v>0</v>
          </cell>
          <cell r="H245">
            <v>0</v>
          </cell>
        </row>
        <row r="246">
          <cell r="A246" t="str">
            <v>04-06-010</v>
          </cell>
          <cell r="H246">
            <v>749347</v>
          </cell>
        </row>
        <row r="247">
          <cell r="A247" t="str">
            <v>04-06-010</v>
          </cell>
          <cell r="H247">
            <v>304544</v>
          </cell>
        </row>
        <row r="248">
          <cell r="A248" t="str">
            <v>04-06-010</v>
          </cell>
          <cell r="H248">
            <v>7840</v>
          </cell>
        </row>
        <row r="249">
          <cell r="A249" t="str">
            <v>04-06-010</v>
          </cell>
          <cell r="H249">
            <v>19734</v>
          </cell>
        </row>
        <row r="250">
          <cell r="A250" t="str">
            <v>04-06-010</v>
          </cell>
          <cell r="H250">
            <v>124139</v>
          </cell>
        </row>
        <row r="251">
          <cell r="A251" t="str">
            <v>04-06-010</v>
          </cell>
          <cell r="H251">
            <v>13490</v>
          </cell>
        </row>
        <row r="252">
          <cell r="A252" t="str">
            <v>04-06-010</v>
          </cell>
          <cell r="H252">
            <v>48256</v>
          </cell>
        </row>
        <row r="253">
          <cell r="A253" t="str">
            <v>04-06-010</v>
          </cell>
          <cell r="H253">
            <v>36640</v>
          </cell>
        </row>
        <row r="254">
          <cell r="A254" t="str">
            <v>04-06-010</v>
          </cell>
          <cell r="H254">
            <v>6773</v>
          </cell>
        </row>
        <row r="255">
          <cell r="A255" t="str">
            <v>04-06-010</v>
          </cell>
          <cell r="H255">
            <v>180000</v>
          </cell>
        </row>
        <row r="256">
          <cell r="A256" t="str">
            <v>04-06-010</v>
          </cell>
          <cell r="H256">
            <v>2327</v>
          </cell>
        </row>
        <row r="257">
          <cell r="A257" t="str">
            <v>04-06-010</v>
          </cell>
          <cell r="H257">
            <v>5604</v>
          </cell>
        </row>
        <row r="258">
          <cell r="A258">
            <v>0</v>
          </cell>
          <cell r="H258">
            <v>0</v>
          </cell>
        </row>
        <row r="259">
          <cell r="A259">
            <v>0</v>
          </cell>
          <cell r="H259">
            <v>0</v>
          </cell>
        </row>
        <row r="260">
          <cell r="A260" t="str">
            <v>04-06-020</v>
          </cell>
          <cell r="H260">
            <v>756605</v>
          </cell>
        </row>
        <row r="261">
          <cell r="A261" t="str">
            <v>04-06-020</v>
          </cell>
          <cell r="H261">
            <v>304544</v>
          </cell>
        </row>
        <row r="262">
          <cell r="A262" t="str">
            <v>04-06-020</v>
          </cell>
          <cell r="H262">
            <v>7840</v>
          </cell>
        </row>
        <row r="263">
          <cell r="A263" t="str">
            <v>04-06-020</v>
          </cell>
          <cell r="H263">
            <v>19734</v>
          </cell>
        </row>
        <row r="264">
          <cell r="A264" t="str">
            <v>04-06-020</v>
          </cell>
          <cell r="H264">
            <v>107947</v>
          </cell>
        </row>
        <row r="265">
          <cell r="A265" t="str">
            <v>04-06-020</v>
          </cell>
          <cell r="H265">
            <v>48256</v>
          </cell>
        </row>
        <row r="266">
          <cell r="A266" t="str">
            <v>04-06-020</v>
          </cell>
          <cell r="H266">
            <v>36640</v>
          </cell>
        </row>
        <row r="267">
          <cell r="A267" t="str">
            <v>04-06-020</v>
          </cell>
          <cell r="H267">
            <v>36940</v>
          </cell>
        </row>
        <row r="268">
          <cell r="A268" t="str">
            <v>04-06-020</v>
          </cell>
          <cell r="H268">
            <v>6773</v>
          </cell>
        </row>
        <row r="269">
          <cell r="A269" t="str">
            <v>04-06-020</v>
          </cell>
          <cell r="H269">
            <v>180000</v>
          </cell>
        </row>
        <row r="270">
          <cell r="A270" t="str">
            <v>04-06-020</v>
          </cell>
          <cell r="H270">
            <v>2327</v>
          </cell>
        </row>
        <row r="271">
          <cell r="A271" t="str">
            <v>04-06-020</v>
          </cell>
          <cell r="H271">
            <v>5604</v>
          </cell>
        </row>
        <row r="272">
          <cell r="A272">
            <v>0</v>
          </cell>
          <cell r="H272">
            <v>0</v>
          </cell>
        </row>
        <row r="273">
          <cell r="A273">
            <v>0</v>
          </cell>
          <cell r="H273">
            <v>0</v>
          </cell>
        </row>
        <row r="274">
          <cell r="A274" t="str">
            <v>04-06-120</v>
          </cell>
          <cell r="H274">
            <v>79659</v>
          </cell>
        </row>
        <row r="275">
          <cell r="A275" t="str">
            <v>04-06-120</v>
          </cell>
          <cell r="H275">
            <v>35187</v>
          </cell>
        </row>
        <row r="276">
          <cell r="A276" t="str">
            <v>04-06-120</v>
          </cell>
          <cell r="H276">
            <v>8627</v>
          </cell>
        </row>
        <row r="277">
          <cell r="A277" t="str">
            <v>04-06-120</v>
          </cell>
          <cell r="H277">
            <v>5068</v>
          </cell>
        </row>
        <row r="278">
          <cell r="A278" t="str">
            <v>04-06-120</v>
          </cell>
          <cell r="H278">
            <v>590</v>
          </cell>
        </row>
        <row r="279">
          <cell r="A279" t="str">
            <v>04-06-120</v>
          </cell>
          <cell r="H279">
            <v>613</v>
          </cell>
        </row>
        <row r="280">
          <cell r="A280" t="str">
            <v>04-06-120</v>
          </cell>
          <cell r="H280">
            <v>17000</v>
          </cell>
        </row>
        <row r="281">
          <cell r="A281" t="str">
            <v>04-06-120</v>
          </cell>
          <cell r="H281">
            <v>5334</v>
          </cell>
        </row>
        <row r="282">
          <cell r="A282" t="str">
            <v>04-06-120</v>
          </cell>
          <cell r="H282">
            <v>3556</v>
          </cell>
        </row>
        <row r="283">
          <cell r="A283" t="str">
            <v>04-06-120</v>
          </cell>
          <cell r="H283">
            <v>1092</v>
          </cell>
        </row>
        <row r="284">
          <cell r="A284" t="str">
            <v>04-06-120</v>
          </cell>
          <cell r="H284">
            <v>290</v>
          </cell>
        </row>
        <row r="285">
          <cell r="A285" t="str">
            <v>04-06-120</v>
          </cell>
          <cell r="H285">
            <v>1143</v>
          </cell>
        </row>
        <row r="286">
          <cell r="A286" t="str">
            <v>04-06-120</v>
          </cell>
          <cell r="H286">
            <v>340</v>
          </cell>
        </row>
        <row r="287">
          <cell r="A287" t="str">
            <v>04-06-120</v>
          </cell>
          <cell r="H287">
            <v>819</v>
          </cell>
        </row>
        <row r="288">
          <cell r="A288">
            <v>0</v>
          </cell>
          <cell r="H288">
            <v>0</v>
          </cell>
        </row>
        <row r="289">
          <cell r="A289">
            <v>0</v>
          </cell>
          <cell r="H289">
            <v>0</v>
          </cell>
        </row>
        <row r="290">
          <cell r="A290" t="str">
            <v>04-06-200</v>
          </cell>
          <cell r="H290">
            <v>731194</v>
          </cell>
        </row>
        <row r="291">
          <cell r="A291" t="str">
            <v>04-06-200</v>
          </cell>
          <cell r="H291">
            <v>377643</v>
          </cell>
        </row>
        <row r="292">
          <cell r="A292" t="str">
            <v>04-06-200</v>
          </cell>
          <cell r="H292">
            <v>4704</v>
          </cell>
        </row>
        <row r="293">
          <cell r="A293" t="str">
            <v>04-06-200</v>
          </cell>
          <cell r="H293">
            <v>11840</v>
          </cell>
        </row>
        <row r="294">
          <cell r="A294" t="str">
            <v>04-06-200</v>
          </cell>
          <cell r="H294">
            <v>64768</v>
          </cell>
        </row>
        <row r="295">
          <cell r="A295" t="str">
            <v>04-06-200</v>
          </cell>
          <cell r="H295">
            <v>28954</v>
          </cell>
        </row>
        <row r="296">
          <cell r="A296" t="str">
            <v>04-06-200</v>
          </cell>
          <cell r="H296">
            <v>21984</v>
          </cell>
        </row>
        <row r="297">
          <cell r="A297" t="str">
            <v>04-06-200</v>
          </cell>
          <cell r="H297">
            <v>26597</v>
          </cell>
        </row>
        <row r="298">
          <cell r="A298" t="str">
            <v>04-06-200</v>
          </cell>
          <cell r="H298">
            <v>6773</v>
          </cell>
        </row>
        <row r="299">
          <cell r="A299" t="str">
            <v>04-06-200</v>
          </cell>
          <cell r="H299">
            <v>180000</v>
          </cell>
        </row>
        <row r="300">
          <cell r="A300" t="str">
            <v>04-06-200</v>
          </cell>
          <cell r="H300">
            <v>2327</v>
          </cell>
        </row>
        <row r="301">
          <cell r="A301" t="str">
            <v>04-06-200</v>
          </cell>
          <cell r="H301">
            <v>5604</v>
          </cell>
        </row>
        <row r="302">
          <cell r="A302">
            <v>0</v>
          </cell>
          <cell r="H302">
            <v>0</v>
          </cell>
        </row>
        <row r="303">
          <cell r="A303">
            <v>0</v>
          </cell>
          <cell r="H303">
            <v>0</v>
          </cell>
        </row>
        <row r="304">
          <cell r="A304" t="str">
            <v>04-07-120</v>
          </cell>
          <cell r="H304">
            <v>816627</v>
          </cell>
        </row>
        <row r="305">
          <cell r="A305" t="str">
            <v>04-07-120</v>
          </cell>
          <cell r="H305">
            <v>298743</v>
          </cell>
        </row>
        <row r="306">
          <cell r="A306" t="str">
            <v>04-07-120</v>
          </cell>
          <cell r="H306">
            <v>3093</v>
          </cell>
        </row>
        <row r="307">
          <cell r="A307" t="str">
            <v>04-07-120</v>
          </cell>
          <cell r="H307">
            <v>3136</v>
          </cell>
        </row>
        <row r="308">
          <cell r="A308" t="str">
            <v>04-07-120</v>
          </cell>
          <cell r="H308">
            <v>12342</v>
          </cell>
        </row>
        <row r="309">
          <cell r="A309" t="str">
            <v>04-07-120</v>
          </cell>
          <cell r="H309">
            <v>94242</v>
          </cell>
        </row>
        <row r="310">
          <cell r="A310" t="str">
            <v>04-07-120</v>
          </cell>
          <cell r="H310">
            <v>4926</v>
          </cell>
        </row>
        <row r="311">
          <cell r="A311" t="str">
            <v>04-07-120</v>
          </cell>
          <cell r="H311">
            <v>4279</v>
          </cell>
        </row>
        <row r="312">
          <cell r="A312" t="str">
            <v>04-07-120</v>
          </cell>
          <cell r="H312">
            <v>445</v>
          </cell>
        </row>
        <row r="313">
          <cell r="A313" t="str">
            <v>04-07-120</v>
          </cell>
          <cell r="H313">
            <v>2981</v>
          </cell>
        </row>
        <row r="314">
          <cell r="A314" t="str">
            <v>04-07-120</v>
          </cell>
          <cell r="H314">
            <v>8347</v>
          </cell>
        </row>
        <row r="315">
          <cell r="A315" t="str">
            <v>04-07-120</v>
          </cell>
          <cell r="H315">
            <v>46319</v>
          </cell>
        </row>
        <row r="316">
          <cell r="A316" t="str">
            <v>04-07-120</v>
          </cell>
          <cell r="H316">
            <v>72277</v>
          </cell>
        </row>
        <row r="317">
          <cell r="A317" t="str">
            <v>04-07-120</v>
          </cell>
          <cell r="H317">
            <v>26802</v>
          </cell>
        </row>
        <row r="318">
          <cell r="A318" t="str">
            <v>04-07-120</v>
          </cell>
          <cell r="H318">
            <v>7973</v>
          </cell>
        </row>
        <row r="319">
          <cell r="A319" t="str">
            <v>04-07-120</v>
          </cell>
          <cell r="H319">
            <v>221000</v>
          </cell>
        </row>
        <row r="320">
          <cell r="A320" t="str">
            <v>04-07-120</v>
          </cell>
          <cell r="H320">
            <v>2852</v>
          </cell>
        </row>
        <row r="321">
          <cell r="A321" t="str">
            <v>04-07-120</v>
          </cell>
          <cell r="H321">
            <v>6870</v>
          </cell>
        </row>
        <row r="322">
          <cell r="A322">
            <v>0</v>
          </cell>
          <cell r="H322">
            <v>0</v>
          </cell>
        </row>
        <row r="323">
          <cell r="A323">
            <v>0</v>
          </cell>
          <cell r="H323">
            <v>0</v>
          </cell>
        </row>
        <row r="324">
          <cell r="A324" t="str">
            <v>04-07-200</v>
          </cell>
          <cell r="H324">
            <v>613971</v>
          </cell>
        </row>
        <row r="325">
          <cell r="A325" t="str">
            <v>04-07-200</v>
          </cell>
          <cell r="H325">
            <v>304544</v>
          </cell>
        </row>
        <row r="326">
          <cell r="A326" t="str">
            <v>04-07-200</v>
          </cell>
          <cell r="H326">
            <v>5880</v>
          </cell>
        </row>
        <row r="327">
          <cell r="A327" t="str">
            <v>04-07-200</v>
          </cell>
          <cell r="H327">
            <v>14800</v>
          </cell>
        </row>
        <row r="328">
          <cell r="A328" t="str">
            <v>04-07-200</v>
          </cell>
          <cell r="H328">
            <v>89056</v>
          </cell>
        </row>
        <row r="329">
          <cell r="A329" t="str">
            <v>04-07-200</v>
          </cell>
          <cell r="H329">
            <v>4987</v>
          </cell>
        </row>
        <row r="330">
          <cell r="A330" t="str">
            <v>04-07-200</v>
          </cell>
          <cell r="H330">
            <v>6773</v>
          </cell>
        </row>
        <row r="331">
          <cell r="A331" t="str">
            <v>04-07-200</v>
          </cell>
          <cell r="H331">
            <v>180000</v>
          </cell>
        </row>
        <row r="332">
          <cell r="A332" t="str">
            <v>04-07-200</v>
          </cell>
          <cell r="H332">
            <v>2327</v>
          </cell>
        </row>
        <row r="333">
          <cell r="A333" t="str">
            <v>04-07-200</v>
          </cell>
          <cell r="H333">
            <v>5604</v>
          </cell>
        </row>
        <row r="334">
          <cell r="A334">
            <v>0</v>
          </cell>
          <cell r="H334">
            <v>0</v>
          </cell>
        </row>
        <row r="335">
          <cell r="A335">
            <v>0</v>
          </cell>
          <cell r="H335">
            <v>0</v>
          </cell>
        </row>
        <row r="336">
          <cell r="A336" t="str">
            <v>04-08-100</v>
          </cell>
          <cell r="H336">
            <v>115177</v>
          </cell>
        </row>
        <row r="337">
          <cell r="A337" t="str">
            <v>04-08-100</v>
          </cell>
          <cell r="H337">
            <v>36546</v>
          </cell>
        </row>
        <row r="338">
          <cell r="A338" t="str">
            <v>04-08-100</v>
          </cell>
          <cell r="H338">
            <v>11300</v>
          </cell>
        </row>
        <row r="339">
          <cell r="A339" t="str">
            <v>04-08-100</v>
          </cell>
          <cell r="H339">
            <v>13187</v>
          </cell>
        </row>
        <row r="340">
          <cell r="A340" t="str">
            <v>04-08-100</v>
          </cell>
          <cell r="H340">
            <v>1177</v>
          </cell>
        </row>
        <row r="341">
          <cell r="A341" t="str">
            <v>04-08-100</v>
          </cell>
          <cell r="H341">
            <v>4038</v>
          </cell>
        </row>
        <row r="342">
          <cell r="A342" t="str">
            <v>04-08-100</v>
          </cell>
          <cell r="H342">
            <v>22108</v>
          </cell>
        </row>
        <row r="343">
          <cell r="A343" t="str">
            <v>04-08-100</v>
          </cell>
          <cell r="H343">
            <v>1037</v>
          </cell>
        </row>
        <row r="344">
          <cell r="A344" t="str">
            <v>04-08-100</v>
          </cell>
          <cell r="H344">
            <v>813</v>
          </cell>
        </row>
        <row r="345">
          <cell r="A345" t="str">
            <v>04-08-100</v>
          </cell>
          <cell r="H345">
            <v>23920</v>
          </cell>
        </row>
        <row r="346">
          <cell r="A346" t="str">
            <v>04-08-100</v>
          </cell>
          <cell r="H346">
            <v>309</v>
          </cell>
        </row>
        <row r="347">
          <cell r="A347" t="str">
            <v>04-08-100</v>
          </cell>
          <cell r="H347">
            <v>742</v>
          </cell>
        </row>
        <row r="348">
          <cell r="A348">
            <v>0</v>
          </cell>
          <cell r="H348">
            <v>0</v>
          </cell>
        </row>
        <row r="349">
          <cell r="A349">
            <v>0</v>
          </cell>
          <cell r="H349">
            <v>0</v>
          </cell>
        </row>
        <row r="350">
          <cell r="A350" t="str">
            <v>04-08-110</v>
          </cell>
          <cell r="H350">
            <v>77003</v>
          </cell>
        </row>
        <row r="351">
          <cell r="A351" t="str">
            <v>04-08-110</v>
          </cell>
          <cell r="H351">
            <v>30455</v>
          </cell>
        </row>
        <row r="352">
          <cell r="A352" t="str">
            <v>04-08-110</v>
          </cell>
          <cell r="H352">
            <v>815</v>
          </cell>
        </row>
        <row r="353">
          <cell r="A353" t="str">
            <v>04-08-110</v>
          </cell>
          <cell r="H353">
            <v>440</v>
          </cell>
        </row>
        <row r="354">
          <cell r="A354" t="str">
            <v>04-08-110</v>
          </cell>
          <cell r="H354">
            <v>2099</v>
          </cell>
        </row>
        <row r="355">
          <cell r="A355" t="str">
            <v>04-08-110</v>
          </cell>
          <cell r="H355">
            <v>9149</v>
          </cell>
        </row>
        <row r="356">
          <cell r="A356" t="str">
            <v>04-08-110</v>
          </cell>
          <cell r="H356">
            <v>1459</v>
          </cell>
        </row>
        <row r="357">
          <cell r="A357" t="str">
            <v>04-08-110</v>
          </cell>
          <cell r="H357">
            <v>493</v>
          </cell>
        </row>
        <row r="358">
          <cell r="A358" t="str">
            <v>04-08-110</v>
          </cell>
          <cell r="H358">
            <v>6450</v>
          </cell>
        </row>
        <row r="359">
          <cell r="A359" t="str">
            <v>04-08-110</v>
          </cell>
          <cell r="H359">
            <v>678</v>
          </cell>
        </row>
        <row r="360">
          <cell r="A360" t="str">
            <v>04-08-110</v>
          </cell>
          <cell r="H360">
            <v>23920</v>
          </cell>
        </row>
        <row r="361">
          <cell r="A361" t="str">
            <v>04-08-110</v>
          </cell>
          <cell r="H361">
            <v>307</v>
          </cell>
        </row>
        <row r="362">
          <cell r="A362" t="str">
            <v>04-08-110</v>
          </cell>
          <cell r="H362">
            <v>738</v>
          </cell>
        </row>
        <row r="363">
          <cell r="A363">
            <v>0</v>
          </cell>
          <cell r="H363">
            <v>0</v>
          </cell>
        </row>
        <row r="364">
          <cell r="A364">
            <v>0</v>
          </cell>
          <cell r="H364">
            <v>0</v>
          </cell>
        </row>
        <row r="365">
          <cell r="A365" t="str">
            <v>04-08-120</v>
          </cell>
          <cell r="H365">
            <v>115621</v>
          </cell>
        </row>
        <row r="366">
          <cell r="A366" t="str">
            <v>04-08-120</v>
          </cell>
          <cell r="H366">
            <v>45682</v>
          </cell>
        </row>
        <row r="367">
          <cell r="A367" t="str">
            <v>04-08-120</v>
          </cell>
          <cell r="H367">
            <v>11741</v>
          </cell>
        </row>
        <row r="368">
          <cell r="A368" t="str">
            <v>04-08-120</v>
          </cell>
          <cell r="H368">
            <v>1018</v>
          </cell>
        </row>
        <row r="369">
          <cell r="A369" t="str">
            <v>04-08-120</v>
          </cell>
          <cell r="H369">
            <v>1596</v>
          </cell>
        </row>
        <row r="370">
          <cell r="A370" t="str">
            <v>04-08-120</v>
          </cell>
          <cell r="H370">
            <v>22108</v>
          </cell>
        </row>
        <row r="371">
          <cell r="A371" t="str">
            <v>04-08-120</v>
          </cell>
          <cell r="H371">
            <v>31096</v>
          </cell>
        </row>
        <row r="372">
          <cell r="A372" t="str">
            <v>04-08-120</v>
          </cell>
          <cell r="H372">
            <v>1016</v>
          </cell>
        </row>
        <row r="373">
          <cell r="A373" t="str">
            <v>04-08-120</v>
          </cell>
          <cell r="H373">
            <v>400</v>
          </cell>
        </row>
        <row r="374">
          <cell r="A374" t="str">
            <v>04-08-120</v>
          </cell>
          <cell r="H374">
            <v>964</v>
          </cell>
        </row>
        <row r="375">
          <cell r="A375">
            <v>0</v>
          </cell>
          <cell r="H375">
            <v>0</v>
          </cell>
        </row>
        <row r="376">
          <cell r="A376">
            <v>0</v>
          </cell>
          <cell r="H376">
            <v>0</v>
          </cell>
        </row>
        <row r="377">
          <cell r="A377" t="str">
            <v>04-08-130</v>
          </cell>
          <cell r="H377">
            <v>115032</v>
          </cell>
        </row>
        <row r="378">
          <cell r="A378" t="str">
            <v>04-08-130</v>
          </cell>
          <cell r="H378">
            <v>56647</v>
          </cell>
        </row>
        <row r="379">
          <cell r="A379" t="str">
            <v>04-08-130</v>
          </cell>
          <cell r="H379">
            <v>10209</v>
          </cell>
        </row>
        <row r="380">
          <cell r="A380" t="str">
            <v>04-08-130</v>
          </cell>
          <cell r="H380">
            <v>11946</v>
          </cell>
        </row>
        <row r="381">
          <cell r="A381" t="str">
            <v>04-08-130</v>
          </cell>
          <cell r="H381">
            <v>1198</v>
          </cell>
        </row>
        <row r="382">
          <cell r="A382" t="str">
            <v>04-08-130</v>
          </cell>
          <cell r="H382">
            <v>1556</v>
          </cell>
        </row>
        <row r="383">
          <cell r="A383" t="str">
            <v>04-08-130</v>
          </cell>
          <cell r="H383">
            <v>1016</v>
          </cell>
        </row>
        <row r="384">
          <cell r="A384" t="str">
            <v>04-08-130</v>
          </cell>
          <cell r="H384">
            <v>31096</v>
          </cell>
        </row>
        <row r="385">
          <cell r="A385" t="str">
            <v>04-08-130</v>
          </cell>
          <cell r="H385">
            <v>400</v>
          </cell>
        </row>
        <row r="386">
          <cell r="A386" t="str">
            <v>04-08-130</v>
          </cell>
          <cell r="H386">
            <v>964</v>
          </cell>
        </row>
        <row r="387">
          <cell r="A387">
            <v>0</v>
          </cell>
          <cell r="H387">
            <v>0</v>
          </cell>
        </row>
        <row r="388">
          <cell r="A388">
            <v>0</v>
          </cell>
          <cell r="H388">
            <v>0</v>
          </cell>
        </row>
        <row r="389">
          <cell r="A389" t="str">
            <v>04-08-500</v>
          </cell>
          <cell r="H389">
            <v>118418</v>
          </cell>
        </row>
        <row r="390">
          <cell r="A390" t="str">
            <v>04-08-500</v>
          </cell>
          <cell r="H390">
            <v>44326</v>
          </cell>
        </row>
        <row r="391">
          <cell r="A391" t="str">
            <v>04-08-500</v>
          </cell>
          <cell r="H391">
            <v>10516</v>
          </cell>
        </row>
        <row r="392">
          <cell r="A392" t="str">
            <v>04-08-500</v>
          </cell>
          <cell r="H392">
            <v>4008</v>
          </cell>
        </row>
        <row r="393">
          <cell r="A393" t="str">
            <v>04-08-500</v>
          </cell>
          <cell r="H393">
            <v>23827</v>
          </cell>
        </row>
        <row r="394">
          <cell r="A394" t="str">
            <v>04-08-500</v>
          </cell>
          <cell r="H394">
            <v>1159</v>
          </cell>
        </row>
        <row r="395">
          <cell r="A395" t="str">
            <v>04-08-500</v>
          </cell>
          <cell r="H395">
            <v>944</v>
          </cell>
        </row>
        <row r="396">
          <cell r="A396" t="str">
            <v>04-08-500</v>
          </cell>
          <cell r="H396">
            <v>26000</v>
          </cell>
        </row>
        <row r="397">
          <cell r="A397" t="str">
            <v>04-08-500</v>
          </cell>
          <cell r="H397">
            <v>5105</v>
          </cell>
        </row>
        <row r="398">
          <cell r="A398" t="str">
            <v>04-08-500</v>
          </cell>
          <cell r="H398">
            <v>400</v>
          </cell>
        </row>
        <row r="399">
          <cell r="A399" t="str">
            <v>04-08-500</v>
          </cell>
          <cell r="H399">
            <v>986</v>
          </cell>
        </row>
        <row r="400">
          <cell r="A400" t="str">
            <v>04-08-500</v>
          </cell>
          <cell r="H400">
            <v>337</v>
          </cell>
        </row>
        <row r="401">
          <cell r="A401" t="str">
            <v>04-08-500</v>
          </cell>
          <cell r="H401">
            <v>810</v>
          </cell>
        </row>
        <row r="402">
          <cell r="A402">
            <v>0</v>
          </cell>
          <cell r="H402">
            <v>0</v>
          </cell>
        </row>
        <row r="403">
          <cell r="A403">
            <v>0</v>
          </cell>
          <cell r="H403">
            <v>0</v>
          </cell>
        </row>
        <row r="404">
          <cell r="A404" t="str">
            <v>04-08-550</v>
          </cell>
          <cell r="H404">
            <v>133677</v>
          </cell>
        </row>
        <row r="405">
          <cell r="A405" t="str">
            <v>04-08-550</v>
          </cell>
          <cell r="H405">
            <v>52384</v>
          </cell>
        </row>
        <row r="406">
          <cell r="A406" t="str">
            <v>04-08-550</v>
          </cell>
          <cell r="H406">
            <v>10414</v>
          </cell>
        </row>
        <row r="407">
          <cell r="A407" t="str">
            <v>04-08-550</v>
          </cell>
          <cell r="H407">
            <v>3227</v>
          </cell>
        </row>
        <row r="408">
          <cell r="A408" t="str">
            <v>04-08-550</v>
          </cell>
          <cell r="H408">
            <v>32456</v>
          </cell>
        </row>
        <row r="409">
          <cell r="A409" t="str">
            <v>04-08-550</v>
          </cell>
          <cell r="H409">
            <v>1164</v>
          </cell>
        </row>
        <row r="410">
          <cell r="A410" t="str">
            <v>04-08-550</v>
          </cell>
          <cell r="H410">
            <v>193</v>
          </cell>
        </row>
        <row r="411">
          <cell r="A411" t="str">
            <v>04-08-550</v>
          </cell>
          <cell r="H411">
            <v>26000</v>
          </cell>
        </row>
        <row r="412">
          <cell r="A412" t="str">
            <v>04-08-550</v>
          </cell>
          <cell r="H412">
            <v>5120</v>
          </cell>
        </row>
        <row r="413">
          <cell r="A413" t="str">
            <v>04-08-550</v>
          </cell>
          <cell r="H413">
            <v>400</v>
          </cell>
        </row>
        <row r="414">
          <cell r="A414" t="str">
            <v>04-08-550</v>
          </cell>
          <cell r="H414">
            <v>1165</v>
          </cell>
        </row>
        <row r="415">
          <cell r="A415" t="str">
            <v>04-08-550</v>
          </cell>
          <cell r="H415">
            <v>339</v>
          </cell>
        </row>
        <row r="416">
          <cell r="A416" t="str">
            <v>04-08-550</v>
          </cell>
          <cell r="H416">
            <v>815</v>
          </cell>
        </row>
        <row r="417">
          <cell r="A417">
            <v>0</v>
          </cell>
          <cell r="H417">
            <v>0</v>
          </cell>
        </row>
        <row r="418">
          <cell r="A418">
            <v>0</v>
          </cell>
          <cell r="H418">
            <v>0</v>
          </cell>
        </row>
        <row r="419">
          <cell r="A419" t="str">
            <v>04-08-600</v>
          </cell>
          <cell r="H419">
            <v>1110960</v>
          </cell>
        </row>
        <row r="420">
          <cell r="A420" t="str">
            <v>04-08-600</v>
          </cell>
          <cell r="H420">
            <v>304544</v>
          </cell>
        </row>
        <row r="421">
          <cell r="A421" t="str">
            <v>04-08-600</v>
          </cell>
          <cell r="H421">
            <v>135330</v>
          </cell>
        </row>
        <row r="422">
          <cell r="A422" t="str">
            <v>04-08-600</v>
          </cell>
          <cell r="H422">
            <v>138378</v>
          </cell>
        </row>
        <row r="423">
          <cell r="A423" t="str">
            <v>04-08-600</v>
          </cell>
          <cell r="H423">
            <v>13033</v>
          </cell>
        </row>
        <row r="424">
          <cell r="A424" t="str">
            <v>04-08-600</v>
          </cell>
          <cell r="H424">
            <v>9974</v>
          </cell>
        </row>
        <row r="425">
          <cell r="A425" t="str">
            <v>04-08-600</v>
          </cell>
          <cell r="H425">
            <v>273000</v>
          </cell>
        </row>
        <row r="426">
          <cell r="A426" t="str">
            <v>04-08-600</v>
          </cell>
          <cell r="H426">
            <v>218049</v>
          </cell>
        </row>
        <row r="427">
          <cell r="A427" t="str">
            <v>04-08-600</v>
          </cell>
          <cell r="H427">
            <v>6773</v>
          </cell>
        </row>
        <row r="428">
          <cell r="A428" t="str">
            <v>04-08-600</v>
          </cell>
          <cell r="H428">
            <v>3485</v>
          </cell>
        </row>
        <row r="429">
          <cell r="A429" t="str">
            <v>04-08-600</v>
          </cell>
          <cell r="H429">
            <v>8394</v>
          </cell>
        </row>
        <row r="430">
          <cell r="A430">
            <v>0</v>
          </cell>
          <cell r="H430">
            <v>0</v>
          </cell>
        </row>
        <row r="431">
          <cell r="A431">
            <v>0</v>
          </cell>
          <cell r="H431">
            <v>0</v>
          </cell>
        </row>
        <row r="432">
          <cell r="A432" t="str">
            <v>04-08-610</v>
          </cell>
          <cell r="H432">
            <v>1129019</v>
          </cell>
        </row>
        <row r="433">
          <cell r="A433" t="str">
            <v>04-08-610</v>
          </cell>
          <cell r="H433">
            <v>304544</v>
          </cell>
        </row>
        <row r="434">
          <cell r="A434" t="str">
            <v>04-08-610</v>
          </cell>
          <cell r="H434">
            <v>47594</v>
          </cell>
        </row>
        <row r="435">
          <cell r="A435" t="str">
            <v>04-08-610</v>
          </cell>
          <cell r="H435">
            <v>63905</v>
          </cell>
        </row>
        <row r="436">
          <cell r="A436" t="str">
            <v>04-08-610</v>
          </cell>
          <cell r="H436">
            <v>8980</v>
          </cell>
        </row>
        <row r="437">
          <cell r="A437" t="str">
            <v>04-08-610</v>
          </cell>
          <cell r="H437">
            <v>9974</v>
          </cell>
        </row>
        <row r="438">
          <cell r="A438" t="str">
            <v>04-08-610</v>
          </cell>
          <cell r="H438">
            <v>299284</v>
          </cell>
        </row>
        <row r="439">
          <cell r="A439" t="str">
            <v>04-08-610</v>
          </cell>
          <cell r="H439">
            <v>210000</v>
          </cell>
        </row>
        <row r="440">
          <cell r="A440" t="str">
            <v>04-08-610</v>
          </cell>
          <cell r="H440">
            <v>168761</v>
          </cell>
        </row>
        <row r="441">
          <cell r="A441" t="str">
            <v>04-08-610</v>
          </cell>
          <cell r="H441">
            <v>6773</v>
          </cell>
        </row>
        <row r="442">
          <cell r="A442" t="str">
            <v>04-08-610</v>
          </cell>
          <cell r="H442">
            <v>2700</v>
          </cell>
        </row>
        <row r="443">
          <cell r="A443" t="str">
            <v>04-08-610</v>
          </cell>
          <cell r="H443">
            <v>6504</v>
          </cell>
        </row>
        <row r="444">
          <cell r="A444">
            <v>0</v>
          </cell>
          <cell r="H444">
            <v>0</v>
          </cell>
        </row>
        <row r="445">
          <cell r="A445">
            <v>0</v>
          </cell>
          <cell r="H445">
            <v>0</v>
          </cell>
        </row>
        <row r="446">
          <cell r="A446" t="str">
            <v>04-08-900</v>
          </cell>
          <cell r="H446">
            <v>1278164</v>
          </cell>
        </row>
        <row r="447">
          <cell r="A447" t="str">
            <v>04-08-900</v>
          </cell>
          <cell r="H447">
            <v>304544</v>
          </cell>
        </row>
        <row r="448">
          <cell r="A448" t="str">
            <v>04-08-900</v>
          </cell>
          <cell r="H448">
            <v>125502</v>
          </cell>
        </row>
        <row r="449">
          <cell r="A449" t="str">
            <v>04-08-900</v>
          </cell>
          <cell r="H449">
            <v>302317</v>
          </cell>
        </row>
        <row r="450">
          <cell r="A450" t="str">
            <v>04-08-900</v>
          </cell>
          <cell r="H450">
            <v>15654</v>
          </cell>
        </row>
        <row r="451">
          <cell r="A451" t="str">
            <v>04-08-900</v>
          </cell>
          <cell r="H451">
            <v>9974</v>
          </cell>
        </row>
        <row r="452">
          <cell r="A452" t="str">
            <v>04-08-900</v>
          </cell>
          <cell r="H452">
            <v>210000</v>
          </cell>
        </row>
        <row r="453">
          <cell r="A453" t="str">
            <v>04-08-900</v>
          </cell>
          <cell r="H453">
            <v>294196</v>
          </cell>
        </row>
        <row r="454">
          <cell r="A454" t="str">
            <v>04-08-900</v>
          </cell>
          <cell r="H454">
            <v>6773</v>
          </cell>
        </row>
        <row r="455">
          <cell r="A455" t="str">
            <v>04-08-900</v>
          </cell>
          <cell r="H455">
            <v>2700</v>
          </cell>
        </row>
        <row r="456">
          <cell r="A456" t="str">
            <v>04-08-900</v>
          </cell>
          <cell r="H456">
            <v>6504</v>
          </cell>
        </row>
        <row r="457">
          <cell r="A457">
            <v>0</v>
          </cell>
          <cell r="H457">
            <v>0</v>
          </cell>
        </row>
        <row r="458">
          <cell r="A458">
            <v>0</v>
          </cell>
          <cell r="H458">
            <v>0</v>
          </cell>
        </row>
        <row r="459">
          <cell r="A459" t="str">
            <v>04-10-010</v>
          </cell>
          <cell r="H459">
            <v>834706</v>
          </cell>
        </row>
        <row r="460">
          <cell r="A460" t="str">
            <v>04-10-010</v>
          </cell>
          <cell r="H460">
            <v>304544</v>
          </cell>
        </row>
        <row r="461">
          <cell r="A461" t="str">
            <v>04-10-010</v>
          </cell>
          <cell r="H461">
            <v>40835</v>
          </cell>
        </row>
        <row r="462">
          <cell r="A462" t="str">
            <v>04-10-010</v>
          </cell>
          <cell r="H462">
            <v>118006</v>
          </cell>
        </row>
        <row r="463">
          <cell r="A463" t="str">
            <v>04-10-010</v>
          </cell>
          <cell r="H463">
            <v>4188</v>
          </cell>
        </row>
        <row r="464">
          <cell r="A464" t="str">
            <v>04-10-010</v>
          </cell>
          <cell r="H464">
            <v>19711</v>
          </cell>
        </row>
        <row r="465">
          <cell r="A465" t="str">
            <v>04-10-010</v>
          </cell>
          <cell r="H465">
            <v>78704</v>
          </cell>
        </row>
        <row r="466">
          <cell r="A466" t="str">
            <v>04-10-010</v>
          </cell>
          <cell r="H466">
            <v>251000</v>
          </cell>
        </row>
        <row r="467">
          <cell r="A467" t="str">
            <v>04-10-010</v>
          </cell>
          <cell r="H467">
            <v>6773</v>
          </cell>
        </row>
        <row r="468">
          <cell r="A468" t="str">
            <v>04-10-010</v>
          </cell>
          <cell r="H468">
            <v>3211</v>
          </cell>
        </row>
        <row r="469">
          <cell r="A469" t="str">
            <v>04-10-010</v>
          </cell>
          <cell r="H469">
            <v>7734</v>
          </cell>
        </row>
        <row r="470">
          <cell r="A470">
            <v>0</v>
          </cell>
          <cell r="H470">
            <v>0</v>
          </cell>
        </row>
        <row r="471">
          <cell r="A471">
            <v>0</v>
          </cell>
          <cell r="H471">
            <v>0</v>
          </cell>
        </row>
        <row r="472">
          <cell r="A472" t="str">
            <v>04-10-020</v>
          </cell>
          <cell r="H472">
            <v>987231</v>
          </cell>
        </row>
        <row r="473">
          <cell r="A473" t="str">
            <v>04-10-020</v>
          </cell>
          <cell r="H473">
            <v>304544</v>
          </cell>
        </row>
        <row r="474">
          <cell r="A474" t="str">
            <v>04-10-020</v>
          </cell>
          <cell r="H474">
            <v>42277</v>
          </cell>
        </row>
        <row r="475">
          <cell r="A475" t="str">
            <v>04-10-020</v>
          </cell>
          <cell r="H475">
            <v>183428</v>
          </cell>
        </row>
        <row r="476">
          <cell r="A476" t="str">
            <v>04-10-020</v>
          </cell>
          <cell r="H476">
            <v>8121</v>
          </cell>
        </row>
        <row r="477">
          <cell r="A477" t="str">
            <v>04-10-020</v>
          </cell>
          <cell r="H477">
            <v>27512</v>
          </cell>
        </row>
        <row r="478">
          <cell r="A478" t="str">
            <v>04-10-020</v>
          </cell>
          <cell r="H478">
            <v>152631</v>
          </cell>
        </row>
        <row r="479">
          <cell r="A479" t="str">
            <v>04-10-020</v>
          </cell>
          <cell r="H479">
            <v>251000</v>
          </cell>
        </row>
        <row r="480">
          <cell r="A480" t="str">
            <v>04-10-020</v>
          </cell>
          <cell r="H480">
            <v>6773</v>
          </cell>
        </row>
        <row r="481">
          <cell r="A481" t="str">
            <v>04-10-020</v>
          </cell>
          <cell r="H481">
            <v>3211</v>
          </cell>
        </row>
        <row r="482">
          <cell r="A482" t="str">
            <v>04-10-020</v>
          </cell>
          <cell r="H482">
            <v>7734</v>
          </cell>
        </row>
        <row r="483">
          <cell r="A483">
            <v>0</v>
          </cell>
          <cell r="H483">
            <v>0</v>
          </cell>
        </row>
        <row r="484">
          <cell r="A484">
            <v>0</v>
          </cell>
          <cell r="H484">
            <v>0</v>
          </cell>
        </row>
        <row r="485">
          <cell r="A485" t="str">
            <v>05-01-010</v>
          </cell>
          <cell r="H485">
            <v>3793</v>
          </cell>
        </row>
        <row r="486">
          <cell r="A486" t="str">
            <v>05-01-010</v>
          </cell>
          <cell r="H486">
            <v>3346</v>
          </cell>
        </row>
        <row r="487">
          <cell r="A487" t="str">
            <v>05-01-010</v>
          </cell>
          <cell r="H487">
            <v>88</v>
          </cell>
        </row>
        <row r="488">
          <cell r="A488" t="str">
            <v>05-01-010</v>
          </cell>
          <cell r="H488">
            <v>270</v>
          </cell>
        </row>
        <row r="489">
          <cell r="A489" t="str">
            <v>05-01-010</v>
          </cell>
          <cell r="H489">
            <v>73</v>
          </cell>
        </row>
        <row r="490">
          <cell r="A490" t="str">
            <v>05-01-010</v>
          </cell>
          <cell r="H490">
            <v>5</v>
          </cell>
        </row>
        <row r="491">
          <cell r="A491" t="str">
            <v>05-01-010</v>
          </cell>
          <cell r="H491">
            <v>11</v>
          </cell>
        </row>
        <row r="492">
          <cell r="A492">
            <v>0</v>
          </cell>
          <cell r="H492">
            <v>0</v>
          </cell>
        </row>
        <row r="493">
          <cell r="A493">
            <v>0</v>
          </cell>
          <cell r="H493">
            <v>0</v>
          </cell>
        </row>
        <row r="494">
          <cell r="A494" t="str">
            <v>05-02-020</v>
          </cell>
          <cell r="H494">
            <v>4878</v>
          </cell>
        </row>
        <row r="495">
          <cell r="A495" t="str">
            <v>05-02-020</v>
          </cell>
          <cell r="H495">
            <v>4126</v>
          </cell>
        </row>
        <row r="496">
          <cell r="A496" t="str">
            <v>05-02-020</v>
          </cell>
          <cell r="H496">
            <v>148</v>
          </cell>
        </row>
        <row r="497">
          <cell r="A497" t="str">
            <v>05-02-020</v>
          </cell>
          <cell r="H497">
            <v>455</v>
          </cell>
        </row>
        <row r="498">
          <cell r="A498" t="str">
            <v>05-02-020</v>
          </cell>
          <cell r="H498">
            <v>123</v>
          </cell>
        </row>
        <row r="499">
          <cell r="A499" t="str">
            <v>05-02-020</v>
          </cell>
          <cell r="H499">
            <v>8</v>
          </cell>
        </row>
        <row r="500">
          <cell r="A500" t="str">
            <v>05-02-020</v>
          </cell>
          <cell r="H500">
            <v>18</v>
          </cell>
        </row>
        <row r="501">
          <cell r="A501">
            <v>0</v>
          </cell>
          <cell r="H501">
            <v>0</v>
          </cell>
        </row>
        <row r="502">
          <cell r="A502">
            <v>0</v>
          </cell>
          <cell r="H502">
            <v>0</v>
          </cell>
        </row>
        <row r="503">
          <cell r="A503" t="str">
            <v>05-02-030</v>
          </cell>
          <cell r="H503">
            <v>8660</v>
          </cell>
        </row>
        <row r="504">
          <cell r="A504" t="str">
            <v>05-02-030</v>
          </cell>
          <cell r="H504">
            <v>7328</v>
          </cell>
        </row>
        <row r="505">
          <cell r="A505" t="str">
            <v>05-02-030</v>
          </cell>
          <cell r="H505">
            <v>262</v>
          </cell>
        </row>
        <row r="506">
          <cell r="A506" t="str">
            <v>05-02-030</v>
          </cell>
          <cell r="H506">
            <v>808</v>
          </cell>
        </row>
        <row r="507">
          <cell r="A507" t="str">
            <v>05-02-030</v>
          </cell>
          <cell r="H507">
            <v>218</v>
          </cell>
        </row>
        <row r="508">
          <cell r="A508" t="str">
            <v>05-02-030</v>
          </cell>
          <cell r="H508">
            <v>13</v>
          </cell>
        </row>
        <row r="509">
          <cell r="A509" t="str">
            <v>05-02-030</v>
          </cell>
          <cell r="H509">
            <v>31</v>
          </cell>
        </row>
        <row r="510">
          <cell r="A510">
            <v>0</v>
          </cell>
          <cell r="H510">
            <v>0</v>
          </cell>
        </row>
        <row r="511">
          <cell r="A511">
            <v>0</v>
          </cell>
          <cell r="H511">
            <v>0</v>
          </cell>
        </row>
        <row r="512">
          <cell r="A512" t="str">
            <v>05-03-010</v>
          </cell>
          <cell r="H512">
            <v>7549</v>
          </cell>
        </row>
        <row r="513">
          <cell r="A513" t="str">
            <v>05-03-010</v>
          </cell>
          <cell r="H513">
            <v>7034</v>
          </cell>
        </row>
        <row r="514">
          <cell r="A514" t="str">
            <v>05-03-010</v>
          </cell>
          <cell r="H514">
            <v>102</v>
          </cell>
        </row>
        <row r="515">
          <cell r="A515" t="str">
            <v>05-03-010</v>
          </cell>
          <cell r="H515">
            <v>153</v>
          </cell>
        </row>
        <row r="516">
          <cell r="A516" t="str">
            <v>05-03-010</v>
          </cell>
          <cell r="H516">
            <v>248</v>
          </cell>
        </row>
        <row r="517">
          <cell r="A517" t="str">
            <v>05-03-010</v>
          </cell>
          <cell r="H517">
            <v>4</v>
          </cell>
        </row>
        <row r="518">
          <cell r="A518" t="str">
            <v>05-03-010</v>
          </cell>
          <cell r="H518">
            <v>8</v>
          </cell>
        </row>
        <row r="519">
          <cell r="A519">
            <v>0</v>
          </cell>
          <cell r="H519">
            <v>0</v>
          </cell>
        </row>
        <row r="520">
          <cell r="A520">
            <v>0</v>
          </cell>
          <cell r="H520">
            <v>0</v>
          </cell>
        </row>
        <row r="521">
          <cell r="A521" t="str">
            <v>05-03-110</v>
          </cell>
          <cell r="H521">
            <v>119426</v>
          </cell>
        </row>
        <row r="522">
          <cell r="A522" t="str">
            <v>05-03-110</v>
          </cell>
          <cell r="H522">
            <v>52114</v>
          </cell>
        </row>
        <row r="523">
          <cell r="A523" t="str">
            <v>05-03-110</v>
          </cell>
          <cell r="H523">
            <v>21510</v>
          </cell>
        </row>
        <row r="524">
          <cell r="A524" t="str">
            <v>05-03-110</v>
          </cell>
          <cell r="H524">
            <v>1480</v>
          </cell>
        </row>
        <row r="525">
          <cell r="A525" t="str">
            <v>05-03-110</v>
          </cell>
          <cell r="H525">
            <v>20320</v>
          </cell>
        </row>
        <row r="526">
          <cell r="A526" t="str">
            <v>05-03-110</v>
          </cell>
          <cell r="H526">
            <v>10157</v>
          </cell>
        </row>
        <row r="527">
          <cell r="A527" t="str">
            <v>05-03-110</v>
          </cell>
          <cell r="H527">
            <v>1903</v>
          </cell>
        </row>
        <row r="528">
          <cell r="A528" t="str">
            <v>05-03-110</v>
          </cell>
          <cell r="H528">
            <v>1535</v>
          </cell>
        </row>
        <row r="529">
          <cell r="A529" t="str">
            <v>05-03-110</v>
          </cell>
          <cell r="H529">
            <v>510</v>
          </cell>
        </row>
        <row r="530">
          <cell r="A530" t="str">
            <v>05-03-110</v>
          </cell>
          <cell r="H530">
            <v>941</v>
          </cell>
        </row>
        <row r="531">
          <cell r="A531" t="str">
            <v>05-03-110</v>
          </cell>
          <cell r="H531">
            <v>479</v>
          </cell>
        </row>
        <row r="532">
          <cell r="A532" t="str">
            <v>05-03-110</v>
          </cell>
          <cell r="H532">
            <v>7162</v>
          </cell>
        </row>
        <row r="533">
          <cell r="A533" t="str">
            <v>05-03-110</v>
          </cell>
          <cell r="H533">
            <v>386</v>
          </cell>
        </row>
        <row r="534">
          <cell r="A534" t="str">
            <v>05-03-110</v>
          </cell>
          <cell r="H534">
            <v>929</v>
          </cell>
        </row>
        <row r="535">
          <cell r="A535">
            <v>0</v>
          </cell>
          <cell r="H535">
            <v>0</v>
          </cell>
        </row>
        <row r="536">
          <cell r="A536">
            <v>0</v>
          </cell>
          <cell r="H536">
            <v>0</v>
          </cell>
        </row>
        <row r="537">
          <cell r="A537" t="str">
            <v>06-01-090</v>
          </cell>
          <cell r="H537">
            <v>39897</v>
          </cell>
        </row>
        <row r="538">
          <cell r="A538" t="str">
            <v>06-01-090</v>
          </cell>
          <cell r="H538">
            <v>13864</v>
          </cell>
        </row>
        <row r="539">
          <cell r="A539" t="str">
            <v>06-01-090</v>
          </cell>
          <cell r="H539">
            <v>3865</v>
          </cell>
        </row>
        <row r="540">
          <cell r="A540" t="str">
            <v>06-01-090</v>
          </cell>
          <cell r="H540">
            <v>133</v>
          </cell>
        </row>
        <row r="541">
          <cell r="A541" t="str">
            <v>06-01-090</v>
          </cell>
          <cell r="H541">
            <v>1164</v>
          </cell>
        </row>
        <row r="542">
          <cell r="A542" t="str">
            <v>06-01-090</v>
          </cell>
          <cell r="H542">
            <v>636</v>
          </cell>
        </row>
        <row r="543">
          <cell r="A543" t="str">
            <v>06-01-090</v>
          </cell>
          <cell r="H543">
            <v>17000</v>
          </cell>
        </row>
        <row r="544">
          <cell r="A544" t="str">
            <v>06-01-090</v>
          </cell>
          <cell r="H544">
            <v>1228</v>
          </cell>
        </row>
        <row r="545">
          <cell r="A545" t="str">
            <v>06-01-090</v>
          </cell>
          <cell r="H545">
            <v>85</v>
          </cell>
        </row>
        <row r="546">
          <cell r="A546" t="str">
            <v>06-01-090</v>
          </cell>
          <cell r="H546">
            <v>1143</v>
          </cell>
        </row>
        <row r="547">
          <cell r="A547" t="str">
            <v>06-01-090</v>
          </cell>
          <cell r="H547">
            <v>229</v>
          </cell>
        </row>
        <row r="548">
          <cell r="A548" t="str">
            <v>06-01-090</v>
          </cell>
          <cell r="H548">
            <v>550</v>
          </cell>
        </row>
        <row r="549">
          <cell r="A549">
            <v>0</v>
          </cell>
          <cell r="H549">
            <v>0</v>
          </cell>
        </row>
        <row r="550">
          <cell r="A550">
            <v>0</v>
          </cell>
          <cell r="H550">
            <v>0</v>
          </cell>
        </row>
        <row r="551">
          <cell r="A551" t="str">
            <v>06-01-100</v>
          </cell>
          <cell r="H551">
            <v>45005</v>
          </cell>
        </row>
        <row r="552">
          <cell r="A552" t="str">
            <v>06-01-100</v>
          </cell>
          <cell r="H552">
            <v>18182</v>
          </cell>
        </row>
        <row r="553">
          <cell r="A553" t="str">
            <v>06-01-100</v>
          </cell>
          <cell r="H553">
            <v>4638</v>
          </cell>
        </row>
        <row r="554">
          <cell r="A554" t="str">
            <v>06-01-100</v>
          </cell>
          <cell r="H554">
            <v>133</v>
          </cell>
        </row>
        <row r="555">
          <cell r="A555" t="str">
            <v>06-01-100</v>
          </cell>
          <cell r="H555">
            <v>1164</v>
          </cell>
        </row>
        <row r="556">
          <cell r="A556" t="str">
            <v>06-01-100</v>
          </cell>
          <cell r="H556">
            <v>636</v>
          </cell>
        </row>
        <row r="557">
          <cell r="A557" t="str">
            <v>06-01-100</v>
          </cell>
          <cell r="H557">
            <v>17000</v>
          </cell>
        </row>
        <row r="558">
          <cell r="A558" t="str">
            <v>06-01-100</v>
          </cell>
          <cell r="H558">
            <v>1228</v>
          </cell>
        </row>
        <row r="559">
          <cell r="A559" t="str">
            <v>06-01-100</v>
          </cell>
          <cell r="H559">
            <v>102</v>
          </cell>
        </row>
        <row r="560">
          <cell r="A560" t="str">
            <v>06-01-100</v>
          </cell>
          <cell r="H560">
            <v>1143</v>
          </cell>
        </row>
        <row r="561">
          <cell r="A561" t="str">
            <v>06-01-100</v>
          </cell>
          <cell r="H561">
            <v>229</v>
          </cell>
        </row>
        <row r="562">
          <cell r="A562" t="str">
            <v>06-01-100</v>
          </cell>
          <cell r="H562">
            <v>550</v>
          </cell>
        </row>
        <row r="563">
          <cell r="A563">
            <v>0</v>
          </cell>
          <cell r="H563">
            <v>0</v>
          </cell>
        </row>
        <row r="564">
          <cell r="A564">
            <v>0</v>
          </cell>
          <cell r="H564">
            <v>0</v>
          </cell>
        </row>
        <row r="565">
          <cell r="A565" t="str">
            <v>06-01-110</v>
          </cell>
          <cell r="H565">
            <v>49258</v>
          </cell>
        </row>
        <row r="566">
          <cell r="A566" t="str">
            <v>06-01-110</v>
          </cell>
          <cell r="H566">
            <v>21250</v>
          </cell>
        </row>
        <row r="567">
          <cell r="A567" t="str">
            <v>06-01-110</v>
          </cell>
          <cell r="H567">
            <v>5797</v>
          </cell>
        </row>
        <row r="568">
          <cell r="A568" t="str">
            <v>06-01-110</v>
          </cell>
          <cell r="H568">
            <v>133</v>
          </cell>
        </row>
        <row r="569">
          <cell r="A569" t="str">
            <v>06-01-110</v>
          </cell>
          <cell r="H569">
            <v>1164</v>
          </cell>
        </row>
        <row r="570">
          <cell r="A570" t="str">
            <v>06-01-110</v>
          </cell>
          <cell r="H570">
            <v>636</v>
          </cell>
        </row>
        <row r="571">
          <cell r="A571" t="str">
            <v>06-01-110</v>
          </cell>
          <cell r="H571">
            <v>17000</v>
          </cell>
        </row>
        <row r="572">
          <cell r="A572" t="str">
            <v>06-01-110</v>
          </cell>
          <cell r="H572">
            <v>1228</v>
          </cell>
        </row>
        <row r="573">
          <cell r="A573" t="str">
            <v>06-01-110</v>
          </cell>
          <cell r="H573">
            <v>127</v>
          </cell>
        </row>
        <row r="574">
          <cell r="A574" t="str">
            <v>06-01-110</v>
          </cell>
          <cell r="H574">
            <v>1143</v>
          </cell>
        </row>
        <row r="575">
          <cell r="A575" t="str">
            <v>06-01-110</v>
          </cell>
          <cell r="H575">
            <v>229</v>
          </cell>
        </row>
        <row r="576">
          <cell r="A576" t="str">
            <v>06-01-110</v>
          </cell>
          <cell r="H576">
            <v>551</v>
          </cell>
        </row>
        <row r="577">
          <cell r="A577">
            <v>0</v>
          </cell>
          <cell r="H577">
            <v>0</v>
          </cell>
        </row>
        <row r="578">
          <cell r="A578">
            <v>0</v>
          </cell>
          <cell r="H578">
            <v>0</v>
          </cell>
        </row>
        <row r="579">
          <cell r="A579" t="str">
            <v>06-01-120</v>
          </cell>
          <cell r="H579">
            <v>69531</v>
          </cell>
        </row>
        <row r="580">
          <cell r="A580" t="str">
            <v>06-01-120</v>
          </cell>
          <cell r="H580">
            <v>39546</v>
          </cell>
        </row>
        <row r="581">
          <cell r="A581" t="str">
            <v>06-01-120</v>
          </cell>
          <cell r="H581">
            <v>7729</v>
          </cell>
        </row>
        <row r="582">
          <cell r="A582" t="str">
            <v>06-01-120</v>
          </cell>
          <cell r="H582">
            <v>133</v>
          </cell>
        </row>
        <row r="583">
          <cell r="A583" t="str">
            <v>06-01-120</v>
          </cell>
          <cell r="H583">
            <v>1164</v>
          </cell>
        </row>
        <row r="584">
          <cell r="A584" t="str">
            <v>06-01-120</v>
          </cell>
          <cell r="H584">
            <v>636</v>
          </cell>
        </row>
        <row r="585">
          <cell r="A585" t="str">
            <v>06-01-120</v>
          </cell>
          <cell r="H585">
            <v>17000</v>
          </cell>
        </row>
        <row r="586">
          <cell r="A586" t="str">
            <v>06-01-120</v>
          </cell>
          <cell r="H586">
            <v>1228</v>
          </cell>
        </row>
        <row r="587">
          <cell r="A587" t="str">
            <v>06-01-120</v>
          </cell>
          <cell r="H587">
            <v>170</v>
          </cell>
        </row>
        <row r="588">
          <cell r="A588" t="str">
            <v>06-01-120</v>
          </cell>
          <cell r="H588">
            <v>1143</v>
          </cell>
        </row>
        <row r="589">
          <cell r="A589" t="str">
            <v>06-01-120</v>
          </cell>
          <cell r="H589">
            <v>230</v>
          </cell>
        </row>
        <row r="590">
          <cell r="A590" t="str">
            <v>06-01-120</v>
          </cell>
          <cell r="H590">
            <v>552</v>
          </cell>
        </row>
        <row r="591">
          <cell r="A591">
            <v>0</v>
          </cell>
          <cell r="H591">
            <v>0</v>
          </cell>
        </row>
        <row r="592">
          <cell r="A592">
            <v>0</v>
          </cell>
          <cell r="H592">
            <v>0</v>
          </cell>
        </row>
        <row r="593">
          <cell r="A593" t="str">
            <v>06-03-020</v>
          </cell>
          <cell r="H593">
            <v>50408</v>
          </cell>
        </row>
        <row r="594">
          <cell r="A594" t="str">
            <v>06-03-020</v>
          </cell>
          <cell r="H594">
            <v>38622</v>
          </cell>
        </row>
        <row r="595">
          <cell r="A595" t="str">
            <v>06-03-020</v>
          </cell>
          <cell r="H595">
            <v>7112</v>
          </cell>
        </row>
        <row r="596">
          <cell r="A596" t="str">
            <v>06-03-020</v>
          </cell>
          <cell r="H596">
            <v>3556</v>
          </cell>
        </row>
        <row r="597">
          <cell r="A597" t="str">
            <v>06-03-020</v>
          </cell>
          <cell r="H597">
            <v>664</v>
          </cell>
        </row>
        <row r="598">
          <cell r="A598" t="str">
            <v>06-03-020</v>
          </cell>
          <cell r="H598">
            <v>133</v>
          </cell>
        </row>
        <row r="599">
          <cell r="A599" t="str">
            <v>06-03-020</v>
          </cell>
          <cell r="H599">
            <v>321</v>
          </cell>
        </row>
        <row r="600">
          <cell r="A600">
            <v>0</v>
          </cell>
          <cell r="H600">
            <v>0</v>
          </cell>
        </row>
        <row r="601">
          <cell r="A601">
            <v>0</v>
          </cell>
          <cell r="H601">
            <v>0</v>
          </cell>
        </row>
        <row r="602">
          <cell r="A602" t="str">
            <v>06-03-030</v>
          </cell>
          <cell r="H602">
            <v>78463</v>
          </cell>
        </row>
        <row r="603">
          <cell r="A603" t="str">
            <v>06-03-030</v>
          </cell>
          <cell r="H603">
            <v>63182</v>
          </cell>
        </row>
        <row r="604">
          <cell r="A604" t="str">
            <v>06-03-030</v>
          </cell>
          <cell r="H604">
            <v>9347</v>
          </cell>
        </row>
        <row r="605">
          <cell r="A605" t="str">
            <v>06-03-030</v>
          </cell>
          <cell r="H605">
            <v>4674</v>
          </cell>
        </row>
        <row r="606">
          <cell r="A606" t="str">
            <v>06-03-030</v>
          </cell>
          <cell r="H606">
            <v>664</v>
          </cell>
        </row>
        <row r="607">
          <cell r="A607" t="str">
            <v>06-03-030</v>
          </cell>
          <cell r="H607">
            <v>175</v>
          </cell>
        </row>
        <row r="608">
          <cell r="A608" t="str">
            <v>06-03-030</v>
          </cell>
          <cell r="H608">
            <v>421</v>
          </cell>
        </row>
        <row r="609">
          <cell r="A609">
            <v>0</v>
          </cell>
          <cell r="H609">
            <v>0</v>
          </cell>
        </row>
        <row r="610">
          <cell r="A610">
            <v>0</v>
          </cell>
          <cell r="H610">
            <v>0</v>
          </cell>
        </row>
        <row r="611">
          <cell r="A611" t="str">
            <v>06-03-040</v>
          </cell>
          <cell r="H611">
            <v>93038</v>
          </cell>
        </row>
        <row r="612">
          <cell r="A612" t="str">
            <v>06-03-040</v>
          </cell>
          <cell r="H612">
            <v>77757</v>
          </cell>
        </row>
        <row r="613">
          <cell r="A613" t="str">
            <v>06-03-040</v>
          </cell>
          <cell r="H613">
            <v>9347</v>
          </cell>
        </row>
        <row r="614">
          <cell r="A614" t="str">
            <v>06-03-040</v>
          </cell>
          <cell r="H614">
            <v>4674</v>
          </cell>
        </row>
        <row r="615">
          <cell r="A615" t="str">
            <v>06-03-040</v>
          </cell>
          <cell r="H615">
            <v>664</v>
          </cell>
        </row>
        <row r="616">
          <cell r="A616" t="str">
            <v>06-03-040</v>
          </cell>
          <cell r="H616">
            <v>175</v>
          </cell>
        </row>
        <row r="617">
          <cell r="A617" t="str">
            <v>06-03-040</v>
          </cell>
          <cell r="H617">
            <v>421</v>
          </cell>
        </row>
        <row r="618">
          <cell r="A618">
            <v>0</v>
          </cell>
          <cell r="H618">
            <v>0</v>
          </cell>
        </row>
        <row r="619">
          <cell r="A619">
            <v>0</v>
          </cell>
          <cell r="H619">
            <v>0</v>
          </cell>
        </row>
        <row r="620">
          <cell r="A620" t="str">
            <v>06-03-050</v>
          </cell>
          <cell r="H620">
            <v>67310</v>
          </cell>
        </row>
        <row r="621">
          <cell r="A621" t="str">
            <v>06-03-050</v>
          </cell>
          <cell r="H621">
            <v>52029</v>
          </cell>
        </row>
        <row r="622">
          <cell r="A622" t="str">
            <v>06-03-050</v>
          </cell>
          <cell r="H622">
            <v>9347</v>
          </cell>
        </row>
        <row r="623">
          <cell r="A623" t="str">
            <v>06-03-050</v>
          </cell>
          <cell r="H623">
            <v>4674</v>
          </cell>
        </row>
        <row r="624">
          <cell r="A624" t="str">
            <v>06-03-050</v>
          </cell>
          <cell r="H624">
            <v>664</v>
          </cell>
        </row>
        <row r="625">
          <cell r="A625" t="str">
            <v>06-03-050</v>
          </cell>
          <cell r="H625">
            <v>175</v>
          </cell>
        </row>
        <row r="626">
          <cell r="A626" t="str">
            <v>06-03-050</v>
          </cell>
          <cell r="H626">
            <v>421</v>
          </cell>
        </row>
        <row r="627">
          <cell r="A627">
            <v>0</v>
          </cell>
          <cell r="H627">
            <v>0</v>
          </cell>
        </row>
        <row r="628">
          <cell r="A628">
            <v>0</v>
          </cell>
          <cell r="H628">
            <v>0</v>
          </cell>
        </row>
        <row r="629">
          <cell r="A629" t="str">
            <v>06-03-060</v>
          </cell>
          <cell r="H629">
            <v>58060</v>
          </cell>
        </row>
        <row r="630">
          <cell r="A630" t="str">
            <v>06-03-060</v>
          </cell>
          <cell r="H630">
            <v>42779</v>
          </cell>
        </row>
        <row r="631">
          <cell r="A631" t="str">
            <v>06-03-060</v>
          </cell>
          <cell r="H631">
            <v>9347</v>
          </cell>
        </row>
        <row r="632">
          <cell r="A632" t="str">
            <v>06-03-060</v>
          </cell>
          <cell r="H632">
            <v>4674</v>
          </cell>
        </row>
        <row r="633">
          <cell r="A633" t="str">
            <v>06-03-060</v>
          </cell>
          <cell r="H633">
            <v>664</v>
          </cell>
        </row>
        <row r="634">
          <cell r="A634" t="str">
            <v>06-03-060</v>
          </cell>
          <cell r="H634">
            <v>175</v>
          </cell>
        </row>
        <row r="635">
          <cell r="A635" t="str">
            <v>06-03-060</v>
          </cell>
          <cell r="H635">
            <v>421</v>
          </cell>
        </row>
        <row r="636">
          <cell r="A636">
            <v>0</v>
          </cell>
          <cell r="H636">
            <v>0</v>
          </cell>
        </row>
        <row r="637">
          <cell r="A637">
            <v>0</v>
          </cell>
          <cell r="H637">
            <v>0</v>
          </cell>
        </row>
        <row r="638">
          <cell r="A638" t="str">
            <v>06-03-070</v>
          </cell>
          <cell r="H638">
            <v>49821</v>
          </cell>
        </row>
        <row r="639">
          <cell r="A639" t="str">
            <v>06-03-070</v>
          </cell>
          <cell r="H639">
            <v>34540</v>
          </cell>
        </row>
        <row r="640">
          <cell r="A640" t="str">
            <v>06-03-070</v>
          </cell>
          <cell r="H640">
            <v>9347</v>
          </cell>
        </row>
        <row r="641">
          <cell r="A641" t="str">
            <v>06-03-070</v>
          </cell>
          <cell r="H641">
            <v>4674</v>
          </cell>
        </row>
        <row r="642">
          <cell r="A642" t="str">
            <v>06-03-070</v>
          </cell>
          <cell r="H642">
            <v>664</v>
          </cell>
        </row>
        <row r="643">
          <cell r="A643" t="str">
            <v>06-03-070</v>
          </cell>
          <cell r="H643">
            <v>175</v>
          </cell>
        </row>
        <row r="644">
          <cell r="A644" t="str">
            <v>06-03-070</v>
          </cell>
          <cell r="H644">
            <v>421</v>
          </cell>
        </row>
        <row r="645">
          <cell r="A645">
            <v>0</v>
          </cell>
          <cell r="H645">
            <v>0</v>
          </cell>
        </row>
        <row r="646">
          <cell r="A646">
            <v>0</v>
          </cell>
          <cell r="H646">
            <v>0</v>
          </cell>
        </row>
        <row r="647">
          <cell r="A647" t="str">
            <v>06-03-080</v>
          </cell>
          <cell r="H647">
            <v>74381</v>
          </cell>
        </row>
        <row r="648">
          <cell r="A648" t="str">
            <v>06-03-080</v>
          </cell>
          <cell r="H648">
            <v>59100</v>
          </cell>
        </row>
        <row r="649">
          <cell r="A649" t="str">
            <v>06-03-080</v>
          </cell>
          <cell r="H649">
            <v>9347</v>
          </cell>
        </row>
        <row r="650">
          <cell r="A650" t="str">
            <v>06-03-080</v>
          </cell>
          <cell r="H650">
            <v>4674</v>
          </cell>
        </row>
        <row r="651">
          <cell r="A651" t="str">
            <v>06-03-080</v>
          </cell>
          <cell r="H651">
            <v>664</v>
          </cell>
        </row>
        <row r="652">
          <cell r="A652" t="str">
            <v>06-03-080</v>
          </cell>
          <cell r="H652">
            <v>175</v>
          </cell>
        </row>
        <row r="653">
          <cell r="A653" t="str">
            <v>06-03-080</v>
          </cell>
          <cell r="H653">
            <v>421</v>
          </cell>
        </row>
        <row r="654">
          <cell r="A654">
            <v>0</v>
          </cell>
          <cell r="H654">
            <v>0</v>
          </cell>
        </row>
        <row r="655">
          <cell r="A655">
            <v>0</v>
          </cell>
          <cell r="H655">
            <v>0</v>
          </cell>
        </row>
        <row r="656">
          <cell r="A656" t="str">
            <v>06-04-100</v>
          </cell>
          <cell r="H656">
            <v>10650</v>
          </cell>
        </row>
        <row r="657">
          <cell r="A657" t="str">
            <v>06-04-100</v>
          </cell>
          <cell r="H657">
            <v>3124</v>
          </cell>
        </row>
        <row r="658">
          <cell r="A658" t="str">
            <v>06-04-100</v>
          </cell>
          <cell r="H658">
            <v>7150</v>
          </cell>
        </row>
        <row r="659">
          <cell r="A659" t="str">
            <v>06-04-100</v>
          </cell>
          <cell r="H659">
            <v>69</v>
          </cell>
        </row>
        <row r="660">
          <cell r="A660" t="str">
            <v>06-04-100</v>
          </cell>
          <cell r="H660">
            <v>90</v>
          </cell>
        </row>
        <row r="661">
          <cell r="A661" t="str">
            <v>06-04-100</v>
          </cell>
          <cell r="H661">
            <v>217</v>
          </cell>
        </row>
        <row r="662">
          <cell r="A662">
            <v>0</v>
          </cell>
          <cell r="H662">
            <v>0</v>
          </cell>
        </row>
        <row r="663">
          <cell r="A663">
            <v>0</v>
          </cell>
          <cell r="H663">
            <v>0</v>
          </cell>
        </row>
        <row r="664">
          <cell r="A664" t="str">
            <v>06-04-510</v>
          </cell>
          <cell r="H664">
            <v>7260</v>
          </cell>
        </row>
        <row r="665">
          <cell r="A665" t="str">
            <v>06-04-510</v>
          </cell>
          <cell r="H665">
            <v>1653</v>
          </cell>
        </row>
        <row r="666">
          <cell r="A666" t="str">
            <v>06-04-510</v>
          </cell>
          <cell r="H666">
            <v>1543</v>
          </cell>
        </row>
        <row r="667">
          <cell r="A667" t="str">
            <v>06-04-510</v>
          </cell>
          <cell r="H667">
            <v>91</v>
          </cell>
        </row>
        <row r="668">
          <cell r="A668" t="str">
            <v>06-04-510</v>
          </cell>
          <cell r="H668">
            <v>3810</v>
          </cell>
        </row>
        <row r="669">
          <cell r="A669" t="str">
            <v>06-04-510</v>
          </cell>
          <cell r="H669">
            <v>48</v>
          </cell>
        </row>
        <row r="670">
          <cell r="A670" t="str">
            <v>06-04-510</v>
          </cell>
          <cell r="H670">
            <v>115</v>
          </cell>
        </row>
        <row r="671">
          <cell r="A671">
            <v>0</v>
          </cell>
          <cell r="H671">
            <v>0</v>
          </cell>
        </row>
        <row r="672">
          <cell r="A672">
            <v>0</v>
          </cell>
          <cell r="H672">
            <v>0</v>
          </cell>
        </row>
        <row r="673">
          <cell r="A673" t="str">
            <v>06-05-010</v>
          </cell>
          <cell r="H673">
            <v>3793</v>
          </cell>
        </row>
        <row r="674">
          <cell r="A674" t="str">
            <v>06-05-010</v>
          </cell>
          <cell r="H674">
            <v>3346</v>
          </cell>
        </row>
        <row r="675">
          <cell r="A675" t="str">
            <v>06-05-010</v>
          </cell>
          <cell r="H675">
            <v>88</v>
          </cell>
        </row>
        <row r="676">
          <cell r="A676" t="str">
            <v>06-05-010</v>
          </cell>
          <cell r="H676">
            <v>270</v>
          </cell>
        </row>
        <row r="677">
          <cell r="A677" t="str">
            <v>06-05-010</v>
          </cell>
          <cell r="H677">
            <v>73</v>
          </cell>
        </row>
        <row r="678">
          <cell r="A678" t="str">
            <v>06-05-010</v>
          </cell>
          <cell r="H678">
            <v>5</v>
          </cell>
        </row>
        <row r="679">
          <cell r="A679" t="str">
            <v>06-05-010</v>
          </cell>
          <cell r="H679">
            <v>11</v>
          </cell>
        </row>
        <row r="680">
          <cell r="A680">
            <v>0</v>
          </cell>
          <cell r="H680">
            <v>0</v>
          </cell>
        </row>
        <row r="681">
          <cell r="A681">
            <v>0</v>
          </cell>
          <cell r="H681">
            <v>0</v>
          </cell>
        </row>
        <row r="682">
          <cell r="A682" t="str">
            <v>07-02-320</v>
          </cell>
          <cell r="H682">
            <v>100418</v>
          </cell>
        </row>
        <row r="683">
          <cell r="A683" t="str">
            <v>07-02-320</v>
          </cell>
          <cell r="H683">
            <v>18715</v>
          </cell>
        </row>
        <row r="684">
          <cell r="A684" t="str">
            <v>07-02-320</v>
          </cell>
          <cell r="H684">
            <v>990</v>
          </cell>
        </row>
        <row r="685">
          <cell r="A685" t="str">
            <v>07-02-320</v>
          </cell>
          <cell r="H685">
            <v>9189</v>
          </cell>
        </row>
        <row r="686">
          <cell r="A686" t="str">
            <v>07-02-320</v>
          </cell>
          <cell r="H686">
            <v>14101</v>
          </cell>
        </row>
        <row r="687">
          <cell r="A687" t="str">
            <v>07-02-320</v>
          </cell>
          <cell r="H687">
            <v>40146</v>
          </cell>
        </row>
        <row r="688">
          <cell r="A688" t="str">
            <v>07-02-320</v>
          </cell>
          <cell r="H688">
            <v>16572</v>
          </cell>
        </row>
        <row r="689">
          <cell r="A689" t="str">
            <v>07-02-320</v>
          </cell>
          <cell r="H689">
            <v>207</v>
          </cell>
        </row>
        <row r="690">
          <cell r="A690" t="str">
            <v>07-02-320</v>
          </cell>
          <cell r="H690">
            <v>498</v>
          </cell>
        </row>
        <row r="691">
          <cell r="A691">
            <v>0</v>
          </cell>
          <cell r="H691">
            <v>0</v>
          </cell>
        </row>
        <row r="692">
          <cell r="A692">
            <v>0</v>
          </cell>
          <cell r="H692">
            <v>0</v>
          </cell>
        </row>
        <row r="693">
          <cell r="A693" t="str">
            <v>07-02-330</v>
          </cell>
          <cell r="H693">
            <v>105568</v>
          </cell>
        </row>
        <row r="694">
          <cell r="A694" t="str">
            <v>07-02-330</v>
          </cell>
          <cell r="H694">
            <v>3157</v>
          </cell>
        </row>
        <row r="695">
          <cell r="A695" t="str">
            <v>07-02-330</v>
          </cell>
          <cell r="H695">
            <v>269</v>
          </cell>
        </row>
        <row r="696">
          <cell r="A696" t="str">
            <v>07-02-330</v>
          </cell>
          <cell r="H696">
            <v>9189</v>
          </cell>
        </row>
        <row r="697">
          <cell r="A697" t="str">
            <v>07-02-330</v>
          </cell>
          <cell r="H697">
            <v>10706</v>
          </cell>
        </row>
        <row r="698">
          <cell r="A698" t="str">
            <v>07-02-330</v>
          </cell>
          <cell r="H698">
            <v>26793</v>
          </cell>
        </row>
        <row r="699">
          <cell r="A699" t="str">
            <v>07-02-330</v>
          </cell>
          <cell r="H699">
            <v>21528</v>
          </cell>
        </row>
        <row r="700">
          <cell r="A700" t="str">
            <v>07-02-330</v>
          </cell>
          <cell r="H700">
            <v>25949</v>
          </cell>
        </row>
        <row r="701">
          <cell r="A701" t="str">
            <v>07-02-330</v>
          </cell>
          <cell r="H701">
            <v>313</v>
          </cell>
        </row>
        <row r="702">
          <cell r="A702" t="str">
            <v>07-02-330</v>
          </cell>
          <cell r="H702">
            <v>1583</v>
          </cell>
        </row>
        <row r="703">
          <cell r="A703" t="str">
            <v>07-02-330</v>
          </cell>
          <cell r="H703">
            <v>418</v>
          </cell>
        </row>
        <row r="704">
          <cell r="A704" t="str">
            <v>07-02-330</v>
          </cell>
          <cell r="H704">
            <v>4555</v>
          </cell>
        </row>
        <row r="705">
          <cell r="A705" t="str">
            <v>07-02-330</v>
          </cell>
          <cell r="H705">
            <v>325</v>
          </cell>
        </row>
        <row r="706">
          <cell r="A706" t="str">
            <v>07-02-330</v>
          </cell>
          <cell r="H706">
            <v>783</v>
          </cell>
        </row>
        <row r="707">
          <cell r="A707">
            <v>0</v>
          </cell>
          <cell r="H707">
            <v>0</v>
          </cell>
        </row>
        <row r="708">
          <cell r="A708">
            <v>0</v>
          </cell>
          <cell r="H708">
            <v>0</v>
          </cell>
        </row>
        <row r="709">
          <cell r="A709" t="str">
            <v>07-02-700</v>
          </cell>
          <cell r="H709">
            <v>461950</v>
          </cell>
        </row>
        <row r="710">
          <cell r="A710" t="str">
            <v>07-02-700</v>
          </cell>
          <cell r="H710">
            <v>121818</v>
          </cell>
        </row>
        <row r="711">
          <cell r="A711" t="str">
            <v>07-02-700</v>
          </cell>
          <cell r="H711">
            <v>815</v>
          </cell>
        </row>
        <row r="712">
          <cell r="A712" t="str">
            <v>07-02-700</v>
          </cell>
          <cell r="H712">
            <v>16000</v>
          </cell>
        </row>
        <row r="713">
          <cell r="A713" t="str">
            <v>07-02-700</v>
          </cell>
          <cell r="H713">
            <v>65896</v>
          </cell>
        </row>
        <row r="714">
          <cell r="A714" t="str">
            <v>07-02-700</v>
          </cell>
          <cell r="H714">
            <v>5944</v>
          </cell>
        </row>
        <row r="715">
          <cell r="A715" t="str">
            <v>07-02-700</v>
          </cell>
          <cell r="H715">
            <v>116928</v>
          </cell>
        </row>
        <row r="716">
          <cell r="A716" t="str">
            <v>07-02-700</v>
          </cell>
          <cell r="H716">
            <v>95680</v>
          </cell>
        </row>
        <row r="717">
          <cell r="A717" t="str">
            <v>07-02-700</v>
          </cell>
          <cell r="H717">
            <v>33388</v>
          </cell>
        </row>
        <row r="718">
          <cell r="A718" t="str">
            <v>07-02-700</v>
          </cell>
          <cell r="H718">
            <v>1608</v>
          </cell>
        </row>
        <row r="719">
          <cell r="A719" t="str">
            <v>07-02-700</v>
          </cell>
          <cell r="H719">
            <v>3873</v>
          </cell>
        </row>
        <row r="720">
          <cell r="A720">
            <v>0</v>
          </cell>
          <cell r="H720">
            <v>0</v>
          </cell>
        </row>
        <row r="721">
          <cell r="A721">
            <v>0</v>
          </cell>
          <cell r="H721">
            <v>0</v>
          </cell>
        </row>
        <row r="722">
          <cell r="A722" t="str">
            <v>08-01-010</v>
          </cell>
          <cell r="H722">
            <v>110415</v>
          </cell>
        </row>
        <row r="723">
          <cell r="A723" t="str">
            <v>08-01-010</v>
          </cell>
          <cell r="H723">
            <v>79804</v>
          </cell>
        </row>
        <row r="724">
          <cell r="A724" t="str">
            <v>08-01-010</v>
          </cell>
          <cell r="H724">
            <v>1141</v>
          </cell>
        </row>
        <row r="725">
          <cell r="A725" t="str">
            <v>08-01-010</v>
          </cell>
          <cell r="H725">
            <v>588</v>
          </cell>
        </row>
        <row r="726">
          <cell r="A726" t="str">
            <v>08-01-010</v>
          </cell>
          <cell r="H726">
            <v>1426</v>
          </cell>
        </row>
        <row r="727">
          <cell r="A727" t="str">
            <v>08-01-010</v>
          </cell>
          <cell r="H727">
            <v>1275</v>
          </cell>
        </row>
        <row r="728">
          <cell r="A728" t="str">
            <v>08-01-010</v>
          </cell>
          <cell r="H728">
            <v>2616</v>
          </cell>
        </row>
        <row r="729">
          <cell r="A729" t="str">
            <v>08-01-010</v>
          </cell>
          <cell r="H729">
            <v>1758</v>
          </cell>
        </row>
        <row r="730">
          <cell r="A730" t="str">
            <v>08-01-010</v>
          </cell>
          <cell r="H730">
            <v>69</v>
          </cell>
        </row>
        <row r="731">
          <cell r="A731" t="str">
            <v>08-01-010</v>
          </cell>
          <cell r="H731">
            <v>867</v>
          </cell>
        </row>
        <row r="732">
          <cell r="A732" t="str">
            <v>08-01-010</v>
          </cell>
          <cell r="H732">
            <v>15157</v>
          </cell>
        </row>
        <row r="733">
          <cell r="A733" t="str">
            <v>08-01-010</v>
          </cell>
          <cell r="H733">
            <v>5070</v>
          </cell>
        </row>
        <row r="734">
          <cell r="A734" t="str">
            <v>08-01-010</v>
          </cell>
          <cell r="H734">
            <v>189</v>
          </cell>
        </row>
        <row r="735">
          <cell r="A735" t="str">
            <v>08-01-010</v>
          </cell>
          <cell r="H735">
            <v>455</v>
          </cell>
        </row>
        <row r="736">
          <cell r="A736">
            <v>0</v>
          </cell>
          <cell r="H736">
            <v>0</v>
          </cell>
        </row>
        <row r="737">
          <cell r="A737">
            <v>0</v>
          </cell>
          <cell r="H737">
            <v>0</v>
          </cell>
        </row>
        <row r="738">
          <cell r="A738" t="str">
            <v>08-01-020</v>
          </cell>
          <cell r="H738">
            <v>153086</v>
          </cell>
        </row>
        <row r="739">
          <cell r="A739" t="str">
            <v>08-01-020</v>
          </cell>
          <cell r="H739">
            <v>124028</v>
          </cell>
        </row>
        <row r="740">
          <cell r="A740" t="str">
            <v>08-01-020</v>
          </cell>
          <cell r="H740">
            <v>491</v>
          </cell>
        </row>
        <row r="741">
          <cell r="A741" t="str">
            <v>08-01-020</v>
          </cell>
          <cell r="H741">
            <v>253</v>
          </cell>
        </row>
        <row r="742">
          <cell r="A742" t="str">
            <v>08-01-020</v>
          </cell>
          <cell r="H742">
            <v>679</v>
          </cell>
        </row>
        <row r="743">
          <cell r="A743" t="str">
            <v>08-01-020</v>
          </cell>
          <cell r="H743">
            <v>447</v>
          </cell>
        </row>
        <row r="744">
          <cell r="A744" t="str">
            <v>08-01-020</v>
          </cell>
          <cell r="H744">
            <v>2073</v>
          </cell>
        </row>
        <row r="745">
          <cell r="A745" t="str">
            <v>08-01-020</v>
          </cell>
          <cell r="H745">
            <v>1369</v>
          </cell>
        </row>
        <row r="746">
          <cell r="A746" t="str">
            <v>08-01-020</v>
          </cell>
          <cell r="H746">
            <v>30</v>
          </cell>
        </row>
        <row r="747">
          <cell r="A747" t="str">
            <v>08-01-020</v>
          </cell>
          <cell r="H747">
            <v>1035</v>
          </cell>
        </row>
        <row r="748">
          <cell r="A748" t="str">
            <v>08-01-020</v>
          </cell>
          <cell r="H748">
            <v>15066</v>
          </cell>
        </row>
        <row r="749">
          <cell r="A749" t="str">
            <v>08-01-020</v>
          </cell>
          <cell r="H749">
            <v>6975</v>
          </cell>
        </row>
        <row r="750">
          <cell r="A750" t="str">
            <v>08-01-020</v>
          </cell>
          <cell r="H750">
            <v>188</v>
          </cell>
        </row>
        <row r="751">
          <cell r="A751" t="str">
            <v>08-01-020</v>
          </cell>
          <cell r="H751">
            <v>452</v>
          </cell>
        </row>
        <row r="752">
          <cell r="A752">
            <v>0</v>
          </cell>
          <cell r="H752">
            <v>0</v>
          </cell>
        </row>
        <row r="753">
          <cell r="A753">
            <v>0</v>
          </cell>
          <cell r="H753">
            <v>0</v>
          </cell>
        </row>
        <row r="754">
          <cell r="A754" t="str">
            <v>08-02-010</v>
          </cell>
          <cell r="H754">
            <v>50219</v>
          </cell>
        </row>
        <row r="755">
          <cell r="A755" t="str">
            <v>08-02-010</v>
          </cell>
          <cell r="H755">
            <v>24986</v>
          </cell>
        </row>
        <row r="756">
          <cell r="A756" t="str">
            <v>08-02-010</v>
          </cell>
          <cell r="H756">
            <v>9347</v>
          </cell>
        </row>
        <row r="757">
          <cell r="A757" t="str">
            <v>08-02-010</v>
          </cell>
          <cell r="H757">
            <v>4674</v>
          </cell>
        </row>
        <row r="758">
          <cell r="A758" t="str">
            <v>08-02-010</v>
          </cell>
          <cell r="H758">
            <v>10616</v>
          </cell>
        </row>
        <row r="759">
          <cell r="A759" t="str">
            <v>08-02-010</v>
          </cell>
          <cell r="H759">
            <v>175</v>
          </cell>
        </row>
        <row r="760">
          <cell r="A760" t="str">
            <v>08-02-010</v>
          </cell>
          <cell r="H760">
            <v>421</v>
          </cell>
        </row>
        <row r="761">
          <cell r="A761">
            <v>0</v>
          </cell>
          <cell r="H761">
            <v>0</v>
          </cell>
        </row>
        <row r="762">
          <cell r="A762">
            <v>0</v>
          </cell>
          <cell r="H762">
            <v>0</v>
          </cell>
        </row>
        <row r="763">
          <cell r="A763" t="str">
            <v>08-02-100</v>
          </cell>
          <cell r="H763">
            <v>204327</v>
          </cell>
        </row>
        <row r="764">
          <cell r="A764" t="str">
            <v>08-02-100</v>
          </cell>
          <cell r="H764">
            <v>203000</v>
          </cell>
        </row>
        <row r="765">
          <cell r="A765" t="str">
            <v>08-02-100</v>
          </cell>
          <cell r="H765">
            <v>1327</v>
          </cell>
        </row>
        <row r="766">
          <cell r="A766" t="str">
            <v>08-02-100</v>
          </cell>
          <cell r="H766">
            <v>0</v>
          </cell>
        </row>
        <row r="767">
          <cell r="A767" t="str">
            <v>08-02-100</v>
          </cell>
          <cell r="H767">
            <v>0</v>
          </cell>
        </row>
        <row r="768">
          <cell r="A768">
            <v>0</v>
          </cell>
          <cell r="H768">
            <v>0</v>
          </cell>
        </row>
        <row r="769">
          <cell r="A769">
            <v>0</v>
          </cell>
          <cell r="H769">
            <v>0</v>
          </cell>
        </row>
        <row r="770">
          <cell r="A770" t="str">
            <v>08-02-210</v>
          </cell>
          <cell r="H770">
            <v>596147</v>
          </cell>
        </row>
        <row r="771">
          <cell r="A771" t="str">
            <v>08-02-210</v>
          </cell>
          <cell r="H771">
            <v>592834</v>
          </cell>
        </row>
        <row r="772">
          <cell r="A772" t="str">
            <v>08-02-210</v>
          </cell>
          <cell r="H772">
            <v>2540</v>
          </cell>
        </row>
        <row r="773">
          <cell r="A773" t="str">
            <v>08-02-210</v>
          </cell>
          <cell r="H773">
            <v>664</v>
          </cell>
        </row>
        <row r="774">
          <cell r="A774" t="str">
            <v>08-02-210</v>
          </cell>
          <cell r="H774">
            <v>32</v>
          </cell>
        </row>
        <row r="775">
          <cell r="A775" t="str">
            <v>08-02-210</v>
          </cell>
          <cell r="H775">
            <v>77</v>
          </cell>
        </row>
        <row r="776">
          <cell r="A776">
            <v>0</v>
          </cell>
          <cell r="H776">
            <v>0</v>
          </cell>
        </row>
        <row r="777">
          <cell r="A777">
            <v>0</v>
          </cell>
          <cell r="H777">
            <v>0</v>
          </cell>
        </row>
        <row r="778">
          <cell r="A778" t="str">
            <v>08-02-900</v>
          </cell>
          <cell r="H778">
            <v>659368</v>
          </cell>
        </row>
        <row r="779">
          <cell r="A779" t="str">
            <v>08-02-900</v>
          </cell>
          <cell r="H779">
            <v>656055</v>
          </cell>
        </row>
        <row r="780">
          <cell r="A780" t="str">
            <v>08-02-900</v>
          </cell>
          <cell r="H780">
            <v>2540</v>
          </cell>
        </row>
        <row r="781">
          <cell r="A781" t="str">
            <v>08-02-900</v>
          </cell>
          <cell r="H781">
            <v>664</v>
          </cell>
        </row>
        <row r="782">
          <cell r="A782" t="str">
            <v>08-02-900</v>
          </cell>
          <cell r="H782">
            <v>32</v>
          </cell>
        </row>
        <row r="783">
          <cell r="A783" t="str">
            <v>08-02-900</v>
          </cell>
          <cell r="H783">
            <v>77</v>
          </cell>
        </row>
        <row r="784">
          <cell r="A784">
            <v>0</v>
          </cell>
          <cell r="H784">
            <v>0</v>
          </cell>
        </row>
        <row r="785">
          <cell r="A785">
            <v>0</v>
          </cell>
          <cell r="H785">
            <v>0</v>
          </cell>
        </row>
        <row r="786">
          <cell r="A786" t="str">
            <v>08-02-910</v>
          </cell>
          <cell r="H786">
            <v>21940211</v>
          </cell>
        </row>
        <row r="787">
          <cell r="A787" t="str">
            <v>08-02-910</v>
          </cell>
          <cell r="H787">
            <v>21936898</v>
          </cell>
        </row>
        <row r="788">
          <cell r="A788" t="str">
            <v>08-02-910</v>
          </cell>
          <cell r="H788">
            <v>2540</v>
          </cell>
        </row>
        <row r="789">
          <cell r="A789" t="str">
            <v>08-02-910</v>
          </cell>
          <cell r="H789">
            <v>664</v>
          </cell>
        </row>
        <row r="790">
          <cell r="A790" t="str">
            <v>08-02-910</v>
          </cell>
          <cell r="H790">
            <v>32</v>
          </cell>
        </row>
        <row r="791">
          <cell r="A791" t="str">
            <v>08-02-910</v>
          </cell>
          <cell r="H791">
            <v>77</v>
          </cell>
        </row>
        <row r="792">
          <cell r="A792">
            <v>0</v>
          </cell>
          <cell r="H792">
            <v>0</v>
          </cell>
        </row>
        <row r="793">
          <cell r="A793">
            <v>0</v>
          </cell>
          <cell r="H793">
            <v>0</v>
          </cell>
        </row>
        <row r="794">
          <cell r="A794" t="str">
            <v>08-02-930</v>
          </cell>
          <cell r="H794">
            <v>1190223</v>
          </cell>
        </row>
        <row r="795">
          <cell r="A795" t="str">
            <v>08-02-930</v>
          </cell>
          <cell r="H795">
            <v>1186910</v>
          </cell>
        </row>
        <row r="796">
          <cell r="A796" t="str">
            <v>08-02-930</v>
          </cell>
          <cell r="H796">
            <v>2540</v>
          </cell>
        </row>
        <row r="797">
          <cell r="A797" t="str">
            <v>08-02-930</v>
          </cell>
          <cell r="H797">
            <v>664</v>
          </cell>
        </row>
        <row r="798">
          <cell r="A798" t="str">
            <v>08-02-930</v>
          </cell>
          <cell r="H798">
            <v>32</v>
          </cell>
        </row>
        <row r="799">
          <cell r="A799" t="str">
            <v>08-02-930</v>
          </cell>
          <cell r="H799">
            <v>77</v>
          </cell>
        </row>
        <row r="800">
          <cell r="A800">
            <v>0</v>
          </cell>
          <cell r="H800">
            <v>0</v>
          </cell>
        </row>
        <row r="801">
          <cell r="A801">
            <v>0</v>
          </cell>
          <cell r="H801">
            <v>0</v>
          </cell>
        </row>
        <row r="802">
          <cell r="A802" t="str">
            <v>08-02-990</v>
          </cell>
          <cell r="H802">
            <v>17858</v>
          </cell>
        </row>
        <row r="803">
          <cell r="A803" t="str">
            <v>08-02-990</v>
          </cell>
          <cell r="H803">
            <v>14626</v>
          </cell>
        </row>
        <row r="804">
          <cell r="A804" t="str">
            <v>08-02-990</v>
          </cell>
          <cell r="H804">
            <v>2032</v>
          </cell>
        </row>
        <row r="805">
          <cell r="A805" t="str">
            <v>08-02-990</v>
          </cell>
          <cell r="H805">
            <v>1016</v>
          </cell>
        </row>
        <row r="806">
          <cell r="A806" t="str">
            <v>08-02-990</v>
          </cell>
          <cell r="H806">
            <v>54</v>
          </cell>
        </row>
        <row r="807">
          <cell r="A807" t="str">
            <v>08-02-990</v>
          </cell>
          <cell r="H807">
            <v>38</v>
          </cell>
        </row>
        <row r="808">
          <cell r="A808" t="str">
            <v>08-02-990</v>
          </cell>
          <cell r="H808">
            <v>92</v>
          </cell>
        </row>
        <row r="809">
          <cell r="A809">
            <v>0</v>
          </cell>
          <cell r="H809">
            <v>0</v>
          </cell>
        </row>
        <row r="810">
          <cell r="A810">
            <v>0</v>
          </cell>
          <cell r="H810">
            <v>0</v>
          </cell>
        </row>
        <row r="811">
          <cell r="A811" t="str">
            <v>08-03-400</v>
          </cell>
          <cell r="H811">
            <v>34945</v>
          </cell>
        </row>
        <row r="812">
          <cell r="A812" t="str">
            <v>08-03-400</v>
          </cell>
          <cell r="H812">
            <v>28782</v>
          </cell>
        </row>
        <row r="813">
          <cell r="A813" t="str">
            <v>08-03-400</v>
          </cell>
          <cell r="H813">
            <v>3250</v>
          </cell>
        </row>
        <row r="814">
          <cell r="A814" t="str">
            <v>08-03-400</v>
          </cell>
          <cell r="H814">
            <v>762</v>
          </cell>
        </row>
        <row r="815">
          <cell r="A815" t="str">
            <v>08-03-400</v>
          </cell>
          <cell r="H815">
            <v>2032</v>
          </cell>
        </row>
        <row r="816">
          <cell r="A816" t="str">
            <v>08-03-400</v>
          </cell>
          <cell r="H816">
            <v>35</v>
          </cell>
        </row>
        <row r="817">
          <cell r="A817" t="str">
            <v>08-03-400</v>
          </cell>
          <cell r="H817">
            <v>84</v>
          </cell>
        </row>
        <row r="818">
          <cell r="A818">
            <v>0</v>
          </cell>
          <cell r="H818">
            <v>0</v>
          </cell>
        </row>
        <row r="819">
          <cell r="A819">
            <v>0</v>
          </cell>
          <cell r="H819">
            <v>0</v>
          </cell>
        </row>
        <row r="820">
          <cell r="A820" t="str">
            <v>09-01-010</v>
          </cell>
          <cell r="H820">
            <v>17242</v>
          </cell>
        </row>
        <row r="821">
          <cell r="A821" t="str">
            <v>09-01-010</v>
          </cell>
          <cell r="H821">
            <v>7726</v>
          </cell>
        </row>
        <row r="822">
          <cell r="A822" t="str">
            <v>09-01-010</v>
          </cell>
          <cell r="H822">
            <v>6000</v>
          </cell>
        </row>
        <row r="823">
          <cell r="A823" t="str">
            <v>09-01-010</v>
          </cell>
          <cell r="H823">
            <v>3000</v>
          </cell>
        </row>
        <row r="824">
          <cell r="A824" t="str">
            <v>09-01-010</v>
          </cell>
          <cell r="H824">
            <v>133</v>
          </cell>
        </row>
        <row r="825">
          <cell r="A825" t="str">
            <v>09-01-010</v>
          </cell>
          <cell r="H825">
            <v>113</v>
          </cell>
        </row>
        <row r="826">
          <cell r="A826" t="str">
            <v>09-01-010</v>
          </cell>
          <cell r="H826">
            <v>270</v>
          </cell>
        </row>
        <row r="827">
          <cell r="A827">
            <v>0</v>
          </cell>
          <cell r="H827">
            <v>0</v>
          </cell>
        </row>
        <row r="828">
          <cell r="A828">
            <v>0</v>
          </cell>
          <cell r="H828">
            <v>0</v>
          </cell>
        </row>
        <row r="829">
          <cell r="A829" t="str">
            <v>09-02-200</v>
          </cell>
          <cell r="H829">
            <v>90664</v>
          </cell>
        </row>
        <row r="830">
          <cell r="A830" t="str">
            <v>09-02-200</v>
          </cell>
          <cell r="H830">
            <v>70973</v>
          </cell>
        </row>
        <row r="831">
          <cell r="A831" t="str">
            <v>09-02-200</v>
          </cell>
          <cell r="H831">
            <v>873</v>
          </cell>
        </row>
        <row r="832">
          <cell r="A832" t="str">
            <v>09-02-200</v>
          </cell>
          <cell r="H832">
            <v>4414</v>
          </cell>
        </row>
        <row r="833">
          <cell r="A833" t="str">
            <v>09-02-200</v>
          </cell>
          <cell r="H833">
            <v>1164</v>
          </cell>
        </row>
        <row r="834">
          <cell r="A834" t="str">
            <v>09-02-200</v>
          </cell>
          <cell r="H834">
            <v>12700</v>
          </cell>
        </row>
        <row r="835">
          <cell r="A835" t="str">
            <v>09-02-200</v>
          </cell>
          <cell r="H835">
            <v>159</v>
          </cell>
        </row>
        <row r="836">
          <cell r="A836" t="str">
            <v>09-02-200</v>
          </cell>
          <cell r="H836">
            <v>381</v>
          </cell>
        </row>
        <row r="837">
          <cell r="A837">
            <v>0</v>
          </cell>
          <cell r="H837">
            <v>0</v>
          </cell>
        </row>
        <row r="838">
          <cell r="A838">
            <v>0</v>
          </cell>
          <cell r="H838">
            <v>0</v>
          </cell>
        </row>
        <row r="839">
          <cell r="A839" t="str">
            <v>09-02-310</v>
          </cell>
          <cell r="H839">
            <v>36401</v>
          </cell>
        </row>
        <row r="840">
          <cell r="A840" t="str">
            <v>09-02-310</v>
          </cell>
          <cell r="H840">
            <v>17866</v>
          </cell>
        </row>
        <row r="841">
          <cell r="A841" t="str">
            <v>09-02-310</v>
          </cell>
          <cell r="H841">
            <v>7619</v>
          </cell>
        </row>
        <row r="842">
          <cell r="A842" t="str">
            <v>09-02-310</v>
          </cell>
          <cell r="H842">
            <v>10160</v>
          </cell>
        </row>
        <row r="843">
          <cell r="A843" t="str">
            <v>09-02-310</v>
          </cell>
          <cell r="H843">
            <v>222</v>
          </cell>
        </row>
        <row r="844">
          <cell r="A844" t="str">
            <v>09-02-310</v>
          </cell>
          <cell r="H844">
            <v>534</v>
          </cell>
        </row>
        <row r="845">
          <cell r="A845">
            <v>0</v>
          </cell>
          <cell r="H845">
            <v>0</v>
          </cell>
        </row>
        <row r="846">
          <cell r="A846">
            <v>0</v>
          </cell>
          <cell r="H846">
            <v>0</v>
          </cell>
        </row>
        <row r="847">
          <cell r="A847" t="str">
            <v>09-02-320</v>
          </cell>
          <cell r="H847">
            <v>659368</v>
          </cell>
        </row>
        <row r="848">
          <cell r="A848" t="str">
            <v>09-02-320</v>
          </cell>
          <cell r="H848">
            <v>656055</v>
          </cell>
        </row>
        <row r="849">
          <cell r="A849" t="str">
            <v>09-02-320</v>
          </cell>
          <cell r="H849">
            <v>2540</v>
          </cell>
        </row>
        <row r="850">
          <cell r="A850" t="str">
            <v>09-02-320</v>
          </cell>
          <cell r="H850">
            <v>664</v>
          </cell>
        </row>
        <row r="851">
          <cell r="A851" t="str">
            <v>09-02-320</v>
          </cell>
          <cell r="H851">
            <v>32</v>
          </cell>
        </row>
        <row r="852">
          <cell r="A852" t="str">
            <v>09-02-320</v>
          </cell>
          <cell r="H852">
            <v>77</v>
          </cell>
        </row>
        <row r="853">
          <cell r="A853">
            <v>0</v>
          </cell>
          <cell r="H853">
            <v>0</v>
          </cell>
        </row>
        <row r="854">
          <cell r="A854">
            <v>0</v>
          </cell>
          <cell r="H854">
            <v>0</v>
          </cell>
        </row>
        <row r="855">
          <cell r="A855" t="str">
            <v>09-02-330</v>
          </cell>
          <cell r="H855">
            <v>47777</v>
          </cell>
        </row>
        <row r="856">
          <cell r="A856" t="str">
            <v>09-02-330</v>
          </cell>
          <cell r="H856">
            <v>29242</v>
          </cell>
        </row>
        <row r="857">
          <cell r="A857" t="str">
            <v>09-02-330</v>
          </cell>
          <cell r="H857">
            <v>7619</v>
          </cell>
        </row>
        <row r="858">
          <cell r="A858" t="str">
            <v>09-02-330</v>
          </cell>
          <cell r="H858">
            <v>10160</v>
          </cell>
        </row>
        <row r="859">
          <cell r="A859" t="str">
            <v>09-02-330</v>
          </cell>
          <cell r="H859">
            <v>222</v>
          </cell>
        </row>
        <row r="860">
          <cell r="A860" t="str">
            <v>09-02-330</v>
          </cell>
          <cell r="H860">
            <v>534</v>
          </cell>
        </row>
        <row r="861">
          <cell r="A861">
            <v>0</v>
          </cell>
          <cell r="H861">
            <v>0</v>
          </cell>
        </row>
        <row r="862">
          <cell r="A862">
            <v>0</v>
          </cell>
          <cell r="H862">
            <v>0</v>
          </cell>
        </row>
        <row r="863">
          <cell r="A863" t="str">
            <v>09-02-340</v>
          </cell>
          <cell r="H863">
            <v>366439</v>
          </cell>
        </row>
        <row r="864">
          <cell r="A864" t="str">
            <v>09-02-340</v>
          </cell>
          <cell r="H864">
            <v>363524</v>
          </cell>
        </row>
        <row r="865">
          <cell r="A865" t="str">
            <v>09-02-340</v>
          </cell>
          <cell r="H865">
            <v>2540</v>
          </cell>
        </row>
        <row r="866">
          <cell r="A866" t="str">
            <v>09-02-340</v>
          </cell>
          <cell r="H866">
            <v>266</v>
          </cell>
        </row>
        <row r="867">
          <cell r="A867" t="str">
            <v>09-02-340</v>
          </cell>
          <cell r="H867">
            <v>32</v>
          </cell>
        </row>
        <row r="868">
          <cell r="A868" t="str">
            <v>09-02-340</v>
          </cell>
          <cell r="H868">
            <v>77</v>
          </cell>
        </row>
        <row r="869">
          <cell r="A869">
            <v>0</v>
          </cell>
          <cell r="H869">
            <v>0</v>
          </cell>
        </row>
        <row r="870">
          <cell r="A870">
            <v>0</v>
          </cell>
          <cell r="H870">
            <v>0</v>
          </cell>
        </row>
        <row r="871">
          <cell r="A871" t="str">
            <v>09-03-010</v>
          </cell>
          <cell r="H871">
            <v>11203</v>
          </cell>
        </row>
        <row r="872">
          <cell r="A872" t="str">
            <v>09-03-010</v>
          </cell>
          <cell r="H872">
            <v>999</v>
          </cell>
        </row>
        <row r="873">
          <cell r="A873" t="str">
            <v>09-03-010</v>
          </cell>
          <cell r="H873">
            <v>9660</v>
          </cell>
        </row>
        <row r="874">
          <cell r="A874" t="str">
            <v>09-03-010</v>
          </cell>
          <cell r="H874">
            <v>133</v>
          </cell>
        </row>
        <row r="875">
          <cell r="A875" t="str">
            <v>09-03-010</v>
          </cell>
          <cell r="H875">
            <v>121</v>
          </cell>
        </row>
        <row r="876">
          <cell r="A876" t="str">
            <v>09-03-010</v>
          </cell>
          <cell r="H876">
            <v>290</v>
          </cell>
        </row>
        <row r="877">
          <cell r="A877">
            <v>0</v>
          </cell>
          <cell r="H877">
            <v>0</v>
          </cell>
        </row>
        <row r="878">
          <cell r="A878">
            <v>0</v>
          </cell>
          <cell r="H878">
            <v>0</v>
          </cell>
        </row>
        <row r="879">
          <cell r="A879" t="str">
            <v>09-03-020</v>
          </cell>
          <cell r="H879">
            <v>14400</v>
          </cell>
        </row>
        <row r="880">
          <cell r="A880" t="str">
            <v>09-03-020</v>
          </cell>
          <cell r="H880">
            <v>999</v>
          </cell>
        </row>
        <row r="881">
          <cell r="A881" t="str">
            <v>09-03-020</v>
          </cell>
          <cell r="H881">
            <v>12600</v>
          </cell>
        </row>
        <row r="882">
          <cell r="A882" t="str">
            <v>09-03-020</v>
          </cell>
          <cell r="H882">
            <v>266</v>
          </cell>
        </row>
        <row r="883">
          <cell r="A883" t="str">
            <v>09-03-020</v>
          </cell>
          <cell r="H883">
            <v>157</v>
          </cell>
        </row>
        <row r="884">
          <cell r="A884" t="str">
            <v>09-03-020</v>
          </cell>
          <cell r="H884">
            <v>378</v>
          </cell>
        </row>
        <row r="885">
          <cell r="A885">
            <v>0</v>
          </cell>
          <cell r="H885">
            <v>0</v>
          </cell>
        </row>
        <row r="886">
          <cell r="A886">
            <v>0</v>
          </cell>
          <cell r="H886">
            <v>0</v>
          </cell>
        </row>
        <row r="887">
          <cell r="A887" t="str">
            <v>09-03-030</v>
          </cell>
          <cell r="H887">
            <v>25965</v>
          </cell>
        </row>
        <row r="888">
          <cell r="A888" t="str">
            <v>09-03-030</v>
          </cell>
          <cell r="H888">
            <v>327</v>
          </cell>
        </row>
        <row r="889">
          <cell r="A889" t="str">
            <v>09-03-030</v>
          </cell>
          <cell r="H889">
            <v>9138</v>
          </cell>
        </row>
        <row r="890">
          <cell r="A890" t="str">
            <v>09-03-030</v>
          </cell>
          <cell r="H890">
            <v>3220</v>
          </cell>
        </row>
        <row r="891">
          <cell r="A891" t="str">
            <v>09-03-030</v>
          </cell>
          <cell r="H891">
            <v>12480</v>
          </cell>
        </row>
        <row r="892">
          <cell r="A892" t="str">
            <v>09-03-030</v>
          </cell>
          <cell r="H892">
            <v>133</v>
          </cell>
        </row>
        <row r="893">
          <cell r="A893" t="str">
            <v>09-03-030</v>
          </cell>
          <cell r="H893">
            <v>196</v>
          </cell>
        </row>
        <row r="894">
          <cell r="A894" t="str">
            <v>09-03-030</v>
          </cell>
          <cell r="H894">
            <v>471</v>
          </cell>
        </row>
        <row r="895">
          <cell r="A895">
            <v>0</v>
          </cell>
          <cell r="H895">
            <v>0</v>
          </cell>
        </row>
        <row r="896">
          <cell r="A896">
            <v>0</v>
          </cell>
          <cell r="H896">
            <v>0</v>
          </cell>
        </row>
        <row r="897">
          <cell r="A897" t="str">
            <v>09-03-040</v>
          </cell>
          <cell r="H897">
            <v>27938</v>
          </cell>
        </row>
        <row r="898">
          <cell r="A898" t="str">
            <v>09-03-040</v>
          </cell>
          <cell r="H898">
            <v>980</v>
          </cell>
        </row>
        <row r="899">
          <cell r="A899" t="str">
            <v>09-03-040</v>
          </cell>
          <cell r="H899">
            <v>9436</v>
          </cell>
        </row>
        <row r="900">
          <cell r="A900" t="str">
            <v>09-03-040</v>
          </cell>
          <cell r="H900">
            <v>4200</v>
          </cell>
        </row>
        <row r="901">
          <cell r="A901" t="str">
            <v>09-03-040</v>
          </cell>
          <cell r="H901">
            <v>12480</v>
          </cell>
        </row>
        <row r="902">
          <cell r="A902" t="str">
            <v>09-03-040</v>
          </cell>
          <cell r="H902">
            <v>133</v>
          </cell>
        </row>
        <row r="903">
          <cell r="A903" t="str">
            <v>09-03-040</v>
          </cell>
          <cell r="H903">
            <v>208</v>
          </cell>
        </row>
        <row r="904">
          <cell r="A904" t="str">
            <v>09-03-040</v>
          </cell>
          <cell r="H904">
            <v>501</v>
          </cell>
        </row>
        <row r="905">
          <cell r="A905">
            <v>0</v>
          </cell>
          <cell r="H905">
            <v>0</v>
          </cell>
        </row>
        <row r="906">
          <cell r="A906">
            <v>0</v>
          </cell>
          <cell r="H906">
            <v>0</v>
          </cell>
        </row>
        <row r="907">
          <cell r="A907" t="str">
            <v>09-03-100</v>
          </cell>
          <cell r="H907">
            <v>9813</v>
          </cell>
        </row>
        <row r="908">
          <cell r="A908" t="str">
            <v>09-03-100</v>
          </cell>
          <cell r="H908">
            <v>2461</v>
          </cell>
        </row>
        <row r="909">
          <cell r="A909" t="str">
            <v>09-03-100</v>
          </cell>
          <cell r="H909">
            <v>7000</v>
          </cell>
        </row>
        <row r="910">
          <cell r="A910" t="str">
            <v>09-03-100</v>
          </cell>
          <cell r="H910">
            <v>54</v>
          </cell>
        </row>
        <row r="911">
          <cell r="A911" t="str">
            <v>09-03-100</v>
          </cell>
          <cell r="H911">
            <v>88</v>
          </cell>
        </row>
        <row r="912">
          <cell r="A912" t="str">
            <v>09-03-100</v>
          </cell>
          <cell r="H912">
            <v>210</v>
          </cell>
        </row>
        <row r="913">
          <cell r="A913">
            <v>0</v>
          </cell>
          <cell r="H913">
            <v>0</v>
          </cell>
        </row>
        <row r="914">
          <cell r="A914">
            <v>0</v>
          </cell>
          <cell r="H914">
            <v>0</v>
          </cell>
        </row>
        <row r="915">
          <cell r="A915" t="str">
            <v>09-03-200</v>
          </cell>
          <cell r="H915">
            <v>27859</v>
          </cell>
        </row>
        <row r="916">
          <cell r="A916" t="str">
            <v>09-03-200</v>
          </cell>
          <cell r="H916">
            <v>980</v>
          </cell>
        </row>
        <row r="917">
          <cell r="A917" t="str">
            <v>09-03-200</v>
          </cell>
          <cell r="H917">
            <v>9436</v>
          </cell>
        </row>
        <row r="918">
          <cell r="A918" t="str">
            <v>09-03-200</v>
          </cell>
          <cell r="H918">
            <v>4200</v>
          </cell>
        </row>
        <row r="919">
          <cell r="A919" t="str">
            <v>09-03-200</v>
          </cell>
          <cell r="H919">
            <v>12480</v>
          </cell>
        </row>
        <row r="920">
          <cell r="A920" t="str">
            <v>09-03-200</v>
          </cell>
          <cell r="H920">
            <v>54</v>
          </cell>
        </row>
        <row r="921">
          <cell r="A921" t="str">
            <v>09-03-200</v>
          </cell>
          <cell r="H921">
            <v>208</v>
          </cell>
        </row>
        <row r="922">
          <cell r="A922" t="str">
            <v>09-03-200</v>
          </cell>
          <cell r="H922">
            <v>501</v>
          </cell>
        </row>
        <row r="923">
          <cell r="A923">
            <v>0</v>
          </cell>
          <cell r="H923">
            <v>0</v>
          </cell>
        </row>
        <row r="924">
          <cell r="A924">
            <v>0</v>
          </cell>
          <cell r="H924">
            <v>0</v>
          </cell>
        </row>
        <row r="925">
          <cell r="A925" t="str">
            <v>09-03-210</v>
          </cell>
          <cell r="H925">
            <v>19551</v>
          </cell>
        </row>
        <row r="926">
          <cell r="A926" t="str">
            <v>09-03-210</v>
          </cell>
          <cell r="H926">
            <v>6274</v>
          </cell>
        </row>
        <row r="927">
          <cell r="A927" t="str">
            <v>09-03-210</v>
          </cell>
          <cell r="H927">
            <v>12480</v>
          </cell>
        </row>
        <row r="928">
          <cell r="A928" t="str">
            <v>09-03-210</v>
          </cell>
          <cell r="H928">
            <v>266</v>
          </cell>
        </row>
        <row r="929">
          <cell r="A929" t="str">
            <v>09-03-210</v>
          </cell>
          <cell r="H929">
            <v>156</v>
          </cell>
        </row>
        <row r="930">
          <cell r="A930" t="str">
            <v>09-03-210</v>
          </cell>
          <cell r="H930">
            <v>375</v>
          </cell>
        </row>
        <row r="931">
          <cell r="A931">
            <v>0</v>
          </cell>
          <cell r="H931">
            <v>0</v>
          </cell>
        </row>
        <row r="932">
          <cell r="A932">
            <v>0</v>
          </cell>
          <cell r="H932">
            <v>0</v>
          </cell>
        </row>
        <row r="933">
          <cell r="A933" t="str">
            <v>09-04-010</v>
          </cell>
          <cell r="H933" t="e">
            <v>#N/A</v>
          </cell>
        </row>
        <row r="934">
          <cell r="A934" t="str">
            <v>09-04-010</v>
          </cell>
          <cell r="H934">
            <v>3308</v>
          </cell>
        </row>
        <row r="935">
          <cell r="A935">
            <v>0</v>
          </cell>
          <cell r="H935">
            <v>0</v>
          </cell>
        </row>
        <row r="936">
          <cell r="A936">
            <v>0</v>
          </cell>
          <cell r="H936">
            <v>0</v>
          </cell>
        </row>
        <row r="937">
          <cell r="A937" t="str">
            <v>09-04-020</v>
          </cell>
          <cell r="H937" t="e">
            <v>#N/A</v>
          </cell>
        </row>
        <row r="938">
          <cell r="A938" t="str">
            <v>09-04-020</v>
          </cell>
          <cell r="H938">
            <v>5314</v>
          </cell>
        </row>
        <row r="939">
          <cell r="A939" t="str">
            <v>09-04-020</v>
          </cell>
          <cell r="H939">
            <v>5000</v>
          </cell>
        </row>
        <row r="940">
          <cell r="A940" t="str">
            <v>09-04-020</v>
          </cell>
          <cell r="H940">
            <v>266</v>
          </cell>
        </row>
        <row r="941">
          <cell r="A941" t="str">
            <v>09-04-020</v>
          </cell>
          <cell r="H941">
            <v>63</v>
          </cell>
        </row>
        <row r="942">
          <cell r="A942" t="str">
            <v>09-04-020</v>
          </cell>
          <cell r="H942">
            <v>150</v>
          </cell>
        </row>
        <row r="943">
          <cell r="A943">
            <v>0</v>
          </cell>
          <cell r="H943">
            <v>0</v>
          </cell>
        </row>
        <row r="944">
          <cell r="A944">
            <v>0</v>
          </cell>
          <cell r="H944">
            <v>0</v>
          </cell>
        </row>
        <row r="945">
          <cell r="A945" t="str">
            <v>10-01-300</v>
          </cell>
          <cell r="H945">
            <v>53503</v>
          </cell>
        </row>
        <row r="946">
          <cell r="A946" t="str">
            <v>10-01-300</v>
          </cell>
          <cell r="H946">
            <v>38286</v>
          </cell>
        </row>
        <row r="947">
          <cell r="A947" t="str">
            <v>10-01-300</v>
          </cell>
          <cell r="H947">
            <v>2621</v>
          </cell>
        </row>
        <row r="948">
          <cell r="A948" t="str">
            <v>10-01-300</v>
          </cell>
          <cell r="H948">
            <v>1001</v>
          </cell>
        </row>
        <row r="949">
          <cell r="A949" t="str">
            <v>10-01-300</v>
          </cell>
          <cell r="H949">
            <v>852</v>
          </cell>
        </row>
        <row r="950">
          <cell r="A950" t="str">
            <v>10-01-300</v>
          </cell>
          <cell r="H950">
            <v>10270</v>
          </cell>
        </row>
        <row r="951">
          <cell r="A951" t="str">
            <v>10-01-300</v>
          </cell>
          <cell r="H951">
            <v>139</v>
          </cell>
        </row>
        <row r="952">
          <cell r="A952" t="str">
            <v>10-01-300</v>
          </cell>
          <cell r="H952">
            <v>334</v>
          </cell>
        </row>
        <row r="953">
          <cell r="A953">
            <v>0</v>
          </cell>
          <cell r="H953">
            <v>0</v>
          </cell>
        </row>
        <row r="954">
          <cell r="A954">
            <v>0</v>
          </cell>
          <cell r="H954">
            <v>0</v>
          </cell>
        </row>
        <row r="955">
          <cell r="A955" t="str">
            <v>10-01-310</v>
          </cell>
          <cell r="H955">
            <v>52502</v>
          </cell>
        </row>
        <row r="956">
          <cell r="A956" t="str">
            <v>10-01-310</v>
          </cell>
          <cell r="H956">
            <v>38286</v>
          </cell>
        </row>
        <row r="957">
          <cell r="A957" t="str">
            <v>10-01-310</v>
          </cell>
          <cell r="H957">
            <v>2621</v>
          </cell>
        </row>
        <row r="958">
          <cell r="A958" t="str">
            <v>10-01-310</v>
          </cell>
          <cell r="H958">
            <v>852</v>
          </cell>
        </row>
        <row r="959">
          <cell r="A959" t="str">
            <v>10-01-310</v>
          </cell>
          <cell r="H959">
            <v>10270</v>
          </cell>
        </row>
        <row r="960">
          <cell r="A960" t="str">
            <v>10-01-310</v>
          </cell>
          <cell r="H960">
            <v>139</v>
          </cell>
        </row>
        <row r="961">
          <cell r="A961" t="str">
            <v>10-01-310</v>
          </cell>
          <cell r="H961">
            <v>334</v>
          </cell>
        </row>
        <row r="962">
          <cell r="A962">
            <v>0</v>
          </cell>
          <cell r="H962">
            <v>0</v>
          </cell>
        </row>
        <row r="963">
          <cell r="A963">
            <v>0</v>
          </cell>
          <cell r="H963">
            <v>0</v>
          </cell>
        </row>
        <row r="964">
          <cell r="A964" t="str">
            <v>10-01-320</v>
          </cell>
          <cell r="H964">
            <v>104956</v>
          </cell>
        </row>
        <row r="965">
          <cell r="A965" t="str">
            <v>10-01-320</v>
          </cell>
          <cell r="H965">
            <v>40217</v>
          </cell>
        </row>
        <row r="966">
          <cell r="A966" t="str">
            <v>10-01-320</v>
          </cell>
          <cell r="H966">
            <v>9759</v>
          </cell>
        </row>
        <row r="967">
          <cell r="A967" t="str">
            <v>10-01-320</v>
          </cell>
          <cell r="H967">
            <v>39094</v>
          </cell>
        </row>
        <row r="968">
          <cell r="A968" t="str">
            <v>10-01-320</v>
          </cell>
          <cell r="H968">
            <v>15238</v>
          </cell>
        </row>
        <row r="969">
          <cell r="A969" t="str">
            <v>10-01-320</v>
          </cell>
          <cell r="H969">
            <v>190</v>
          </cell>
        </row>
        <row r="970">
          <cell r="A970" t="str">
            <v>10-01-320</v>
          </cell>
          <cell r="H970">
            <v>458</v>
          </cell>
        </row>
        <row r="971">
          <cell r="A971">
            <v>0</v>
          </cell>
          <cell r="H971">
            <v>0</v>
          </cell>
        </row>
        <row r="972">
          <cell r="A972">
            <v>0</v>
          </cell>
          <cell r="H972">
            <v>0</v>
          </cell>
        </row>
        <row r="973">
          <cell r="A973" t="str">
            <v>10-01-330</v>
          </cell>
          <cell r="H973">
            <v>66251</v>
          </cell>
        </row>
        <row r="974">
          <cell r="A974" t="str">
            <v>10-01-330</v>
          </cell>
          <cell r="H974">
            <v>39094</v>
          </cell>
        </row>
        <row r="975">
          <cell r="A975" t="str">
            <v>10-01-330</v>
          </cell>
          <cell r="H975">
            <v>5975</v>
          </cell>
        </row>
        <row r="976">
          <cell r="A976" t="str">
            <v>10-01-330</v>
          </cell>
          <cell r="H976">
            <v>20318</v>
          </cell>
        </row>
        <row r="977">
          <cell r="A977" t="str">
            <v>10-01-330</v>
          </cell>
          <cell r="H977">
            <v>254</v>
          </cell>
        </row>
        <row r="978">
          <cell r="A978" t="str">
            <v>10-01-330</v>
          </cell>
          <cell r="H978">
            <v>610</v>
          </cell>
        </row>
        <row r="979">
          <cell r="A979">
            <v>0</v>
          </cell>
          <cell r="H979">
            <v>0</v>
          </cell>
        </row>
        <row r="980">
          <cell r="A980">
            <v>0</v>
          </cell>
          <cell r="H980">
            <v>0</v>
          </cell>
        </row>
        <row r="981">
          <cell r="A981" t="str">
            <v>10-01-400</v>
          </cell>
          <cell r="H981">
            <v>399617</v>
          </cell>
        </row>
        <row r="982">
          <cell r="A982" t="str">
            <v>10-01-400</v>
          </cell>
          <cell r="H982">
            <v>365605</v>
          </cell>
        </row>
        <row r="983">
          <cell r="A983" t="str">
            <v>10-01-400</v>
          </cell>
          <cell r="H983">
            <v>34012</v>
          </cell>
        </row>
        <row r="984">
          <cell r="A984" t="str">
            <v>10-01-400</v>
          </cell>
          <cell r="H984">
            <v>0</v>
          </cell>
        </row>
        <row r="985">
          <cell r="A985" t="str">
            <v>10-01-400</v>
          </cell>
          <cell r="H985">
            <v>0</v>
          </cell>
        </row>
        <row r="986">
          <cell r="A986">
            <v>0</v>
          </cell>
          <cell r="H986">
            <v>0</v>
          </cell>
        </row>
        <row r="987">
          <cell r="A987">
            <v>0</v>
          </cell>
          <cell r="H987">
            <v>0</v>
          </cell>
        </row>
        <row r="988">
          <cell r="A988" t="str">
            <v>10-01-500</v>
          </cell>
          <cell r="H988">
            <v>91648</v>
          </cell>
        </row>
        <row r="989">
          <cell r="A989" t="str">
            <v>10-01-500</v>
          </cell>
          <cell r="H989">
            <v>81369</v>
          </cell>
        </row>
        <row r="990">
          <cell r="A990" t="str">
            <v>10-01-500</v>
          </cell>
          <cell r="H990">
            <v>9860</v>
          </cell>
        </row>
        <row r="991">
          <cell r="A991" t="str">
            <v>10-01-500</v>
          </cell>
          <cell r="H991">
            <v>123</v>
          </cell>
        </row>
        <row r="992">
          <cell r="A992" t="str">
            <v>10-01-500</v>
          </cell>
          <cell r="H992">
            <v>296</v>
          </cell>
        </row>
        <row r="993">
          <cell r="A993">
            <v>0</v>
          </cell>
          <cell r="H993">
            <v>0</v>
          </cell>
        </row>
        <row r="994">
          <cell r="A994">
            <v>0</v>
          </cell>
          <cell r="H994">
            <v>0</v>
          </cell>
        </row>
        <row r="995">
          <cell r="A995" t="str">
            <v>10-01-600</v>
          </cell>
          <cell r="H995">
            <v>33759</v>
          </cell>
        </row>
        <row r="996">
          <cell r="A996" t="str">
            <v>10-01-600</v>
          </cell>
          <cell r="H996">
            <v>2350</v>
          </cell>
        </row>
        <row r="997">
          <cell r="A997" t="str">
            <v>10-01-600</v>
          </cell>
          <cell r="H997">
            <v>15824</v>
          </cell>
        </row>
        <row r="998">
          <cell r="A998" t="str">
            <v>10-01-600</v>
          </cell>
          <cell r="H998">
            <v>455</v>
          </cell>
        </row>
        <row r="999">
          <cell r="A999" t="str">
            <v>10-01-600</v>
          </cell>
          <cell r="H999">
            <v>2337</v>
          </cell>
        </row>
        <row r="1000">
          <cell r="A1000" t="str">
            <v>10-01-600</v>
          </cell>
          <cell r="H1000">
            <v>2204</v>
          </cell>
        </row>
        <row r="1001">
          <cell r="A1001" t="str">
            <v>10-01-600</v>
          </cell>
          <cell r="H1001">
            <v>1752</v>
          </cell>
        </row>
        <row r="1002">
          <cell r="A1002" t="str">
            <v>10-01-600</v>
          </cell>
          <cell r="H1002">
            <v>5841</v>
          </cell>
        </row>
        <row r="1003">
          <cell r="A1003" t="str">
            <v>10-01-600</v>
          </cell>
          <cell r="H1003">
            <v>2540</v>
          </cell>
        </row>
        <row r="1004">
          <cell r="A1004" t="str">
            <v>10-01-600</v>
          </cell>
          <cell r="H1004">
            <v>134</v>
          </cell>
        </row>
        <row r="1005">
          <cell r="A1005" t="str">
            <v>10-01-600</v>
          </cell>
          <cell r="H1005">
            <v>322</v>
          </cell>
        </row>
        <row r="1006">
          <cell r="A1006">
            <v>0</v>
          </cell>
          <cell r="H1006">
            <v>0</v>
          </cell>
        </row>
        <row r="1007">
          <cell r="A1007">
            <v>0</v>
          </cell>
          <cell r="H1007">
            <v>0</v>
          </cell>
        </row>
        <row r="1008">
          <cell r="A1008" t="str">
            <v>10-01-610</v>
          </cell>
          <cell r="H1008">
            <v>37255</v>
          </cell>
        </row>
        <row r="1009">
          <cell r="A1009" t="str">
            <v>10-01-610</v>
          </cell>
          <cell r="H1009">
            <v>2350</v>
          </cell>
        </row>
        <row r="1010">
          <cell r="A1010" t="str">
            <v>10-01-610</v>
          </cell>
          <cell r="H1010">
            <v>15824</v>
          </cell>
        </row>
        <row r="1011">
          <cell r="A1011" t="str">
            <v>10-01-610</v>
          </cell>
          <cell r="H1011">
            <v>455</v>
          </cell>
        </row>
        <row r="1012">
          <cell r="A1012" t="str">
            <v>10-01-610</v>
          </cell>
          <cell r="H1012">
            <v>2337</v>
          </cell>
        </row>
        <row r="1013">
          <cell r="A1013" t="str">
            <v>10-01-610</v>
          </cell>
          <cell r="H1013">
            <v>2204</v>
          </cell>
        </row>
        <row r="1014">
          <cell r="A1014" t="str">
            <v>10-01-610</v>
          </cell>
          <cell r="H1014">
            <v>1752</v>
          </cell>
        </row>
        <row r="1015">
          <cell r="A1015" t="str">
            <v>10-01-610</v>
          </cell>
          <cell r="H1015">
            <v>8178</v>
          </cell>
        </row>
        <row r="1016">
          <cell r="A1016" t="str">
            <v>10-01-610</v>
          </cell>
          <cell r="H1016">
            <v>3556</v>
          </cell>
        </row>
        <row r="1017">
          <cell r="A1017" t="str">
            <v>10-01-610</v>
          </cell>
          <cell r="H1017">
            <v>176</v>
          </cell>
        </row>
        <row r="1018">
          <cell r="A1018" t="str">
            <v>10-01-610</v>
          </cell>
          <cell r="H1018">
            <v>423</v>
          </cell>
        </row>
        <row r="1019">
          <cell r="A1019">
            <v>0</v>
          </cell>
          <cell r="H1019">
            <v>0</v>
          </cell>
        </row>
        <row r="1020">
          <cell r="A1020">
            <v>0</v>
          </cell>
          <cell r="H1020">
            <v>0</v>
          </cell>
        </row>
        <row r="1021">
          <cell r="A1021" t="str">
            <v>10-01-620</v>
          </cell>
          <cell r="H1021">
            <v>182449</v>
          </cell>
        </row>
        <row r="1022">
          <cell r="A1022" t="str">
            <v>10-01-620</v>
          </cell>
          <cell r="H1022">
            <v>179800</v>
          </cell>
        </row>
        <row r="1023">
          <cell r="A1023" t="str">
            <v>10-01-620</v>
          </cell>
          <cell r="H1023">
            <v>2540</v>
          </cell>
        </row>
        <row r="1024">
          <cell r="A1024" t="str">
            <v>10-01-620</v>
          </cell>
          <cell r="H1024">
            <v>32</v>
          </cell>
        </row>
        <row r="1025">
          <cell r="A1025" t="str">
            <v>10-01-620</v>
          </cell>
          <cell r="H1025">
            <v>77</v>
          </cell>
        </row>
        <row r="1026">
          <cell r="A1026">
            <v>0</v>
          </cell>
          <cell r="H1026">
            <v>0</v>
          </cell>
        </row>
        <row r="1027">
          <cell r="A1027">
            <v>0</v>
          </cell>
          <cell r="H1027">
            <v>0</v>
          </cell>
        </row>
        <row r="1028">
          <cell r="A1028" t="str">
            <v>10-01-630</v>
          </cell>
          <cell r="H1028">
            <v>188249</v>
          </cell>
        </row>
        <row r="1029">
          <cell r="A1029" t="str">
            <v>10-01-630</v>
          </cell>
          <cell r="H1029">
            <v>179800</v>
          </cell>
        </row>
        <row r="1030">
          <cell r="A1030" t="str">
            <v>10-01-630</v>
          </cell>
          <cell r="H1030">
            <v>5800</v>
          </cell>
        </row>
        <row r="1031">
          <cell r="A1031" t="str">
            <v>10-01-630</v>
          </cell>
          <cell r="H1031">
            <v>2540</v>
          </cell>
        </row>
        <row r="1032">
          <cell r="A1032" t="str">
            <v>10-01-630</v>
          </cell>
          <cell r="H1032">
            <v>32</v>
          </cell>
        </row>
        <row r="1033">
          <cell r="A1033" t="str">
            <v>10-01-630</v>
          </cell>
          <cell r="H1033">
            <v>77</v>
          </cell>
        </row>
        <row r="1034">
          <cell r="A1034">
            <v>0</v>
          </cell>
          <cell r="H1034">
            <v>0</v>
          </cell>
        </row>
        <row r="1035">
          <cell r="A1035">
            <v>0</v>
          </cell>
          <cell r="H1035">
            <v>0</v>
          </cell>
        </row>
        <row r="1036">
          <cell r="A1036" t="str">
            <v>10-01-640</v>
          </cell>
          <cell r="H1036">
            <v>182449</v>
          </cell>
        </row>
        <row r="1037">
          <cell r="A1037" t="str">
            <v>10-01-640</v>
          </cell>
          <cell r="H1037">
            <v>179800</v>
          </cell>
        </row>
        <row r="1038">
          <cell r="A1038" t="str">
            <v>10-01-640</v>
          </cell>
          <cell r="H1038">
            <v>2540</v>
          </cell>
        </row>
        <row r="1039">
          <cell r="A1039" t="str">
            <v>10-01-640</v>
          </cell>
          <cell r="H1039">
            <v>32</v>
          </cell>
        </row>
        <row r="1040">
          <cell r="A1040" t="str">
            <v>10-01-640</v>
          </cell>
          <cell r="H1040">
            <v>77</v>
          </cell>
        </row>
        <row r="1041">
          <cell r="A1041">
            <v>0</v>
          </cell>
          <cell r="H1041">
            <v>0</v>
          </cell>
        </row>
        <row r="1042">
          <cell r="A1042">
            <v>0</v>
          </cell>
          <cell r="H1042">
            <v>0</v>
          </cell>
        </row>
        <row r="1043">
          <cell r="A1043" t="str">
            <v>10-01-700</v>
          </cell>
          <cell r="H1043">
            <v>93261</v>
          </cell>
        </row>
        <row r="1044">
          <cell r="A1044" t="str">
            <v>10-01-700</v>
          </cell>
          <cell r="H1044">
            <v>64916</v>
          </cell>
        </row>
        <row r="1045">
          <cell r="A1045" t="str">
            <v>10-01-700</v>
          </cell>
          <cell r="H1045">
            <v>6110</v>
          </cell>
        </row>
        <row r="1046">
          <cell r="A1046" t="str">
            <v>10-01-700</v>
          </cell>
          <cell r="H1046">
            <v>732</v>
          </cell>
        </row>
        <row r="1047">
          <cell r="A1047" t="str">
            <v>10-01-700</v>
          </cell>
          <cell r="H1047">
            <v>15000</v>
          </cell>
        </row>
        <row r="1048">
          <cell r="A1048" t="str">
            <v>10-01-700</v>
          </cell>
          <cell r="H1048">
            <v>3920</v>
          </cell>
        </row>
        <row r="1049">
          <cell r="A1049" t="str">
            <v>10-01-700</v>
          </cell>
          <cell r="H1049">
            <v>1707</v>
          </cell>
        </row>
        <row r="1050">
          <cell r="A1050" t="str">
            <v>10-01-700</v>
          </cell>
          <cell r="H1050">
            <v>257</v>
          </cell>
        </row>
        <row r="1051">
          <cell r="A1051" t="str">
            <v>10-01-700</v>
          </cell>
          <cell r="H1051">
            <v>619</v>
          </cell>
        </row>
        <row r="1052">
          <cell r="A1052">
            <v>0</v>
          </cell>
          <cell r="H1052">
            <v>0</v>
          </cell>
        </row>
        <row r="1053">
          <cell r="A1053">
            <v>0</v>
          </cell>
          <cell r="H1053">
            <v>0</v>
          </cell>
        </row>
        <row r="1054">
          <cell r="A1054" t="str">
            <v>10-01-900</v>
          </cell>
          <cell r="H1054">
            <v>24150</v>
          </cell>
        </row>
        <row r="1055">
          <cell r="A1055" t="str">
            <v>10-01-900</v>
          </cell>
          <cell r="H1055">
            <v>14641</v>
          </cell>
        </row>
        <row r="1056">
          <cell r="A1056" t="str">
            <v>10-01-900</v>
          </cell>
          <cell r="H1056">
            <v>1320</v>
          </cell>
        </row>
        <row r="1057">
          <cell r="A1057" t="str">
            <v>10-01-900</v>
          </cell>
          <cell r="H1057">
            <v>7500</v>
          </cell>
        </row>
        <row r="1058">
          <cell r="A1058" t="str">
            <v>10-01-900</v>
          </cell>
          <cell r="H1058">
            <v>355</v>
          </cell>
        </row>
        <row r="1059">
          <cell r="A1059" t="str">
            <v>10-01-900</v>
          </cell>
          <cell r="H1059">
            <v>98</v>
          </cell>
        </row>
        <row r="1060">
          <cell r="A1060" t="str">
            <v>10-01-900</v>
          </cell>
          <cell r="H1060">
            <v>236</v>
          </cell>
        </row>
        <row r="1061">
          <cell r="A1061">
            <v>0</v>
          </cell>
          <cell r="H1061">
            <v>0</v>
          </cell>
        </row>
        <row r="1062">
          <cell r="A1062">
            <v>0</v>
          </cell>
          <cell r="H1062">
            <v>0</v>
          </cell>
        </row>
        <row r="1063">
          <cell r="A1063" t="str">
            <v>10-02-200</v>
          </cell>
          <cell r="H1063">
            <v>31178</v>
          </cell>
        </row>
        <row r="1064">
          <cell r="A1064" t="str">
            <v>10-02-200</v>
          </cell>
          <cell r="H1064">
            <v>1219</v>
          </cell>
        </row>
        <row r="1065">
          <cell r="A1065" t="str">
            <v>10-02-200</v>
          </cell>
          <cell r="H1065">
            <v>2416</v>
          </cell>
        </row>
        <row r="1066">
          <cell r="A1066" t="str">
            <v>10-02-200</v>
          </cell>
          <cell r="H1066">
            <v>4460</v>
          </cell>
        </row>
        <row r="1067">
          <cell r="A1067" t="str">
            <v>10-02-200</v>
          </cell>
          <cell r="H1067">
            <v>20000</v>
          </cell>
        </row>
        <row r="1068">
          <cell r="A1068" t="str">
            <v>10-02-200</v>
          </cell>
          <cell r="H1068">
            <v>28</v>
          </cell>
        </row>
        <row r="1069">
          <cell r="A1069" t="str">
            <v>10-02-200</v>
          </cell>
          <cell r="H1069">
            <v>2204</v>
          </cell>
        </row>
        <row r="1070">
          <cell r="A1070" t="str">
            <v>10-02-200</v>
          </cell>
          <cell r="H1070">
            <v>250</v>
          </cell>
        </row>
        <row r="1071">
          <cell r="A1071" t="str">
            <v>10-02-200</v>
          </cell>
          <cell r="H1071">
            <v>601</v>
          </cell>
        </row>
        <row r="1072">
          <cell r="A1072">
            <v>0</v>
          </cell>
          <cell r="H1072">
            <v>0</v>
          </cell>
        </row>
        <row r="1073">
          <cell r="A1073">
            <v>0</v>
          </cell>
          <cell r="H1073">
            <v>0</v>
          </cell>
        </row>
        <row r="1074">
          <cell r="A1074" t="str">
            <v>10-02-500</v>
          </cell>
          <cell r="H1074">
            <v>11337</v>
          </cell>
        </row>
        <row r="1075">
          <cell r="A1075" t="str">
            <v>10-02-500</v>
          </cell>
          <cell r="H1075">
            <v>798</v>
          </cell>
        </row>
        <row r="1076">
          <cell r="A1076" t="str">
            <v>10-02-500</v>
          </cell>
          <cell r="H1076">
            <v>660</v>
          </cell>
        </row>
        <row r="1077">
          <cell r="A1077" t="str">
            <v>10-02-500</v>
          </cell>
          <cell r="H1077">
            <v>102</v>
          </cell>
        </row>
        <row r="1078">
          <cell r="A1078" t="str">
            <v>10-02-500</v>
          </cell>
          <cell r="H1078">
            <v>9360</v>
          </cell>
        </row>
        <row r="1079">
          <cell r="A1079" t="str">
            <v>10-02-500</v>
          </cell>
          <cell r="H1079">
            <v>18</v>
          </cell>
        </row>
        <row r="1080">
          <cell r="A1080" t="str">
            <v>10-02-500</v>
          </cell>
          <cell r="H1080">
            <v>117</v>
          </cell>
        </row>
        <row r="1081">
          <cell r="A1081" t="str">
            <v>10-02-500</v>
          </cell>
          <cell r="H1081">
            <v>282</v>
          </cell>
        </row>
        <row r="1082">
          <cell r="A1082">
            <v>0</v>
          </cell>
          <cell r="H1082">
            <v>0</v>
          </cell>
        </row>
        <row r="1083">
          <cell r="A1083">
            <v>0</v>
          </cell>
          <cell r="H1083">
            <v>0</v>
          </cell>
        </row>
        <row r="1084">
          <cell r="A1084" t="str">
            <v>10-03-200</v>
          </cell>
          <cell r="H1084">
            <v>52670</v>
          </cell>
        </row>
        <row r="1085">
          <cell r="A1085" t="str">
            <v>10-03-200</v>
          </cell>
          <cell r="H1085">
            <v>30670</v>
          </cell>
        </row>
        <row r="1086">
          <cell r="A1086" t="str">
            <v>10-03-200</v>
          </cell>
          <cell r="H1086">
            <v>667</v>
          </cell>
        </row>
        <row r="1087">
          <cell r="A1087" t="str">
            <v>10-03-200</v>
          </cell>
          <cell r="H1087">
            <v>2621</v>
          </cell>
        </row>
        <row r="1088">
          <cell r="A1088" t="str">
            <v>10-03-200</v>
          </cell>
          <cell r="H1088">
            <v>15000</v>
          </cell>
        </row>
        <row r="1089">
          <cell r="A1089" t="str">
            <v>10-03-200</v>
          </cell>
          <cell r="H1089">
            <v>683</v>
          </cell>
        </row>
        <row r="1090">
          <cell r="A1090" t="str">
            <v>10-03-200</v>
          </cell>
          <cell r="H1090">
            <v>2266</v>
          </cell>
        </row>
        <row r="1091">
          <cell r="A1091" t="str">
            <v>10-03-200</v>
          </cell>
          <cell r="H1091">
            <v>224</v>
          </cell>
        </row>
        <row r="1092">
          <cell r="A1092" t="str">
            <v>10-03-200</v>
          </cell>
          <cell r="H1092">
            <v>539</v>
          </cell>
        </row>
        <row r="1093">
          <cell r="A1093">
            <v>0</v>
          </cell>
          <cell r="H1093">
            <v>0</v>
          </cell>
        </row>
        <row r="1094">
          <cell r="A1094">
            <v>0</v>
          </cell>
          <cell r="H1094">
            <v>0</v>
          </cell>
        </row>
        <row r="1095">
          <cell r="A1095" t="str">
            <v>11-01-010</v>
          </cell>
          <cell r="H1095">
            <v>23850628</v>
          </cell>
        </row>
        <row r="1096">
          <cell r="A1096" t="str">
            <v>11-01-010</v>
          </cell>
          <cell r="H1096">
            <v>21891892</v>
          </cell>
        </row>
        <row r="1097">
          <cell r="A1097" t="str">
            <v>11-01-010</v>
          </cell>
          <cell r="H1097">
            <v>1710304</v>
          </cell>
        </row>
        <row r="1098">
          <cell r="A1098" t="str">
            <v>11-01-010</v>
          </cell>
          <cell r="H1098">
            <v>175820</v>
          </cell>
        </row>
        <row r="1099">
          <cell r="A1099" t="str">
            <v>11-01-010</v>
          </cell>
          <cell r="H1099">
            <v>21302</v>
          </cell>
        </row>
        <row r="1100">
          <cell r="A1100" t="str">
            <v>11-01-010</v>
          </cell>
          <cell r="H1100">
            <v>51310</v>
          </cell>
        </row>
        <row r="1101">
          <cell r="A1101">
            <v>0</v>
          </cell>
          <cell r="H1101">
            <v>0</v>
          </cell>
        </row>
        <row r="1102">
          <cell r="A1102">
            <v>0</v>
          </cell>
          <cell r="H1102">
            <v>0</v>
          </cell>
        </row>
        <row r="1103">
          <cell r="A1103" t="str">
            <v>11-01-020</v>
          </cell>
          <cell r="H1103">
            <v>33869540</v>
          </cell>
        </row>
        <row r="1104">
          <cell r="A1104" t="str">
            <v>11-01-020</v>
          </cell>
          <cell r="H1104">
            <v>31088000</v>
          </cell>
        </row>
        <row r="1105">
          <cell r="A1105" t="str">
            <v>11-01-020</v>
          </cell>
          <cell r="H1105">
            <v>2428750</v>
          </cell>
        </row>
        <row r="1106">
          <cell r="A1106" t="str">
            <v>11-01-020</v>
          </cell>
          <cell r="H1106">
            <v>249676</v>
          </cell>
        </row>
        <row r="1107">
          <cell r="A1107" t="str">
            <v>11-01-020</v>
          </cell>
          <cell r="H1107">
            <v>30251</v>
          </cell>
        </row>
        <row r="1108">
          <cell r="A1108" t="str">
            <v>11-01-020</v>
          </cell>
          <cell r="H1108">
            <v>72863</v>
          </cell>
        </row>
        <row r="1109">
          <cell r="A1109">
            <v>0</v>
          </cell>
          <cell r="H1109">
            <v>0</v>
          </cell>
        </row>
        <row r="1110">
          <cell r="A1110">
            <v>0</v>
          </cell>
          <cell r="H1110">
            <v>0</v>
          </cell>
        </row>
        <row r="1111">
          <cell r="A1111" t="str">
            <v>11-01-030</v>
          </cell>
          <cell r="H1111">
            <v>8775750</v>
          </cell>
        </row>
        <row r="1112">
          <cell r="A1112" t="str">
            <v>11-01-030</v>
          </cell>
          <cell r="H1112">
            <v>8055040</v>
          </cell>
        </row>
        <row r="1113">
          <cell r="A1113" t="str">
            <v>11-01-030</v>
          </cell>
          <cell r="H1113">
            <v>629300</v>
          </cell>
        </row>
        <row r="1114">
          <cell r="A1114" t="str">
            <v>11-01-030</v>
          </cell>
          <cell r="H1114">
            <v>64693</v>
          </cell>
        </row>
        <row r="1115">
          <cell r="A1115" t="str">
            <v>11-01-030</v>
          </cell>
          <cell r="H1115">
            <v>7838</v>
          </cell>
        </row>
        <row r="1116">
          <cell r="A1116" t="str">
            <v>11-01-030</v>
          </cell>
          <cell r="H1116">
            <v>18879</v>
          </cell>
        </row>
        <row r="1117">
          <cell r="A1117">
            <v>0</v>
          </cell>
          <cell r="H1117">
            <v>0</v>
          </cell>
        </row>
        <row r="1118">
          <cell r="A1118">
            <v>0</v>
          </cell>
          <cell r="H1118">
            <v>0</v>
          </cell>
        </row>
        <row r="1119">
          <cell r="A1119" t="str">
            <v>11-01-040</v>
          </cell>
          <cell r="H1119">
            <v>3427397</v>
          </cell>
        </row>
        <row r="1120">
          <cell r="A1120" t="str">
            <v>11-01-040</v>
          </cell>
          <cell r="H1120">
            <v>3145920</v>
          </cell>
        </row>
        <row r="1121">
          <cell r="A1121" t="str">
            <v>11-01-040</v>
          </cell>
          <cell r="H1121">
            <v>245775</v>
          </cell>
        </row>
        <row r="1122">
          <cell r="A1122" t="str">
            <v>11-01-040</v>
          </cell>
          <cell r="H1122">
            <v>25266</v>
          </cell>
        </row>
        <row r="1123">
          <cell r="A1123" t="str">
            <v>11-01-040</v>
          </cell>
          <cell r="H1123">
            <v>3062</v>
          </cell>
        </row>
        <row r="1124">
          <cell r="A1124" t="str">
            <v>11-01-040</v>
          </cell>
          <cell r="H1124">
            <v>7374</v>
          </cell>
        </row>
        <row r="1125">
          <cell r="A1125">
            <v>0</v>
          </cell>
          <cell r="H1125">
            <v>0</v>
          </cell>
        </row>
        <row r="1126">
          <cell r="A1126">
            <v>0</v>
          </cell>
          <cell r="H1126">
            <v>0</v>
          </cell>
        </row>
        <row r="1127">
          <cell r="A1127" t="str">
            <v>11-01-050</v>
          </cell>
          <cell r="H1127">
            <v>9415287</v>
          </cell>
        </row>
        <row r="1128">
          <cell r="A1128" t="str">
            <v>11-01-050</v>
          </cell>
          <cell r="H1128">
            <v>9067751</v>
          </cell>
        </row>
        <row r="1129">
          <cell r="A1129" t="str">
            <v>11-01-050</v>
          </cell>
          <cell r="H1129">
            <v>303456</v>
          </cell>
        </row>
        <row r="1130">
          <cell r="A1130" t="str">
            <v>11-01-050</v>
          </cell>
          <cell r="H1130">
            <v>31196</v>
          </cell>
        </row>
        <row r="1131">
          <cell r="A1131" t="str">
            <v>11-01-050</v>
          </cell>
          <cell r="H1131">
            <v>3780</v>
          </cell>
        </row>
        <row r="1132">
          <cell r="A1132" t="str">
            <v>11-01-050</v>
          </cell>
          <cell r="H1132">
            <v>9104</v>
          </cell>
        </row>
        <row r="1133">
          <cell r="A1133">
            <v>0</v>
          </cell>
          <cell r="H1133">
            <v>0</v>
          </cell>
        </row>
        <row r="1134">
          <cell r="A1134">
            <v>0</v>
          </cell>
          <cell r="H1134">
            <v>0</v>
          </cell>
        </row>
        <row r="1135">
          <cell r="A1135" t="str">
            <v>11-01-060</v>
          </cell>
          <cell r="H1135">
            <v>5808981</v>
          </cell>
        </row>
        <row r="1136">
          <cell r="A1136" t="str">
            <v>11-01-060</v>
          </cell>
          <cell r="H1136">
            <v>5331917</v>
          </cell>
        </row>
        <row r="1137">
          <cell r="A1137" t="str">
            <v>11-01-060</v>
          </cell>
          <cell r="H1137">
            <v>416556</v>
          </cell>
        </row>
        <row r="1138">
          <cell r="A1138" t="str">
            <v>11-01-060</v>
          </cell>
          <cell r="H1138">
            <v>42822</v>
          </cell>
        </row>
        <row r="1139">
          <cell r="A1139" t="str">
            <v>11-01-060</v>
          </cell>
          <cell r="H1139">
            <v>5189</v>
          </cell>
        </row>
        <row r="1140">
          <cell r="A1140" t="str">
            <v>11-01-060</v>
          </cell>
          <cell r="H1140">
            <v>12497</v>
          </cell>
        </row>
        <row r="1141">
          <cell r="A1141">
            <v>0</v>
          </cell>
          <cell r="H1141">
            <v>0</v>
          </cell>
        </row>
        <row r="1142">
          <cell r="A1142">
            <v>0</v>
          </cell>
          <cell r="H1142">
            <v>0</v>
          </cell>
        </row>
        <row r="1143">
          <cell r="A1143" t="str">
            <v>11-01-070</v>
          </cell>
          <cell r="H1143">
            <v>27864015</v>
          </cell>
        </row>
        <row r="1144">
          <cell r="A1144" t="str">
            <v>11-01-070</v>
          </cell>
          <cell r="H1144">
            <v>25575680</v>
          </cell>
        </row>
        <row r="1145">
          <cell r="A1145" t="str">
            <v>11-01-070</v>
          </cell>
          <cell r="H1145">
            <v>1998100</v>
          </cell>
        </row>
        <row r="1146">
          <cell r="A1146" t="str">
            <v>11-01-070</v>
          </cell>
          <cell r="H1146">
            <v>205405</v>
          </cell>
        </row>
        <row r="1147">
          <cell r="A1147" t="str">
            <v>11-01-070</v>
          </cell>
          <cell r="H1147">
            <v>24887</v>
          </cell>
        </row>
        <row r="1148">
          <cell r="A1148" t="str">
            <v>11-01-070</v>
          </cell>
          <cell r="H1148">
            <v>59943</v>
          </cell>
        </row>
        <row r="1149">
          <cell r="A1149">
            <v>0</v>
          </cell>
          <cell r="H1149">
            <v>0</v>
          </cell>
        </row>
        <row r="1150">
          <cell r="A1150">
            <v>0</v>
          </cell>
          <cell r="H1150">
            <v>0</v>
          </cell>
        </row>
        <row r="1151">
          <cell r="A1151" t="str">
            <v>11-01-100</v>
          </cell>
          <cell r="H1151">
            <v>17575764</v>
          </cell>
        </row>
        <row r="1152">
          <cell r="A1152" t="str">
            <v>11-01-100</v>
          </cell>
          <cell r="H1152">
            <v>16132352</v>
          </cell>
        </row>
        <row r="1153">
          <cell r="A1153" t="str">
            <v>11-01-100</v>
          </cell>
          <cell r="H1153">
            <v>1260340</v>
          </cell>
        </row>
        <row r="1154">
          <cell r="A1154" t="str">
            <v>11-01-100</v>
          </cell>
          <cell r="H1154">
            <v>129563</v>
          </cell>
        </row>
        <row r="1155">
          <cell r="A1155" t="str">
            <v>11-01-100</v>
          </cell>
          <cell r="H1155">
            <v>15698</v>
          </cell>
        </row>
        <row r="1156">
          <cell r="A1156" t="str">
            <v>11-01-100</v>
          </cell>
          <cell r="H1156">
            <v>37811</v>
          </cell>
        </row>
        <row r="1157">
          <cell r="A1157">
            <v>0</v>
          </cell>
          <cell r="H1157">
            <v>0</v>
          </cell>
        </row>
        <row r="1158">
          <cell r="A1158">
            <v>0</v>
          </cell>
          <cell r="H1158">
            <v>0</v>
          </cell>
        </row>
        <row r="1159">
          <cell r="A1159" t="str">
            <v>11-01-110</v>
          </cell>
          <cell r="H1159">
            <v>125530014</v>
          </cell>
        </row>
        <row r="1160">
          <cell r="A1160" t="str">
            <v>11-01-110</v>
          </cell>
          <cell r="H1160">
            <v>115220852</v>
          </cell>
        </row>
        <row r="1161">
          <cell r="A1161" t="str">
            <v>11-01-110</v>
          </cell>
          <cell r="H1161">
            <v>9001629</v>
          </cell>
        </row>
        <row r="1162">
          <cell r="A1162" t="str">
            <v>11-01-110</v>
          </cell>
          <cell r="H1162">
            <v>925368</v>
          </cell>
        </row>
        <row r="1163">
          <cell r="A1163" t="str">
            <v>11-01-110</v>
          </cell>
          <cell r="H1163">
            <v>112116</v>
          </cell>
        </row>
        <row r="1164">
          <cell r="A1164" t="str">
            <v>11-01-110</v>
          </cell>
          <cell r="H1164">
            <v>270049</v>
          </cell>
        </row>
        <row r="1165">
          <cell r="A1165">
            <v>0</v>
          </cell>
          <cell r="H1165">
            <v>0</v>
          </cell>
        </row>
        <row r="1166">
          <cell r="A1166">
            <v>0</v>
          </cell>
          <cell r="H1166">
            <v>0</v>
          </cell>
        </row>
        <row r="1167">
          <cell r="A1167" t="str">
            <v>11-01-120</v>
          </cell>
          <cell r="H1167">
            <v>53787659</v>
          </cell>
        </row>
        <row r="1168">
          <cell r="A1168" t="str">
            <v>11-01-120</v>
          </cell>
          <cell r="H1168">
            <v>49370343</v>
          </cell>
        </row>
        <row r="1169">
          <cell r="A1169" t="str">
            <v>11-01-120</v>
          </cell>
          <cell r="H1169">
            <v>3857058</v>
          </cell>
        </row>
        <row r="1170">
          <cell r="A1170" t="str">
            <v>11-01-120</v>
          </cell>
          <cell r="H1170">
            <v>396506</v>
          </cell>
        </row>
        <row r="1171">
          <cell r="A1171" t="str">
            <v>11-01-120</v>
          </cell>
          <cell r="H1171">
            <v>48040</v>
          </cell>
        </row>
        <row r="1172">
          <cell r="A1172" t="str">
            <v>11-01-120</v>
          </cell>
          <cell r="H1172">
            <v>115712</v>
          </cell>
        </row>
        <row r="1173">
          <cell r="A1173">
            <v>0</v>
          </cell>
          <cell r="H1173">
            <v>0</v>
          </cell>
        </row>
        <row r="1174">
          <cell r="A1174">
            <v>0</v>
          </cell>
          <cell r="H1174">
            <v>0</v>
          </cell>
        </row>
        <row r="1175">
          <cell r="A1175" t="str">
            <v>11-01-130</v>
          </cell>
          <cell r="H1175">
            <v>53787659</v>
          </cell>
        </row>
        <row r="1176">
          <cell r="A1176" t="str">
            <v>11-01-130</v>
          </cell>
          <cell r="H1176">
            <v>49370343</v>
          </cell>
        </row>
        <row r="1177">
          <cell r="A1177" t="str">
            <v>11-01-130</v>
          </cell>
          <cell r="H1177">
            <v>3857058</v>
          </cell>
        </row>
        <row r="1178">
          <cell r="A1178" t="str">
            <v>11-01-130</v>
          </cell>
          <cell r="H1178">
            <v>396506</v>
          </cell>
        </row>
        <row r="1179">
          <cell r="A1179" t="str">
            <v>11-01-130</v>
          </cell>
          <cell r="H1179">
            <v>48040</v>
          </cell>
        </row>
        <row r="1180">
          <cell r="A1180" t="str">
            <v>11-01-130</v>
          </cell>
          <cell r="H1180">
            <v>115712</v>
          </cell>
        </row>
        <row r="1181">
          <cell r="A1181">
            <v>0</v>
          </cell>
          <cell r="H1181">
            <v>0</v>
          </cell>
        </row>
        <row r="1182">
          <cell r="A1182">
            <v>0</v>
          </cell>
          <cell r="H1182">
            <v>0</v>
          </cell>
        </row>
        <row r="1183">
          <cell r="A1183" t="str">
            <v>11-01-140</v>
          </cell>
          <cell r="H1183">
            <v>60273625</v>
          </cell>
        </row>
        <row r="1184">
          <cell r="A1184" t="str">
            <v>11-01-140</v>
          </cell>
          <cell r="H1184">
            <v>55323648</v>
          </cell>
        </row>
        <row r="1185">
          <cell r="A1185" t="str">
            <v>11-01-140</v>
          </cell>
          <cell r="H1185">
            <v>4322160</v>
          </cell>
        </row>
        <row r="1186">
          <cell r="A1186" t="str">
            <v>11-01-140</v>
          </cell>
          <cell r="H1186">
            <v>444319</v>
          </cell>
        </row>
        <row r="1187">
          <cell r="A1187" t="str">
            <v>11-01-140</v>
          </cell>
          <cell r="H1187">
            <v>53833</v>
          </cell>
        </row>
        <row r="1188">
          <cell r="A1188" t="str">
            <v>11-01-140</v>
          </cell>
          <cell r="H1188">
            <v>129665</v>
          </cell>
        </row>
        <row r="1189">
          <cell r="A1189">
            <v>0</v>
          </cell>
          <cell r="H1189">
            <v>0</v>
          </cell>
        </row>
        <row r="1190">
          <cell r="A1190">
            <v>0</v>
          </cell>
          <cell r="H1190">
            <v>0</v>
          </cell>
        </row>
        <row r="1191">
          <cell r="A1191" t="str">
            <v>11-01-150</v>
          </cell>
          <cell r="H1191">
            <v>48807321</v>
          </cell>
        </row>
        <row r="1192">
          <cell r="A1192" t="str">
            <v>11-01-150</v>
          </cell>
          <cell r="H1192">
            <v>44799015</v>
          </cell>
        </row>
        <row r="1193">
          <cell r="A1193" t="str">
            <v>11-01-150</v>
          </cell>
          <cell r="H1193">
            <v>3499923</v>
          </cell>
        </row>
        <row r="1194">
          <cell r="A1194" t="str">
            <v>11-01-150</v>
          </cell>
          <cell r="H1194">
            <v>359793</v>
          </cell>
        </row>
        <row r="1195">
          <cell r="A1195" t="str">
            <v>11-01-150</v>
          </cell>
          <cell r="H1195">
            <v>43592</v>
          </cell>
        </row>
        <row r="1196">
          <cell r="A1196" t="str">
            <v>11-01-150</v>
          </cell>
          <cell r="H1196">
            <v>104998</v>
          </cell>
        </row>
        <row r="1197">
          <cell r="A1197">
            <v>0</v>
          </cell>
          <cell r="H1197">
            <v>0</v>
          </cell>
        </row>
        <row r="1198">
          <cell r="A1198">
            <v>0</v>
          </cell>
          <cell r="H1198">
            <v>0</v>
          </cell>
        </row>
        <row r="1199">
          <cell r="A1199" t="str">
            <v>11-01-160</v>
          </cell>
          <cell r="H1199">
            <v>53787659</v>
          </cell>
        </row>
        <row r="1200">
          <cell r="A1200" t="str">
            <v>11-01-160</v>
          </cell>
          <cell r="H1200">
            <v>49370343</v>
          </cell>
        </row>
        <row r="1201">
          <cell r="A1201" t="str">
            <v>11-01-160</v>
          </cell>
          <cell r="H1201">
            <v>3857058</v>
          </cell>
        </row>
        <row r="1202">
          <cell r="A1202" t="str">
            <v>11-01-160</v>
          </cell>
          <cell r="H1202">
            <v>396506</v>
          </cell>
        </row>
        <row r="1203">
          <cell r="A1203" t="str">
            <v>11-01-160</v>
          </cell>
          <cell r="H1203">
            <v>48040</v>
          </cell>
        </row>
        <row r="1204">
          <cell r="A1204" t="str">
            <v>11-01-160</v>
          </cell>
          <cell r="H1204">
            <v>115712</v>
          </cell>
        </row>
        <row r="1205">
          <cell r="A1205">
            <v>0</v>
          </cell>
          <cell r="H1205">
            <v>0</v>
          </cell>
        </row>
        <row r="1206">
          <cell r="A1206">
            <v>0</v>
          </cell>
          <cell r="H1206">
            <v>0</v>
          </cell>
        </row>
        <row r="1207">
          <cell r="A1207" t="str">
            <v>11-01-170</v>
          </cell>
          <cell r="H1207">
            <v>48807321</v>
          </cell>
        </row>
        <row r="1208">
          <cell r="A1208" t="str">
            <v>11-01-170</v>
          </cell>
          <cell r="H1208">
            <v>44799015</v>
          </cell>
        </row>
        <row r="1209">
          <cell r="A1209" t="str">
            <v>11-01-170</v>
          </cell>
          <cell r="H1209">
            <v>3499923</v>
          </cell>
        </row>
        <row r="1210">
          <cell r="A1210" t="str">
            <v>11-01-170</v>
          </cell>
          <cell r="H1210">
            <v>359793</v>
          </cell>
        </row>
        <row r="1211">
          <cell r="A1211" t="str">
            <v>11-01-170</v>
          </cell>
          <cell r="H1211">
            <v>43592</v>
          </cell>
        </row>
        <row r="1212">
          <cell r="A1212" t="str">
            <v>11-01-170</v>
          </cell>
          <cell r="H1212">
            <v>104998</v>
          </cell>
        </row>
        <row r="1213">
          <cell r="A1213">
            <v>0</v>
          </cell>
          <cell r="H1213">
            <v>0</v>
          </cell>
        </row>
        <row r="1214">
          <cell r="A1214">
            <v>0</v>
          </cell>
          <cell r="H1214">
            <v>0</v>
          </cell>
        </row>
        <row r="1215">
          <cell r="A1215" t="str">
            <v>11-01-180</v>
          </cell>
          <cell r="H1215">
            <v>74490338</v>
          </cell>
        </row>
        <row r="1216">
          <cell r="A1216" t="str">
            <v>11-01-180</v>
          </cell>
          <cell r="H1216">
            <v>68372813</v>
          </cell>
        </row>
        <row r="1217">
          <cell r="A1217" t="str">
            <v>11-01-180</v>
          </cell>
          <cell r="H1217">
            <v>5341626</v>
          </cell>
        </row>
        <row r="1218">
          <cell r="A1218" t="str">
            <v>11-01-180</v>
          </cell>
          <cell r="H1218">
            <v>549120</v>
          </cell>
        </row>
        <row r="1219">
          <cell r="A1219" t="str">
            <v>11-01-180</v>
          </cell>
          <cell r="H1219">
            <v>66530</v>
          </cell>
        </row>
        <row r="1220">
          <cell r="A1220" t="str">
            <v>11-01-180</v>
          </cell>
          <cell r="H1220">
            <v>160249</v>
          </cell>
        </row>
        <row r="1221">
          <cell r="A1221">
            <v>0</v>
          </cell>
          <cell r="H1221">
            <v>0</v>
          </cell>
        </row>
        <row r="1222">
          <cell r="A1222">
            <v>0</v>
          </cell>
          <cell r="H1222">
            <v>0</v>
          </cell>
        </row>
        <row r="1223">
          <cell r="A1223" t="str">
            <v>11-01-190</v>
          </cell>
          <cell r="H1223">
            <v>53615097</v>
          </cell>
        </row>
        <row r="1224">
          <cell r="A1224" t="str">
            <v>11-01-190</v>
          </cell>
          <cell r="H1224">
            <v>49211952</v>
          </cell>
        </row>
        <row r="1225">
          <cell r="A1225" t="str">
            <v>11-01-190</v>
          </cell>
          <cell r="H1225">
            <v>3844684</v>
          </cell>
        </row>
        <row r="1226">
          <cell r="A1226" t="str">
            <v>11-01-190</v>
          </cell>
          <cell r="H1226">
            <v>395234</v>
          </cell>
        </row>
        <row r="1227">
          <cell r="A1227" t="str">
            <v>11-01-190</v>
          </cell>
          <cell r="H1227">
            <v>47886</v>
          </cell>
        </row>
        <row r="1228">
          <cell r="A1228" t="str">
            <v>11-01-190</v>
          </cell>
          <cell r="H1228">
            <v>115341</v>
          </cell>
        </row>
        <row r="1229">
          <cell r="A1229">
            <v>0</v>
          </cell>
          <cell r="H1229">
            <v>0</v>
          </cell>
        </row>
        <row r="1230">
          <cell r="A1230">
            <v>0</v>
          </cell>
          <cell r="H1230">
            <v>0</v>
          </cell>
        </row>
        <row r="1231">
          <cell r="A1231" t="str">
            <v>11-01-200</v>
          </cell>
          <cell r="H1231">
            <v>32637699</v>
          </cell>
        </row>
        <row r="1232">
          <cell r="A1232" t="str">
            <v>11-01-200</v>
          </cell>
          <cell r="H1232">
            <v>29957325</v>
          </cell>
        </row>
        <row r="1233">
          <cell r="A1233" t="str">
            <v>11-01-200</v>
          </cell>
          <cell r="H1233">
            <v>2340416</v>
          </cell>
        </row>
        <row r="1234">
          <cell r="A1234" t="str">
            <v>11-01-200</v>
          </cell>
          <cell r="H1234">
            <v>240595</v>
          </cell>
        </row>
        <row r="1235">
          <cell r="A1235" t="str">
            <v>11-01-200</v>
          </cell>
          <cell r="H1235">
            <v>29150</v>
          </cell>
        </row>
        <row r="1236">
          <cell r="A1236" t="str">
            <v>11-01-200</v>
          </cell>
          <cell r="H1236">
            <v>70213</v>
          </cell>
        </row>
        <row r="1237">
          <cell r="A1237">
            <v>0</v>
          </cell>
          <cell r="H1237">
            <v>0</v>
          </cell>
        </row>
        <row r="1238">
          <cell r="A1238">
            <v>0</v>
          </cell>
          <cell r="H1238">
            <v>0</v>
          </cell>
        </row>
        <row r="1239">
          <cell r="A1239" t="str">
            <v>11-01-210</v>
          </cell>
          <cell r="H1239">
            <v>15982380</v>
          </cell>
        </row>
        <row r="1240">
          <cell r="A1240" t="str">
            <v>11-01-210</v>
          </cell>
          <cell r="H1240">
            <v>14669824</v>
          </cell>
        </row>
        <row r="1241">
          <cell r="A1241" t="str">
            <v>11-01-210</v>
          </cell>
          <cell r="H1241">
            <v>1146080</v>
          </cell>
        </row>
        <row r="1242">
          <cell r="A1242" t="str">
            <v>11-01-210</v>
          </cell>
          <cell r="H1242">
            <v>117818</v>
          </cell>
        </row>
        <row r="1243">
          <cell r="A1243" t="str">
            <v>11-01-210</v>
          </cell>
          <cell r="H1243">
            <v>14275</v>
          </cell>
        </row>
        <row r="1244">
          <cell r="A1244" t="str">
            <v>11-01-210</v>
          </cell>
          <cell r="H1244">
            <v>34383</v>
          </cell>
        </row>
        <row r="1245">
          <cell r="A1245">
            <v>0</v>
          </cell>
          <cell r="H1245">
            <v>0</v>
          </cell>
        </row>
        <row r="1246">
          <cell r="A1246">
            <v>0</v>
          </cell>
          <cell r="H1246">
            <v>0</v>
          </cell>
        </row>
        <row r="1247">
          <cell r="A1247" t="str">
            <v>11-01-220</v>
          </cell>
          <cell r="H1247">
            <v>40166240</v>
          </cell>
        </row>
        <row r="1248">
          <cell r="A1248" t="str">
            <v>11-01-220</v>
          </cell>
          <cell r="H1248">
            <v>36867584</v>
          </cell>
        </row>
        <row r="1249">
          <cell r="A1249" t="str">
            <v>11-01-220</v>
          </cell>
          <cell r="H1249">
            <v>2880280</v>
          </cell>
        </row>
        <row r="1250">
          <cell r="A1250" t="str">
            <v>11-01-220</v>
          </cell>
          <cell r="H1250">
            <v>296093</v>
          </cell>
        </row>
        <row r="1251">
          <cell r="A1251" t="str">
            <v>11-01-220</v>
          </cell>
          <cell r="H1251">
            <v>35874</v>
          </cell>
        </row>
        <row r="1252">
          <cell r="A1252" t="str">
            <v>11-01-220</v>
          </cell>
          <cell r="H1252">
            <v>86409</v>
          </cell>
        </row>
        <row r="1253">
          <cell r="A1253">
            <v>0</v>
          </cell>
          <cell r="H1253">
            <v>0</v>
          </cell>
        </row>
        <row r="1254">
          <cell r="A1254">
            <v>0</v>
          </cell>
          <cell r="H1254">
            <v>0</v>
          </cell>
        </row>
        <row r="1255">
          <cell r="A1255" t="str">
            <v>11-01-230</v>
          </cell>
          <cell r="H1255">
            <v>47610664</v>
          </cell>
        </row>
        <row r="1256">
          <cell r="A1256" t="str">
            <v>11-01-230</v>
          </cell>
          <cell r="H1256">
            <v>43700634</v>
          </cell>
        </row>
        <row r="1257">
          <cell r="A1257" t="str">
            <v>11-01-230</v>
          </cell>
          <cell r="H1257">
            <v>3414112</v>
          </cell>
        </row>
        <row r="1258">
          <cell r="A1258" t="str">
            <v>11-01-230</v>
          </cell>
          <cell r="H1258">
            <v>350971</v>
          </cell>
        </row>
        <row r="1259">
          <cell r="A1259" t="str">
            <v>11-01-230</v>
          </cell>
          <cell r="H1259">
            <v>42523</v>
          </cell>
        </row>
        <row r="1260">
          <cell r="A1260" t="str">
            <v>11-01-230</v>
          </cell>
          <cell r="H1260">
            <v>102424</v>
          </cell>
        </row>
        <row r="1261">
          <cell r="A1261">
            <v>0</v>
          </cell>
          <cell r="H1261">
            <v>0</v>
          </cell>
        </row>
        <row r="1262">
          <cell r="A1262">
            <v>0</v>
          </cell>
          <cell r="H1262">
            <v>0</v>
          </cell>
        </row>
        <row r="1263">
          <cell r="A1263" t="str">
            <v>11-01-240</v>
          </cell>
          <cell r="H1263">
            <v>40797124</v>
          </cell>
        </row>
        <row r="1264">
          <cell r="A1264" t="str">
            <v>11-01-240</v>
          </cell>
          <cell r="H1264">
            <v>37446656</v>
          </cell>
        </row>
        <row r="1265">
          <cell r="A1265" t="str">
            <v>11-01-240</v>
          </cell>
          <cell r="H1265">
            <v>2925520</v>
          </cell>
        </row>
        <row r="1266">
          <cell r="A1266" t="str">
            <v>11-01-240</v>
          </cell>
          <cell r="H1266">
            <v>300744</v>
          </cell>
        </row>
        <row r="1267">
          <cell r="A1267" t="str">
            <v>11-01-240</v>
          </cell>
          <cell r="H1267">
            <v>36438</v>
          </cell>
        </row>
        <row r="1268">
          <cell r="A1268" t="str">
            <v>11-01-240</v>
          </cell>
          <cell r="H1268">
            <v>87766</v>
          </cell>
        </row>
        <row r="1269">
          <cell r="A1269">
            <v>0</v>
          </cell>
          <cell r="H1269">
            <v>0</v>
          </cell>
        </row>
        <row r="1270">
          <cell r="A1270">
            <v>0</v>
          </cell>
          <cell r="H1270">
            <v>0</v>
          </cell>
        </row>
        <row r="1271">
          <cell r="A1271" t="str">
            <v>11-01-250</v>
          </cell>
          <cell r="H1271">
            <v>47610664</v>
          </cell>
        </row>
        <row r="1272">
          <cell r="A1272" t="str">
            <v>11-01-250</v>
          </cell>
          <cell r="H1272">
            <v>43700634</v>
          </cell>
        </row>
        <row r="1273">
          <cell r="A1273" t="str">
            <v>11-01-250</v>
          </cell>
          <cell r="H1273">
            <v>3414112</v>
          </cell>
        </row>
        <row r="1274">
          <cell r="A1274" t="str">
            <v>11-01-250</v>
          </cell>
          <cell r="H1274">
            <v>350971</v>
          </cell>
        </row>
        <row r="1275">
          <cell r="A1275" t="str">
            <v>11-01-250</v>
          </cell>
          <cell r="H1275">
            <v>42523</v>
          </cell>
        </row>
        <row r="1276">
          <cell r="A1276" t="str">
            <v>11-01-250</v>
          </cell>
          <cell r="H1276">
            <v>102424</v>
          </cell>
        </row>
        <row r="1277">
          <cell r="A1277">
            <v>0</v>
          </cell>
          <cell r="H1277">
            <v>0</v>
          </cell>
        </row>
        <row r="1278">
          <cell r="A1278">
            <v>0</v>
          </cell>
          <cell r="H1278">
            <v>0</v>
          </cell>
        </row>
        <row r="1279">
          <cell r="A1279" t="str">
            <v>11-01-260</v>
          </cell>
          <cell r="H1279">
            <v>15982380</v>
          </cell>
        </row>
        <row r="1280">
          <cell r="A1280" t="str">
            <v>11-01-260</v>
          </cell>
          <cell r="H1280">
            <v>14669824</v>
          </cell>
        </row>
        <row r="1281">
          <cell r="A1281" t="str">
            <v>11-01-260</v>
          </cell>
          <cell r="H1281">
            <v>1146080</v>
          </cell>
        </row>
        <row r="1282">
          <cell r="A1282" t="str">
            <v>11-01-260</v>
          </cell>
          <cell r="H1282">
            <v>117818</v>
          </cell>
        </row>
        <row r="1283">
          <cell r="A1283" t="str">
            <v>11-01-260</v>
          </cell>
          <cell r="H1283">
            <v>14275</v>
          </cell>
        </row>
        <row r="1284">
          <cell r="A1284" t="str">
            <v>11-01-260</v>
          </cell>
          <cell r="H1284">
            <v>34383</v>
          </cell>
        </row>
        <row r="1285">
          <cell r="A1285">
            <v>0</v>
          </cell>
          <cell r="H1285">
            <v>0</v>
          </cell>
        </row>
        <row r="1286">
          <cell r="A1286">
            <v>0</v>
          </cell>
          <cell r="H1286">
            <v>0</v>
          </cell>
        </row>
        <row r="1287">
          <cell r="A1287" t="str">
            <v>11-01-270</v>
          </cell>
          <cell r="H1287">
            <v>34015937</v>
          </cell>
        </row>
        <row r="1288">
          <cell r="A1288" t="str">
            <v>11-01-270</v>
          </cell>
          <cell r="H1288">
            <v>31222375</v>
          </cell>
        </row>
        <row r="1289">
          <cell r="A1289" t="str">
            <v>11-01-270</v>
          </cell>
          <cell r="H1289">
            <v>2439248</v>
          </cell>
        </row>
        <row r="1290">
          <cell r="A1290" t="str">
            <v>11-01-270</v>
          </cell>
          <cell r="H1290">
            <v>250755</v>
          </cell>
        </row>
        <row r="1291">
          <cell r="A1291" t="str">
            <v>11-01-270</v>
          </cell>
          <cell r="H1291">
            <v>30381</v>
          </cell>
        </row>
        <row r="1292">
          <cell r="A1292" t="str">
            <v>11-01-270</v>
          </cell>
          <cell r="H1292">
            <v>73178</v>
          </cell>
        </row>
        <row r="1293">
          <cell r="A1293">
            <v>0</v>
          </cell>
          <cell r="H1293">
            <v>0</v>
          </cell>
        </row>
        <row r="1294">
          <cell r="A1294">
            <v>0</v>
          </cell>
          <cell r="H1294">
            <v>0</v>
          </cell>
        </row>
        <row r="1295">
          <cell r="A1295" t="str">
            <v>11-01-280</v>
          </cell>
          <cell r="H1295">
            <v>8945604</v>
          </cell>
        </row>
        <row r="1296">
          <cell r="A1296" t="str">
            <v>11-01-280</v>
          </cell>
          <cell r="H1296">
            <v>8210944</v>
          </cell>
        </row>
        <row r="1297">
          <cell r="A1297" t="str">
            <v>11-01-280</v>
          </cell>
          <cell r="H1297">
            <v>641480</v>
          </cell>
        </row>
        <row r="1298">
          <cell r="A1298" t="str">
            <v>11-01-280</v>
          </cell>
          <cell r="H1298">
            <v>65945</v>
          </cell>
        </row>
        <row r="1299">
          <cell r="A1299" t="str">
            <v>11-01-280</v>
          </cell>
          <cell r="H1299">
            <v>7990</v>
          </cell>
        </row>
        <row r="1300">
          <cell r="A1300" t="str">
            <v>11-01-280</v>
          </cell>
          <cell r="H1300">
            <v>19245</v>
          </cell>
        </row>
        <row r="1301">
          <cell r="A1301">
            <v>0</v>
          </cell>
          <cell r="H1301">
            <v>0</v>
          </cell>
        </row>
        <row r="1302">
          <cell r="A1302">
            <v>0</v>
          </cell>
          <cell r="H1302">
            <v>0</v>
          </cell>
        </row>
        <row r="1303">
          <cell r="A1303" t="str">
            <v>11-01-285</v>
          </cell>
          <cell r="H1303">
            <v>24371511</v>
          </cell>
        </row>
        <row r="1304">
          <cell r="A1304" t="str">
            <v>11-01-285</v>
          </cell>
          <cell r="H1304">
            <v>22369997</v>
          </cell>
        </row>
        <row r="1305">
          <cell r="A1305" t="str">
            <v>11-01-285</v>
          </cell>
          <cell r="H1305">
            <v>1747656</v>
          </cell>
        </row>
        <row r="1306">
          <cell r="A1306" t="str">
            <v>11-01-285</v>
          </cell>
          <cell r="H1306">
            <v>179660</v>
          </cell>
        </row>
        <row r="1307">
          <cell r="A1307" t="str">
            <v>11-01-285</v>
          </cell>
          <cell r="H1307">
            <v>21768</v>
          </cell>
        </row>
        <row r="1308">
          <cell r="A1308" t="str">
            <v>11-01-285</v>
          </cell>
          <cell r="H1308">
            <v>52430</v>
          </cell>
        </row>
        <row r="1309">
          <cell r="A1309">
            <v>0</v>
          </cell>
          <cell r="H1309">
            <v>0</v>
          </cell>
        </row>
        <row r="1310">
          <cell r="A1310">
            <v>0</v>
          </cell>
          <cell r="H1310">
            <v>0</v>
          </cell>
        </row>
        <row r="1311">
          <cell r="A1311" t="str">
            <v>11-01-290</v>
          </cell>
          <cell r="H1311">
            <v>7936515</v>
          </cell>
        </row>
        <row r="1312">
          <cell r="A1312" t="str">
            <v>11-01-290</v>
          </cell>
          <cell r="H1312">
            <v>7284726</v>
          </cell>
        </row>
        <row r="1313">
          <cell r="A1313" t="str">
            <v>11-01-290</v>
          </cell>
          <cell r="H1313">
            <v>569120</v>
          </cell>
        </row>
        <row r="1314">
          <cell r="A1314" t="str">
            <v>11-01-290</v>
          </cell>
          <cell r="H1314">
            <v>58506</v>
          </cell>
        </row>
        <row r="1315">
          <cell r="A1315" t="str">
            <v>11-01-290</v>
          </cell>
          <cell r="H1315">
            <v>7089</v>
          </cell>
        </row>
        <row r="1316">
          <cell r="A1316" t="str">
            <v>11-01-290</v>
          </cell>
          <cell r="H1316">
            <v>17074</v>
          </cell>
        </row>
        <row r="1317">
          <cell r="A1317">
            <v>0</v>
          </cell>
          <cell r="H1317">
            <v>0</v>
          </cell>
        </row>
        <row r="1318">
          <cell r="A1318">
            <v>0</v>
          </cell>
          <cell r="H1318">
            <v>0</v>
          </cell>
        </row>
        <row r="1319">
          <cell r="A1319" t="str">
            <v>11-01-300</v>
          </cell>
          <cell r="H1319">
            <v>224582337</v>
          </cell>
        </row>
        <row r="1320">
          <cell r="A1320" t="str">
            <v>11-01-300</v>
          </cell>
          <cell r="H1320">
            <v>206138496</v>
          </cell>
        </row>
        <row r="1321">
          <cell r="A1321" t="str">
            <v>11-01-300</v>
          </cell>
          <cell r="H1321">
            <v>16104570</v>
          </cell>
        </row>
        <row r="1322">
          <cell r="A1322" t="str">
            <v>11-01-300</v>
          </cell>
          <cell r="H1322">
            <v>1655550</v>
          </cell>
        </row>
        <row r="1323">
          <cell r="A1323" t="str">
            <v>11-01-300</v>
          </cell>
          <cell r="H1323">
            <v>200583</v>
          </cell>
        </row>
        <row r="1324">
          <cell r="A1324" t="str">
            <v>11-01-300</v>
          </cell>
          <cell r="H1324">
            <v>483138</v>
          </cell>
        </row>
        <row r="1325">
          <cell r="A1325">
            <v>0</v>
          </cell>
          <cell r="H1325">
            <v>0</v>
          </cell>
        </row>
        <row r="1326">
          <cell r="A1326">
            <v>0</v>
          </cell>
          <cell r="H1326">
            <v>0</v>
          </cell>
        </row>
        <row r="1327">
          <cell r="A1327" t="str">
            <v>11-01-310</v>
          </cell>
          <cell r="H1327">
            <v>197296633</v>
          </cell>
        </row>
        <row r="1328">
          <cell r="A1328" t="str">
            <v>11-01-310</v>
          </cell>
          <cell r="H1328">
            <v>181093632</v>
          </cell>
        </row>
        <row r="1329">
          <cell r="A1329" t="str">
            <v>11-01-310</v>
          </cell>
          <cell r="H1329">
            <v>14147940</v>
          </cell>
        </row>
        <row r="1330">
          <cell r="A1330" t="str">
            <v>11-01-310</v>
          </cell>
          <cell r="H1330">
            <v>1454409</v>
          </cell>
        </row>
        <row r="1331">
          <cell r="A1331" t="str">
            <v>11-01-310</v>
          </cell>
          <cell r="H1331">
            <v>176213</v>
          </cell>
        </row>
        <row r="1332">
          <cell r="A1332" t="str">
            <v>11-01-310</v>
          </cell>
          <cell r="H1332">
            <v>424439</v>
          </cell>
        </row>
        <row r="1333">
          <cell r="A1333">
            <v>0</v>
          </cell>
          <cell r="H1333">
            <v>0</v>
          </cell>
        </row>
        <row r="1334">
          <cell r="A1334">
            <v>0</v>
          </cell>
          <cell r="H1334">
            <v>0</v>
          </cell>
        </row>
        <row r="1335">
          <cell r="A1335" t="str">
            <v>11-01-320</v>
          </cell>
          <cell r="H1335">
            <v>25165777</v>
          </cell>
        </row>
        <row r="1336">
          <cell r="A1336" t="str">
            <v>11-01-320</v>
          </cell>
          <cell r="H1336">
            <v>23099034</v>
          </cell>
        </row>
        <row r="1337">
          <cell r="A1337" t="str">
            <v>11-01-320</v>
          </cell>
          <cell r="H1337">
            <v>1804612</v>
          </cell>
        </row>
        <row r="1338">
          <cell r="A1338" t="str">
            <v>11-01-320</v>
          </cell>
          <cell r="H1338">
            <v>185515</v>
          </cell>
        </row>
        <row r="1339">
          <cell r="A1339" t="str">
            <v>11-01-320</v>
          </cell>
          <cell r="H1339">
            <v>22477</v>
          </cell>
        </row>
        <row r="1340">
          <cell r="A1340" t="str">
            <v>11-01-320</v>
          </cell>
          <cell r="H1340">
            <v>54139</v>
          </cell>
        </row>
        <row r="1341">
          <cell r="A1341">
            <v>0</v>
          </cell>
          <cell r="H1341">
            <v>0</v>
          </cell>
        </row>
        <row r="1342">
          <cell r="A1342">
            <v>0</v>
          </cell>
          <cell r="H1342">
            <v>0</v>
          </cell>
        </row>
        <row r="1343">
          <cell r="A1343" t="str">
            <v>11-01-330</v>
          </cell>
          <cell r="H1343">
            <v>25165777</v>
          </cell>
        </row>
        <row r="1344">
          <cell r="A1344" t="str">
            <v>11-01-330</v>
          </cell>
          <cell r="H1344">
            <v>23099034</v>
          </cell>
        </row>
        <row r="1345">
          <cell r="A1345" t="str">
            <v>11-01-330</v>
          </cell>
          <cell r="H1345">
            <v>1804612</v>
          </cell>
        </row>
        <row r="1346">
          <cell r="A1346" t="str">
            <v>11-01-330</v>
          </cell>
          <cell r="H1346">
            <v>185515</v>
          </cell>
        </row>
        <row r="1347">
          <cell r="A1347" t="str">
            <v>11-01-330</v>
          </cell>
          <cell r="H1347">
            <v>22477</v>
          </cell>
        </row>
        <row r="1348">
          <cell r="A1348" t="str">
            <v>11-01-330</v>
          </cell>
          <cell r="H1348">
            <v>54139</v>
          </cell>
        </row>
        <row r="1349">
          <cell r="A1349">
            <v>0</v>
          </cell>
          <cell r="H1349">
            <v>0</v>
          </cell>
        </row>
        <row r="1350">
          <cell r="A1350">
            <v>0</v>
          </cell>
          <cell r="H1350">
            <v>0</v>
          </cell>
        </row>
        <row r="1351">
          <cell r="A1351" t="str">
            <v>11-01-340</v>
          </cell>
          <cell r="H1351">
            <v>73262129</v>
          </cell>
        </row>
        <row r="1352">
          <cell r="A1352" t="str">
            <v>11-01-340</v>
          </cell>
          <cell r="H1352">
            <v>67246592</v>
          </cell>
        </row>
        <row r="1353">
          <cell r="A1353" t="str">
            <v>11-01-340</v>
          </cell>
          <cell r="H1353">
            <v>5252573</v>
          </cell>
        </row>
        <row r="1354">
          <cell r="A1354" t="str">
            <v>11-01-340</v>
          </cell>
          <cell r="H1354">
            <v>539965</v>
          </cell>
        </row>
        <row r="1355">
          <cell r="A1355" t="str">
            <v>11-01-340</v>
          </cell>
          <cell r="H1355">
            <v>65421</v>
          </cell>
        </row>
        <row r="1356">
          <cell r="A1356" t="str">
            <v>11-01-340</v>
          </cell>
          <cell r="H1356">
            <v>157578</v>
          </cell>
        </row>
        <row r="1357">
          <cell r="A1357">
            <v>0</v>
          </cell>
          <cell r="H1357">
            <v>0</v>
          </cell>
        </row>
        <row r="1358">
          <cell r="A1358">
            <v>0</v>
          </cell>
          <cell r="H1358">
            <v>0</v>
          </cell>
        </row>
        <row r="1359">
          <cell r="A1359" t="str">
            <v>11-01-400</v>
          </cell>
          <cell r="H1359">
            <v>25283864</v>
          </cell>
        </row>
        <row r="1360">
          <cell r="A1360" t="str">
            <v>11-01-400</v>
          </cell>
          <cell r="H1360">
            <v>23207424</v>
          </cell>
        </row>
        <row r="1361">
          <cell r="A1361" t="str">
            <v>11-01-400</v>
          </cell>
          <cell r="H1361">
            <v>1813080</v>
          </cell>
        </row>
        <row r="1362">
          <cell r="A1362" t="str">
            <v>11-01-400</v>
          </cell>
          <cell r="H1362">
            <v>186385</v>
          </cell>
        </row>
        <row r="1363">
          <cell r="A1363" t="str">
            <v>11-01-400</v>
          </cell>
          <cell r="H1363">
            <v>22582</v>
          </cell>
        </row>
        <row r="1364">
          <cell r="A1364" t="str">
            <v>11-01-400</v>
          </cell>
          <cell r="H1364">
            <v>54393</v>
          </cell>
        </row>
        <row r="1365">
          <cell r="A1365">
            <v>0</v>
          </cell>
          <cell r="H1365">
            <v>0</v>
          </cell>
        </row>
        <row r="1366">
          <cell r="A1366">
            <v>0</v>
          </cell>
          <cell r="H1366">
            <v>0</v>
          </cell>
        </row>
        <row r="1367">
          <cell r="A1367" t="str">
            <v>11-01-402</v>
          </cell>
          <cell r="H1367">
            <v>15650761</v>
          </cell>
        </row>
        <row r="1368">
          <cell r="A1368" t="str">
            <v>11-01-402</v>
          </cell>
          <cell r="H1368">
            <v>14365440</v>
          </cell>
        </row>
        <row r="1369">
          <cell r="A1369" t="str">
            <v>11-01-402</v>
          </cell>
          <cell r="H1369">
            <v>1122300</v>
          </cell>
        </row>
        <row r="1370">
          <cell r="A1370" t="str">
            <v>11-01-402</v>
          </cell>
          <cell r="H1370">
            <v>115373</v>
          </cell>
        </row>
        <row r="1371">
          <cell r="A1371" t="str">
            <v>11-01-402</v>
          </cell>
          <cell r="H1371">
            <v>13979</v>
          </cell>
        </row>
        <row r="1372">
          <cell r="A1372" t="str">
            <v>11-01-402</v>
          </cell>
          <cell r="H1372">
            <v>33669</v>
          </cell>
        </row>
        <row r="1373">
          <cell r="A1373">
            <v>0</v>
          </cell>
          <cell r="H1373">
            <v>0</v>
          </cell>
        </row>
        <row r="1374">
          <cell r="A1374">
            <v>0</v>
          </cell>
          <cell r="H1374">
            <v>0</v>
          </cell>
        </row>
        <row r="1375">
          <cell r="A1375" t="str">
            <v>11-01-404</v>
          </cell>
          <cell r="H1375">
            <v>15650761</v>
          </cell>
        </row>
        <row r="1376">
          <cell r="A1376" t="str">
            <v>11-01-404</v>
          </cell>
          <cell r="H1376">
            <v>14365440</v>
          </cell>
        </row>
        <row r="1377">
          <cell r="A1377" t="str">
            <v>11-01-404</v>
          </cell>
          <cell r="H1377">
            <v>1122300</v>
          </cell>
        </row>
        <row r="1378">
          <cell r="A1378" t="str">
            <v>11-01-404</v>
          </cell>
          <cell r="H1378">
            <v>115373</v>
          </cell>
        </row>
        <row r="1379">
          <cell r="A1379" t="str">
            <v>11-01-404</v>
          </cell>
          <cell r="H1379">
            <v>13979</v>
          </cell>
        </row>
        <row r="1380">
          <cell r="A1380" t="str">
            <v>11-01-404</v>
          </cell>
          <cell r="H1380">
            <v>33669</v>
          </cell>
        </row>
        <row r="1381">
          <cell r="A1381">
            <v>0</v>
          </cell>
          <cell r="H1381">
            <v>0</v>
          </cell>
        </row>
        <row r="1382">
          <cell r="A1382">
            <v>0</v>
          </cell>
          <cell r="H1382">
            <v>0</v>
          </cell>
        </row>
        <row r="1383">
          <cell r="A1383" t="str">
            <v>11-01-406</v>
          </cell>
          <cell r="H1383">
            <v>144836256</v>
          </cell>
        </row>
        <row r="1384">
          <cell r="A1384" t="str">
            <v>11-01-406</v>
          </cell>
          <cell r="H1384">
            <v>132941568</v>
          </cell>
        </row>
        <row r="1385">
          <cell r="A1385" t="str">
            <v>11-01-406</v>
          </cell>
          <cell r="H1385">
            <v>10386060</v>
          </cell>
        </row>
        <row r="1386">
          <cell r="A1386" t="str">
            <v>11-01-406</v>
          </cell>
          <cell r="H1386">
            <v>1067687</v>
          </cell>
        </row>
        <row r="1387">
          <cell r="A1387" t="str">
            <v>11-01-406</v>
          </cell>
          <cell r="H1387">
            <v>129359</v>
          </cell>
        </row>
        <row r="1388">
          <cell r="A1388" t="str">
            <v>11-01-406</v>
          </cell>
          <cell r="H1388">
            <v>311582</v>
          </cell>
        </row>
        <row r="1389">
          <cell r="A1389">
            <v>0</v>
          </cell>
          <cell r="H1389">
            <v>0</v>
          </cell>
        </row>
        <row r="1390">
          <cell r="A1390">
            <v>0</v>
          </cell>
          <cell r="H1390">
            <v>0</v>
          </cell>
        </row>
        <row r="1391">
          <cell r="A1391" t="str">
            <v>11-01-408</v>
          </cell>
          <cell r="H1391">
            <v>32393434</v>
          </cell>
        </row>
        <row r="1392">
          <cell r="A1392" t="str">
            <v>11-01-408</v>
          </cell>
          <cell r="H1392">
            <v>29733120</v>
          </cell>
        </row>
        <row r="1393">
          <cell r="A1393" t="str">
            <v>11-01-408</v>
          </cell>
          <cell r="H1393">
            <v>2322900</v>
          </cell>
        </row>
        <row r="1394">
          <cell r="A1394" t="str">
            <v>11-01-408</v>
          </cell>
          <cell r="H1394">
            <v>238795</v>
          </cell>
        </row>
        <row r="1395">
          <cell r="A1395" t="str">
            <v>11-01-408</v>
          </cell>
          <cell r="H1395">
            <v>28932</v>
          </cell>
        </row>
        <row r="1396">
          <cell r="A1396" t="str">
            <v>11-01-408</v>
          </cell>
          <cell r="H1396">
            <v>69687</v>
          </cell>
        </row>
        <row r="1397">
          <cell r="A1397">
            <v>0</v>
          </cell>
          <cell r="H1397">
            <v>0</v>
          </cell>
        </row>
        <row r="1398">
          <cell r="A1398">
            <v>0</v>
          </cell>
          <cell r="H1398">
            <v>0</v>
          </cell>
        </row>
        <row r="1399">
          <cell r="A1399" t="str">
            <v>11-01-410</v>
          </cell>
          <cell r="H1399">
            <v>488314929</v>
          </cell>
        </row>
        <row r="1400">
          <cell r="A1400" t="str">
            <v>11-01-410</v>
          </cell>
          <cell r="H1400">
            <v>469322220</v>
          </cell>
        </row>
        <row r="1401">
          <cell r="A1401" t="str">
            <v>11-01-410</v>
          </cell>
          <cell r="H1401">
            <v>16583824</v>
          </cell>
        </row>
        <row r="1402">
          <cell r="A1402" t="str">
            <v>11-01-410</v>
          </cell>
          <cell r="H1402">
            <v>1704818</v>
          </cell>
        </row>
        <row r="1403">
          <cell r="A1403" t="str">
            <v>11-01-410</v>
          </cell>
          <cell r="H1403">
            <v>206552</v>
          </cell>
        </row>
        <row r="1404">
          <cell r="A1404" t="str">
            <v>11-01-410</v>
          </cell>
          <cell r="H1404">
            <v>497515</v>
          </cell>
        </row>
        <row r="1405">
          <cell r="A1405">
            <v>0</v>
          </cell>
          <cell r="H1405">
            <v>0</v>
          </cell>
        </row>
        <row r="1406">
          <cell r="A1406">
            <v>0</v>
          </cell>
          <cell r="H1406">
            <v>0</v>
          </cell>
        </row>
        <row r="1407">
          <cell r="A1407" t="str">
            <v>11-01-412</v>
          </cell>
          <cell r="H1407">
            <v>488314929</v>
          </cell>
        </row>
        <row r="1408">
          <cell r="A1408" t="str">
            <v>11-01-412</v>
          </cell>
          <cell r="H1408">
            <v>469322220</v>
          </cell>
        </row>
        <row r="1409">
          <cell r="A1409" t="str">
            <v>11-01-412</v>
          </cell>
          <cell r="H1409">
            <v>16583824</v>
          </cell>
        </row>
        <row r="1410">
          <cell r="A1410" t="str">
            <v>11-01-412</v>
          </cell>
          <cell r="H1410">
            <v>1704818</v>
          </cell>
        </row>
        <row r="1411">
          <cell r="A1411" t="str">
            <v>11-01-412</v>
          </cell>
          <cell r="H1411">
            <v>206552</v>
          </cell>
        </row>
        <row r="1412">
          <cell r="A1412" t="str">
            <v>11-01-412</v>
          </cell>
          <cell r="H1412">
            <v>497515</v>
          </cell>
        </row>
        <row r="1413">
          <cell r="A1413">
            <v>0</v>
          </cell>
          <cell r="H1413">
            <v>0</v>
          </cell>
        </row>
        <row r="1414">
          <cell r="A1414">
            <v>0</v>
          </cell>
          <cell r="H1414">
            <v>0</v>
          </cell>
        </row>
        <row r="1415">
          <cell r="A1415" t="str">
            <v>11-01-420</v>
          </cell>
          <cell r="H1415">
            <v>32107107</v>
          </cell>
        </row>
        <row r="1416">
          <cell r="A1416" t="str">
            <v>11-01-420</v>
          </cell>
          <cell r="H1416">
            <v>30858320</v>
          </cell>
        </row>
        <row r="1417">
          <cell r="A1417" t="str">
            <v>11-01-420</v>
          </cell>
          <cell r="H1417">
            <v>1090400</v>
          </cell>
        </row>
        <row r="1418">
          <cell r="A1418" t="str">
            <v>11-01-420</v>
          </cell>
          <cell r="H1418">
            <v>112094</v>
          </cell>
        </row>
        <row r="1419">
          <cell r="A1419" t="str">
            <v>11-01-420</v>
          </cell>
          <cell r="H1419">
            <v>13581</v>
          </cell>
        </row>
        <row r="1420">
          <cell r="A1420" t="str">
            <v>11-01-420</v>
          </cell>
          <cell r="H1420">
            <v>32712</v>
          </cell>
        </row>
        <row r="1421">
          <cell r="A1421">
            <v>0</v>
          </cell>
          <cell r="H1421">
            <v>0</v>
          </cell>
        </row>
        <row r="1422">
          <cell r="A1422">
            <v>0</v>
          </cell>
          <cell r="H1422">
            <v>0</v>
          </cell>
        </row>
        <row r="1423">
          <cell r="A1423" t="str">
            <v>11-01-422</v>
          </cell>
          <cell r="H1423">
            <v>8155207</v>
          </cell>
        </row>
        <row r="1424">
          <cell r="A1424" t="str">
            <v>11-01-422</v>
          </cell>
          <cell r="H1424">
            <v>7838014</v>
          </cell>
        </row>
        <row r="1425">
          <cell r="A1425" t="str">
            <v>11-01-422</v>
          </cell>
          <cell r="H1425">
            <v>276962</v>
          </cell>
        </row>
        <row r="1426">
          <cell r="A1426" t="str">
            <v>11-01-422</v>
          </cell>
          <cell r="H1426">
            <v>28472</v>
          </cell>
        </row>
        <row r="1427">
          <cell r="A1427" t="str">
            <v>11-01-422</v>
          </cell>
          <cell r="H1427">
            <v>3450</v>
          </cell>
        </row>
        <row r="1428">
          <cell r="A1428" t="str">
            <v>11-01-422</v>
          </cell>
          <cell r="H1428">
            <v>8309</v>
          </cell>
        </row>
        <row r="1429">
          <cell r="A1429">
            <v>0</v>
          </cell>
          <cell r="H1429">
            <v>0</v>
          </cell>
        </row>
        <row r="1430">
          <cell r="A1430">
            <v>0</v>
          </cell>
          <cell r="H1430">
            <v>0</v>
          </cell>
        </row>
        <row r="1431">
          <cell r="A1431" t="str">
            <v>11-01-424</v>
          </cell>
          <cell r="H1431">
            <v>13613415</v>
          </cell>
        </row>
        <row r="1432">
          <cell r="A1432" t="str">
            <v>11-01-424</v>
          </cell>
          <cell r="H1432">
            <v>13083928</v>
          </cell>
        </row>
        <row r="1433">
          <cell r="A1433" t="str">
            <v>11-01-424</v>
          </cell>
          <cell r="H1433">
            <v>462330</v>
          </cell>
        </row>
        <row r="1434">
          <cell r="A1434" t="str">
            <v>11-01-424</v>
          </cell>
          <cell r="H1434">
            <v>47528</v>
          </cell>
        </row>
        <row r="1435">
          <cell r="A1435" t="str">
            <v>11-01-424</v>
          </cell>
          <cell r="H1435">
            <v>5759</v>
          </cell>
        </row>
        <row r="1436">
          <cell r="A1436" t="str">
            <v>11-01-424</v>
          </cell>
          <cell r="H1436">
            <v>13870</v>
          </cell>
        </row>
        <row r="1437">
          <cell r="A1437">
            <v>0</v>
          </cell>
          <cell r="H1437">
            <v>0</v>
          </cell>
        </row>
        <row r="1438">
          <cell r="A1438">
            <v>0</v>
          </cell>
          <cell r="H1438">
            <v>0</v>
          </cell>
        </row>
        <row r="1439">
          <cell r="A1439" t="str">
            <v>11-01-426</v>
          </cell>
          <cell r="H1439">
            <v>28179110</v>
          </cell>
        </row>
        <row r="1440">
          <cell r="A1440" t="str">
            <v>11-01-426</v>
          </cell>
          <cell r="H1440">
            <v>27083100</v>
          </cell>
        </row>
        <row r="1441">
          <cell r="A1441" t="str">
            <v>11-01-426</v>
          </cell>
          <cell r="H1441">
            <v>957000</v>
          </cell>
        </row>
        <row r="1442">
          <cell r="A1442" t="str">
            <v>11-01-426</v>
          </cell>
          <cell r="H1442">
            <v>98380</v>
          </cell>
        </row>
        <row r="1443">
          <cell r="A1443" t="str">
            <v>11-01-426</v>
          </cell>
          <cell r="H1443">
            <v>11920</v>
          </cell>
        </row>
        <row r="1444">
          <cell r="A1444" t="str">
            <v>11-01-426</v>
          </cell>
          <cell r="H1444">
            <v>28710</v>
          </cell>
        </row>
        <row r="1445">
          <cell r="A1445">
            <v>0</v>
          </cell>
          <cell r="H1445">
            <v>0</v>
          </cell>
        </row>
        <row r="1446">
          <cell r="A1446">
            <v>0</v>
          </cell>
          <cell r="H1446">
            <v>0</v>
          </cell>
        </row>
        <row r="1447">
          <cell r="A1447" t="str">
            <v>11-01-428</v>
          </cell>
          <cell r="H1447">
            <v>28179110</v>
          </cell>
        </row>
        <row r="1448">
          <cell r="A1448" t="str">
            <v>11-01-428</v>
          </cell>
          <cell r="H1448">
            <v>27083100</v>
          </cell>
        </row>
        <row r="1449">
          <cell r="A1449" t="str">
            <v>11-01-428</v>
          </cell>
          <cell r="H1449">
            <v>957000</v>
          </cell>
        </row>
        <row r="1450">
          <cell r="A1450" t="str">
            <v>11-01-428</v>
          </cell>
          <cell r="H1450">
            <v>98380</v>
          </cell>
        </row>
        <row r="1451">
          <cell r="A1451" t="str">
            <v>11-01-428</v>
          </cell>
          <cell r="H1451">
            <v>11920</v>
          </cell>
        </row>
        <row r="1452">
          <cell r="A1452" t="str">
            <v>11-01-428</v>
          </cell>
          <cell r="H1452">
            <v>28710</v>
          </cell>
        </row>
        <row r="1453">
          <cell r="A1453">
            <v>0</v>
          </cell>
          <cell r="H1453">
            <v>0</v>
          </cell>
        </row>
        <row r="1454">
          <cell r="A1454">
            <v>0</v>
          </cell>
          <cell r="H1454">
            <v>0</v>
          </cell>
        </row>
        <row r="1455">
          <cell r="A1455" t="str">
            <v>11-01-430</v>
          </cell>
          <cell r="H1455">
            <v>53325821</v>
          </cell>
        </row>
        <row r="1456">
          <cell r="A1456" t="str">
            <v>11-01-430</v>
          </cell>
          <cell r="H1456">
            <v>48946432</v>
          </cell>
        </row>
        <row r="1457">
          <cell r="A1457" t="str">
            <v>11-01-430</v>
          </cell>
          <cell r="H1457">
            <v>3823940</v>
          </cell>
        </row>
        <row r="1458">
          <cell r="A1458" t="str">
            <v>11-01-430</v>
          </cell>
          <cell r="H1458">
            <v>393102</v>
          </cell>
        </row>
        <row r="1459">
          <cell r="A1459" t="str">
            <v>11-01-430</v>
          </cell>
          <cell r="H1459">
            <v>47628</v>
          </cell>
        </row>
        <row r="1460">
          <cell r="A1460" t="str">
            <v>11-01-430</v>
          </cell>
          <cell r="H1460">
            <v>114719</v>
          </cell>
        </row>
        <row r="1461">
          <cell r="A1461">
            <v>0</v>
          </cell>
          <cell r="H1461">
            <v>0</v>
          </cell>
        </row>
        <row r="1462">
          <cell r="A1462">
            <v>0</v>
          </cell>
          <cell r="H1462">
            <v>0</v>
          </cell>
        </row>
        <row r="1463">
          <cell r="A1463" t="str">
            <v>11-01-440</v>
          </cell>
          <cell r="H1463">
            <v>53325821</v>
          </cell>
        </row>
        <row r="1464">
          <cell r="A1464" t="str">
            <v>11-01-440</v>
          </cell>
          <cell r="H1464">
            <v>48946432</v>
          </cell>
        </row>
        <row r="1465">
          <cell r="A1465" t="str">
            <v>11-01-440</v>
          </cell>
          <cell r="H1465">
            <v>3823940</v>
          </cell>
        </row>
        <row r="1466">
          <cell r="A1466" t="str">
            <v>11-01-440</v>
          </cell>
          <cell r="H1466">
            <v>393102</v>
          </cell>
        </row>
        <row r="1467">
          <cell r="A1467" t="str">
            <v>11-01-440</v>
          </cell>
          <cell r="H1467">
            <v>47628</v>
          </cell>
        </row>
        <row r="1468">
          <cell r="A1468" t="str">
            <v>11-01-440</v>
          </cell>
          <cell r="H1468">
            <v>114719</v>
          </cell>
        </row>
        <row r="1469">
          <cell r="A1469">
            <v>0</v>
          </cell>
          <cell r="H1469">
            <v>0</v>
          </cell>
        </row>
        <row r="1470">
          <cell r="A1470">
            <v>0</v>
          </cell>
          <cell r="H1470">
            <v>0</v>
          </cell>
        </row>
        <row r="1471">
          <cell r="A1471" t="str">
            <v>11-01-448</v>
          </cell>
          <cell r="H1471">
            <v>2717653</v>
          </cell>
        </row>
        <row r="1472">
          <cell r="A1472" t="str">
            <v>11-01-448</v>
          </cell>
          <cell r="H1472">
            <v>2494464</v>
          </cell>
        </row>
        <row r="1473">
          <cell r="A1473" t="str">
            <v>11-01-448</v>
          </cell>
          <cell r="H1473">
            <v>194880</v>
          </cell>
        </row>
        <row r="1474">
          <cell r="A1474" t="str">
            <v>11-01-448</v>
          </cell>
          <cell r="H1474">
            <v>20034</v>
          </cell>
        </row>
        <row r="1475">
          <cell r="A1475" t="str">
            <v>11-01-448</v>
          </cell>
          <cell r="H1475">
            <v>2428</v>
          </cell>
        </row>
        <row r="1476">
          <cell r="A1476" t="str">
            <v>11-01-448</v>
          </cell>
          <cell r="H1476">
            <v>5847</v>
          </cell>
        </row>
        <row r="1477">
          <cell r="A1477">
            <v>0</v>
          </cell>
          <cell r="H1477">
            <v>0</v>
          </cell>
        </row>
        <row r="1478">
          <cell r="A1478">
            <v>0</v>
          </cell>
          <cell r="H1478">
            <v>0</v>
          </cell>
        </row>
        <row r="1479">
          <cell r="A1479" t="str">
            <v>11-01-450</v>
          </cell>
          <cell r="H1479">
            <v>2588240</v>
          </cell>
        </row>
        <row r="1480">
          <cell r="A1480" t="str">
            <v>11-01-450</v>
          </cell>
          <cell r="H1480">
            <v>2375680</v>
          </cell>
        </row>
        <row r="1481">
          <cell r="A1481" t="str">
            <v>11-01-450</v>
          </cell>
          <cell r="H1481">
            <v>185600</v>
          </cell>
        </row>
        <row r="1482">
          <cell r="A1482" t="str">
            <v>11-01-450</v>
          </cell>
          <cell r="H1482">
            <v>19080</v>
          </cell>
        </row>
        <row r="1483">
          <cell r="A1483" t="str">
            <v>11-01-450</v>
          </cell>
          <cell r="H1483">
            <v>2312</v>
          </cell>
        </row>
        <row r="1484">
          <cell r="A1484" t="str">
            <v>11-01-450</v>
          </cell>
          <cell r="H1484">
            <v>5568</v>
          </cell>
        </row>
        <row r="1485">
          <cell r="A1485">
            <v>0</v>
          </cell>
          <cell r="H1485">
            <v>0</v>
          </cell>
        </row>
        <row r="1486">
          <cell r="A1486">
            <v>0</v>
          </cell>
          <cell r="H1486">
            <v>0</v>
          </cell>
        </row>
        <row r="1487">
          <cell r="A1487" t="str">
            <v>11-01-452</v>
          </cell>
          <cell r="H1487">
            <v>6358235</v>
          </cell>
        </row>
        <row r="1488">
          <cell r="A1488" t="str">
            <v>11-01-452</v>
          </cell>
          <cell r="H1488">
            <v>6110933</v>
          </cell>
        </row>
        <row r="1489">
          <cell r="A1489" t="str">
            <v>11-01-452</v>
          </cell>
          <cell r="H1489">
            <v>215934</v>
          </cell>
        </row>
        <row r="1490">
          <cell r="A1490" t="str">
            <v>11-01-452</v>
          </cell>
          <cell r="H1490">
            <v>22199</v>
          </cell>
        </row>
        <row r="1491">
          <cell r="A1491" t="str">
            <v>11-01-452</v>
          </cell>
          <cell r="H1491">
            <v>2690</v>
          </cell>
        </row>
        <row r="1492">
          <cell r="A1492" t="str">
            <v>11-01-452</v>
          </cell>
          <cell r="H1492">
            <v>6479</v>
          </cell>
        </row>
        <row r="1493">
          <cell r="A1493">
            <v>0</v>
          </cell>
          <cell r="H1493">
            <v>0</v>
          </cell>
        </row>
        <row r="1494">
          <cell r="A1494">
            <v>0</v>
          </cell>
          <cell r="H1494">
            <v>0</v>
          </cell>
        </row>
        <row r="1495">
          <cell r="A1495" t="str">
            <v>11-01-454</v>
          </cell>
          <cell r="H1495">
            <v>7729617</v>
          </cell>
        </row>
        <row r="1496">
          <cell r="A1496" t="str">
            <v>11-01-454</v>
          </cell>
          <cell r="H1496">
            <v>7428977</v>
          </cell>
        </row>
        <row r="1497">
          <cell r="A1497" t="str">
            <v>11-01-454</v>
          </cell>
          <cell r="H1497">
            <v>262508</v>
          </cell>
        </row>
        <row r="1498">
          <cell r="A1498" t="str">
            <v>11-01-454</v>
          </cell>
          <cell r="H1498">
            <v>26986</v>
          </cell>
        </row>
        <row r="1499">
          <cell r="A1499" t="str">
            <v>11-01-454</v>
          </cell>
          <cell r="H1499">
            <v>3270</v>
          </cell>
        </row>
        <row r="1500">
          <cell r="A1500" t="str">
            <v>11-01-454</v>
          </cell>
          <cell r="H1500">
            <v>7876</v>
          </cell>
        </row>
        <row r="1501">
          <cell r="A1501">
            <v>0</v>
          </cell>
          <cell r="H1501">
            <v>0</v>
          </cell>
        </row>
        <row r="1502">
          <cell r="A1502">
            <v>0</v>
          </cell>
          <cell r="H1502">
            <v>0</v>
          </cell>
        </row>
        <row r="1503">
          <cell r="A1503" t="str">
            <v>11-01-488</v>
          </cell>
          <cell r="H1503">
            <v>8144343</v>
          </cell>
        </row>
        <row r="1504">
          <cell r="A1504" t="str">
            <v>11-01-488</v>
          </cell>
          <cell r="H1504">
            <v>6155250</v>
          </cell>
        </row>
        <row r="1505">
          <cell r="A1505" t="str">
            <v>11-01-488</v>
          </cell>
          <cell r="H1505">
            <v>1740000</v>
          </cell>
        </row>
        <row r="1506">
          <cell r="A1506" t="str">
            <v>11-01-488</v>
          </cell>
          <cell r="H1506">
            <v>217500</v>
          </cell>
        </row>
        <row r="1507">
          <cell r="A1507" t="str">
            <v>11-01-488</v>
          </cell>
          <cell r="H1507">
            <v>22359</v>
          </cell>
        </row>
        <row r="1508">
          <cell r="A1508" t="str">
            <v>11-01-488</v>
          </cell>
          <cell r="H1508">
            <v>2709</v>
          </cell>
        </row>
        <row r="1509">
          <cell r="A1509" t="str">
            <v>11-01-488</v>
          </cell>
          <cell r="H1509">
            <v>6525</v>
          </cell>
        </row>
        <row r="1510">
          <cell r="A1510">
            <v>0</v>
          </cell>
          <cell r="H1510">
            <v>0</v>
          </cell>
        </row>
        <row r="1511">
          <cell r="A1511">
            <v>0</v>
          </cell>
          <cell r="H1511">
            <v>0</v>
          </cell>
        </row>
        <row r="1512">
          <cell r="A1512" t="str">
            <v>11-01-490</v>
          </cell>
          <cell r="H1512">
            <v>28179110</v>
          </cell>
        </row>
        <row r="1513">
          <cell r="A1513" t="str">
            <v>11-01-490</v>
          </cell>
          <cell r="H1513">
            <v>27083100</v>
          </cell>
        </row>
        <row r="1514">
          <cell r="A1514" t="str">
            <v>11-01-490</v>
          </cell>
          <cell r="H1514">
            <v>957000</v>
          </cell>
        </row>
        <row r="1515">
          <cell r="A1515" t="str">
            <v>11-01-490</v>
          </cell>
          <cell r="H1515">
            <v>98380</v>
          </cell>
        </row>
        <row r="1516">
          <cell r="A1516" t="str">
            <v>11-01-490</v>
          </cell>
          <cell r="H1516">
            <v>11920</v>
          </cell>
        </row>
        <row r="1517">
          <cell r="A1517" t="str">
            <v>11-01-490</v>
          </cell>
          <cell r="H1517">
            <v>28710</v>
          </cell>
        </row>
        <row r="1518">
          <cell r="A1518">
            <v>0</v>
          </cell>
          <cell r="H1518">
            <v>0</v>
          </cell>
        </row>
        <row r="1519">
          <cell r="A1519">
            <v>0</v>
          </cell>
          <cell r="H1519">
            <v>0</v>
          </cell>
        </row>
        <row r="1520">
          <cell r="A1520" t="str">
            <v>11-01-500</v>
          </cell>
          <cell r="H1520">
            <v>195819718</v>
          </cell>
        </row>
        <row r="1521">
          <cell r="A1521" t="str">
            <v>11-01-500</v>
          </cell>
          <cell r="H1521">
            <v>179738010</v>
          </cell>
        </row>
        <row r="1522">
          <cell r="A1522" t="str">
            <v>11-01-500</v>
          </cell>
          <cell r="H1522">
            <v>14042032</v>
          </cell>
        </row>
        <row r="1523">
          <cell r="A1523" t="str">
            <v>11-01-500</v>
          </cell>
          <cell r="H1523">
            <v>1443521</v>
          </cell>
        </row>
        <row r="1524">
          <cell r="A1524" t="str">
            <v>11-01-500</v>
          </cell>
          <cell r="H1524">
            <v>174894</v>
          </cell>
        </row>
        <row r="1525">
          <cell r="A1525" t="str">
            <v>11-01-500</v>
          </cell>
          <cell r="H1525">
            <v>421261</v>
          </cell>
        </row>
        <row r="1526">
          <cell r="A1526">
            <v>0</v>
          </cell>
          <cell r="H1526">
            <v>0</v>
          </cell>
        </row>
        <row r="1527">
          <cell r="A1527">
            <v>0</v>
          </cell>
          <cell r="H1527">
            <v>0</v>
          </cell>
        </row>
        <row r="1528">
          <cell r="A1528" t="str">
            <v>11-01-510</v>
          </cell>
          <cell r="H1528">
            <v>25291953</v>
          </cell>
        </row>
        <row r="1529">
          <cell r="A1529" t="str">
            <v>11-01-510</v>
          </cell>
          <cell r="H1529">
            <v>23214848</v>
          </cell>
        </row>
        <row r="1530">
          <cell r="A1530" t="str">
            <v>11-01-510</v>
          </cell>
          <cell r="H1530">
            <v>1813660</v>
          </cell>
        </row>
        <row r="1531">
          <cell r="A1531" t="str">
            <v>11-01-510</v>
          </cell>
          <cell r="H1531">
            <v>186445</v>
          </cell>
        </row>
        <row r="1532">
          <cell r="A1532" t="str">
            <v>11-01-510</v>
          </cell>
          <cell r="H1532">
            <v>22590</v>
          </cell>
        </row>
        <row r="1533">
          <cell r="A1533" t="str">
            <v>11-01-510</v>
          </cell>
          <cell r="H1533">
            <v>54410</v>
          </cell>
        </row>
        <row r="1534">
          <cell r="A1534">
            <v>0</v>
          </cell>
          <cell r="H1534">
            <v>0</v>
          </cell>
        </row>
        <row r="1535">
          <cell r="A1535">
            <v>0</v>
          </cell>
          <cell r="H1535">
            <v>0</v>
          </cell>
        </row>
        <row r="1536">
          <cell r="A1536" t="str">
            <v>11-01-520</v>
          </cell>
          <cell r="H1536">
            <v>195819718</v>
          </cell>
        </row>
        <row r="1537">
          <cell r="A1537" t="str">
            <v>11-01-520</v>
          </cell>
          <cell r="H1537">
            <v>179738010</v>
          </cell>
        </row>
        <row r="1538">
          <cell r="A1538" t="str">
            <v>11-01-520</v>
          </cell>
          <cell r="H1538">
            <v>14042032</v>
          </cell>
        </row>
        <row r="1539">
          <cell r="A1539" t="str">
            <v>11-01-520</v>
          </cell>
          <cell r="H1539">
            <v>1443521</v>
          </cell>
        </row>
        <row r="1540">
          <cell r="A1540" t="str">
            <v>11-01-520</v>
          </cell>
          <cell r="H1540">
            <v>174894</v>
          </cell>
        </row>
        <row r="1541">
          <cell r="A1541" t="str">
            <v>11-01-520</v>
          </cell>
          <cell r="H1541">
            <v>421261</v>
          </cell>
        </row>
        <row r="1542">
          <cell r="A1542">
            <v>0</v>
          </cell>
          <cell r="H1542">
            <v>0</v>
          </cell>
        </row>
        <row r="1543">
          <cell r="A1543">
            <v>0</v>
          </cell>
          <cell r="H1543">
            <v>0</v>
          </cell>
        </row>
        <row r="1544">
          <cell r="A1544" t="str">
            <v>11-01-530</v>
          </cell>
          <cell r="H1544">
            <v>25291953</v>
          </cell>
        </row>
        <row r="1545">
          <cell r="A1545" t="str">
            <v>11-01-530</v>
          </cell>
          <cell r="H1545">
            <v>23214848</v>
          </cell>
        </row>
        <row r="1546">
          <cell r="A1546" t="str">
            <v>11-01-530</v>
          </cell>
          <cell r="H1546">
            <v>1813660</v>
          </cell>
        </row>
        <row r="1547">
          <cell r="A1547" t="str">
            <v>11-01-530</v>
          </cell>
          <cell r="H1547">
            <v>186445</v>
          </cell>
        </row>
        <row r="1548">
          <cell r="A1548" t="str">
            <v>11-01-530</v>
          </cell>
          <cell r="H1548">
            <v>22590</v>
          </cell>
        </row>
        <row r="1549">
          <cell r="A1549" t="str">
            <v>11-01-530</v>
          </cell>
          <cell r="H1549">
            <v>54410</v>
          </cell>
        </row>
        <row r="1550">
          <cell r="A1550">
            <v>0</v>
          </cell>
          <cell r="H1550">
            <v>0</v>
          </cell>
        </row>
        <row r="1551">
          <cell r="A1551">
            <v>0</v>
          </cell>
          <cell r="H1551">
            <v>0</v>
          </cell>
        </row>
        <row r="1552">
          <cell r="A1552" t="str">
            <v>11-01-540</v>
          </cell>
          <cell r="H1552">
            <v>25291953</v>
          </cell>
        </row>
        <row r="1553">
          <cell r="A1553" t="str">
            <v>11-01-540</v>
          </cell>
          <cell r="H1553">
            <v>23214848</v>
          </cell>
        </row>
        <row r="1554">
          <cell r="A1554" t="str">
            <v>11-01-540</v>
          </cell>
          <cell r="H1554">
            <v>1813660</v>
          </cell>
        </row>
        <row r="1555">
          <cell r="A1555" t="str">
            <v>11-01-540</v>
          </cell>
          <cell r="H1555">
            <v>186445</v>
          </cell>
        </row>
        <row r="1556">
          <cell r="A1556" t="str">
            <v>11-01-540</v>
          </cell>
          <cell r="H1556">
            <v>22590</v>
          </cell>
        </row>
        <row r="1557">
          <cell r="A1557" t="str">
            <v>11-01-540</v>
          </cell>
          <cell r="H1557">
            <v>54410</v>
          </cell>
        </row>
        <row r="1558">
          <cell r="A1558">
            <v>0</v>
          </cell>
          <cell r="H1558">
            <v>0</v>
          </cell>
        </row>
        <row r="1559">
          <cell r="A1559">
            <v>0</v>
          </cell>
          <cell r="H1559">
            <v>0</v>
          </cell>
        </row>
        <row r="1560">
          <cell r="A1560" t="str">
            <v>11-01-550</v>
          </cell>
          <cell r="H1560">
            <v>18004442</v>
          </cell>
        </row>
        <row r="1561">
          <cell r="A1561" t="str">
            <v>11-01-550</v>
          </cell>
          <cell r="H1561">
            <v>16525824</v>
          </cell>
        </row>
        <row r="1562">
          <cell r="A1562" t="str">
            <v>11-01-550</v>
          </cell>
          <cell r="H1562">
            <v>1291080</v>
          </cell>
        </row>
        <row r="1563">
          <cell r="A1563" t="str">
            <v>11-01-550</v>
          </cell>
          <cell r="H1563">
            <v>132724</v>
          </cell>
        </row>
        <row r="1564">
          <cell r="A1564" t="str">
            <v>11-01-550</v>
          </cell>
          <cell r="H1564">
            <v>16081</v>
          </cell>
        </row>
        <row r="1565">
          <cell r="A1565" t="str">
            <v>11-01-550</v>
          </cell>
          <cell r="H1565">
            <v>38733</v>
          </cell>
        </row>
        <row r="1566">
          <cell r="A1566">
            <v>0</v>
          </cell>
          <cell r="H1566">
            <v>0</v>
          </cell>
        </row>
        <row r="1567">
          <cell r="A1567">
            <v>0</v>
          </cell>
          <cell r="H1567">
            <v>0</v>
          </cell>
        </row>
        <row r="1568">
          <cell r="A1568" t="str">
            <v>11-01-560</v>
          </cell>
          <cell r="H1568">
            <v>25291953</v>
          </cell>
        </row>
        <row r="1569">
          <cell r="A1569" t="str">
            <v>11-01-560</v>
          </cell>
          <cell r="H1569">
            <v>23214848</v>
          </cell>
        </row>
        <row r="1570">
          <cell r="A1570" t="str">
            <v>11-01-560</v>
          </cell>
          <cell r="H1570">
            <v>1813660</v>
          </cell>
        </row>
        <row r="1571">
          <cell r="A1571" t="str">
            <v>11-01-560</v>
          </cell>
          <cell r="H1571">
            <v>186445</v>
          </cell>
        </row>
        <row r="1572">
          <cell r="A1572" t="str">
            <v>11-01-560</v>
          </cell>
          <cell r="H1572">
            <v>22590</v>
          </cell>
        </row>
        <row r="1573">
          <cell r="A1573" t="str">
            <v>11-01-560</v>
          </cell>
          <cell r="H1573">
            <v>54410</v>
          </cell>
        </row>
        <row r="1574">
          <cell r="A1574">
            <v>0</v>
          </cell>
          <cell r="H1574">
            <v>0</v>
          </cell>
        </row>
        <row r="1575">
          <cell r="A1575">
            <v>0</v>
          </cell>
          <cell r="H1575">
            <v>0</v>
          </cell>
        </row>
        <row r="1576">
          <cell r="A1576" t="str">
            <v>11-01-570</v>
          </cell>
          <cell r="H1576">
            <v>18004442</v>
          </cell>
        </row>
        <row r="1577">
          <cell r="A1577" t="str">
            <v>11-01-570</v>
          </cell>
          <cell r="H1577">
            <v>16525824</v>
          </cell>
        </row>
        <row r="1578">
          <cell r="A1578" t="str">
            <v>11-01-570</v>
          </cell>
          <cell r="H1578">
            <v>1291080</v>
          </cell>
        </row>
        <row r="1579">
          <cell r="A1579" t="str">
            <v>11-01-570</v>
          </cell>
          <cell r="H1579">
            <v>132724</v>
          </cell>
        </row>
        <row r="1580">
          <cell r="A1580" t="str">
            <v>11-01-570</v>
          </cell>
          <cell r="H1580">
            <v>16081</v>
          </cell>
        </row>
        <row r="1581">
          <cell r="A1581" t="str">
            <v>11-01-570</v>
          </cell>
          <cell r="H1581">
            <v>38733</v>
          </cell>
        </row>
        <row r="1582">
          <cell r="A1582">
            <v>0</v>
          </cell>
          <cell r="H1582">
            <v>0</v>
          </cell>
        </row>
        <row r="1583">
          <cell r="A1583">
            <v>0</v>
          </cell>
          <cell r="H1583">
            <v>0</v>
          </cell>
        </row>
        <row r="1584">
          <cell r="A1584" t="str">
            <v>11-01-580</v>
          </cell>
          <cell r="H1584">
            <v>25291953</v>
          </cell>
        </row>
        <row r="1585">
          <cell r="A1585" t="str">
            <v>11-01-580</v>
          </cell>
          <cell r="H1585">
            <v>23214848</v>
          </cell>
        </row>
        <row r="1586">
          <cell r="A1586" t="str">
            <v>11-01-580</v>
          </cell>
          <cell r="H1586">
            <v>1813660</v>
          </cell>
        </row>
        <row r="1587">
          <cell r="A1587" t="str">
            <v>11-01-580</v>
          </cell>
          <cell r="H1587">
            <v>186445</v>
          </cell>
        </row>
        <row r="1588">
          <cell r="A1588" t="str">
            <v>11-01-580</v>
          </cell>
          <cell r="H1588">
            <v>22590</v>
          </cell>
        </row>
        <row r="1589">
          <cell r="A1589" t="str">
            <v>11-01-580</v>
          </cell>
          <cell r="H1589">
            <v>54410</v>
          </cell>
        </row>
        <row r="1590">
          <cell r="A1590">
            <v>0</v>
          </cell>
          <cell r="H1590">
            <v>0</v>
          </cell>
        </row>
        <row r="1591">
          <cell r="A1591">
            <v>0</v>
          </cell>
          <cell r="H1591">
            <v>0</v>
          </cell>
        </row>
        <row r="1592">
          <cell r="A1592" t="str">
            <v>11-01-590</v>
          </cell>
          <cell r="H1592">
            <v>40209917</v>
          </cell>
        </row>
        <row r="1593">
          <cell r="A1593" t="str">
            <v>11-01-590</v>
          </cell>
          <cell r="H1593">
            <v>36907674</v>
          </cell>
        </row>
        <row r="1594">
          <cell r="A1594" t="str">
            <v>11-01-590</v>
          </cell>
          <cell r="H1594">
            <v>2883412</v>
          </cell>
        </row>
        <row r="1595">
          <cell r="A1595" t="str">
            <v>11-01-590</v>
          </cell>
          <cell r="H1595">
            <v>296415</v>
          </cell>
        </row>
        <row r="1596">
          <cell r="A1596" t="str">
            <v>11-01-590</v>
          </cell>
          <cell r="H1596">
            <v>35913</v>
          </cell>
        </row>
        <row r="1597">
          <cell r="A1597" t="str">
            <v>11-01-590</v>
          </cell>
          <cell r="H1597">
            <v>86503</v>
          </cell>
        </row>
        <row r="1598">
          <cell r="A1598">
            <v>0</v>
          </cell>
          <cell r="H1598">
            <v>0</v>
          </cell>
        </row>
        <row r="1599">
          <cell r="A1599">
            <v>0</v>
          </cell>
          <cell r="H1599">
            <v>0</v>
          </cell>
        </row>
        <row r="1600">
          <cell r="A1600" t="str">
            <v>11-01-600</v>
          </cell>
          <cell r="H1600">
            <v>40209917</v>
          </cell>
        </row>
        <row r="1601">
          <cell r="A1601" t="str">
            <v>11-01-600</v>
          </cell>
          <cell r="H1601">
            <v>36907674</v>
          </cell>
        </row>
        <row r="1602">
          <cell r="A1602" t="str">
            <v>11-01-600</v>
          </cell>
          <cell r="H1602">
            <v>2883412</v>
          </cell>
        </row>
        <row r="1603">
          <cell r="A1603" t="str">
            <v>11-01-600</v>
          </cell>
          <cell r="H1603">
            <v>296415</v>
          </cell>
        </row>
        <row r="1604">
          <cell r="A1604" t="str">
            <v>11-01-600</v>
          </cell>
          <cell r="H1604">
            <v>35913</v>
          </cell>
        </row>
        <row r="1605">
          <cell r="A1605" t="str">
            <v>11-01-600</v>
          </cell>
          <cell r="H1605">
            <v>86503</v>
          </cell>
        </row>
        <row r="1606">
          <cell r="A1606">
            <v>0</v>
          </cell>
          <cell r="H1606">
            <v>0</v>
          </cell>
        </row>
        <row r="1607">
          <cell r="A1607">
            <v>0</v>
          </cell>
          <cell r="H1607">
            <v>0</v>
          </cell>
        </row>
        <row r="1608">
          <cell r="A1608" t="str">
            <v>11-01-610</v>
          </cell>
          <cell r="H1608">
            <v>61435423</v>
          </cell>
        </row>
        <row r="1609">
          <cell r="A1609" t="str">
            <v>11-01-610</v>
          </cell>
          <cell r="H1609">
            <v>56390032</v>
          </cell>
        </row>
        <row r="1610">
          <cell r="A1610" t="str">
            <v>11-01-610</v>
          </cell>
          <cell r="H1610">
            <v>4405472</v>
          </cell>
        </row>
        <row r="1611">
          <cell r="A1611" t="str">
            <v>11-01-610</v>
          </cell>
          <cell r="H1611">
            <v>452883</v>
          </cell>
        </row>
        <row r="1612">
          <cell r="A1612" t="str">
            <v>11-01-610</v>
          </cell>
          <cell r="H1612">
            <v>54871</v>
          </cell>
        </row>
        <row r="1613">
          <cell r="A1613" t="str">
            <v>11-01-610</v>
          </cell>
          <cell r="H1613">
            <v>132165</v>
          </cell>
        </row>
        <row r="1614">
          <cell r="A1614">
            <v>0</v>
          </cell>
          <cell r="H1614">
            <v>0</v>
          </cell>
        </row>
        <row r="1615">
          <cell r="A1615">
            <v>0</v>
          </cell>
          <cell r="H1615">
            <v>0</v>
          </cell>
        </row>
        <row r="1616">
          <cell r="A1616" t="str">
            <v>11-01-620</v>
          </cell>
          <cell r="H1616">
            <v>45811838</v>
          </cell>
        </row>
        <row r="1617">
          <cell r="A1617" t="str">
            <v>11-01-620</v>
          </cell>
          <cell r="H1617">
            <v>42049536</v>
          </cell>
        </row>
        <row r="1618">
          <cell r="A1618" t="str">
            <v>11-01-620</v>
          </cell>
          <cell r="H1618">
            <v>3285120</v>
          </cell>
        </row>
        <row r="1619">
          <cell r="A1619" t="str">
            <v>11-01-620</v>
          </cell>
          <cell r="H1619">
            <v>337711</v>
          </cell>
        </row>
        <row r="1620">
          <cell r="A1620" t="str">
            <v>11-01-620</v>
          </cell>
          <cell r="H1620">
            <v>40917</v>
          </cell>
        </row>
        <row r="1621">
          <cell r="A1621" t="str">
            <v>11-01-620</v>
          </cell>
          <cell r="H1621">
            <v>98554</v>
          </cell>
        </row>
        <row r="1622">
          <cell r="A1622">
            <v>0</v>
          </cell>
          <cell r="H1622">
            <v>0</v>
          </cell>
        </row>
        <row r="1623">
          <cell r="A1623">
            <v>0</v>
          </cell>
          <cell r="H1623">
            <v>0</v>
          </cell>
        </row>
        <row r="1624">
          <cell r="A1624" t="str">
            <v>11-01-630</v>
          </cell>
          <cell r="H1624">
            <v>89905730</v>
          </cell>
        </row>
        <row r="1625">
          <cell r="A1625" t="str">
            <v>11-01-630</v>
          </cell>
          <cell r="H1625">
            <v>82522215</v>
          </cell>
        </row>
        <row r="1626">
          <cell r="A1626" t="str">
            <v>11-01-630</v>
          </cell>
          <cell r="H1626">
            <v>6447048</v>
          </cell>
        </row>
        <row r="1627">
          <cell r="A1627" t="str">
            <v>11-01-630</v>
          </cell>
          <cell r="H1627">
            <v>662757</v>
          </cell>
        </row>
        <row r="1628">
          <cell r="A1628" t="str">
            <v>11-01-630</v>
          </cell>
          <cell r="H1628">
            <v>80298</v>
          </cell>
        </row>
        <row r="1629">
          <cell r="A1629" t="str">
            <v>11-01-630</v>
          </cell>
          <cell r="H1629">
            <v>193412</v>
          </cell>
        </row>
        <row r="1630">
          <cell r="A1630">
            <v>0</v>
          </cell>
          <cell r="H1630">
            <v>0</v>
          </cell>
        </row>
        <row r="1631">
          <cell r="A1631">
            <v>0</v>
          </cell>
          <cell r="H1631">
            <v>0</v>
          </cell>
        </row>
        <row r="1632">
          <cell r="A1632" t="str">
            <v>11-01-640</v>
          </cell>
          <cell r="H1632">
            <v>139439778</v>
          </cell>
        </row>
        <row r="1633">
          <cell r="A1633" t="str">
            <v>11-01-640</v>
          </cell>
          <cell r="H1633">
            <v>127988276</v>
          </cell>
        </row>
        <row r="1634">
          <cell r="A1634" t="str">
            <v>11-01-640</v>
          </cell>
          <cell r="H1634">
            <v>9999084</v>
          </cell>
        </row>
        <row r="1635">
          <cell r="A1635" t="str">
            <v>11-01-640</v>
          </cell>
          <cell r="H1635">
            <v>1027906</v>
          </cell>
        </row>
        <row r="1636">
          <cell r="A1636" t="str">
            <v>11-01-640</v>
          </cell>
          <cell r="H1636">
            <v>124539</v>
          </cell>
        </row>
        <row r="1637">
          <cell r="A1637" t="str">
            <v>11-01-640</v>
          </cell>
          <cell r="H1637">
            <v>299973</v>
          </cell>
        </row>
        <row r="1638">
          <cell r="A1638">
            <v>0</v>
          </cell>
          <cell r="H1638">
            <v>0</v>
          </cell>
        </row>
        <row r="1639">
          <cell r="A1639">
            <v>0</v>
          </cell>
          <cell r="H1639">
            <v>0</v>
          </cell>
        </row>
        <row r="1640">
          <cell r="A1640" t="str">
            <v>11-01-650</v>
          </cell>
          <cell r="H1640">
            <v>37460722</v>
          </cell>
        </row>
        <row r="1641">
          <cell r="A1641" t="str">
            <v>11-01-650</v>
          </cell>
          <cell r="H1641">
            <v>34384256</v>
          </cell>
        </row>
        <row r="1642">
          <cell r="A1642" t="str">
            <v>11-01-650</v>
          </cell>
          <cell r="H1642">
            <v>2686270</v>
          </cell>
        </row>
        <row r="1643">
          <cell r="A1643" t="str">
            <v>11-01-650</v>
          </cell>
          <cell r="H1643">
            <v>276149</v>
          </cell>
        </row>
        <row r="1644">
          <cell r="A1644" t="str">
            <v>11-01-650</v>
          </cell>
          <cell r="H1644">
            <v>33458</v>
          </cell>
        </row>
        <row r="1645">
          <cell r="A1645" t="str">
            <v>11-01-650</v>
          </cell>
          <cell r="H1645">
            <v>80589</v>
          </cell>
        </row>
        <row r="1646">
          <cell r="A1646">
            <v>0</v>
          </cell>
          <cell r="H1646">
            <v>0</v>
          </cell>
        </row>
        <row r="1647">
          <cell r="A1647">
            <v>0</v>
          </cell>
          <cell r="H1647">
            <v>0</v>
          </cell>
        </row>
        <row r="1648">
          <cell r="A1648" t="str">
            <v>11-01-660</v>
          </cell>
          <cell r="H1648">
            <v>37460722</v>
          </cell>
        </row>
        <row r="1649">
          <cell r="A1649" t="str">
            <v>11-01-660</v>
          </cell>
          <cell r="H1649">
            <v>34384256</v>
          </cell>
        </row>
        <row r="1650">
          <cell r="A1650" t="str">
            <v>11-01-660</v>
          </cell>
          <cell r="H1650">
            <v>2686270</v>
          </cell>
        </row>
        <row r="1651">
          <cell r="A1651" t="str">
            <v>11-01-660</v>
          </cell>
          <cell r="H1651">
            <v>276149</v>
          </cell>
        </row>
        <row r="1652">
          <cell r="A1652" t="str">
            <v>11-01-660</v>
          </cell>
          <cell r="H1652">
            <v>33458</v>
          </cell>
        </row>
        <row r="1653">
          <cell r="A1653" t="str">
            <v>11-01-660</v>
          </cell>
          <cell r="H1653">
            <v>80589</v>
          </cell>
        </row>
        <row r="1654">
          <cell r="A1654">
            <v>0</v>
          </cell>
          <cell r="H1654">
            <v>0</v>
          </cell>
        </row>
        <row r="1655">
          <cell r="A1655">
            <v>0</v>
          </cell>
          <cell r="H1655">
            <v>0</v>
          </cell>
        </row>
        <row r="1656">
          <cell r="A1656" t="str">
            <v>11-01-670</v>
          </cell>
          <cell r="H1656">
            <v>35790498</v>
          </cell>
        </row>
        <row r="1657">
          <cell r="A1657" t="str">
            <v>11-01-670</v>
          </cell>
          <cell r="H1657">
            <v>32851200</v>
          </cell>
        </row>
        <row r="1658">
          <cell r="A1658" t="str">
            <v>11-01-670</v>
          </cell>
          <cell r="H1658">
            <v>2566500</v>
          </cell>
        </row>
        <row r="1659">
          <cell r="A1659" t="str">
            <v>11-01-670</v>
          </cell>
          <cell r="H1659">
            <v>263837</v>
          </cell>
        </row>
        <row r="1660">
          <cell r="A1660" t="str">
            <v>11-01-670</v>
          </cell>
          <cell r="H1660">
            <v>31966</v>
          </cell>
        </row>
        <row r="1661">
          <cell r="A1661" t="str">
            <v>11-01-670</v>
          </cell>
          <cell r="H1661">
            <v>76995</v>
          </cell>
        </row>
        <row r="1662">
          <cell r="A1662">
            <v>0</v>
          </cell>
          <cell r="H1662">
            <v>0</v>
          </cell>
        </row>
        <row r="1663">
          <cell r="A1663">
            <v>0</v>
          </cell>
          <cell r="H1663">
            <v>0</v>
          </cell>
        </row>
        <row r="1664">
          <cell r="A1664" t="str">
            <v>11-01-680</v>
          </cell>
          <cell r="H1664">
            <v>35790498</v>
          </cell>
        </row>
        <row r="1665">
          <cell r="A1665" t="str">
            <v>11-01-680</v>
          </cell>
          <cell r="H1665">
            <v>32851200</v>
          </cell>
        </row>
        <row r="1666">
          <cell r="A1666" t="str">
            <v>11-01-680</v>
          </cell>
          <cell r="H1666">
            <v>2566500</v>
          </cell>
        </row>
        <row r="1667">
          <cell r="A1667" t="str">
            <v>11-01-680</v>
          </cell>
          <cell r="H1667">
            <v>263837</v>
          </cell>
        </row>
        <row r="1668">
          <cell r="A1668" t="str">
            <v>11-01-680</v>
          </cell>
          <cell r="H1668">
            <v>31966</v>
          </cell>
        </row>
        <row r="1669">
          <cell r="A1669" t="str">
            <v>11-01-680</v>
          </cell>
          <cell r="H1669">
            <v>76995</v>
          </cell>
        </row>
        <row r="1670">
          <cell r="A1670">
            <v>0</v>
          </cell>
          <cell r="H1670">
            <v>0</v>
          </cell>
        </row>
        <row r="1671">
          <cell r="A1671">
            <v>0</v>
          </cell>
          <cell r="H1671">
            <v>0</v>
          </cell>
        </row>
        <row r="1672">
          <cell r="A1672" t="str">
            <v>11-01-690</v>
          </cell>
          <cell r="H1672">
            <v>122164897</v>
          </cell>
        </row>
        <row r="1673">
          <cell r="A1673" t="str">
            <v>11-01-690</v>
          </cell>
          <cell r="H1673">
            <v>112132096</v>
          </cell>
        </row>
        <row r="1674">
          <cell r="A1674" t="str">
            <v>11-01-690</v>
          </cell>
          <cell r="H1674">
            <v>8760320</v>
          </cell>
        </row>
        <row r="1675">
          <cell r="A1675" t="str">
            <v>11-01-690</v>
          </cell>
          <cell r="H1675">
            <v>900561</v>
          </cell>
        </row>
        <row r="1676">
          <cell r="A1676" t="str">
            <v>11-01-690</v>
          </cell>
          <cell r="H1676">
            <v>109110</v>
          </cell>
        </row>
        <row r="1677">
          <cell r="A1677" t="str">
            <v>11-01-690</v>
          </cell>
          <cell r="H1677">
            <v>262810</v>
          </cell>
        </row>
        <row r="1678">
          <cell r="A1678">
            <v>0</v>
          </cell>
          <cell r="H1678">
            <v>0</v>
          </cell>
        </row>
        <row r="1679">
          <cell r="A1679">
            <v>0</v>
          </cell>
          <cell r="H1679">
            <v>0</v>
          </cell>
        </row>
        <row r="1680">
          <cell r="A1680" t="str">
            <v>11-01-700</v>
          </cell>
          <cell r="H1680">
            <v>122164897</v>
          </cell>
        </row>
        <row r="1681">
          <cell r="A1681" t="str">
            <v>11-01-700</v>
          </cell>
          <cell r="H1681">
            <v>112132096</v>
          </cell>
        </row>
        <row r="1682">
          <cell r="A1682" t="str">
            <v>11-01-700</v>
          </cell>
          <cell r="H1682">
            <v>8760320</v>
          </cell>
        </row>
        <row r="1683">
          <cell r="A1683" t="str">
            <v>11-01-700</v>
          </cell>
          <cell r="H1683">
            <v>900561</v>
          </cell>
        </row>
        <row r="1684">
          <cell r="A1684" t="str">
            <v>11-01-700</v>
          </cell>
          <cell r="H1684">
            <v>109110</v>
          </cell>
        </row>
        <row r="1685">
          <cell r="A1685" t="str">
            <v>11-01-700</v>
          </cell>
          <cell r="H1685">
            <v>262810</v>
          </cell>
        </row>
        <row r="1686">
          <cell r="A1686">
            <v>0</v>
          </cell>
          <cell r="H1686">
            <v>0</v>
          </cell>
        </row>
        <row r="1687">
          <cell r="A1687">
            <v>0</v>
          </cell>
          <cell r="H1687">
            <v>0</v>
          </cell>
        </row>
        <row r="1688">
          <cell r="A1688" t="str">
            <v>11-01-710</v>
          </cell>
          <cell r="H1688">
            <v>35790498</v>
          </cell>
        </row>
        <row r="1689">
          <cell r="A1689" t="str">
            <v>11-01-710</v>
          </cell>
          <cell r="H1689">
            <v>32851200</v>
          </cell>
        </row>
        <row r="1690">
          <cell r="A1690" t="str">
            <v>11-01-710</v>
          </cell>
          <cell r="H1690">
            <v>2566500</v>
          </cell>
        </row>
        <row r="1691">
          <cell r="A1691" t="str">
            <v>11-01-710</v>
          </cell>
          <cell r="H1691">
            <v>263837</v>
          </cell>
        </row>
        <row r="1692">
          <cell r="A1692" t="str">
            <v>11-01-710</v>
          </cell>
          <cell r="H1692">
            <v>31966</v>
          </cell>
        </row>
        <row r="1693">
          <cell r="A1693" t="str">
            <v>11-01-710</v>
          </cell>
          <cell r="H1693">
            <v>76995</v>
          </cell>
        </row>
        <row r="1694">
          <cell r="A1694">
            <v>0</v>
          </cell>
          <cell r="H1694">
            <v>0</v>
          </cell>
        </row>
        <row r="1695">
          <cell r="A1695">
            <v>0</v>
          </cell>
          <cell r="H1695">
            <v>0</v>
          </cell>
        </row>
        <row r="1696">
          <cell r="A1696" t="str">
            <v>11-01-720</v>
          </cell>
          <cell r="H1696">
            <v>35790498</v>
          </cell>
        </row>
        <row r="1697">
          <cell r="A1697" t="str">
            <v>11-01-720</v>
          </cell>
          <cell r="H1697">
            <v>32851200</v>
          </cell>
        </row>
        <row r="1698">
          <cell r="A1698" t="str">
            <v>11-01-720</v>
          </cell>
          <cell r="H1698">
            <v>2566500</v>
          </cell>
        </row>
        <row r="1699">
          <cell r="A1699" t="str">
            <v>11-01-720</v>
          </cell>
          <cell r="H1699">
            <v>263837</v>
          </cell>
        </row>
        <row r="1700">
          <cell r="A1700" t="str">
            <v>11-01-720</v>
          </cell>
          <cell r="H1700">
            <v>31966</v>
          </cell>
        </row>
        <row r="1701">
          <cell r="A1701" t="str">
            <v>11-01-720</v>
          </cell>
          <cell r="H1701">
            <v>76995</v>
          </cell>
        </row>
        <row r="1702">
          <cell r="A1702">
            <v>0</v>
          </cell>
          <cell r="H1702">
            <v>0</v>
          </cell>
        </row>
        <row r="1703">
          <cell r="A1703">
            <v>0</v>
          </cell>
          <cell r="H1703">
            <v>0</v>
          </cell>
        </row>
        <row r="1704">
          <cell r="A1704" t="str">
            <v>11-01-730</v>
          </cell>
          <cell r="H1704">
            <v>245197872</v>
          </cell>
        </row>
        <row r="1705">
          <cell r="A1705" t="str">
            <v>11-01-730</v>
          </cell>
          <cell r="H1705">
            <v>235661051</v>
          </cell>
        </row>
        <row r="1706">
          <cell r="A1706" t="str">
            <v>11-01-730</v>
          </cell>
          <cell r="H1706">
            <v>8327246</v>
          </cell>
        </row>
        <row r="1707">
          <cell r="A1707" t="str">
            <v>11-01-730</v>
          </cell>
          <cell r="H1707">
            <v>856041</v>
          </cell>
        </row>
        <row r="1708">
          <cell r="A1708" t="str">
            <v>11-01-730</v>
          </cell>
          <cell r="H1708">
            <v>103716</v>
          </cell>
        </row>
        <row r="1709">
          <cell r="A1709" t="str">
            <v>11-01-730</v>
          </cell>
          <cell r="H1709">
            <v>249818</v>
          </cell>
        </row>
        <row r="1710">
          <cell r="A1710">
            <v>0</v>
          </cell>
          <cell r="H1710">
            <v>0</v>
          </cell>
        </row>
        <row r="1711">
          <cell r="A1711">
            <v>0</v>
          </cell>
          <cell r="H1711">
            <v>0</v>
          </cell>
        </row>
        <row r="1712">
          <cell r="A1712" t="str">
            <v>11-01-740</v>
          </cell>
          <cell r="H1712">
            <v>92960321</v>
          </cell>
        </row>
        <row r="1713">
          <cell r="A1713" t="str">
            <v>11-01-740</v>
          </cell>
          <cell r="H1713">
            <v>89344685</v>
          </cell>
        </row>
        <row r="1714">
          <cell r="A1714" t="str">
            <v>11-01-740</v>
          </cell>
          <cell r="H1714">
            <v>3157056</v>
          </cell>
        </row>
        <row r="1715">
          <cell r="A1715" t="str">
            <v>11-01-740</v>
          </cell>
          <cell r="H1715">
            <v>324546</v>
          </cell>
        </row>
        <row r="1716">
          <cell r="A1716" t="str">
            <v>11-01-740</v>
          </cell>
          <cell r="H1716">
            <v>39322</v>
          </cell>
        </row>
        <row r="1717">
          <cell r="A1717" t="str">
            <v>11-01-740</v>
          </cell>
          <cell r="H1717">
            <v>94712</v>
          </cell>
        </row>
        <row r="1718">
          <cell r="A1718">
            <v>0</v>
          </cell>
          <cell r="H1718">
            <v>0</v>
          </cell>
        </row>
        <row r="1719">
          <cell r="A1719">
            <v>0</v>
          </cell>
          <cell r="H1719">
            <v>0</v>
          </cell>
        </row>
        <row r="1720">
          <cell r="A1720" t="str">
            <v>11-01-750</v>
          </cell>
          <cell r="H1720">
            <v>33855920</v>
          </cell>
        </row>
        <row r="1721">
          <cell r="A1721" t="str">
            <v>11-01-750</v>
          </cell>
          <cell r="H1721">
            <v>32539114</v>
          </cell>
        </row>
        <row r="1722">
          <cell r="A1722" t="str">
            <v>11-01-750</v>
          </cell>
          <cell r="H1722">
            <v>1149792</v>
          </cell>
        </row>
        <row r="1723">
          <cell r="A1723" t="str">
            <v>11-01-750</v>
          </cell>
          <cell r="H1723">
            <v>118199</v>
          </cell>
        </row>
        <row r="1724">
          <cell r="A1724" t="str">
            <v>11-01-750</v>
          </cell>
          <cell r="H1724">
            <v>14321</v>
          </cell>
        </row>
        <row r="1725">
          <cell r="A1725" t="str">
            <v>11-01-750</v>
          </cell>
          <cell r="H1725">
            <v>34494</v>
          </cell>
        </row>
        <row r="1726">
          <cell r="A1726">
            <v>0</v>
          </cell>
          <cell r="H1726">
            <v>0</v>
          </cell>
        </row>
        <row r="1727">
          <cell r="A1727">
            <v>0</v>
          </cell>
          <cell r="H1727">
            <v>0</v>
          </cell>
        </row>
        <row r="1728">
          <cell r="A1728" t="str">
            <v>11-01-760</v>
          </cell>
          <cell r="H1728">
            <v>121115521</v>
          </cell>
        </row>
        <row r="1729">
          <cell r="A1729" t="str">
            <v>11-01-760</v>
          </cell>
          <cell r="H1729">
            <v>116404806</v>
          </cell>
        </row>
        <row r="1730">
          <cell r="A1730" t="str">
            <v>11-01-760</v>
          </cell>
          <cell r="H1730">
            <v>4113244</v>
          </cell>
        </row>
        <row r="1731">
          <cell r="A1731" t="str">
            <v>11-01-760</v>
          </cell>
          <cell r="H1731">
            <v>422842</v>
          </cell>
        </row>
        <row r="1732">
          <cell r="A1732" t="str">
            <v>11-01-760</v>
          </cell>
          <cell r="H1732">
            <v>51231</v>
          </cell>
        </row>
        <row r="1733">
          <cell r="A1733" t="str">
            <v>11-01-760</v>
          </cell>
          <cell r="H1733">
            <v>123398</v>
          </cell>
        </row>
        <row r="1734">
          <cell r="A1734">
            <v>0</v>
          </cell>
          <cell r="H1734">
            <v>0</v>
          </cell>
        </row>
        <row r="1735">
          <cell r="A1735">
            <v>0</v>
          </cell>
          <cell r="H1735">
            <v>0</v>
          </cell>
        </row>
        <row r="1736">
          <cell r="A1736" t="str">
            <v>11-01-770</v>
          </cell>
          <cell r="H1736">
            <v>162528563</v>
          </cell>
        </row>
        <row r="1737">
          <cell r="A1737" t="str">
            <v>11-01-770</v>
          </cell>
          <cell r="H1737">
            <v>156207114</v>
          </cell>
        </row>
        <row r="1738">
          <cell r="A1738" t="str">
            <v>11-01-770</v>
          </cell>
          <cell r="H1738">
            <v>5519686</v>
          </cell>
        </row>
        <row r="1739">
          <cell r="A1739" t="str">
            <v>11-01-770</v>
          </cell>
          <cell r="H1739">
            <v>567424</v>
          </cell>
        </row>
        <row r="1740">
          <cell r="A1740" t="str">
            <v>11-01-770</v>
          </cell>
          <cell r="H1740">
            <v>68748</v>
          </cell>
        </row>
        <row r="1741">
          <cell r="A1741" t="str">
            <v>11-01-770</v>
          </cell>
          <cell r="H1741">
            <v>165591</v>
          </cell>
        </row>
        <row r="1742">
          <cell r="A1742">
            <v>0</v>
          </cell>
          <cell r="H1742">
            <v>0</v>
          </cell>
        </row>
        <row r="1743">
          <cell r="A1743">
            <v>0</v>
          </cell>
          <cell r="H1743">
            <v>0</v>
          </cell>
        </row>
        <row r="1744">
          <cell r="A1744" t="str">
            <v>11-01-780</v>
          </cell>
          <cell r="H1744">
            <v>35864322</v>
          </cell>
        </row>
        <row r="1745">
          <cell r="A1745" t="str">
            <v>11-01-780</v>
          </cell>
          <cell r="H1745">
            <v>34469400</v>
          </cell>
        </row>
        <row r="1746">
          <cell r="A1746" t="str">
            <v>11-01-780</v>
          </cell>
          <cell r="H1746">
            <v>1218000</v>
          </cell>
        </row>
        <row r="1747">
          <cell r="A1747" t="str">
            <v>11-01-780</v>
          </cell>
          <cell r="H1747">
            <v>125211</v>
          </cell>
        </row>
        <row r="1748">
          <cell r="A1748" t="str">
            <v>11-01-780</v>
          </cell>
          <cell r="H1748">
            <v>15171</v>
          </cell>
        </row>
        <row r="1749">
          <cell r="A1749" t="str">
            <v>11-01-780</v>
          </cell>
          <cell r="H1749">
            <v>36540</v>
          </cell>
        </row>
        <row r="1750">
          <cell r="A1750">
            <v>0</v>
          </cell>
          <cell r="H1750">
            <v>0</v>
          </cell>
        </row>
        <row r="1751">
          <cell r="A1751">
            <v>0</v>
          </cell>
          <cell r="H1751">
            <v>0</v>
          </cell>
        </row>
        <row r="1752">
          <cell r="A1752" t="str">
            <v>11-01-790</v>
          </cell>
          <cell r="H1752">
            <v>35864322</v>
          </cell>
        </row>
        <row r="1753">
          <cell r="A1753" t="str">
            <v>11-01-790</v>
          </cell>
          <cell r="H1753">
            <v>34469400</v>
          </cell>
        </row>
        <row r="1754">
          <cell r="A1754" t="str">
            <v>11-01-790</v>
          </cell>
          <cell r="H1754">
            <v>1218000</v>
          </cell>
        </row>
        <row r="1755">
          <cell r="A1755" t="str">
            <v>11-01-790</v>
          </cell>
          <cell r="H1755">
            <v>125211</v>
          </cell>
        </row>
        <row r="1756">
          <cell r="A1756" t="str">
            <v>11-01-790</v>
          </cell>
          <cell r="H1756">
            <v>15171</v>
          </cell>
        </row>
        <row r="1757">
          <cell r="A1757" t="str">
            <v>11-01-790</v>
          </cell>
          <cell r="H1757">
            <v>36540</v>
          </cell>
        </row>
        <row r="1758">
          <cell r="A1758">
            <v>0</v>
          </cell>
          <cell r="H1758">
            <v>0</v>
          </cell>
        </row>
        <row r="1759">
          <cell r="A1759">
            <v>0</v>
          </cell>
          <cell r="H1759">
            <v>0</v>
          </cell>
        </row>
        <row r="1760">
          <cell r="A1760" t="str">
            <v>11-01-800</v>
          </cell>
          <cell r="H1760">
            <v>35864322</v>
          </cell>
        </row>
        <row r="1761">
          <cell r="A1761" t="str">
            <v>11-01-800</v>
          </cell>
          <cell r="H1761">
            <v>34469400</v>
          </cell>
        </row>
        <row r="1762">
          <cell r="A1762" t="str">
            <v>11-01-800</v>
          </cell>
          <cell r="H1762">
            <v>1218000</v>
          </cell>
        </row>
        <row r="1763">
          <cell r="A1763" t="str">
            <v>11-01-800</v>
          </cell>
          <cell r="H1763">
            <v>125211</v>
          </cell>
        </row>
        <row r="1764">
          <cell r="A1764" t="str">
            <v>11-01-800</v>
          </cell>
          <cell r="H1764">
            <v>15171</v>
          </cell>
        </row>
        <row r="1765">
          <cell r="A1765" t="str">
            <v>11-01-800</v>
          </cell>
          <cell r="H1765">
            <v>36540</v>
          </cell>
        </row>
        <row r="1766">
          <cell r="A1766">
            <v>0</v>
          </cell>
          <cell r="H1766">
            <v>0</v>
          </cell>
        </row>
        <row r="1767">
          <cell r="A1767">
            <v>0</v>
          </cell>
          <cell r="H1767">
            <v>0</v>
          </cell>
        </row>
        <row r="1768">
          <cell r="A1768" t="str">
            <v>11-01-810</v>
          </cell>
          <cell r="H1768">
            <v>35864322</v>
          </cell>
        </row>
        <row r="1769">
          <cell r="A1769" t="str">
            <v>11-01-810</v>
          </cell>
          <cell r="H1769">
            <v>34469400</v>
          </cell>
        </row>
        <row r="1770">
          <cell r="A1770" t="str">
            <v>11-01-810</v>
          </cell>
          <cell r="H1770">
            <v>1218000</v>
          </cell>
        </row>
        <row r="1771">
          <cell r="A1771" t="str">
            <v>11-01-810</v>
          </cell>
          <cell r="H1771">
            <v>125211</v>
          </cell>
        </row>
        <row r="1772">
          <cell r="A1772" t="str">
            <v>11-01-810</v>
          </cell>
          <cell r="H1772">
            <v>15171</v>
          </cell>
        </row>
        <row r="1773">
          <cell r="A1773" t="str">
            <v>11-01-810</v>
          </cell>
          <cell r="H1773">
            <v>36540</v>
          </cell>
        </row>
        <row r="1774">
          <cell r="A1774">
            <v>0</v>
          </cell>
          <cell r="H1774">
            <v>0</v>
          </cell>
        </row>
        <row r="1775">
          <cell r="A1775">
            <v>0</v>
          </cell>
          <cell r="H1775">
            <v>0</v>
          </cell>
        </row>
        <row r="1776">
          <cell r="A1776" t="str">
            <v>11-01-820</v>
          </cell>
          <cell r="H1776">
            <v>67080129</v>
          </cell>
        </row>
        <row r="1777">
          <cell r="A1777" t="str">
            <v>11-01-820</v>
          </cell>
          <cell r="H1777">
            <v>61571167</v>
          </cell>
        </row>
        <row r="1778">
          <cell r="A1778" t="str">
            <v>11-01-820</v>
          </cell>
          <cell r="H1778">
            <v>4810248</v>
          </cell>
        </row>
        <row r="1779">
          <cell r="A1779" t="str">
            <v>11-01-820</v>
          </cell>
          <cell r="H1779">
            <v>494494</v>
          </cell>
        </row>
        <row r="1780">
          <cell r="A1780" t="str">
            <v>11-01-820</v>
          </cell>
          <cell r="H1780">
            <v>59912</v>
          </cell>
        </row>
        <row r="1781">
          <cell r="A1781" t="str">
            <v>11-01-820</v>
          </cell>
          <cell r="H1781">
            <v>144308</v>
          </cell>
        </row>
        <row r="1782">
          <cell r="A1782">
            <v>0</v>
          </cell>
          <cell r="H1782">
            <v>0</v>
          </cell>
        </row>
        <row r="1783">
          <cell r="A1783">
            <v>0</v>
          </cell>
          <cell r="H1783">
            <v>0</v>
          </cell>
        </row>
        <row r="1784">
          <cell r="A1784" t="str">
            <v>11-01-830</v>
          </cell>
          <cell r="H1784">
            <v>16445027</v>
          </cell>
        </row>
        <row r="1785">
          <cell r="A1785" t="str">
            <v>11-01-830</v>
          </cell>
          <cell r="H1785">
            <v>15094477</v>
          </cell>
        </row>
        <row r="1786">
          <cell r="A1786" t="str">
            <v>11-01-830</v>
          </cell>
          <cell r="H1786">
            <v>1179256</v>
          </cell>
        </row>
        <row r="1787">
          <cell r="A1787" t="str">
            <v>11-01-830</v>
          </cell>
          <cell r="H1787">
            <v>121228</v>
          </cell>
        </row>
        <row r="1788">
          <cell r="A1788" t="str">
            <v>11-01-830</v>
          </cell>
          <cell r="H1788">
            <v>14688</v>
          </cell>
        </row>
        <row r="1789">
          <cell r="A1789" t="str">
            <v>11-01-830</v>
          </cell>
          <cell r="H1789">
            <v>35378</v>
          </cell>
        </row>
        <row r="1790">
          <cell r="A1790">
            <v>0</v>
          </cell>
          <cell r="H1790">
            <v>0</v>
          </cell>
        </row>
        <row r="1791">
          <cell r="A1791">
            <v>0</v>
          </cell>
          <cell r="H1791">
            <v>0</v>
          </cell>
        </row>
        <row r="1792">
          <cell r="A1792" t="str">
            <v>11-01-840</v>
          </cell>
          <cell r="H1792">
            <v>8250014</v>
          </cell>
        </row>
        <row r="1793">
          <cell r="A1793" t="str">
            <v>11-01-840</v>
          </cell>
          <cell r="H1793">
            <v>7572480</v>
          </cell>
        </row>
        <row r="1794">
          <cell r="A1794" t="str">
            <v>11-01-840</v>
          </cell>
          <cell r="H1794">
            <v>591600</v>
          </cell>
        </row>
        <row r="1795">
          <cell r="A1795" t="str">
            <v>11-01-840</v>
          </cell>
          <cell r="H1795">
            <v>60817</v>
          </cell>
        </row>
        <row r="1796">
          <cell r="A1796" t="str">
            <v>11-01-840</v>
          </cell>
          <cell r="H1796">
            <v>7369</v>
          </cell>
        </row>
        <row r="1797">
          <cell r="A1797" t="str">
            <v>11-01-840</v>
          </cell>
          <cell r="H1797">
            <v>17748</v>
          </cell>
        </row>
        <row r="1798">
          <cell r="A1798">
            <v>0</v>
          </cell>
          <cell r="H1798">
            <v>0</v>
          </cell>
        </row>
        <row r="1799">
          <cell r="A1799">
            <v>0</v>
          </cell>
          <cell r="H1799">
            <v>0</v>
          </cell>
        </row>
        <row r="1800">
          <cell r="A1800" t="str">
            <v>11-01-850</v>
          </cell>
          <cell r="H1800">
            <v>8250014</v>
          </cell>
        </row>
        <row r="1801">
          <cell r="A1801" t="str">
            <v>11-01-850</v>
          </cell>
          <cell r="H1801">
            <v>7572480</v>
          </cell>
        </row>
        <row r="1802">
          <cell r="A1802" t="str">
            <v>11-01-850</v>
          </cell>
          <cell r="H1802">
            <v>591600</v>
          </cell>
        </row>
        <row r="1803">
          <cell r="A1803" t="str">
            <v>11-01-850</v>
          </cell>
          <cell r="H1803">
            <v>60817</v>
          </cell>
        </row>
        <row r="1804">
          <cell r="A1804" t="str">
            <v>11-01-850</v>
          </cell>
          <cell r="H1804">
            <v>7369</v>
          </cell>
        </row>
        <row r="1805">
          <cell r="A1805" t="str">
            <v>11-01-850</v>
          </cell>
          <cell r="H1805">
            <v>17748</v>
          </cell>
        </row>
        <row r="1806">
          <cell r="A1806">
            <v>0</v>
          </cell>
          <cell r="H1806">
            <v>0</v>
          </cell>
        </row>
        <row r="1807">
          <cell r="A1807">
            <v>0</v>
          </cell>
          <cell r="H1807">
            <v>0</v>
          </cell>
        </row>
        <row r="1808">
          <cell r="A1808" t="str">
            <v>11-01-900</v>
          </cell>
          <cell r="H1808">
            <v>27989383</v>
          </cell>
        </row>
        <row r="1809">
          <cell r="A1809" t="str">
            <v>11-01-900</v>
          </cell>
          <cell r="H1809">
            <v>25690752</v>
          </cell>
        </row>
        <row r="1810">
          <cell r="A1810" t="str">
            <v>11-01-900</v>
          </cell>
          <cell r="H1810">
            <v>2007090</v>
          </cell>
        </row>
        <row r="1811">
          <cell r="A1811" t="str">
            <v>11-01-900</v>
          </cell>
          <cell r="H1811">
            <v>206329</v>
          </cell>
        </row>
        <row r="1812">
          <cell r="A1812" t="str">
            <v>11-01-900</v>
          </cell>
          <cell r="H1812">
            <v>24999</v>
          </cell>
        </row>
        <row r="1813">
          <cell r="A1813" t="str">
            <v>11-01-900</v>
          </cell>
          <cell r="H1813">
            <v>60213</v>
          </cell>
        </row>
        <row r="1814">
          <cell r="A1814">
            <v>0</v>
          </cell>
          <cell r="H1814">
            <v>0</v>
          </cell>
        </row>
        <row r="1815">
          <cell r="A1815">
            <v>0</v>
          </cell>
          <cell r="H1815">
            <v>0</v>
          </cell>
        </row>
        <row r="1816">
          <cell r="A1816" t="str">
            <v>11-02-010</v>
          </cell>
          <cell r="H1816">
            <v>2261107</v>
          </cell>
        </row>
        <row r="1817">
          <cell r="A1817" t="str">
            <v>11-02-010</v>
          </cell>
          <cell r="H1817">
            <v>1153211</v>
          </cell>
        </row>
        <row r="1818">
          <cell r="A1818" t="str">
            <v>11-02-010</v>
          </cell>
          <cell r="H1818">
            <v>870000</v>
          </cell>
        </row>
        <row r="1819">
          <cell r="A1819" t="str">
            <v>11-02-010</v>
          </cell>
          <cell r="H1819">
            <v>207722</v>
          </cell>
        </row>
        <row r="1820">
          <cell r="A1820" t="str">
            <v>11-02-010</v>
          </cell>
          <cell r="H1820">
            <v>21354</v>
          </cell>
        </row>
        <row r="1821">
          <cell r="A1821" t="str">
            <v>11-02-010</v>
          </cell>
          <cell r="H1821">
            <v>2588</v>
          </cell>
        </row>
        <row r="1822">
          <cell r="A1822" t="str">
            <v>11-02-010</v>
          </cell>
          <cell r="H1822">
            <v>6232</v>
          </cell>
        </row>
        <row r="1823">
          <cell r="A1823">
            <v>0</v>
          </cell>
          <cell r="H1823">
            <v>0</v>
          </cell>
        </row>
        <row r="1824">
          <cell r="A1824">
            <v>0</v>
          </cell>
          <cell r="H1824">
            <v>0</v>
          </cell>
        </row>
        <row r="1825">
          <cell r="A1825" t="str">
            <v>11-02-100</v>
          </cell>
          <cell r="H1825">
            <v>932220</v>
          </cell>
        </row>
        <row r="1826">
          <cell r="A1826" t="str">
            <v>11-02-100</v>
          </cell>
          <cell r="H1826">
            <v>772800</v>
          </cell>
        </row>
        <row r="1827">
          <cell r="A1827" t="str">
            <v>11-02-100</v>
          </cell>
          <cell r="H1827">
            <v>139200</v>
          </cell>
        </row>
        <row r="1828">
          <cell r="A1828" t="str">
            <v>11-02-100</v>
          </cell>
          <cell r="H1828">
            <v>14310</v>
          </cell>
        </row>
        <row r="1829">
          <cell r="A1829" t="str">
            <v>11-02-100</v>
          </cell>
          <cell r="H1829">
            <v>1734</v>
          </cell>
        </row>
        <row r="1830">
          <cell r="A1830" t="str">
            <v>11-02-100</v>
          </cell>
          <cell r="H1830">
            <v>4176</v>
          </cell>
        </row>
        <row r="1831">
          <cell r="A1831">
            <v>0</v>
          </cell>
          <cell r="H1831">
            <v>0</v>
          </cell>
        </row>
        <row r="1832">
          <cell r="A1832">
            <v>0</v>
          </cell>
          <cell r="H1832">
            <v>0</v>
          </cell>
        </row>
        <row r="1833">
          <cell r="A1833" t="str">
            <v>11-02-110</v>
          </cell>
          <cell r="H1833">
            <v>4810255</v>
          </cell>
        </row>
        <row r="1834">
          <cell r="A1834" t="str">
            <v>11-02-110</v>
          </cell>
          <cell r="H1834">
            <v>3987648</v>
          </cell>
        </row>
        <row r="1835">
          <cell r="A1835" t="str">
            <v>11-02-110</v>
          </cell>
          <cell r="H1835">
            <v>718272</v>
          </cell>
        </row>
        <row r="1836">
          <cell r="A1836" t="str">
            <v>11-02-110</v>
          </cell>
          <cell r="H1836">
            <v>73839</v>
          </cell>
        </row>
        <row r="1837">
          <cell r="A1837" t="str">
            <v>11-02-110</v>
          </cell>
          <cell r="H1837">
            <v>8947</v>
          </cell>
        </row>
        <row r="1838">
          <cell r="A1838" t="str">
            <v>11-02-110</v>
          </cell>
          <cell r="H1838">
            <v>21549</v>
          </cell>
        </row>
        <row r="1839">
          <cell r="A1839">
            <v>0</v>
          </cell>
          <cell r="H1839">
            <v>0</v>
          </cell>
        </row>
        <row r="1840">
          <cell r="A1840">
            <v>0</v>
          </cell>
          <cell r="H1840">
            <v>0</v>
          </cell>
        </row>
        <row r="1841">
          <cell r="A1841" t="str">
            <v>11-02-120</v>
          </cell>
          <cell r="H1841">
            <v>4194988</v>
          </cell>
        </row>
        <row r="1842">
          <cell r="A1842" t="str">
            <v>11-02-120</v>
          </cell>
          <cell r="H1842">
            <v>3477600</v>
          </cell>
        </row>
        <row r="1843">
          <cell r="A1843" t="str">
            <v>11-02-120</v>
          </cell>
          <cell r="H1843">
            <v>626400</v>
          </cell>
        </row>
        <row r="1844">
          <cell r="A1844" t="str">
            <v>11-02-120</v>
          </cell>
          <cell r="H1844">
            <v>64394</v>
          </cell>
        </row>
        <row r="1845">
          <cell r="A1845" t="str">
            <v>11-02-120</v>
          </cell>
          <cell r="H1845">
            <v>7802</v>
          </cell>
        </row>
        <row r="1846">
          <cell r="A1846" t="str">
            <v>11-02-120</v>
          </cell>
          <cell r="H1846">
            <v>18792</v>
          </cell>
        </row>
        <row r="1847">
          <cell r="A1847">
            <v>0</v>
          </cell>
          <cell r="H1847">
            <v>0</v>
          </cell>
        </row>
        <row r="1848">
          <cell r="A1848">
            <v>0</v>
          </cell>
          <cell r="H1848">
            <v>0</v>
          </cell>
        </row>
        <row r="1849">
          <cell r="A1849" t="str">
            <v>11-02-130</v>
          </cell>
          <cell r="H1849">
            <v>5972279</v>
          </cell>
        </row>
        <row r="1850">
          <cell r="A1850" t="str">
            <v>11-02-130</v>
          </cell>
          <cell r="H1850">
            <v>3508512</v>
          </cell>
        </row>
        <row r="1851">
          <cell r="A1851" t="str">
            <v>11-02-130</v>
          </cell>
          <cell r="H1851">
            <v>1740000</v>
          </cell>
        </row>
        <row r="1852">
          <cell r="A1852" t="str">
            <v>11-02-130</v>
          </cell>
          <cell r="H1852">
            <v>631968</v>
          </cell>
        </row>
        <row r="1853">
          <cell r="A1853" t="str">
            <v>11-02-130</v>
          </cell>
          <cell r="H1853">
            <v>64967</v>
          </cell>
        </row>
        <row r="1854">
          <cell r="A1854" t="str">
            <v>11-02-130</v>
          </cell>
          <cell r="H1854">
            <v>7872</v>
          </cell>
        </row>
        <row r="1855">
          <cell r="A1855" t="str">
            <v>11-02-130</v>
          </cell>
          <cell r="H1855">
            <v>18960</v>
          </cell>
        </row>
        <row r="1856">
          <cell r="A1856">
            <v>0</v>
          </cell>
          <cell r="H1856">
            <v>0</v>
          </cell>
        </row>
        <row r="1857">
          <cell r="A1857">
            <v>0</v>
          </cell>
          <cell r="H1857">
            <v>0</v>
          </cell>
        </row>
        <row r="1858">
          <cell r="A1858" t="str">
            <v>11-02-140</v>
          </cell>
          <cell r="H1858">
            <v>838999</v>
          </cell>
        </row>
        <row r="1859">
          <cell r="A1859" t="str">
            <v>11-02-140</v>
          </cell>
          <cell r="H1859">
            <v>695520</v>
          </cell>
        </row>
        <row r="1860">
          <cell r="A1860" t="str">
            <v>11-02-140</v>
          </cell>
          <cell r="H1860">
            <v>125280</v>
          </cell>
        </row>
        <row r="1861">
          <cell r="A1861" t="str">
            <v>11-02-140</v>
          </cell>
          <cell r="H1861">
            <v>12879</v>
          </cell>
        </row>
        <row r="1862">
          <cell r="A1862" t="str">
            <v>11-02-140</v>
          </cell>
          <cell r="H1862">
            <v>1561</v>
          </cell>
        </row>
        <row r="1863">
          <cell r="A1863" t="str">
            <v>11-02-140</v>
          </cell>
          <cell r="H1863">
            <v>3759</v>
          </cell>
        </row>
        <row r="1864">
          <cell r="A1864">
            <v>0</v>
          </cell>
          <cell r="H1864">
            <v>0</v>
          </cell>
        </row>
        <row r="1865">
          <cell r="A1865">
            <v>0</v>
          </cell>
          <cell r="H1865">
            <v>0</v>
          </cell>
        </row>
        <row r="1866">
          <cell r="A1866" t="str">
            <v>11-02-150</v>
          </cell>
          <cell r="H1866">
            <v>652555</v>
          </cell>
        </row>
        <row r="1867">
          <cell r="A1867" t="str">
            <v>11-02-150</v>
          </cell>
          <cell r="H1867">
            <v>540960</v>
          </cell>
        </row>
        <row r="1868">
          <cell r="A1868" t="str">
            <v>11-02-150</v>
          </cell>
          <cell r="H1868">
            <v>97440</v>
          </cell>
        </row>
        <row r="1869">
          <cell r="A1869" t="str">
            <v>11-02-150</v>
          </cell>
          <cell r="H1869">
            <v>10017</v>
          </cell>
        </row>
        <row r="1870">
          <cell r="A1870" t="str">
            <v>11-02-150</v>
          </cell>
          <cell r="H1870">
            <v>1214</v>
          </cell>
        </row>
        <row r="1871">
          <cell r="A1871" t="str">
            <v>11-02-150</v>
          </cell>
          <cell r="H1871">
            <v>2924</v>
          </cell>
        </row>
        <row r="1872">
          <cell r="A1872">
            <v>0</v>
          </cell>
          <cell r="H1872">
            <v>0</v>
          </cell>
        </row>
        <row r="1873">
          <cell r="A1873">
            <v>0</v>
          </cell>
          <cell r="H1873">
            <v>0</v>
          </cell>
        </row>
        <row r="1874">
          <cell r="A1874" t="str">
            <v>11-02-200</v>
          </cell>
          <cell r="H1874">
            <v>3887991</v>
          </cell>
        </row>
        <row r="1875">
          <cell r="A1875" t="str">
            <v>11-02-200</v>
          </cell>
          <cell r="H1875">
            <v>1780660</v>
          </cell>
        </row>
        <row r="1876">
          <cell r="A1876" t="str">
            <v>11-02-200</v>
          </cell>
          <cell r="H1876">
            <v>1740000</v>
          </cell>
        </row>
        <row r="1877">
          <cell r="A1877" t="str">
            <v>11-02-200</v>
          </cell>
          <cell r="H1877">
            <v>320740</v>
          </cell>
        </row>
        <row r="1878">
          <cell r="A1878" t="str">
            <v>11-02-200</v>
          </cell>
          <cell r="H1878">
            <v>32973</v>
          </cell>
        </row>
        <row r="1879">
          <cell r="A1879" t="str">
            <v>11-02-200</v>
          </cell>
          <cell r="H1879">
            <v>3995</v>
          </cell>
        </row>
        <row r="1880">
          <cell r="A1880" t="str">
            <v>11-02-200</v>
          </cell>
          <cell r="H1880">
            <v>9623</v>
          </cell>
        </row>
        <row r="1881">
          <cell r="A1881">
            <v>0</v>
          </cell>
          <cell r="H1881">
            <v>0</v>
          </cell>
        </row>
        <row r="1882">
          <cell r="A1882">
            <v>0</v>
          </cell>
          <cell r="H1882">
            <v>0</v>
          </cell>
        </row>
        <row r="1883">
          <cell r="A1883" t="str">
            <v>11-02-300</v>
          </cell>
          <cell r="H1883">
            <v>873957</v>
          </cell>
        </row>
        <row r="1884">
          <cell r="A1884" t="str">
            <v>11-02-300</v>
          </cell>
          <cell r="H1884">
            <v>724500</v>
          </cell>
        </row>
        <row r="1885">
          <cell r="A1885" t="str">
            <v>11-02-300</v>
          </cell>
          <cell r="H1885">
            <v>130500</v>
          </cell>
        </row>
        <row r="1886">
          <cell r="A1886" t="str">
            <v>11-02-300</v>
          </cell>
          <cell r="H1886">
            <v>13416</v>
          </cell>
        </row>
        <row r="1887">
          <cell r="A1887" t="str">
            <v>11-02-300</v>
          </cell>
          <cell r="H1887">
            <v>1626</v>
          </cell>
        </row>
        <row r="1888">
          <cell r="A1888" t="str">
            <v>11-02-300</v>
          </cell>
          <cell r="H1888">
            <v>3915</v>
          </cell>
        </row>
        <row r="1889">
          <cell r="A1889">
            <v>0</v>
          </cell>
          <cell r="H1889">
            <v>0</v>
          </cell>
        </row>
        <row r="1890">
          <cell r="A1890">
            <v>0</v>
          </cell>
          <cell r="H1890">
            <v>0</v>
          </cell>
        </row>
        <row r="1891">
          <cell r="A1891" t="str">
            <v>11-02-310</v>
          </cell>
          <cell r="H1891">
            <v>3666660</v>
          </cell>
        </row>
        <row r="1892">
          <cell r="A1892" t="str">
            <v>11-02-310</v>
          </cell>
          <cell r="H1892">
            <v>2318400</v>
          </cell>
        </row>
        <row r="1893">
          <cell r="A1893" t="str">
            <v>11-02-310</v>
          </cell>
          <cell r="H1893">
            <v>870000</v>
          </cell>
        </row>
        <row r="1894">
          <cell r="A1894" t="str">
            <v>11-02-310</v>
          </cell>
          <cell r="H1894">
            <v>417600</v>
          </cell>
        </row>
        <row r="1895">
          <cell r="A1895" t="str">
            <v>11-02-310</v>
          </cell>
          <cell r="H1895">
            <v>42930</v>
          </cell>
        </row>
        <row r="1896">
          <cell r="A1896" t="str">
            <v>11-02-310</v>
          </cell>
          <cell r="H1896">
            <v>5202</v>
          </cell>
        </row>
        <row r="1897">
          <cell r="A1897" t="str">
            <v>11-02-310</v>
          </cell>
          <cell r="H1897">
            <v>12528</v>
          </cell>
        </row>
        <row r="1898">
          <cell r="A1898">
            <v>0</v>
          </cell>
          <cell r="H1898">
            <v>0</v>
          </cell>
        </row>
        <row r="1899">
          <cell r="A1899">
            <v>0</v>
          </cell>
          <cell r="H1899">
            <v>0</v>
          </cell>
        </row>
        <row r="1900">
          <cell r="A1900" t="str">
            <v>11-02-320</v>
          </cell>
          <cell r="H1900">
            <v>1165276</v>
          </cell>
        </row>
        <row r="1901">
          <cell r="A1901" t="str">
            <v>11-02-320</v>
          </cell>
          <cell r="H1901">
            <v>966000</v>
          </cell>
        </row>
        <row r="1902">
          <cell r="A1902" t="str">
            <v>11-02-320</v>
          </cell>
          <cell r="H1902">
            <v>174000</v>
          </cell>
        </row>
        <row r="1903">
          <cell r="A1903" t="str">
            <v>11-02-320</v>
          </cell>
          <cell r="H1903">
            <v>17888</v>
          </cell>
        </row>
        <row r="1904">
          <cell r="A1904" t="str">
            <v>11-02-320</v>
          </cell>
          <cell r="H1904">
            <v>2168</v>
          </cell>
        </row>
        <row r="1905">
          <cell r="A1905" t="str">
            <v>11-02-320</v>
          </cell>
          <cell r="H1905">
            <v>5220</v>
          </cell>
        </row>
        <row r="1906">
          <cell r="A1906">
            <v>0</v>
          </cell>
          <cell r="H1906">
            <v>0</v>
          </cell>
        </row>
        <row r="1907">
          <cell r="A1907">
            <v>0</v>
          </cell>
          <cell r="H1907">
            <v>0</v>
          </cell>
        </row>
        <row r="1908">
          <cell r="A1908" t="str">
            <v>11-02-400</v>
          </cell>
          <cell r="H1908">
            <v>807925</v>
          </cell>
        </row>
        <row r="1909">
          <cell r="A1909" t="str">
            <v>11-02-400</v>
          </cell>
          <cell r="H1909">
            <v>669760</v>
          </cell>
        </row>
        <row r="1910">
          <cell r="A1910" t="str">
            <v>11-02-400</v>
          </cell>
          <cell r="H1910">
            <v>120640</v>
          </cell>
        </row>
        <row r="1911">
          <cell r="A1911" t="str">
            <v>11-02-400</v>
          </cell>
          <cell r="H1911">
            <v>12402</v>
          </cell>
        </row>
        <row r="1912">
          <cell r="A1912" t="str">
            <v>11-02-400</v>
          </cell>
          <cell r="H1912">
            <v>1503</v>
          </cell>
        </row>
        <row r="1913">
          <cell r="A1913" t="str">
            <v>11-02-400</v>
          </cell>
          <cell r="H1913">
            <v>3620</v>
          </cell>
        </row>
        <row r="1914">
          <cell r="A1914">
            <v>0</v>
          </cell>
          <cell r="H1914">
            <v>0</v>
          </cell>
        </row>
        <row r="1915">
          <cell r="A1915">
            <v>0</v>
          </cell>
          <cell r="H1915">
            <v>0</v>
          </cell>
        </row>
        <row r="1916">
          <cell r="A1916" t="str">
            <v>11-02-410</v>
          </cell>
          <cell r="H1916">
            <v>1287630</v>
          </cell>
        </row>
        <row r="1917">
          <cell r="A1917" t="str">
            <v>11-02-410</v>
          </cell>
          <cell r="H1917">
            <v>1067430</v>
          </cell>
        </row>
        <row r="1918">
          <cell r="A1918" t="str">
            <v>11-02-410</v>
          </cell>
          <cell r="H1918">
            <v>192270</v>
          </cell>
        </row>
        <row r="1919">
          <cell r="A1919" t="str">
            <v>11-02-410</v>
          </cell>
          <cell r="H1919">
            <v>19766</v>
          </cell>
        </row>
        <row r="1920">
          <cell r="A1920" t="str">
            <v>11-02-410</v>
          </cell>
          <cell r="H1920">
            <v>2395</v>
          </cell>
        </row>
        <row r="1921">
          <cell r="A1921" t="str">
            <v>11-02-410</v>
          </cell>
          <cell r="H1921">
            <v>5769</v>
          </cell>
        </row>
        <row r="1922">
          <cell r="A1922">
            <v>0</v>
          </cell>
          <cell r="H1922">
            <v>0</v>
          </cell>
        </row>
        <row r="1923">
          <cell r="A1923">
            <v>0</v>
          </cell>
          <cell r="H1923">
            <v>0</v>
          </cell>
        </row>
        <row r="1924">
          <cell r="A1924" t="str">
            <v>11-02-420</v>
          </cell>
          <cell r="H1924">
            <v>1437172</v>
          </cell>
        </row>
        <row r="1925">
          <cell r="A1925" t="str">
            <v>11-02-420</v>
          </cell>
          <cell r="H1925">
            <v>1191400</v>
          </cell>
        </row>
        <row r="1926">
          <cell r="A1926" t="str">
            <v>11-02-420</v>
          </cell>
          <cell r="H1926">
            <v>214600</v>
          </cell>
        </row>
        <row r="1927">
          <cell r="A1927" t="str">
            <v>11-02-420</v>
          </cell>
          <cell r="H1927">
            <v>22061</v>
          </cell>
        </row>
        <row r="1928">
          <cell r="A1928" t="str">
            <v>11-02-420</v>
          </cell>
          <cell r="H1928">
            <v>2673</v>
          </cell>
        </row>
        <row r="1929">
          <cell r="A1929" t="str">
            <v>11-02-420</v>
          </cell>
          <cell r="H1929">
            <v>6438</v>
          </cell>
        </row>
        <row r="1930">
          <cell r="A1930">
            <v>0</v>
          </cell>
          <cell r="H1930">
            <v>0</v>
          </cell>
        </row>
        <row r="1931">
          <cell r="A1931">
            <v>0</v>
          </cell>
          <cell r="H1931">
            <v>0</v>
          </cell>
        </row>
        <row r="1932">
          <cell r="A1932" t="str">
            <v>11-02-430</v>
          </cell>
          <cell r="H1932">
            <v>1724608</v>
          </cell>
        </row>
        <row r="1933">
          <cell r="A1933" t="str">
            <v>11-02-430</v>
          </cell>
          <cell r="H1933">
            <v>1429680</v>
          </cell>
        </row>
        <row r="1934">
          <cell r="A1934" t="str">
            <v>11-02-430</v>
          </cell>
          <cell r="H1934">
            <v>257520</v>
          </cell>
        </row>
        <row r="1935">
          <cell r="A1935" t="str">
            <v>11-02-430</v>
          </cell>
          <cell r="H1935">
            <v>26474</v>
          </cell>
        </row>
        <row r="1936">
          <cell r="A1936" t="str">
            <v>11-02-430</v>
          </cell>
          <cell r="H1936">
            <v>3208</v>
          </cell>
        </row>
        <row r="1937">
          <cell r="A1937" t="str">
            <v>11-02-430</v>
          </cell>
          <cell r="H1937">
            <v>7726</v>
          </cell>
        </row>
        <row r="1938">
          <cell r="A1938">
            <v>0</v>
          </cell>
          <cell r="H1938">
            <v>0</v>
          </cell>
        </row>
        <row r="1939">
          <cell r="A1939">
            <v>0</v>
          </cell>
          <cell r="H1939">
            <v>0</v>
          </cell>
        </row>
        <row r="1940">
          <cell r="A1940" t="str">
            <v>11-02-440</v>
          </cell>
          <cell r="H1940">
            <v>1437172</v>
          </cell>
        </row>
        <row r="1941">
          <cell r="A1941" t="str">
            <v>11-02-440</v>
          </cell>
          <cell r="H1941">
            <v>1191400</v>
          </cell>
        </row>
        <row r="1942">
          <cell r="A1942" t="str">
            <v>11-02-440</v>
          </cell>
          <cell r="H1942">
            <v>214600</v>
          </cell>
        </row>
        <row r="1943">
          <cell r="A1943" t="str">
            <v>11-02-440</v>
          </cell>
          <cell r="H1943">
            <v>22061</v>
          </cell>
        </row>
        <row r="1944">
          <cell r="A1944" t="str">
            <v>11-02-440</v>
          </cell>
          <cell r="H1944">
            <v>2673</v>
          </cell>
        </row>
        <row r="1945">
          <cell r="A1945" t="str">
            <v>11-02-440</v>
          </cell>
          <cell r="H1945">
            <v>6438</v>
          </cell>
        </row>
        <row r="1946">
          <cell r="A1946">
            <v>0</v>
          </cell>
          <cell r="H1946">
            <v>0</v>
          </cell>
        </row>
        <row r="1947">
          <cell r="A1947">
            <v>0</v>
          </cell>
          <cell r="H1947">
            <v>0</v>
          </cell>
        </row>
        <row r="1948">
          <cell r="A1948" t="str">
            <v>11-02-450</v>
          </cell>
          <cell r="H1948">
            <v>679745</v>
          </cell>
        </row>
        <row r="1949">
          <cell r="A1949" t="str">
            <v>11-02-450</v>
          </cell>
          <cell r="H1949">
            <v>563500</v>
          </cell>
        </row>
        <row r="1950">
          <cell r="A1950" t="str">
            <v>11-02-450</v>
          </cell>
          <cell r="H1950">
            <v>101500</v>
          </cell>
        </row>
        <row r="1951">
          <cell r="A1951" t="str">
            <v>11-02-450</v>
          </cell>
          <cell r="H1951">
            <v>10435</v>
          </cell>
        </row>
        <row r="1952">
          <cell r="A1952" t="str">
            <v>11-02-450</v>
          </cell>
          <cell r="H1952">
            <v>1265</v>
          </cell>
        </row>
        <row r="1953">
          <cell r="A1953" t="str">
            <v>11-02-450</v>
          </cell>
          <cell r="H1953">
            <v>3045</v>
          </cell>
        </row>
        <row r="1954">
          <cell r="A1954">
            <v>0</v>
          </cell>
          <cell r="H1954">
            <v>0</v>
          </cell>
        </row>
        <row r="1955">
          <cell r="A1955">
            <v>0</v>
          </cell>
          <cell r="H1955">
            <v>0</v>
          </cell>
        </row>
        <row r="1956">
          <cell r="A1956" t="str">
            <v>11-02-500</v>
          </cell>
          <cell r="H1956">
            <v>1333075</v>
          </cell>
        </row>
        <row r="1957">
          <cell r="A1957" t="str">
            <v>11-02-500</v>
          </cell>
          <cell r="H1957">
            <v>1105104</v>
          </cell>
        </row>
        <row r="1958">
          <cell r="A1958" t="str">
            <v>11-02-500</v>
          </cell>
          <cell r="H1958">
            <v>199056</v>
          </cell>
        </row>
        <row r="1959">
          <cell r="A1959" t="str">
            <v>11-02-500</v>
          </cell>
          <cell r="H1959">
            <v>20463</v>
          </cell>
        </row>
        <row r="1960">
          <cell r="A1960" t="str">
            <v>11-02-500</v>
          </cell>
          <cell r="H1960">
            <v>2480</v>
          </cell>
        </row>
        <row r="1961">
          <cell r="A1961" t="str">
            <v>11-02-500</v>
          </cell>
          <cell r="H1961">
            <v>5972</v>
          </cell>
        </row>
        <row r="1962">
          <cell r="A1962">
            <v>0</v>
          </cell>
          <cell r="H1962">
            <v>0</v>
          </cell>
        </row>
        <row r="1963">
          <cell r="A1963">
            <v>0</v>
          </cell>
          <cell r="H1963">
            <v>0</v>
          </cell>
        </row>
        <row r="1964">
          <cell r="A1964" t="str">
            <v>11-02-505</v>
          </cell>
          <cell r="H1964">
            <v>888717</v>
          </cell>
        </row>
        <row r="1965">
          <cell r="A1965" t="str">
            <v>11-02-505</v>
          </cell>
          <cell r="H1965">
            <v>736736</v>
          </cell>
        </row>
        <row r="1966">
          <cell r="A1966" t="str">
            <v>11-02-505</v>
          </cell>
          <cell r="H1966">
            <v>132704</v>
          </cell>
        </row>
        <row r="1967">
          <cell r="A1967" t="str">
            <v>11-02-505</v>
          </cell>
          <cell r="H1967">
            <v>13642</v>
          </cell>
        </row>
        <row r="1968">
          <cell r="A1968" t="str">
            <v>11-02-505</v>
          </cell>
          <cell r="H1968">
            <v>1653</v>
          </cell>
        </row>
        <row r="1969">
          <cell r="A1969" t="str">
            <v>11-02-505</v>
          </cell>
          <cell r="H1969">
            <v>3982</v>
          </cell>
        </row>
        <row r="1970">
          <cell r="A1970">
            <v>0</v>
          </cell>
          <cell r="H1970">
            <v>0</v>
          </cell>
        </row>
        <row r="1971">
          <cell r="A1971">
            <v>0</v>
          </cell>
          <cell r="H1971">
            <v>0</v>
          </cell>
        </row>
        <row r="1972">
          <cell r="A1972" t="str">
            <v>11-02-510</v>
          </cell>
          <cell r="H1972">
            <v>2110702</v>
          </cell>
        </row>
        <row r="1973">
          <cell r="A1973" t="str">
            <v>11-02-510</v>
          </cell>
          <cell r="H1973">
            <v>1749748</v>
          </cell>
        </row>
        <row r="1974">
          <cell r="A1974" t="str">
            <v>11-02-510</v>
          </cell>
          <cell r="H1974">
            <v>315172</v>
          </cell>
        </row>
        <row r="1975">
          <cell r="A1975" t="str">
            <v>11-02-510</v>
          </cell>
          <cell r="H1975">
            <v>32400</v>
          </cell>
        </row>
        <row r="1976">
          <cell r="A1976" t="str">
            <v>11-02-510</v>
          </cell>
          <cell r="H1976">
            <v>3926</v>
          </cell>
        </row>
        <row r="1977">
          <cell r="A1977" t="str">
            <v>11-02-510</v>
          </cell>
          <cell r="H1977">
            <v>9456</v>
          </cell>
        </row>
        <row r="1978">
          <cell r="A1978">
            <v>0</v>
          </cell>
          <cell r="H1978">
            <v>0</v>
          </cell>
        </row>
        <row r="1979">
          <cell r="A1979">
            <v>0</v>
          </cell>
          <cell r="H1979">
            <v>0</v>
          </cell>
        </row>
        <row r="1980">
          <cell r="A1980" t="str">
            <v>11-02-515</v>
          </cell>
          <cell r="H1980">
            <v>7897454</v>
          </cell>
        </row>
        <row r="1981">
          <cell r="A1981" t="str">
            <v>11-02-515</v>
          </cell>
          <cell r="H1981">
            <v>6546904</v>
          </cell>
        </row>
        <row r="1982">
          <cell r="A1982" t="str">
            <v>11-02-515</v>
          </cell>
          <cell r="H1982">
            <v>1179256</v>
          </cell>
        </row>
        <row r="1983">
          <cell r="A1983" t="str">
            <v>11-02-515</v>
          </cell>
          <cell r="H1983">
            <v>121228</v>
          </cell>
        </row>
        <row r="1984">
          <cell r="A1984" t="str">
            <v>11-02-515</v>
          </cell>
          <cell r="H1984">
            <v>14688</v>
          </cell>
        </row>
        <row r="1985">
          <cell r="A1985" t="str">
            <v>11-02-515</v>
          </cell>
          <cell r="H1985">
            <v>35378</v>
          </cell>
        </row>
        <row r="1986">
          <cell r="A1986">
            <v>0</v>
          </cell>
          <cell r="H1986">
            <v>0</v>
          </cell>
        </row>
        <row r="1987">
          <cell r="A1987">
            <v>0</v>
          </cell>
          <cell r="H1987">
            <v>0</v>
          </cell>
        </row>
        <row r="1988">
          <cell r="A1988" t="str">
            <v>11-02-520</v>
          </cell>
          <cell r="H1988">
            <v>7897454</v>
          </cell>
        </row>
        <row r="1989">
          <cell r="A1989" t="str">
            <v>11-02-520</v>
          </cell>
          <cell r="H1989">
            <v>6546904</v>
          </cell>
        </row>
        <row r="1990">
          <cell r="A1990" t="str">
            <v>11-02-520</v>
          </cell>
          <cell r="H1990">
            <v>1179256</v>
          </cell>
        </row>
        <row r="1991">
          <cell r="A1991" t="str">
            <v>11-02-520</v>
          </cell>
          <cell r="H1991">
            <v>121228</v>
          </cell>
        </row>
        <row r="1992">
          <cell r="A1992" t="str">
            <v>11-02-520</v>
          </cell>
          <cell r="H1992">
            <v>14688</v>
          </cell>
        </row>
        <row r="1993">
          <cell r="A1993" t="str">
            <v>11-02-520</v>
          </cell>
          <cell r="H1993">
            <v>35378</v>
          </cell>
        </row>
        <row r="1994">
          <cell r="A1994">
            <v>0</v>
          </cell>
          <cell r="H1994">
            <v>0</v>
          </cell>
        </row>
        <row r="1995">
          <cell r="A1995">
            <v>0</v>
          </cell>
          <cell r="H1995">
            <v>0</v>
          </cell>
        </row>
        <row r="1996">
          <cell r="A1996" t="str">
            <v>11-02-525</v>
          </cell>
          <cell r="H1996">
            <v>9637454</v>
          </cell>
        </row>
        <row r="1997">
          <cell r="A1997" t="str">
            <v>11-02-525</v>
          </cell>
          <cell r="H1997">
            <v>6546904</v>
          </cell>
        </row>
        <row r="1998">
          <cell r="A1998" t="str">
            <v>11-02-525</v>
          </cell>
          <cell r="H1998">
            <v>1740000</v>
          </cell>
        </row>
        <row r="1999">
          <cell r="A1999" t="str">
            <v>11-02-525</v>
          </cell>
          <cell r="H1999">
            <v>1179256</v>
          </cell>
        </row>
        <row r="2000">
          <cell r="A2000" t="str">
            <v>11-02-525</v>
          </cell>
          <cell r="H2000">
            <v>121228</v>
          </cell>
        </row>
        <row r="2001">
          <cell r="A2001" t="str">
            <v>11-02-525</v>
          </cell>
          <cell r="H2001">
            <v>14688</v>
          </cell>
        </row>
        <row r="2002">
          <cell r="A2002" t="str">
            <v>11-02-525</v>
          </cell>
          <cell r="H2002">
            <v>35378</v>
          </cell>
        </row>
        <row r="2003">
          <cell r="A2003">
            <v>0</v>
          </cell>
          <cell r="H2003">
            <v>0</v>
          </cell>
        </row>
        <row r="2004">
          <cell r="A2004">
            <v>0</v>
          </cell>
          <cell r="H2004">
            <v>0</v>
          </cell>
        </row>
        <row r="2005">
          <cell r="A2005" t="str">
            <v>11-02-530</v>
          </cell>
          <cell r="H2005">
            <v>870073</v>
          </cell>
        </row>
        <row r="2006">
          <cell r="A2006" t="str">
            <v>11-02-530</v>
          </cell>
          <cell r="H2006">
            <v>721280</v>
          </cell>
        </row>
        <row r="2007">
          <cell r="A2007" t="str">
            <v>11-02-530</v>
          </cell>
          <cell r="H2007">
            <v>129920</v>
          </cell>
        </row>
        <row r="2008">
          <cell r="A2008" t="str">
            <v>11-02-530</v>
          </cell>
          <cell r="H2008">
            <v>13356</v>
          </cell>
        </row>
        <row r="2009">
          <cell r="A2009" t="str">
            <v>11-02-530</v>
          </cell>
          <cell r="H2009">
            <v>1619</v>
          </cell>
        </row>
        <row r="2010">
          <cell r="A2010" t="str">
            <v>11-02-530</v>
          </cell>
          <cell r="H2010">
            <v>3898</v>
          </cell>
        </row>
        <row r="2011">
          <cell r="A2011">
            <v>0</v>
          </cell>
          <cell r="H2011">
            <v>0</v>
          </cell>
        </row>
        <row r="2012">
          <cell r="A2012">
            <v>0</v>
          </cell>
          <cell r="H2012">
            <v>0</v>
          </cell>
        </row>
        <row r="2013">
          <cell r="A2013" t="str">
            <v>11-02-535</v>
          </cell>
          <cell r="H2013">
            <v>5430036</v>
          </cell>
        </row>
        <row r="2014">
          <cell r="A2014" t="str">
            <v>11-02-535</v>
          </cell>
          <cell r="H2014">
            <v>3059000</v>
          </cell>
        </row>
        <row r="2015">
          <cell r="A2015" t="str">
            <v>11-02-535</v>
          </cell>
          <cell r="H2015">
            <v>1740000</v>
          </cell>
        </row>
        <row r="2016">
          <cell r="A2016" t="str">
            <v>11-02-535</v>
          </cell>
          <cell r="H2016">
            <v>551000</v>
          </cell>
        </row>
        <row r="2017">
          <cell r="A2017" t="str">
            <v>11-02-535</v>
          </cell>
          <cell r="H2017">
            <v>56643</v>
          </cell>
        </row>
        <row r="2018">
          <cell r="A2018" t="str">
            <v>11-02-535</v>
          </cell>
          <cell r="H2018">
            <v>6863</v>
          </cell>
        </row>
        <row r="2019">
          <cell r="A2019" t="str">
            <v>11-02-535</v>
          </cell>
          <cell r="H2019">
            <v>16530</v>
          </cell>
        </row>
        <row r="2020">
          <cell r="A2020">
            <v>0</v>
          </cell>
          <cell r="H2020">
            <v>0</v>
          </cell>
        </row>
        <row r="2021">
          <cell r="A2021">
            <v>0</v>
          </cell>
          <cell r="H2021">
            <v>0</v>
          </cell>
        </row>
        <row r="2022">
          <cell r="A2022" t="str">
            <v>11-02-540</v>
          </cell>
          <cell r="H2022">
            <v>1333075</v>
          </cell>
        </row>
        <row r="2023">
          <cell r="A2023" t="str">
            <v>11-02-540</v>
          </cell>
          <cell r="H2023">
            <v>1105104</v>
          </cell>
        </row>
        <row r="2024">
          <cell r="A2024" t="str">
            <v>11-02-540</v>
          </cell>
          <cell r="H2024">
            <v>199056</v>
          </cell>
        </row>
        <row r="2025">
          <cell r="A2025" t="str">
            <v>11-02-540</v>
          </cell>
          <cell r="H2025">
            <v>20463</v>
          </cell>
        </row>
        <row r="2026">
          <cell r="A2026" t="str">
            <v>11-02-540</v>
          </cell>
          <cell r="H2026">
            <v>2480</v>
          </cell>
        </row>
        <row r="2027">
          <cell r="A2027" t="str">
            <v>11-02-540</v>
          </cell>
          <cell r="H2027">
            <v>5972</v>
          </cell>
        </row>
        <row r="2028">
          <cell r="A2028">
            <v>0</v>
          </cell>
          <cell r="H2028">
            <v>0</v>
          </cell>
        </row>
        <row r="2029">
          <cell r="A2029">
            <v>0</v>
          </cell>
          <cell r="H2029">
            <v>0</v>
          </cell>
        </row>
        <row r="2030">
          <cell r="A2030" t="str">
            <v>11-02-545</v>
          </cell>
          <cell r="H2030">
            <v>1555254</v>
          </cell>
        </row>
        <row r="2031">
          <cell r="A2031" t="str">
            <v>11-02-545</v>
          </cell>
          <cell r="H2031">
            <v>1289288</v>
          </cell>
        </row>
        <row r="2032">
          <cell r="A2032" t="str">
            <v>11-02-545</v>
          </cell>
          <cell r="H2032">
            <v>232232</v>
          </cell>
        </row>
        <row r="2033">
          <cell r="A2033" t="str">
            <v>11-02-545</v>
          </cell>
          <cell r="H2033">
            <v>23874</v>
          </cell>
        </row>
        <row r="2034">
          <cell r="A2034" t="str">
            <v>11-02-545</v>
          </cell>
          <cell r="H2034">
            <v>2893</v>
          </cell>
        </row>
        <row r="2035">
          <cell r="A2035" t="str">
            <v>11-02-545</v>
          </cell>
          <cell r="H2035">
            <v>6967</v>
          </cell>
        </row>
        <row r="2036">
          <cell r="A2036">
            <v>0</v>
          </cell>
          <cell r="H2036">
            <v>0</v>
          </cell>
        </row>
        <row r="2037">
          <cell r="A2037">
            <v>0</v>
          </cell>
          <cell r="H2037">
            <v>0</v>
          </cell>
        </row>
        <row r="2038">
          <cell r="A2038" t="str">
            <v>11-02-550</v>
          </cell>
          <cell r="H2038">
            <v>34723495</v>
          </cell>
        </row>
        <row r="2039">
          <cell r="A2039" t="str">
            <v>11-02-550</v>
          </cell>
          <cell r="H2039">
            <v>33372945</v>
          </cell>
        </row>
        <row r="2040">
          <cell r="A2040" t="str">
            <v>11-02-550</v>
          </cell>
          <cell r="H2040">
            <v>1179256</v>
          </cell>
        </row>
        <row r="2041">
          <cell r="A2041" t="str">
            <v>11-02-550</v>
          </cell>
          <cell r="H2041">
            <v>121228</v>
          </cell>
        </row>
        <row r="2042">
          <cell r="A2042" t="str">
            <v>11-02-550</v>
          </cell>
          <cell r="H2042">
            <v>14688</v>
          </cell>
        </row>
        <row r="2043">
          <cell r="A2043" t="str">
            <v>11-02-550</v>
          </cell>
          <cell r="H2043">
            <v>35378</v>
          </cell>
        </row>
        <row r="2044">
          <cell r="A2044">
            <v>0</v>
          </cell>
          <cell r="H2044">
            <v>0</v>
          </cell>
        </row>
        <row r="2045">
          <cell r="A2045">
            <v>0</v>
          </cell>
          <cell r="H2045">
            <v>0</v>
          </cell>
        </row>
        <row r="2046">
          <cell r="A2046" t="str">
            <v>11-02-555</v>
          </cell>
          <cell r="H2046">
            <v>28800077</v>
          </cell>
        </row>
        <row r="2047">
          <cell r="A2047" t="str">
            <v>11-02-555</v>
          </cell>
          <cell r="H2047">
            <v>27679914</v>
          </cell>
        </row>
        <row r="2048">
          <cell r="A2048" t="str">
            <v>11-02-555</v>
          </cell>
          <cell r="H2048">
            <v>978089</v>
          </cell>
        </row>
        <row r="2049">
          <cell r="A2049" t="str">
            <v>11-02-555</v>
          </cell>
          <cell r="H2049">
            <v>100548</v>
          </cell>
        </row>
        <row r="2050">
          <cell r="A2050" t="str">
            <v>11-02-555</v>
          </cell>
          <cell r="H2050">
            <v>12183</v>
          </cell>
        </row>
        <row r="2051">
          <cell r="A2051" t="str">
            <v>11-02-555</v>
          </cell>
          <cell r="H2051">
            <v>29343</v>
          </cell>
        </row>
        <row r="2052">
          <cell r="A2052">
            <v>0</v>
          </cell>
          <cell r="H2052">
            <v>0</v>
          </cell>
        </row>
        <row r="2053">
          <cell r="A2053">
            <v>0</v>
          </cell>
          <cell r="H2053">
            <v>0</v>
          </cell>
        </row>
        <row r="2054">
          <cell r="A2054" t="str">
            <v>11-02-560</v>
          </cell>
          <cell r="H2054">
            <v>15319189</v>
          </cell>
        </row>
        <row r="2055">
          <cell r="A2055" t="str">
            <v>11-02-560</v>
          </cell>
          <cell r="H2055">
            <v>14723358</v>
          </cell>
        </row>
        <row r="2056">
          <cell r="A2056" t="str">
            <v>11-02-560</v>
          </cell>
          <cell r="H2056">
            <v>520260</v>
          </cell>
        </row>
        <row r="2057">
          <cell r="A2057" t="str">
            <v>11-02-560</v>
          </cell>
          <cell r="H2057">
            <v>53483</v>
          </cell>
        </row>
        <row r="2058">
          <cell r="A2058" t="str">
            <v>11-02-560</v>
          </cell>
          <cell r="H2058">
            <v>6480</v>
          </cell>
        </row>
        <row r="2059">
          <cell r="A2059" t="str">
            <v>11-02-560</v>
          </cell>
          <cell r="H2059">
            <v>15608</v>
          </cell>
        </row>
        <row r="2060">
          <cell r="A2060">
            <v>0</v>
          </cell>
          <cell r="H2060">
            <v>0</v>
          </cell>
        </row>
        <row r="2061">
          <cell r="A2061">
            <v>0</v>
          </cell>
          <cell r="H2061">
            <v>0</v>
          </cell>
        </row>
        <row r="2062">
          <cell r="A2062" t="str">
            <v>11-02-565</v>
          </cell>
          <cell r="H2062">
            <v>19404306</v>
          </cell>
        </row>
        <row r="2063">
          <cell r="A2063" t="str">
            <v>11-02-565</v>
          </cell>
          <cell r="H2063">
            <v>18649587</v>
          </cell>
        </row>
        <row r="2064">
          <cell r="A2064" t="str">
            <v>11-02-565</v>
          </cell>
          <cell r="H2064">
            <v>658996</v>
          </cell>
        </row>
        <row r="2065">
          <cell r="A2065" t="str">
            <v>11-02-565</v>
          </cell>
          <cell r="H2065">
            <v>67745</v>
          </cell>
        </row>
        <row r="2066">
          <cell r="A2066" t="str">
            <v>11-02-565</v>
          </cell>
          <cell r="H2066">
            <v>8208</v>
          </cell>
        </row>
        <row r="2067">
          <cell r="A2067" t="str">
            <v>11-02-565</v>
          </cell>
          <cell r="H2067">
            <v>19770</v>
          </cell>
        </row>
        <row r="2068">
          <cell r="A2068">
            <v>0</v>
          </cell>
          <cell r="H2068">
            <v>0</v>
          </cell>
        </row>
        <row r="2069">
          <cell r="A2069">
            <v>0</v>
          </cell>
          <cell r="H2069">
            <v>0</v>
          </cell>
        </row>
        <row r="2070">
          <cell r="A2070" t="str">
            <v>11-02-600</v>
          </cell>
          <cell r="H2070">
            <v>1368034</v>
          </cell>
        </row>
        <row r="2071">
          <cell r="A2071" t="str">
            <v>11-02-600</v>
          </cell>
          <cell r="H2071">
            <v>1134084</v>
          </cell>
        </row>
        <row r="2072">
          <cell r="A2072" t="str">
            <v>11-02-600</v>
          </cell>
          <cell r="H2072">
            <v>204276</v>
          </cell>
        </row>
        <row r="2073">
          <cell r="A2073" t="str">
            <v>11-02-600</v>
          </cell>
          <cell r="H2073">
            <v>21000</v>
          </cell>
        </row>
        <row r="2074">
          <cell r="A2074" t="str">
            <v>11-02-600</v>
          </cell>
          <cell r="H2074">
            <v>2545</v>
          </cell>
        </row>
        <row r="2075">
          <cell r="A2075" t="str">
            <v>11-02-600</v>
          </cell>
          <cell r="H2075">
            <v>6129</v>
          </cell>
        </row>
        <row r="2076">
          <cell r="A2076">
            <v>0</v>
          </cell>
          <cell r="H2076">
            <v>0</v>
          </cell>
        </row>
        <row r="2077">
          <cell r="A2077">
            <v>0</v>
          </cell>
          <cell r="H2077">
            <v>0</v>
          </cell>
        </row>
        <row r="2078">
          <cell r="A2078" t="str">
            <v>11-02-610</v>
          </cell>
          <cell r="H2078">
            <v>1327937</v>
          </cell>
        </row>
        <row r="2079">
          <cell r="A2079" t="str">
            <v>11-02-610</v>
          </cell>
          <cell r="H2079">
            <v>1041348</v>
          </cell>
        </row>
        <row r="2080">
          <cell r="A2080" t="str">
            <v>11-02-610</v>
          </cell>
          <cell r="H2080">
            <v>250239</v>
          </cell>
        </row>
        <row r="2081">
          <cell r="A2081" t="str">
            <v>11-02-610</v>
          </cell>
          <cell r="H2081">
            <v>25725</v>
          </cell>
        </row>
        <row r="2082">
          <cell r="A2082" t="str">
            <v>11-02-610</v>
          </cell>
          <cell r="H2082">
            <v>3117</v>
          </cell>
        </row>
        <row r="2083">
          <cell r="A2083" t="str">
            <v>11-02-610</v>
          </cell>
          <cell r="H2083">
            <v>7508</v>
          </cell>
        </row>
        <row r="2084">
          <cell r="A2084">
            <v>0</v>
          </cell>
          <cell r="H2084">
            <v>0</v>
          </cell>
        </row>
        <row r="2085">
          <cell r="A2085">
            <v>0</v>
          </cell>
          <cell r="H2085">
            <v>0</v>
          </cell>
        </row>
        <row r="2086">
          <cell r="A2086" t="str">
            <v>11-03-010</v>
          </cell>
          <cell r="H2086">
            <v>178084</v>
          </cell>
        </row>
        <row r="2087">
          <cell r="A2087" t="str">
            <v>11-03-010</v>
          </cell>
          <cell r="H2087">
            <v>57608</v>
          </cell>
        </row>
        <row r="2088">
          <cell r="A2088" t="str">
            <v>11-03-010</v>
          </cell>
          <cell r="H2088">
            <v>59784</v>
          </cell>
        </row>
        <row r="2089">
          <cell r="A2089" t="str">
            <v>11-03-010</v>
          </cell>
          <cell r="H2089">
            <v>60692</v>
          </cell>
        </row>
        <row r="2090">
          <cell r="A2090" t="str">
            <v>11-03-010</v>
          </cell>
          <cell r="H2090">
            <v>0</v>
          </cell>
        </row>
        <row r="2091">
          <cell r="A2091" t="str">
            <v>11-03-010</v>
          </cell>
          <cell r="H2091">
            <v>0</v>
          </cell>
        </row>
        <row r="2092">
          <cell r="A2092">
            <v>0</v>
          </cell>
          <cell r="H2092">
            <v>0</v>
          </cell>
        </row>
        <row r="2093">
          <cell r="A2093">
            <v>0</v>
          </cell>
          <cell r="H2093">
            <v>0</v>
          </cell>
        </row>
        <row r="2094">
          <cell r="A2094" t="str">
            <v>11-04-010</v>
          </cell>
          <cell r="H2094">
            <v>21791</v>
          </cell>
        </row>
        <row r="2095">
          <cell r="A2095" t="str">
            <v>11-04-010</v>
          </cell>
          <cell r="H2095">
            <v>7301</v>
          </cell>
        </row>
        <row r="2096">
          <cell r="A2096" t="str">
            <v>11-04-010</v>
          </cell>
          <cell r="H2096">
            <v>1156</v>
          </cell>
        </row>
        <row r="2097">
          <cell r="A2097" t="str">
            <v>11-04-010</v>
          </cell>
          <cell r="H2097">
            <v>91</v>
          </cell>
        </row>
        <row r="2098">
          <cell r="A2098" t="str">
            <v>11-04-010</v>
          </cell>
          <cell r="H2098">
            <v>7619</v>
          </cell>
        </row>
        <row r="2099">
          <cell r="A2099" t="str">
            <v>11-04-010</v>
          </cell>
          <cell r="H2099">
            <v>5080</v>
          </cell>
        </row>
        <row r="2100">
          <cell r="A2100" t="str">
            <v>11-04-010</v>
          </cell>
          <cell r="H2100">
            <v>160</v>
          </cell>
        </row>
        <row r="2101">
          <cell r="A2101" t="str">
            <v>11-04-010</v>
          </cell>
          <cell r="H2101">
            <v>384</v>
          </cell>
        </row>
        <row r="2102">
          <cell r="A2102">
            <v>0</v>
          </cell>
          <cell r="H2102">
            <v>0</v>
          </cell>
        </row>
        <row r="2103">
          <cell r="A2103">
            <v>0</v>
          </cell>
          <cell r="H2103">
            <v>0</v>
          </cell>
        </row>
        <row r="2104">
          <cell r="A2104" t="str">
            <v>12-01-010</v>
          </cell>
          <cell r="H2104">
            <v>776850</v>
          </cell>
        </row>
        <row r="2105">
          <cell r="A2105" t="str">
            <v>12-01-010</v>
          </cell>
          <cell r="H2105">
            <v>644000</v>
          </cell>
        </row>
        <row r="2106">
          <cell r="A2106" t="str">
            <v>12-01-010</v>
          </cell>
          <cell r="H2106">
            <v>116000</v>
          </cell>
        </row>
        <row r="2107">
          <cell r="A2107" t="str">
            <v>12-01-010</v>
          </cell>
          <cell r="H2107">
            <v>11925</v>
          </cell>
        </row>
        <row r="2108">
          <cell r="A2108" t="str">
            <v>12-01-010</v>
          </cell>
          <cell r="H2108">
            <v>1445</v>
          </cell>
        </row>
        <row r="2109">
          <cell r="A2109" t="str">
            <v>12-01-010</v>
          </cell>
          <cell r="H2109">
            <v>3480</v>
          </cell>
        </row>
        <row r="2110">
          <cell r="A2110">
            <v>0</v>
          </cell>
          <cell r="H2110">
            <v>0</v>
          </cell>
        </row>
        <row r="2111">
          <cell r="A2111">
            <v>0</v>
          </cell>
          <cell r="H2111">
            <v>0</v>
          </cell>
        </row>
        <row r="2112">
          <cell r="A2112" t="str">
            <v>12-01-020</v>
          </cell>
          <cell r="H2112">
            <v>873957</v>
          </cell>
        </row>
        <row r="2113">
          <cell r="A2113" t="str">
            <v>12-01-020</v>
          </cell>
          <cell r="H2113">
            <v>724500</v>
          </cell>
        </row>
        <row r="2114">
          <cell r="A2114" t="str">
            <v>12-01-020</v>
          </cell>
          <cell r="H2114">
            <v>130500</v>
          </cell>
        </row>
        <row r="2115">
          <cell r="A2115" t="str">
            <v>12-01-020</v>
          </cell>
          <cell r="H2115">
            <v>13416</v>
          </cell>
        </row>
        <row r="2116">
          <cell r="A2116" t="str">
            <v>12-01-020</v>
          </cell>
          <cell r="H2116">
            <v>1626</v>
          </cell>
        </row>
        <row r="2117">
          <cell r="A2117" t="str">
            <v>12-01-020</v>
          </cell>
          <cell r="H2117">
            <v>3915</v>
          </cell>
        </row>
        <row r="2118">
          <cell r="A2118">
            <v>0</v>
          </cell>
          <cell r="H2118">
            <v>0</v>
          </cell>
        </row>
        <row r="2119">
          <cell r="A2119">
            <v>0</v>
          </cell>
          <cell r="H2119">
            <v>0</v>
          </cell>
        </row>
        <row r="2120">
          <cell r="A2120" t="str">
            <v>12-01-100</v>
          </cell>
          <cell r="H2120">
            <v>838999</v>
          </cell>
        </row>
        <row r="2121">
          <cell r="A2121" t="str">
            <v>12-01-100</v>
          </cell>
          <cell r="H2121">
            <v>695520</v>
          </cell>
        </row>
        <row r="2122">
          <cell r="A2122" t="str">
            <v>12-01-100</v>
          </cell>
          <cell r="H2122">
            <v>125280</v>
          </cell>
        </row>
        <row r="2123">
          <cell r="A2123" t="str">
            <v>12-01-100</v>
          </cell>
          <cell r="H2123">
            <v>12879</v>
          </cell>
        </row>
        <row r="2124">
          <cell r="A2124" t="str">
            <v>12-01-100</v>
          </cell>
          <cell r="H2124">
            <v>1561</v>
          </cell>
        </row>
        <row r="2125">
          <cell r="A2125" t="str">
            <v>12-01-100</v>
          </cell>
          <cell r="H2125">
            <v>3759</v>
          </cell>
        </row>
        <row r="2126">
          <cell r="A2126">
            <v>0</v>
          </cell>
          <cell r="H2126">
            <v>0</v>
          </cell>
        </row>
        <row r="2127">
          <cell r="A2127">
            <v>0</v>
          </cell>
          <cell r="H2127">
            <v>0</v>
          </cell>
        </row>
        <row r="2128">
          <cell r="A2128" t="str">
            <v>12-01-110</v>
          </cell>
          <cell r="H2128">
            <v>559333</v>
          </cell>
        </row>
        <row r="2129">
          <cell r="A2129" t="str">
            <v>12-01-110</v>
          </cell>
          <cell r="H2129">
            <v>463680</v>
          </cell>
        </row>
        <row r="2130">
          <cell r="A2130" t="str">
            <v>12-01-110</v>
          </cell>
          <cell r="H2130">
            <v>83520</v>
          </cell>
        </row>
        <row r="2131">
          <cell r="A2131" t="str">
            <v>12-01-110</v>
          </cell>
          <cell r="H2131">
            <v>8586</v>
          </cell>
        </row>
        <row r="2132">
          <cell r="A2132" t="str">
            <v>12-01-110</v>
          </cell>
          <cell r="H2132">
            <v>1041</v>
          </cell>
        </row>
        <row r="2133">
          <cell r="A2133" t="str">
            <v>12-01-110</v>
          </cell>
          <cell r="H2133">
            <v>2506</v>
          </cell>
        </row>
        <row r="2134">
          <cell r="A2134">
            <v>0</v>
          </cell>
          <cell r="H2134">
            <v>0</v>
          </cell>
        </row>
        <row r="2135">
          <cell r="A2135">
            <v>0</v>
          </cell>
          <cell r="H2135">
            <v>0</v>
          </cell>
        </row>
        <row r="2136">
          <cell r="A2136" t="str">
            <v>12-01-200</v>
          </cell>
          <cell r="H2136">
            <v>679745</v>
          </cell>
        </row>
        <row r="2137">
          <cell r="A2137" t="str">
            <v>12-01-200</v>
          </cell>
          <cell r="H2137">
            <v>563500</v>
          </cell>
        </row>
        <row r="2138">
          <cell r="A2138" t="str">
            <v>12-01-200</v>
          </cell>
          <cell r="H2138">
            <v>101500</v>
          </cell>
        </row>
        <row r="2139">
          <cell r="A2139" t="str">
            <v>12-01-200</v>
          </cell>
          <cell r="H2139">
            <v>10435</v>
          </cell>
        </row>
        <row r="2140">
          <cell r="A2140" t="str">
            <v>12-01-200</v>
          </cell>
          <cell r="H2140">
            <v>1265</v>
          </cell>
        </row>
        <row r="2141">
          <cell r="A2141" t="str">
            <v>12-01-200</v>
          </cell>
          <cell r="H2141">
            <v>3045</v>
          </cell>
        </row>
        <row r="2142">
          <cell r="A2142">
            <v>0</v>
          </cell>
          <cell r="H2142">
            <v>0</v>
          </cell>
        </row>
        <row r="2143">
          <cell r="A2143">
            <v>0</v>
          </cell>
          <cell r="H2143">
            <v>0</v>
          </cell>
        </row>
        <row r="2144">
          <cell r="A2144" t="str">
            <v>12-01-210</v>
          </cell>
          <cell r="H2144">
            <v>652555</v>
          </cell>
        </row>
        <row r="2145">
          <cell r="A2145" t="str">
            <v>12-01-210</v>
          </cell>
          <cell r="H2145">
            <v>540960</v>
          </cell>
        </row>
        <row r="2146">
          <cell r="A2146" t="str">
            <v>12-01-210</v>
          </cell>
          <cell r="H2146">
            <v>97440</v>
          </cell>
        </row>
        <row r="2147">
          <cell r="A2147" t="str">
            <v>12-01-210</v>
          </cell>
          <cell r="H2147">
            <v>10017</v>
          </cell>
        </row>
        <row r="2148">
          <cell r="A2148" t="str">
            <v>12-01-210</v>
          </cell>
          <cell r="H2148">
            <v>1214</v>
          </cell>
        </row>
        <row r="2149">
          <cell r="A2149" t="str">
            <v>12-01-210</v>
          </cell>
          <cell r="H2149">
            <v>2924</v>
          </cell>
        </row>
        <row r="2150">
          <cell r="A2150">
            <v>0</v>
          </cell>
          <cell r="H2150">
            <v>0</v>
          </cell>
        </row>
        <row r="2151">
          <cell r="A2151">
            <v>0</v>
          </cell>
          <cell r="H2151">
            <v>0</v>
          </cell>
        </row>
        <row r="2152">
          <cell r="A2152" t="str">
            <v>12-01-300</v>
          </cell>
          <cell r="H2152">
            <v>776850</v>
          </cell>
        </row>
        <row r="2153">
          <cell r="A2153" t="str">
            <v>12-01-300</v>
          </cell>
          <cell r="H2153">
            <v>644000</v>
          </cell>
        </row>
        <row r="2154">
          <cell r="A2154" t="str">
            <v>12-01-300</v>
          </cell>
          <cell r="H2154">
            <v>116000</v>
          </cell>
        </row>
        <row r="2155">
          <cell r="A2155" t="str">
            <v>12-01-300</v>
          </cell>
          <cell r="H2155">
            <v>11925</v>
          </cell>
        </row>
        <row r="2156">
          <cell r="A2156" t="str">
            <v>12-01-300</v>
          </cell>
          <cell r="H2156">
            <v>1445</v>
          </cell>
        </row>
        <row r="2157">
          <cell r="A2157" t="str">
            <v>12-01-300</v>
          </cell>
          <cell r="H2157">
            <v>3480</v>
          </cell>
        </row>
        <row r="2158">
          <cell r="A2158">
            <v>0</v>
          </cell>
          <cell r="H2158">
            <v>0</v>
          </cell>
        </row>
        <row r="2159">
          <cell r="A2159">
            <v>0</v>
          </cell>
          <cell r="H2159">
            <v>0</v>
          </cell>
        </row>
        <row r="2160">
          <cell r="A2160" t="str">
            <v>12-01-310</v>
          </cell>
          <cell r="H2160">
            <v>873957</v>
          </cell>
        </row>
        <row r="2161">
          <cell r="A2161" t="str">
            <v>12-01-310</v>
          </cell>
          <cell r="H2161">
            <v>724500</v>
          </cell>
        </row>
        <row r="2162">
          <cell r="A2162" t="str">
            <v>12-01-310</v>
          </cell>
          <cell r="H2162">
            <v>130500</v>
          </cell>
        </row>
        <row r="2163">
          <cell r="A2163" t="str">
            <v>12-01-310</v>
          </cell>
          <cell r="H2163">
            <v>13416</v>
          </cell>
        </row>
        <row r="2164">
          <cell r="A2164" t="str">
            <v>12-01-310</v>
          </cell>
          <cell r="H2164">
            <v>1626</v>
          </cell>
        </row>
        <row r="2165">
          <cell r="A2165" t="str">
            <v>12-01-310</v>
          </cell>
          <cell r="H2165">
            <v>3915</v>
          </cell>
        </row>
        <row r="2166">
          <cell r="A2166">
            <v>0</v>
          </cell>
          <cell r="H2166">
            <v>0</v>
          </cell>
        </row>
        <row r="2167">
          <cell r="A2167">
            <v>0</v>
          </cell>
          <cell r="H2167">
            <v>0</v>
          </cell>
        </row>
        <row r="2168">
          <cell r="A2168" t="str">
            <v>12-01-400</v>
          </cell>
          <cell r="H2168">
            <v>971062</v>
          </cell>
        </row>
        <row r="2169">
          <cell r="A2169" t="str">
            <v>12-01-400</v>
          </cell>
          <cell r="H2169">
            <v>805000</v>
          </cell>
        </row>
        <row r="2170">
          <cell r="A2170" t="str">
            <v>12-01-400</v>
          </cell>
          <cell r="H2170">
            <v>145000</v>
          </cell>
        </row>
        <row r="2171">
          <cell r="A2171" t="str">
            <v>12-01-400</v>
          </cell>
          <cell r="H2171">
            <v>14906</v>
          </cell>
        </row>
        <row r="2172">
          <cell r="A2172" t="str">
            <v>12-01-400</v>
          </cell>
          <cell r="H2172">
            <v>1806</v>
          </cell>
        </row>
        <row r="2173">
          <cell r="A2173" t="str">
            <v>12-01-400</v>
          </cell>
          <cell r="H2173">
            <v>4350</v>
          </cell>
        </row>
        <row r="2174">
          <cell r="A2174">
            <v>0</v>
          </cell>
          <cell r="H2174">
            <v>0</v>
          </cell>
        </row>
        <row r="2175">
          <cell r="A2175">
            <v>0</v>
          </cell>
          <cell r="H2175">
            <v>0</v>
          </cell>
        </row>
        <row r="2176">
          <cell r="A2176" t="str">
            <v>12-01-405</v>
          </cell>
          <cell r="H2176">
            <v>679745</v>
          </cell>
        </row>
        <row r="2177">
          <cell r="A2177" t="str">
            <v>12-01-405</v>
          </cell>
          <cell r="H2177">
            <v>563500</v>
          </cell>
        </row>
        <row r="2178">
          <cell r="A2178" t="str">
            <v>12-01-405</v>
          </cell>
          <cell r="H2178">
            <v>101500</v>
          </cell>
        </row>
        <row r="2179">
          <cell r="A2179" t="str">
            <v>12-01-405</v>
          </cell>
          <cell r="H2179">
            <v>10435</v>
          </cell>
        </row>
        <row r="2180">
          <cell r="A2180" t="str">
            <v>12-01-405</v>
          </cell>
          <cell r="H2180">
            <v>1265</v>
          </cell>
        </row>
        <row r="2181">
          <cell r="A2181" t="str">
            <v>12-01-405</v>
          </cell>
          <cell r="H2181">
            <v>3045</v>
          </cell>
        </row>
        <row r="2182">
          <cell r="A2182">
            <v>0</v>
          </cell>
          <cell r="H2182">
            <v>0</v>
          </cell>
        </row>
        <row r="2183">
          <cell r="A2183">
            <v>0</v>
          </cell>
          <cell r="H2183">
            <v>0</v>
          </cell>
        </row>
        <row r="2184">
          <cell r="A2184" t="str">
            <v>12-01-410</v>
          </cell>
          <cell r="H2184">
            <v>1272841</v>
          </cell>
        </row>
        <row r="2185">
          <cell r="A2185" t="str">
            <v>12-01-410</v>
          </cell>
          <cell r="H2185">
            <v>1027069</v>
          </cell>
        </row>
        <row r="2186">
          <cell r="A2186" t="str">
            <v>12-01-410</v>
          </cell>
          <cell r="H2186">
            <v>214600</v>
          </cell>
        </row>
        <row r="2187">
          <cell r="A2187" t="str">
            <v>12-01-410</v>
          </cell>
          <cell r="H2187">
            <v>22061</v>
          </cell>
        </row>
        <row r="2188">
          <cell r="A2188" t="str">
            <v>12-01-410</v>
          </cell>
          <cell r="H2188">
            <v>2673</v>
          </cell>
        </row>
        <row r="2189">
          <cell r="A2189" t="str">
            <v>12-01-410</v>
          </cell>
          <cell r="H2189">
            <v>6438</v>
          </cell>
        </row>
        <row r="2190">
          <cell r="A2190">
            <v>0</v>
          </cell>
          <cell r="H2190">
            <v>0</v>
          </cell>
        </row>
        <row r="2191">
          <cell r="A2191">
            <v>0</v>
          </cell>
          <cell r="H2191">
            <v>0</v>
          </cell>
        </row>
        <row r="2192">
          <cell r="A2192" t="str">
            <v>12-01-415</v>
          </cell>
          <cell r="H2192">
            <v>1006021</v>
          </cell>
        </row>
        <row r="2193">
          <cell r="A2193" t="str">
            <v>12-01-415</v>
          </cell>
          <cell r="H2193">
            <v>833980</v>
          </cell>
        </row>
        <row r="2194">
          <cell r="A2194" t="str">
            <v>12-01-415</v>
          </cell>
          <cell r="H2194">
            <v>150220</v>
          </cell>
        </row>
        <row r="2195">
          <cell r="A2195" t="str">
            <v>12-01-415</v>
          </cell>
          <cell r="H2195">
            <v>15443</v>
          </cell>
        </row>
        <row r="2196">
          <cell r="A2196" t="str">
            <v>12-01-415</v>
          </cell>
          <cell r="H2196">
            <v>1871</v>
          </cell>
        </row>
        <row r="2197">
          <cell r="A2197" t="str">
            <v>12-01-415</v>
          </cell>
          <cell r="H2197">
            <v>4507</v>
          </cell>
        </row>
        <row r="2198">
          <cell r="A2198">
            <v>0</v>
          </cell>
          <cell r="H2198">
            <v>0</v>
          </cell>
        </row>
        <row r="2199">
          <cell r="A2199">
            <v>0</v>
          </cell>
          <cell r="H2199">
            <v>0</v>
          </cell>
        </row>
        <row r="2200">
          <cell r="A2200" t="str">
            <v>12-01-420</v>
          </cell>
          <cell r="H2200">
            <v>862304</v>
          </cell>
        </row>
        <row r="2201">
          <cell r="A2201" t="str">
            <v>12-01-420</v>
          </cell>
          <cell r="H2201">
            <v>714840</v>
          </cell>
        </row>
        <row r="2202">
          <cell r="A2202" t="str">
            <v>12-01-420</v>
          </cell>
          <cell r="H2202">
            <v>128760</v>
          </cell>
        </row>
        <row r="2203">
          <cell r="A2203" t="str">
            <v>12-01-420</v>
          </cell>
          <cell r="H2203">
            <v>13237</v>
          </cell>
        </row>
        <row r="2204">
          <cell r="A2204" t="str">
            <v>12-01-420</v>
          </cell>
          <cell r="H2204">
            <v>1604</v>
          </cell>
        </row>
        <row r="2205">
          <cell r="A2205" t="str">
            <v>12-01-420</v>
          </cell>
          <cell r="H2205">
            <v>3863</v>
          </cell>
        </row>
        <row r="2206">
          <cell r="A2206">
            <v>0</v>
          </cell>
          <cell r="H2206">
            <v>0</v>
          </cell>
        </row>
        <row r="2207">
          <cell r="A2207">
            <v>0</v>
          </cell>
          <cell r="H2207">
            <v>0</v>
          </cell>
        </row>
        <row r="2208">
          <cell r="A2208" t="str">
            <v>12-01-425</v>
          </cell>
          <cell r="H2208">
            <v>1149739</v>
          </cell>
        </row>
        <row r="2209">
          <cell r="A2209" t="str">
            <v>12-01-425</v>
          </cell>
          <cell r="H2209">
            <v>953120</v>
          </cell>
        </row>
        <row r="2210">
          <cell r="A2210" t="str">
            <v>12-01-425</v>
          </cell>
          <cell r="H2210">
            <v>171680</v>
          </cell>
        </row>
        <row r="2211">
          <cell r="A2211" t="str">
            <v>12-01-425</v>
          </cell>
          <cell r="H2211">
            <v>17649</v>
          </cell>
        </row>
        <row r="2212">
          <cell r="A2212" t="str">
            <v>12-01-425</v>
          </cell>
          <cell r="H2212">
            <v>2139</v>
          </cell>
        </row>
        <row r="2213">
          <cell r="A2213" t="str">
            <v>12-01-425</v>
          </cell>
          <cell r="H2213">
            <v>5151</v>
          </cell>
        </row>
        <row r="2214">
          <cell r="A2214">
            <v>0</v>
          </cell>
          <cell r="H2214">
            <v>0</v>
          </cell>
        </row>
        <row r="2215">
          <cell r="A2215">
            <v>0</v>
          </cell>
          <cell r="H2215">
            <v>0</v>
          </cell>
        </row>
        <row r="2216">
          <cell r="A2216" t="str">
            <v>12-01-430</v>
          </cell>
          <cell r="H2216">
            <v>873957</v>
          </cell>
        </row>
        <row r="2217">
          <cell r="A2217" t="str">
            <v>12-01-430</v>
          </cell>
          <cell r="H2217">
            <v>724500</v>
          </cell>
        </row>
        <row r="2218">
          <cell r="A2218" t="str">
            <v>12-01-430</v>
          </cell>
          <cell r="H2218">
            <v>130500</v>
          </cell>
        </row>
        <row r="2219">
          <cell r="A2219" t="str">
            <v>12-01-430</v>
          </cell>
          <cell r="H2219">
            <v>13416</v>
          </cell>
        </row>
        <row r="2220">
          <cell r="A2220" t="str">
            <v>12-01-430</v>
          </cell>
          <cell r="H2220">
            <v>1626</v>
          </cell>
        </row>
        <row r="2221">
          <cell r="A2221" t="str">
            <v>12-01-430</v>
          </cell>
          <cell r="H2221">
            <v>3915</v>
          </cell>
        </row>
        <row r="2222">
          <cell r="A2222">
            <v>0</v>
          </cell>
          <cell r="H2222">
            <v>0</v>
          </cell>
        </row>
        <row r="2223">
          <cell r="A2223">
            <v>0</v>
          </cell>
          <cell r="H2223">
            <v>0</v>
          </cell>
        </row>
        <row r="2224">
          <cell r="A2224" t="str">
            <v>12-01-435</v>
          </cell>
          <cell r="H2224">
            <v>5970019</v>
          </cell>
        </row>
        <row r="2225">
          <cell r="A2225" t="str">
            <v>12-01-435</v>
          </cell>
          <cell r="H2225">
            <v>4227860</v>
          </cell>
        </row>
        <row r="2226">
          <cell r="A2226" t="str">
            <v>12-01-435</v>
          </cell>
          <cell r="H2226">
            <v>870000</v>
          </cell>
        </row>
        <row r="2227">
          <cell r="A2227" t="str">
            <v>12-01-435</v>
          </cell>
          <cell r="H2227">
            <v>761540</v>
          </cell>
        </row>
        <row r="2228">
          <cell r="A2228" t="str">
            <v>12-01-435</v>
          </cell>
          <cell r="H2228">
            <v>78287</v>
          </cell>
        </row>
        <row r="2229">
          <cell r="A2229" t="str">
            <v>12-01-435</v>
          </cell>
          <cell r="H2229">
            <v>9485</v>
          </cell>
        </row>
        <row r="2230">
          <cell r="A2230" t="str">
            <v>12-01-435</v>
          </cell>
          <cell r="H2230">
            <v>22847</v>
          </cell>
        </row>
        <row r="2231">
          <cell r="A2231">
            <v>0</v>
          </cell>
          <cell r="H2231">
            <v>0</v>
          </cell>
        </row>
        <row r="2232">
          <cell r="A2232">
            <v>0</v>
          </cell>
          <cell r="H2232">
            <v>0</v>
          </cell>
        </row>
        <row r="2233">
          <cell r="A2233" t="str">
            <v>12-01-440</v>
          </cell>
          <cell r="H2233">
            <v>3254858</v>
          </cell>
        </row>
        <row r="2234">
          <cell r="A2234" t="str">
            <v>12-01-440</v>
          </cell>
          <cell r="H2234">
            <v>1255800</v>
          </cell>
        </row>
        <row r="2235">
          <cell r="A2235" t="str">
            <v>12-01-440</v>
          </cell>
          <cell r="H2235">
            <v>1740000</v>
          </cell>
        </row>
        <row r="2236">
          <cell r="A2236" t="str">
            <v>12-01-440</v>
          </cell>
          <cell r="H2236">
            <v>226200</v>
          </cell>
        </row>
        <row r="2237">
          <cell r="A2237" t="str">
            <v>12-01-440</v>
          </cell>
          <cell r="H2237">
            <v>23254</v>
          </cell>
        </row>
        <row r="2238">
          <cell r="A2238" t="str">
            <v>12-01-440</v>
          </cell>
          <cell r="H2238">
            <v>2818</v>
          </cell>
        </row>
        <row r="2239">
          <cell r="A2239" t="str">
            <v>12-01-440</v>
          </cell>
          <cell r="H2239">
            <v>6786</v>
          </cell>
        </row>
        <row r="2240">
          <cell r="A2240">
            <v>0</v>
          </cell>
          <cell r="H2240">
            <v>0</v>
          </cell>
        </row>
        <row r="2241">
          <cell r="A2241">
            <v>0</v>
          </cell>
          <cell r="H2241">
            <v>0</v>
          </cell>
        </row>
        <row r="2242">
          <cell r="A2242" t="str">
            <v>12-01-445</v>
          </cell>
          <cell r="H2242">
            <v>2812054</v>
          </cell>
        </row>
        <row r="2243">
          <cell r="A2243" t="str">
            <v>12-01-445</v>
          </cell>
          <cell r="H2243">
            <v>888720</v>
          </cell>
        </row>
        <row r="2244">
          <cell r="A2244" t="str">
            <v>12-01-445</v>
          </cell>
          <cell r="H2244">
            <v>1740000</v>
          </cell>
        </row>
        <row r="2245">
          <cell r="A2245" t="str">
            <v>12-01-445</v>
          </cell>
          <cell r="H2245">
            <v>160080</v>
          </cell>
        </row>
        <row r="2246">
          <cell r="A2246" t="str">
            <v>12-01-445</v>
          </cell>
          <cell r="H2246">
            <v>16457</v>
          </cell>
        </row>
        <row r="2247">
          <cell r="A2247" t="str">
            <v>12-01-445</v>
          </cell>
          <cell r="H2247">
            <v>1994</v>
          </cell>
        </row>
        <row r="2248">
          <cell r="A2248" t="str">
            <v>12-01-445</v>
          </cell>
          <cell r="H2248">
            <v>4803</v>
          </cell>
        </row>
        <row r="2249">
          <cell r="A2249">
            <v>0</v>
          </cell>
          <cell r="H2249">
            <v>0</v>
          </cell>
        </row>
        <row r="2250">
          <cell r="A2250">
            <v>0</v>
          </cell>
          <cell r="H2250">
            <v>0</v>
          </cell>
        </row>
        <row r="2251">
          <cell r="A2251" t="str">
            <v>12-01-450</v>
          </cell>
          <cell r="H2251">
            <v>3884106</v>
          </cell>
        </row>
        <row r="2252">
          <cell r="A2252" t="str">
            <v>12-01-450</v>
          </cell>
          <cell r="H2252">
            <v>1777440</v>
          </cell>
        </row>
        <row r="2253">
          <cell r="A2253" t="str">
            <v>12-01-450</v>
          </cell>
          <cell r="H2253">
            <v>1740000</v>
          </cell>
        </row>
        <row r="2254">
          <cell r="A2254" t="str">
            <v>12-01-450</v>
          </cell>
          <cell r="H2254">
            <v>320160</v>
          </cell>
        </row>
        <row r="2255">
          <cell r="A2255" t="str">
            <v>12-01-450</v>
          </cell>
          <cell r="H2255">
            <v>32913</v>
          </cell>
        </row>
        <row r="2256">
          <cell r="A2256" t="str">
            <v>12-01-450</v>
          </cell>
          <cell r="H2256">
            <v>3988</v>
          </cell>
        </row>
        <row r="2257">
          <cell r="A2257" t="str">
            <v>12-01-450</v>
          </cell>
          <cell r="H2257">
            <v>9605</v>
          </cell>
        </row>
        <row r="2258">
          <cell r="A2258">
            <v>0</v>
          </cell>
          <cell r="H2258">
            <v>0</v>
          </cell>
        </row>
        <row r="2259">
          <cell r="A2259">
            <v>0</v>
          </cell>
          <cell r="H2259">
            <v>0</v>
          </cell>
        </row>
        <row r="2260">
          <cell r="A2260" t="str">
            <v>12-01-455</v>
          </cell>
          <cell r="H2260">
            <v>2990729</v>
          </cell>
        </row>
        <row r="2261">
          <cell r="A2261" t="str">
            <v>12-01-455</v>
          </cell>
          <cell r="H2261">
            <v>1036840</v>
          </cell>
        </row>
        <row r="2262">
          <cell r="A2262" t="str">
            <v>12-01-455</v>
          </cell>
          <cell r="H2262">
            <v>1740000</v>
          </cell>
        </row>
        <row r="2263">
          <cell r="A2263" t="str">
            <v>12-01-455</v>
          </cell>
          <cell r="H2263">
            <v>186760</v>
          </cell>
        </row>
        <row r="2264">
          <cell r="A2264" t="str">
            <v>12-01-455</v>
          </cell>
          <cell r="H2264">
            <v>19199</v>
          </cell>
        </row>
        <row r="2265">
          <cell r="A2265" t="str">
            <v>12-01-455</v>
          </cell>
          <cell r="H2265">
            <v>2327</v>
          </cell>
        </row>
        <row r="2266">
          <cell r="A2266" t="str">
            <v>12-01-455</v>
          </cell>
          <cell r="H2266">
            <v>5603</v>
          </cell>
        </row>
        <row r="2267">
          <cell r="A2267">
            <v>0</v>
          </cell>
          <cell r="H2267">
            <v>0</v>
          </cell>
        </row>
        <row r="2268">
          <cell r="A2268">
            <v>0</v>
          </cell>
          <cell r="H2268">
            <v>0</v>
          </cell>
        </row>
        <row r="2269">
          <cell r="A2269" t="str">
            <v>12-01-460</v>
          </cell>
          <cell r="H2269">
            <v>3884106</v>
          </cell>
        </row>
        <row r="2270">
          <cell r="A2270" t="str">
            <v>12-01-460</v>
          </cell>
          <cell r="H2270">
            <v>1777440</v>
          </cell>
        </row>
        <row r="2271">
          <cell r="A2271" t="str">
            <v>12-01-460</v>
          </cell>
          <cell r="H2271">
            <v>1740000</v>
          </cell>
        </row>
        <row r="2272">
          <cell r="A2272" t="str">
            <v>12-01-460</v>
          </cell>
          <cell r="H2272">
            <v>320160</v>
          </cell>
        </row>
        <row r="2273">
          <cell r="A2273" t="str">
            <v>12-01-460</v>
          </cell>
          <cell r="H2273">
            <v>32913</v>
          </cell>
        </row>
        <row r="2274">
          <cell r="A2274" t="str">
            <v>12-01-460</v>
          </cell>
          <cell r="H2274">
            <v>3988</v>
          </cell>
        </row>
        <row r="2275">
          <cell r="A2275" t="str">
            <v>12-01-460</v>
          </cell>
          <cell r="H2275">
            <v>9605</v>
          </cell>
        </row>
        <row r="2276">
          <cell r="A2276">
            <v>0</v>
          </cell>
          <cell r="H2276">
            <v>0</v>
          </cell>
        </row>
        <row r="2277">
          <cell r="A2277">
            <v>0</v>
          </cell>
          <cell r="H2277">
            <v>0</v>
          </cell>
        </row>
        <row r="2278">
          <cell r="A2278" t="str">
            <v>12-01-465</v>
          </cell>
          <cell r="H2278">
            <v>6203779</v>
          </cell>
        </row>
        <row r="2279">
          <cell r="A2279" t="str">
            <v>12-01-465</v>
          </cell>
          <cell r="H2279">
            <v>3700424</v>
          </cell>
        </row>
        <row r="2280">
          <cell r="A2280" t="str">
            <v>12-01-465</v>
          </cell>
          <cell r="H2280">
            <v>1740000</v>
          </cell>
        </row>
        <row r="2281">
          <cell r="A2281" t="str">
            <v>12-01-465</v>
          </cell>
          <cell r="H2281">
            <v>666536</v>
          </cell>
        </row>
        <row r="2282">
          <cell r="A2282" t="str">
            <v>12-01-465</v>
          </cell>
          <cell r="H2282">
            <v>68520</v>
          </cell>
        </row>
        <row r="2283">
          <cell r="A2283" t="str">
            <v>12-01-465</v>
          </cell>
          <cell r="H2283">
            <v>8302</v>
          </cell>
        </row>
        <row r="2284">
          <cell r="A2284" t="str">
            <v>12-01-465</v>
          </cell>
          <cell r="H2284">
            <v>19997</v>
          </cell>
        </row>
        <row r="2285">
          <cell r="A2285">
            <v>0</v>
          </cell>
          <cell r="H2285">
            <v>0</v>
          </cell>
        </row>
        <row r="2286">
          <cell r="A2286">
            <v>0</v>
          </cell>
          <cell r="H2286">
            <v>0</v>
          </cell>
        </row>
        <row r="2287">
          <cell r="A2287" t="str">
            <v>12-01-470</v>
          </cell>
          <cell r="H2287">
            <v>2423772</v>
          </cell>
        </row>
        <row r="2288">
          <cell r="A2288" t="str">
            <v>12-01-470</v>
          </cell>
          <cell r="H2288">
            <v>2009280</v>
          </cell>
        </row>
        <row r="2289">
          <cell r="A2289" t="str">
            <v>12-01-470</v>
          </cell>
          <cell r="H2289">
            <v>361920</v>
          </cell>
        </row>
        <row r="2290">
          <cell r="A2290" t="str">
            <v>12-01-470</v>
          </cell>
          <cell r="H2290">
            <v>37206</v>
          </cell>
        </row>
        <row r="2291">
          <cell r="A2291" t="str">
            <v>12-01-470</v>
          </cell>
          <cell r="H2291">
            <v>4508</v>
          </cell>
        </row>
        <row r="2292">
          <cell r="A2292" t="str">
            <v>12-01-470</v>
          </cell>
          <cell r="H2292">
            <v>10858</v>
          </cell>
        </row>
        <row r="2293">
          <cell r="A2293">
            <v>0</v>
          </cell>
          <cell r="H2293">
            <v>0</v>
          </cell>
        </row>
        <row r="2294">
          <cell r="A2294">
            <v>0</v>
          </cell>
          <cell r="H2294">
            <v>0</v>
          </cell>
        </row>
        <row r="2295">
          <cell r="A2295" t="str">
            <v>12-01-475</v>
          </cell>
          <cell r="H2295">
            <v>1293456</v>
          </cell>
        </row>
        <row r="2296">
          <cell r="A2296" t="str">
            <v>12-01-475</v>
          </cell>
          <cell r="H2296">
            <v>1072260</v>
          </cell>
        </row>
        <row r="2297">
          <cell r="A2297" t="str">
            <v>12-01-475</v>
          </cell>
          <cell r="H2297">
            <v>193140</v>
          </cell>
        </row>
        <row r="2298">
          <cell r="A2298" t="str">
            <v>12-01-475</v>
          </cell>
          <cell r="H2298">
            <v>19855</v>
          </cell>
        </row>
        <row r="2299">
          <cell r="A2299" t="str">
            <v>12-01-475</v>
          </cell>
          <cell r="H2299">
            <v>2406</v>
          </cell>
        </row>
        <row r="2300">
          <cell r="A2300" t="str">
            <v>12-01-475</v>
          </cell>
          <cell r="H2300">
            <v>5795</v>
          </cell>
        </row>
        <row r="2301">
          <cell r="A2301">
            <v>0</v>
          </cell>
          <cell r="H2301">
            <v>0</v>
          </cell>
        </row>
        <row r="2302">
          <cell r="A2302">
            <v>0</v>
          </cell>
          <cell r="H2302">
            <v>0</v>
          </cell>
        </row>
        <row r="2303">
          <cell r="A2303" t="str">
            <v>12-01-480</v>
          </cell>
          <cell r="H2303">
            <v>734124</v>
          </cell>
        </row>
        <row r="2304">
          <cell r="A2304" t="str">
            <v>12-01-480</v>
          </cell>
          <cell r="H2304">
            <v>608580</v>
          </cell>
        </row>
        <row r="2305">
          <cell r="A2305" t="str">
            <v>12-01-480</v>
          </cell>
          <cell r="H2305">
            <v>109620</v>
          </cell>
        </row>
        <row r="2306">
          <cell r="A2306" t="str">
            <v>12-01-480</v>
          </cell>
          <cell r="H2306">
            <v>11269</v>
          </cell>
        </row>
        <row r="2307">
          <cell r="A2307" t="str">
            <v>12-01-480</v>
          </cell>
          <cell r="H2307">
            <v>1366</v>
          </cell>
        </row>
        <row r="2308">
          <cell r="A2308" t="str">
            <v>12-01-480</v>
          </cell>
          <cell r="H2308">
            <v>3289</v>
          </cell>
        </row>
        <row r="2309">
          <cell r="A2309">
            <v>0</v>
          </cell>
          <cell r="H2309">
            <v>0</v>
          </cell>
        </row>
        <row r="2310">
          <cell r="A2310">
            <v>0</v>
          </cell>
          <cell r="H2310">
            <v>0</v>
          </cell>
        </row>
        <row r="2311">
          <cell r="A2311" t="str">
            <v>12-01-500</v>
          </cell>
          <cell r="H2311">
            <v>652555</v>
          </cell>
        </row>
        <row r="2312">
          <cell r="A2312" t="str">
            <v>12-01-500</v>
          </cell>
          <cell r="H2312">
            <v>540960</v>
          </cell>
        </row>
        <row r="2313">
          <cell r="A2313" t="str">
            <v>12-01-500</v>
          </cell>
          <cell r="H2313">
            <v>97440</v>
          </cell>
        </row>
        <row r="2314">
          <cell r="A2314" t="str">
            <v>12-01-500</v>
          </cell>
          <cell r="H2314">
            <v>10017</v>
          </cell>
        </row>
        <row r="2315">
          <cell r="A2315" t="str">
            <v>12-01-500</v>
          </cell>
          <cell r="H2315">
            <v>1214</v>
          </cell>
        </row>
        <row r="2316">
          <cell r="A2316" t="str">
            <v>12-01-500</v>
          </cell>
          <cell r="H2316">
            <v>2924</v>
          </cell>
        </row>
        <row r="2317">
          <cell r="A2317">
            <v>0</v>
          </cell>
          <cell r="H2317">
            <v>0</v>
          </cell>
        </row>
        <row r="2318">
          <cell r="A2318">
            <v>0</v>
          </cell>
          <cell r="H2318">
            <v>0</v>
          </cell>
        </row>
        <row r="2319">
          <cell r="A2319" t="str">
            <v>12-01-510</v>
          </cell>
          <cell r="H2319">
            <v>652555</v>
          </cell>
        </row>
        <row r="2320">
          <cell r="A2320" t="str">
            <v>12-01-510</v>
          </cell>
          <cell r="H2320">
            <v>540960</v>
          </cell>
        </row>
        <row r="2321">
          <cell r="A2321" t="str">
            <v>12-01-510</v>
          </cell>
          <cell r="H2321">
            <v>97440</v>
          </cell>
        </row>
        <row r="2322">
          <cell r="A2322" t="str">
            <v>12-01-510</v>
          </cell>
          <cell r="H2322">
            <v>10017</v>
          </cell>
        </row>
        <row r="2323">
          <cell r="A2323" t="str">
            <v>12-01-510</v>
          </cell>
          <cell r="H2323">
            <v>1214</v>
          </cell>
        </row>
        <row r="2324">
          <cell r="A2324" t="str">
            <v>12-01-510</v>
          </cell>
          <cell r="H2324">
            <v>2924</v>
          </cell>
        </row>
        <row r="2325">
          <cell r="A2325">
            <v>0</v>
          </cell>
          <cell r="H2325">
            <v>0</v>
          </cell>
        </row>
        <row r="2326">
          <cell r="A2326">
            <v>0</v>
          </cell>
          <cell r="H2326">
            <v>0</v>
          </cell>
        </row>
        <row r="2327">
          <cell r="A2327" t="str">
            <v>12-01-520</v>
          </cell>
          <cell r="H2327">
            <v>1044087</v>
          </cell>
        </row>
        <row r="2328">
          <cell r="A2328" t="str">
            <v>12-01-520</v>
          </cell>
          <cell r="H2328">
            <v>865536</v>
          </cell>
        </row>
        <row r="2329">
          <cell r="A2329" t="str">
            <v>12-01-520</v>
          </cell>
          <cell r="H2329">
            <v>155904</v>
          </cell>
        </row>
        <row r="2330">
          <cell r="A2330" t="str">
            <v>12-01-520</v>
          </cell>
          <cell r="H2330">
            <v>16027</v>
          </cell>
        </row>
        <row r="2331">
          <cell r="A2331" t="str">
            <v>12-01-520</v>
          </cell>
          <cell r="H2331">
            <v>1942</v>
          </cell>
        </row>
        <row r="2332">
          <cell r="A2332" t="str">
            <v>12-01-520</v>
          </cell>
          <cell r="H2332">
            <v>4678</v>
          </cell>
        </row>
        <row r="2333">
          <cell r="A2333">
            <v>0</v>
          </cell>
          <cell r="H2333">
            <v>0</v>
          </cell>
        </row>
        <row r="2334">
          <cell r="A2334">
            <v>0</v>
          </cell>
          <cell r="H2334">
            <v>0</v>
          </cell>
        </row>
        <row r="2335">
          <cell r="A2335" t="str">
            <v>12-01-530</v>
          </cell>
          <cell r="H2335">
            <v>734124</v>
          </cell>
        </row>
        <row r="2336">
          <cell r="A2336" t="str">
            <v>12-01-530</v>
          </cell>
          <cell r="H2336">
            <v>608580</v>
          </cell>
        </row>
        <row r="2337">
          <cell r="A2337" t="str">
            <v>12-01-530</v>
          </cell>
          <cell r="H2337">
            <v>109620</v>
          </cell>
        </row>
        <row r="2338">
          <cell r="A2338" t="str">
            <v>12-01-530</v>
          </cell>
          <cell r="H2338">
            <v>11269</v>
          </cell>
        </row>
        <row r="2339">
          <cell r="A2339" t="str">
            <v>12-01-530</v>
          </cell>
          <cell r="H2339">
            <v>1366</v>
          </cell>
        </row>
        <row r="2340">
          <cell r="A2340" t="str">
            <v>12-01-530</v>
          </cell>
          <cell r="H2340">
            <v>3289</v>
          </cell>
        </row>
        <row r="2341">
          <cell r="A2341">
            <v>0</v>
          </cell>
          <cell r="H2341">
            <v>0</v>
          </cell>
        </row>
        <row r="2342">
          <cell r="A2342">
            <v>0</v>
          </cell>
          <cell r="H2342">
            <v>0</v>
          </cell>
        </row>
        <row r="2343">
          <cell r="A2343" t="str">
            <v>12-01-600</v>
          </cell>
          <cell r="H2343">
            <v>1050302</v>
          </cell>
        </row>
        <row r="2344">
          <cell r="A2344" t="str">
            <v>12-01-600</v>
          </cell>
          <cell r="H2344">
            <v>870688</v>
          </cell>
        </row>
        <row r="2345">
          <cell r="A2345" t="str">
            <v>12-01-600</v>
          </cell>
          <cell r="H2345">
            <v>156832</v>
          </cell>
        </row>
        <row r="2346">
          <cell r="A2346" t="str">
            <v>12-01-600</v>
          </cell>
          <cell r="H2346">
            <v>16123</v>
          </cell>
        </row>
        <row r="2347">
          <cell r="A2347" t="str">
            <v>12-01-600</v>
          </cell>
          <cell r="H2347">
            <v>1954</v>
          </cell>
        </row>
        <row r="2348">
          <cell r="A2348" t="str">
            <v>12-01-600</v>
          </cell>
          <cell r="H2348">
            <v>4705</v>
          </cell>
        </row>
        <row r="2349">
          <cell r="A2349">
            <v>0</v>
          </cell>
          <cell r="H2349">
            <v>0</v>
          </cell>
        </row>
        <row r="2350">
          <cell r="A2350">
            <v>0</v>
          </cell>
          <cell r="H2350">
            <v>0</v>
          </cell>
        </row>
        <row r="2351">
          <cell r="A2351" t="str">
            <v>12-01-610</v>
          </cell>
          <cell r="H2351">
            <v>821908</v>
          </cell>
        </row>
        <row r="2352">
          <cell r="A2352" t="str">
            <v>12-01-610</v>
          </cell>
          <cell r="H2352">
            <v>681352</v>
          </cell>
        </row>
        <row r="2353">
          <cell r="A2353" t="str">
            <v>12-01-610</v>
          </cell>
          <cell r="H2353">
            <v>122728</v>
          </cell>
        </row>
        <row r="2354">
          <cell r="A2354" t="str">
            <v>12-01-610</v>
          </cell>
          <cell r="H2354">
            <v>12617</v>
          </cell>
        </row>
        <row r="2355">
          <cell r="A2355" t="str">
            <v>12-01-610</v>
          </cell>
          <cell r="H2355">
            <v>1529</v>
          </cell>
        </row>
        <row r="2356">
          <cell r="A2356" t="str">
            <v>12-01-610</v>
          </cell>
          <cell r="H2356">
            <v>3682</v>
          </cell>
        </row>
        <row r="2357">
          <cell r="A2357">
            <v>0</v>
          </cell>
          <cell r="H2357">
            <v>0</v>
          </cell>
        </row>
        <row r="2358">
          <cell r="A2358">
            <v>0</v>
          </cell>
          <cell r="H2358">
            <v>0</v>
          </cell>
        </row>
        <row r="2359">
          <cell r="A2359" t="str">
            <v>13-01-020</v>
          </cell>
          <cell r="H2359">
            <v>112144</v>
          </cell>
        </row>
        <row r="2360">
          <cell r="A2360" t="str">
            <v>13-01-020</v>
          </cell>
          <cell r="H2360">
            <v>75400</v>
          </cell>
        </row>
        <row r="2361">
          <cell r="A2361" t="str">
            <v>13-01-020</v>
          </cell>
          <cell r="H2361">
            <v>2671</v>
          </cell>
        </row>
        <row r="2362">
          <cell r="A2362" t="str">
            <v>13-01-020</v>
          </cell>
          <cell r="H2362">
            <v>2300</v>
          </cell>
        </row>
        <row r="2363">
          <cell r="A2363" t="str">
            <v>13-01-020</v>
          </cell>
          <cell r="H2363">
            <v>20318</v>
          </cell>
        </row>
        <row r="2364">
          <cell r="A2364" t="str">
            <v>13-01-020</v>
          </cell>
          <cell r="H2364">
            <v>10160</v>
          </cell>
        </row>
        <row r="2365">
          <cell r="A2365" t="str">
            <v>13-01-020</v>
          </cell>
          <cell r="H2365">
            <v>380</v>
          </cell>
        </row>
        <row r="2366">
          <cell r="A2366" t="str">
            <v>13-01-020</v>
          </cell>
          <cell r="H2366">
            <v>915</v>
          </cell>
        </row>
        <row r="2367">
          <cell r="A2367">
            <v>0</v>
          </cell>
          <cell r="H2367">
            <v>0</v>
          </cell>
        </row>
        <row r="2368">
          <cell r="A2368">
            <v>0</v>
          </cell>
          <cell r="H2368">
            <v>0</v>
          </cell>
        </row>
        <row r="2369">
          <cell r="A2369" t="str">
            <v>13-01-050</v>
          </cell>
          <cell r="H2369">
            <v>231773</v>
          </cell>
        </row>
        <row r="2370">
          <cell r="A2370" t="str">
            <v>13-01-050</v>
          </cell>
          <cell r="H2370">
            <v>200000</v>
          </cell>
        </row>
        <row r="2371">
          <cell r="A2371" t="str">
            <v>13-01-050</v>
          </cell>
          <cell r="H2371">
            <v>20318</v>
          </cell>
        </row>
        <row r="2372">
          <cell r="A2372" t="str">
            <v>13-01-050</v>
          </cell>
          <cell r="H2372">
            <v>10160</v>
          </cell>
        </row>
        <row r="2373">
          <cell r="A2373" t="str">
            <v>13-01-050</v>
          </cell>
          <cell r="H2373">
            <v>380</v>
          </cell>
        </row>
        <row r="2374">
          <cell r="A2374" t="str">
            <v>13-01-050</v>
          </cell>
          <cell r="H2374">
            <v>915</v>
          </cell>
        </row>
        <row r="2375">
          <cell r="A2375">
            <v>0</v>
          </cell>
          <cell r="H2375">
            <v>0</v>
          </cell>
        </row>
        <row r="2376">
          <cell r="A2376">
            <v>0</v>
          </cell>
          <cell r="H2376">
            <v>0</v>
          </cell>
        </row>
        <row r="2377">
          <cell r="A2377" t="str">
            <v>13-01-300</v>
          </cell>
          <cell r="H2377">
            <v>2531773</v>
          </cell>
        </row>
        <row r="2378">
          <cell r="A2378" t="str">
            <v>13-01-300</v>
          </cell>
          <cell r="H2378">
            <v>2500000</v>
          </cell>
        </row>
        <row r="2379">
          <cell r="A2379" t="str">
            <v>13-01-300</v>
          </cell>
          <cell r="H2379">
            <v>20318</v>
          </cell>
        </row>
        <row r="2380">
          <cell r="A2380" t="str">
            <v>13-01-300</v>
          </cell>
          <cell r="H2380">
            <v>10160</v>
          </cell>
        </row>
        <row r="2381">
          <cell r="A2381" t="str">
            <v>13-01-300</v>
          </cell>
          <cell r="H2381">
            <v>380</v>
          </cell>
        </row>
        <row r="2382">
          <cell r="A2382" t="str">
            <v>13-01-300</v>
          </cell>
          <cell r="H2382">
            <v>915</v>
          </cell>
        </row>
        <row r="2383">
          <cell r="A2383">
            <v>0</v>
          </cell>
          <cell r="H2383">
            <v>0</v>
          </cell>
        </row>
        <row r="2384">
          <cell r="A2384">
            <v>0</v>
          </cell>
          <cell r="H2384">
            <v>0</v>
          </cell>
        </row>
        <row r="2385">
          <cell r="A2385" t="str">
            <v>13-01-310</v>
          </cell>
          <cell r="H2385">
            <v>1831773</v>
          </cell>
        </row>
        <row r="2386">
          <cell r="A2386" t="str">
            <v>13-01-310</v>
          </cell>
          <cell r="H2386">
            <v>1800000</v>
          </cell>
        </row>
        <row r="2387">
          <cell r="A2387" t="str">
            <v>13-01-310</v>
          </cell>
          <cell r="H2387">
            <v>20318</v>
          </cell>
        </row>
        <row r="2388">
          <cell r="A2388" t="str">
            <v>13-01-310</v>
          </cell>
          <cell r="H2388">
            <v>10160</v>
          </cell>
        </row>
        <row r="2389">
          <cell r="A2389" t="str">
            <v>13-01-310</v>
          </cell>
          <cell r="H2389">
            <v>380</v>
          </cell>
        </row>
        <row r="2390">
          <cell r="A2390" t="str">
            <v>13-01-310</v>
          </cell>
          <cell r="H2390">
            <v>915</v>
          </cell>
        </row>
        <row r="2391">
          <cell r="A2391">
            <v>0</v>
          </cell>
          <cell r="H2391">
            <v>0</v>
          </cell>
        </row>
        <row r="2392">
          <cell r="A2392">
            <v>0</v>
          </cell>
          <cell r="H2392">
            <v>0</v>
          </cell>
        </row>
        <row r="2393">
          <cell r="A2393" t="str">
            <v>13-01-320</v>
          </cell>
          <cell r="H2393">
            <v>2331773</v>
          </cell>
        </row>
        <row r="2394">
          <cell r="A2394" t="str">
            <v>13-01-320</v>
          </cell>
          <cell r="H2394">
            <v>2300000</v>
          </cell>
        </row>
        <row r="2395">
          <cell r="A2395" t="str">
            <v>13-01-320</v>
          </cell>
          <cell r="H2395">
            <v>20318</v>
          </cell>
        </row>
        <row r="2396">
          <cell r="A2396" t="str">
            <v>13-01-320</v>
          </cell>
          <cell r="H2396">
            <v>10160</v>
          </cell>
        </row>
        <row r="2397">
          <cell r="A2397" t="str">
            <v>13-01-320</v>
          </cell>
          <cell r="H2397">
            <v>380</v>
          </cell>
        </row>
        <row r="2398">
          <cell r="A2398" t="str">
            <v>13-01-320</v>
          </cell>
          <cell r="H2398">
            <v>915</v>
          </cell>
        </row>
        <row r="2399">
          <cell r="A2399">
            <v>0</v>
          </cell>
          <cell r="H2399">
            <v>0</v>
          </cell>
        </row>
        <row r="2400">
          <cell r="A2400">
            <v>0</v>
          </cell>
          <cell r="H2400">
            <v>0</v>
          </cell>
        </row>
        <row r="2401">
          <cell r="A2401" t="str">
            <v>13-01-400</v>
          </cell>
          <cell r="H2401">
            <v>2631773</v>
          </cell>
        </row>
        <row r="2402">
          <cell r="A2402" t="str">
            <v>13-01-400</v>
          </cell>
          <cell r="H2402">
            <v>2600000</v>
          </cell>
        </row>
        <row r="2403">
          <cell r="A2403" t="str">
            <v>13-01-400</v>
          </cell>
          <cell r="H2403">
            <v>20318</v>
          </cell>
        </row>
        <row r="2404">
          <cell r="A2404" t="str">
            <v>13-01-400</v>
          </cell>
          <cell r="H2404">
            <v>10160</v>
          </cell>
        </row>
        <row r="2405">
          <cell r="A2405" t="str">
            <v>13-01-400</v>
          </cell>
          <cell r="H2405">
            <v>380</v>
          </cell>
        </row>
        <row r="2406">
          <cell r="A2406" t="str">
            <v>13-01-400</v>
          </cell>
          <cell r="H2406">
            <v>915</v>
          </cell>
        </row>
        <row r="2407">
          <cell r="A2407">
            <v>0</v>
          </cell>
          <cell r="H2407">
            <v>0</v>
          </cell>
        </row>
        <row r="2408">
          <cell r="A2408">
            <v>0</v>
          </cell>
          <cell r="H2408">
            <v>0</v>
          </cell>
        </row>
        <row r="2409">
          <cell r="A2409" t="str">
            <v>13-01-500</v>
          </cell>
          <cell r="H2409">
            <v>1731773</v>
          </cell>
        </row>
        <row r="2410">
          <cell r="A2410" t="str">
            <v>13-01-500</v>
          </cell>
          <cell r="H2410">
            <v>1700000</v>
          </cell>
        </row>
        <row r="2411">
          <cell r="A2411" t="str">
            <v>13-01-500</v>
          </cell>
          <cell r="H2411">
            <v>20318</v>
          </cell>
        </row>
        <row r="2412">
          <cell r="A2412" t="str">
            <v>13-01-500</v>
          </cell>
          <cell r="H2412">
            <v>10160</v>
          </cell>
        </row>
        <row r="2413">
          <cell r="A2413" t="str">
            <v>13-01-500</v>
          </cell>
          <cell r="H2413">
            <v>380</v>
          </cell>
        </row>
        <row r="2414">
          <cell r="A2414" t="str">
            <v>13-01-500</v>
          </cell>
          <cell r="H2414">
            <v>915</v>
          </cell>
        </row>
        <row r="2415">
          <cell r="A2415">
            <v>0</v>
          </cell>
          <cell r="H2415">
            <v>0</v>
          </cell>
        </row>
        <row r="2416">
          <cell r="A2416">
            <v>0</v>
          </cell>
          <cell r="H2416">
            <v>0</v>
          </cell>
        </row>
        <row r="2417">
          <cell r="A2417" t="str">
            <v>13-01-505</v>
          </cell>
          <cell r="H2417">
            <v>2381773</v>
          </cell>
        </row>
        <row r="2418">
          <cell r="A2418" t="str">
            <v>13-01-505</v>
          </cell>
          <cell r="H2418">
            <v>2350000</v>
          </cell>
        </row>
        <row r="2419">
          <cell r="A2419" t="str">
            <v>13-01-505</v>
          </cell>
          <cell r="H2419">
            <v>20318</v>
          </cell>
        </row>
        <row r="2420">
          <cell r="A2420" t="str">
            <v>13-01-505</v>
          </cell>
          <cell r="H2420">
            <v>10160</v>
          </cell>
        </row>
        <row r="2421">
          <cell r="A2421" t="str">
            <v>13-01-505</v>
          </cell>
          <cell r="H2421">
            <v>380</v>
          </cell>
        </row>
        <row r="2422">
          <cell r="A2422" t="str">
            <v>13-01-505</v>
          </cell>
          <cell r="H2422">
            <v>915</v>
          </cell>
        </row>
        <row r="2423">
          <cell r="A2423">
            <v>0</v>
          </cell>
          <cell r="H2423">
            <v>0</v>
          </cell>
        </row>
        <row r="2424">
          <cell r="A2424">
            <v>0</v>
          </cell>
          <cell r="H2424">
            <v>0</v>
          </cell>
        </row>
        <row r="2425">
          <cell r="A2425" t="str">
            <v>13-01-510</v>
          </cell>
          <cell r="H2425">
            <v>2381773</v>
          </cell>
        </row>
        <row r="2426">
          <cell r="A2426" t="str">
            <v>13-01-510</v>
          </cell>
          <cell r="H2426">
            <v>2350000</v>
          </cell>
        </row>
        <row r="2427">
          <cell r="A2427" t="str">
            <v>13-01-510</v>
          </cell>
          <cell r="H2427">
            <v>20318</v>
          </cell>
        </row>
        <row r="2428">
          <cell r="A2428" t="str">
            <v>13-01-510</v>
          </cell>
          <cell r="H2428">
            <v>10160</v>
          </cell>
        </row>
        <row r="2429">
          <cell r="A2429" t="str">
            <v>13-01-510</v>
          </cell>
          <cell r="H2429">
            <v>380</v>
          </cell>
        </row>
        <row r="2430">
          <cell r="A2430" t="str">
            <v>13-01-510</v>
          </cell>
          <cell r="H2430">
            <v>915</v>
          </cell>
        </row>
        <row r="2431">
          <cell r="A2431">
            <v>0</v>
          </cell>
          <cell r="H2431">
            <v>0</v>
          </cell>
        </row>
        <row r="2432">
          <cell r="A2432">
            <v>0</v>
          </cell>
          <cell r="H2432">
            <v>0</v>
          </cell>
        </row>
        <row r="2433">
          <cell r="A2433" t="str">
            <v>13-01-515</v>
          </cell>
          <cell r="H2433">
            <v>1281773</v>
          </cell>
        </row>
        <row r="2434">
          <cell r="A2434" t="str">
            <v>13-01-515</v>
          </cell>
          <cell r="H2434">
            <v>1250000</v>
          </cell>
        </row>
        <row r="2435">
          <cell r="A2435" t="str">
            <v>13-01-515</v>
          </cell>
          <cell r="H2435">
            <v>20318</v>
          </cell>
        </row>
        <row r="2436">
          <cell r="A2436" t="str">
            <v>13-01-515</v>
          </cell>
          <cell r="H2436">
            <v>10160</v>
          </cell>
        </row>
        <row r="2437">
          <cell r="A2437" t="str">
            <v>13-01-515</v>
          </cell>
          <cell r="H2437">
            <v>380</v>
          </cell>
        </row>
        <row r="2438">
          <cell r="A2438" t="str">
            <v>13-01-515</v>
          </cell>
          <cell r="H2438">
            <v>915</v>
          </cell>
        </row>
        <row r="2439">
          <cell r="A2439">
            <v>0</v>
          </cell>
          <cell r="H2439">
            <v>0</v>
          </cell>
        </row>
        <row r="2440">
          <cell r="A2440">
            <v>0</v>
          </cell>
          <cell r="H2440">
            <v>0</v>
          </cell>
        </row>
        <row r="2441">
          <cell r="A2441" t="str">
            <v>13-01-520</v>
          </cell>
          <cell r="H2441">
            <v>5531773</v>
          </cell>
        </row>
        <row r="2442">
          <cell r="A2442" t="str">
            <v>13-01-520</v>
          </cell>
          <cell r="H2442">
            <v>5500000</v>
          </cell>
        </row>
        <row r="2443">
          <cell r="A2443" t="str">
            <v>13-01-520</v>
          </cell>
          <cell r="H2443">
            <v>20318</v>
          </cell>
        </row>
        <row r="2444">
          <cell r="A2444" t="str">
            <v>13-01-520</v>
          </cell>
          <cell r="H2444">
            <v>10160</v>
          </cell>
        </row>
        <row r="2445">
          <cell r="A2445" t="str">
            <v>13-01-520</v>
          </cell>
          <cell r="H2445">
            <v>380</v>
          </cell>
        </row>
        <row r="2446">
          <cell r="A2446" t="str">
            <v>13-01-520</v>
          </cell>
          <cell r="H2446">
            <v>915</v>
          </cell>
        </row>
        <row r="2447">
          <cell r="A2447">
            <v>0</v>
          </cell>
          <cell r="H2447">
            <v>0</v>
          </cell>
        </row>
        <row r="2448">
          <cell r="A2448">
            <v>0</v>
          </cell>
          <cell r="H2448">
            <v>0</v>
          </cell>
        </row>
        <row r="2449">
          <cell r="A2449" t="str">
            <v>13-01-525</v>
          </cell>
          <cell r="H2449">
            <v>2031773</v>
          </cell>
        </row>
        <row r="2450">
          <cell r="A2450" t="str">
            <v>13-01-525</v>
          </cell>
          <cell r="H2450">
            <v>2000000</v>
          </cell>
        </row>
        <row r="2451">
          <cell r="A2451" t="str">
            <v>13-01-525</v>
          </cell>
          <cell r="H2451">
            <v>20318</v>
          </cell>
        </row>
        <row r="2452">
          <cell r="A2452" t="str">
            <v>13-01-525</v>
          </cell>
          <cell r="H2452">
            <v>10160</v>
          </cell>
        </row>
        <row r="2453">
          <cell r="A2453" t="str">
            <v>13-01-525</v>
          </cell>
          <cell r="H2453">
            <v>380</v>
          </cell>
        </row>
        <row r="2454">
          <cell r="A2454" t="str">
            <v>13-01-525</v>
          </cell>
          <cell r="H2454">
            <v>915</v>
          </cell>
        </row>
        <row r="2455">
          <cell r="A2455">
            <v>0</v>
          </cell>
          <cell r="H2455">
            <v>0</v>
          </cell>
        </row>
        <row r="2456">
          <cell r="A2456">
            <v>0</v>
          </cell>
          <cell r="H2456">
            <v>0</v>
          </cell>
        </row>
        <row r="2457">
          <cell r="A2457" t="str">
            <v>13-01-530</v>
          </cell>
          <cell r="H2457">
            <v>1881773</v>
          </cell>
        </row>
        <row r="2458">
          <cell r="A2458" t="str">
            <v>13-01-530</v>
          </cell>
          <cell r="H2458">
            <v>1850000</v>
          </cell>
        </row>
        <row r="2459">
          <cell r="A2459" t="str">
            <v>13-01-530</v>
          </cell>
          <cell r="H2459">
            <v>20318</v>
          </cell>
        </row>
        <row r="2460">
          <cell r="A2460" t="str">
            <v>13-01-530</v>
          </cell>
          <cell r="H2460">
            <v>10160</v>
          </cell>
        </row>
        <row r="2461">
          <cell r="A2461" t="str">
            <v>13-01-530</v>
          </cell>
          <cell r="H2461">
            <v>380</v>
          </cell>
        </row>
        <row r="2462">
          <cell r="A2462" t="str">
            <v>13-01-530</v>
          </cell>
          <cell r="H2462">
            <v>915</v>
          </cell>
        </row>
        <row r="2463">
          <cell r="A2463">
            <v>0</v>
          </cell>
          <cell r="H2463">
            <v>0</v>
          </cell>
        </row>
        <row r="2464">
          <cell r="A2464">
            <v>0</v>
          </cell>
          <cell r="H2464">
            <v>0</v>
          </cell>
        </row>
        <row r="2465">
          <cell r="A2465" t="str">
            <v>13-01-535</v>
          </cell>
          <cell r="H2465">
            <v>5131773</v>
          </cell>
        </row>
        <row r="2466">
          <cell r="A2466" t="str">
            <v>13-01-535</v>
          </cell>
          <cell r="H2466">
            <v>5100000</v>
          </cell>
        </row>
        <row r="2467">
          <cell r="A2467" t="str">
            <v>13-01-535</v>
          </cell>
          <cell r="H2467">
            <v>20318</v>
          </cell>
        </row>
        <row r="2468">
          <cell r="A2468" t="str">
            <v>13-01-535</v>
          </cell>
          <cell r="H2468">
            <v>10160</v>
          </cell>
        </row>
        <row r="2469">
          <cell r="A2469" t="str">
            <v>13-01-535</v>
          </cell>
          <cell r="H2469">
            <v>380</v>
          </cell>
        </row>
        <row r="2470">
          <cell r="A2470" t="str">
            <v>13-01-535</v>
          </cell>
          <cell r="H2470">
            <v>915</v>
          </cell>
        </row>
        <row r="2471">
          <cell r="A2471">
            <v>0</v>
          </cell>
          <cell r="H2471">
            <v>0</v>
          </cell>
        </row>
        <row r="2472">
          <cell r="A2472">
            <v>0</v>
          </cell>
          <cell r="H2472">
            <v>0</v>
          </cell>
        </row>
        <row r="2473">
          <cell r="A2473" t="str">
            <v>13-01-540</v>
          </cell>
          <cell r="H2473">
            <v>3231773</v>
          </cell>
        </row>
        <row r="2474">
          <cell r="A2474" t="str">
            <v>13-01-540</v>
          </cell>
          <cell r="H2474">
            <v>3200000</v>
          </cell>
        </row>
        <row r="2475">
          <cell r="A2475" t="str">
            <v>13-01-540</v>
          </cell>
          <cell r="H2475">
            <v>20318</v>
          </cell>
        </row>
        <row r="2476">
          <cell r="A2476" t="str">
            <v>13-01-540</v>
          </cell>
          <cell r="H2476">
            <v>10160</v>
          </cell>
        </row>
        <row r="2477">
          <cell r="A2477" t="str">
            <v>13-01-540</v>
          </cell>
          <cell r="H2477">
            <v>380</v>
          </cell>
        </row>
        <row r="2478">
          <cell r="A2478" t="str">
            <v>13-01-540</v>
          </cell>
          <cell r="H2478">
            <v>915</v>
          </cell>
        </row>
        <row r="2479">
          <cell r="A2479">
            <v>0</v>
          </cell>
          <cell r="H2479">
            <v>0</v>
          </cell>
        </row>
        <row r="2480">
          <cell r="A2480">
            <v>0</v>
          </cell>
          <cell r="H2480">
            <v>0</v>
          </cell>
        </row>
        <row r="2481">
          <cell r="A2481" t="str">
            <v>13-01-545</v>
          </cell>
          <cell r="H2481">
            <v>2631773</v>
          </cell>
        </row>
        <row r="2482">
          <cell r="A2482" t="str">
            <v>13-01-545</v>
          </cell>
          <cell r="H2482">
            <v>2600000</v>
          </cell>
        </row>
        <row r="2483">
          <cell r="A2483" t="str">
            <v>13-01-545</v>
          </cell>
          <cell r="H2483">
            <v>20318</v>
          </cell>
        </row>
        <row r="2484">
          <cell r="A2484" t="str">
            <v>13-01-545</v>
          </cell>
          <cell r="H2484">
            <v>10160</v>
          </cell>
        </row>
        <row r="2485">
          <cell r="A2485" t="str">
            <v>13-01-545</v>
          </cell>
          <cell r="H2485">
            <v>380</v>
          </cell>
        </row>
        <row r="2486">
          <cell r="A2486" t="str">
            <v>13-01-545</v>
          </cell>
          <cell r="H2486">
            <v>915</v>
          </cell>
        </row>
        <row r="2487">
          <cell r="A2487">
            <v>0</v>
          </cell>
          <cell r="H2487">
            <v>0</v>
          </cell>
        </row>
        <row r="2488">
          <cell r="A2488">
            <v>0</v>
          </cell>
          <cell r="H2488">
            <v>0</v>
          </cell>
        </row>
        <row r="2489">
          <cell r="A2489" t="str">
            <v>13-01-550</v>
          </cell>
          <cell r="H2489">
            <v>1281773</v>
          </cell>
        </row>
        <row r="2490">
          <cell r="A2490" t="str">
            <v>13-01-550</v>
          </cell>
          <cell r="H2490">
            <v>1250000</v>
          </cell>
        </row>
        <row r="2491">
          <cell r="A2491" t="str">
            <v>13-01-550</v>
          </cell>
          <cell r="H2491">
            <v>20318</v>
          </cell>
        </row>
        <row r="2492">
          <cell r="A2492" t="str">
            <v>13-01-550</v>
          </cell>
          <cell r="H2492">
            <v>10160</v>
          </cell>
        </row>
        <row r="2493">
          <cell r="A2493" t="str">
            <v>13-01-550</v>
          </cell>
          <cell r="H2493">
            <v>380</v>
          </cell>
        </row>
        <row r="2494">
          <cell r="A2494" t="str">
            <v>13-01-550</v>
          </cell>
          <cell r="H2494">
            <v>915</v>
          </cell>
        </row>
        <row r="2495">
          <cell r="A2495">
            <v>0</v>
          </cell>
          <cell r="H2495">
            <v>0</v>
          </cell>
        </row>
        <row r="2496">
          <cell r="A2496">
            <v>0</v>
          </cell>
          <cell r="H2496">
            <v>0</v>
          </cell>
        </row>
        <row r="2497">
          <cell r="A2497" t="str">
            <v>13-01-555</v>
          </cell>
          <cell r="H2497">
            <v>1331773</v>
          </cell>
        </row>
        <row r="2498">
          <cell r="A2498" t="str">
            <v>13-01-555</v>
          </cell>
          <cell r="H2498">
            <v>1300000</v>
          </cell>
        </row>
        <row r="2499">
          <cell r="A2499" t="str">
            <v>13-01-555</v>
          </cell>
          <cell r="H2499">
            <v>20318</v>
          </cell>
        </row>
        <row r="2500">
          <cell r="A2500" t="str">
            <v>13-01-555</v>
          </cell>
          <cell r="H2500">
            <v>10160</v>
          </cell>
        </row>
        <row r="2501">
          <cell r="A2501" t="str">
            <v>13-01-555</v>
          </cell>
          <cell r="H2501">
            <v>380</v>
          </cell>
        </row>
        <row r="2502">
          <cell r="A2502" t="str">
            <v>13-01-555</v>
          </cell>
          <cell r="H2502">
            <v>915</v>
          </cell>
        </row>
        <row r="2503">
          <cell r="A2503">
            <v>0</v>
          </cell>
          <cell r="H2503">
            <v>0</v>
          </cell>
        </row>
        <row r="2504">
          <cell r="A2504">
            <v>0</v>
          </cell>
          <cell r="H2504">
            <v>0</v>
          </cell>
        </row>
        <row r="2505">
          <cell r="A2505" t="str">
            <v>13-01-560</v>
          </cell>
          <cell r="H2505">
            <v>3931773</v>
          </cell>
        </row>
        <row r="2506">
          <cell r="A2506" t="str">
            <v>13-01-560</v>
          </cell>
          <cell r="H2506">
            <v>3900000</v>
          </cell>
        </row>
        <row r="2507">
          <cell r="A2507" t="str">
            <v>13-01-560</v>
          </cell>
          <cell r="H2507">
            <v>20318</v>
          </cell>
        </row>
        <row r="2508">
          <cell r="A2508" t="str">
            <v>13-01-560</v>
          </cell>
          <cell r="H2508">
            <v>10160</v>
          </cell>
        </row>
        <row r="2509">
          <cell r="A2509" t="str">
            <v>13-01-560</v>
          </cell>
          <cell r="H2509">
            <v>380</v>
          </cell>
        </row>
        <row r="2510">
          <cell r="A2510" t="str">
            <v>13-01-560</v>
          </cell>
          <cell r="H2510">
            <v>915</v>
          </cell>
        </row>
        <row r="2511">
          <cell r="A2511">
            <v>0</v>
          </cell>
          <cell r="H2511">
            <v>0</v>
          </cell>
        </row>
        <row r="2512">
          <cell r="A2512">
            <v>0</v>
          </cell>
          <cell r="H2512">
            <v>0</v>
          </cell>
        </row>
        <row r="2513">
          <cell r="A2513" t="str">
            <v>13-01-565</v>
          </cell>
          <cell r="H2513">
            <v>3931773</v>
          </cell>
        </row>
        <row r="2514">
          <cell r="A2514" t="str">
            <v>13-01-565</v>
          </cell>
          <cell r="H2514">
            <v>3900000</v>
          </cell>
        </row>
        <row r="2515">
          <cell r="A2515" t="str">
            <v>13-01-565</v>
          </cell>
          <cell r="H2515">
            <v>20318</v>
          </cell>
        </row>
        <row r="2516">
          <cell r="A2516" t="str">
            <v>13-01-565</v>
          </cell>
          <cell r="H2516">
            <v>10160</v>
          </cell>
        </row>
        <row r="2517">
          <cell r="A2517" t="str">
            <v>13-01-565</v>
          </cell>
          <cell r="H2517">
            <v>380</v>
          </cell>
        </row>
        <row r="2518">
          <cell r="A2518" t="str">
            <v>13-01-565</v>
          </cell>
          <cell r="H2518">
            <v>915</v>
          </cell>
        </row>
        <row r="2519">
          <cell r="A2519">
            <v>0</v>
          </cell>
          <cell r="H2519">
            <v>0</v>
          </cell>
        </row>
        <row r="2520">
          <cell r="A2520">
            <v>0</v>
          </cell>
          <cell r="H2520">
            <v>0</v>
          </cell>
        </row>
        <row r="2521">
          <cell r="A2521" t="str">
            <v>13-01-570</v>
          </cell>
          <cell r="H2521">
            <v>2731773</v>
          </cell>
        </row>
        <row r="2522">
          <cell r="A2522" t="str">
            <v>13-01-570</v>
          </cell>
          <cell r="H2522">
            <v>2700000</v>
          </cell>
        </row>
        <row r="2523">
          <cell r="A2523" t="str">
            <v>13-01-570</v>
          </cell>
          <cell r="H2523">
            <v>20318</v>
          </cell>
        </row>
        <row r="2524">
          <cell r="A2524" t="str">
            <v>13-01-570</v>
          </cell>
          <cell r="H2524">
            <v>10160</v>
          </cell>
        </row>
        <row r="2525">
          <cell r="A2525" t="str">
            <v>13-01-570</v>
          </cell>
          <cell r="H2525">
            <v>380</v>
          </cell>
        </row>
        <row r="2526">
          <cell r="A2526" t="str">
            <v>13-01-570</v>
          </cell>
          <cell r="H2526">
            <v>915</v>
          </cell>
        </row>
        <row r="2527">
          <cell r="A2527">
            <v>0</v>
          </cell>
          <cell r="H2527">
            <v>0</v>
          </cell>
        </row>
        <row r="2528">
          <cell r="A2528">
            <v>0</v>
          </cell>
          <cell r="H2528">
            <v>0</v>
          </cell>
        </row>
        <row r="2529">
          <cell r="A2529" t="str">
            <v>13-01-575</v>
          </cell>
          <cell r="H2529">
            <v>4431773</v>
          </cell>
        </row>
        <row r="2530">
          <cell r="A2530" t="str">
            <v>13-01-575</v>
          </cell>
          <cell r="H2530">
            <v>4400000</v>
          </cell>
        </row>
        <row r="2531">
          <cell r="A2531" t="str">
            <v>13-01-575</v>
          </cell>
          <cell r="H2531">
            <v>20318</v>
          </cell>
        </row>
        <row r="2532">
          <cell r="A2532" t="str">
            <v>13-01-575</v>
          </cell>
          <cell r="H2532">
            <v>10160</v>
          </cell>
        </row>
        <row r="2533">
          <cell r="A2533" t="str">
            <v>13-01-575</v>
          </cell>
          <cell r="H2533">
            <v>380</v>
          </cell>
        </row>
        <row r="2534">
          <cell r="A2534" t="str">
            <v>13-01-575</v>
          </cell>
          <cell r="H2534">
            <v>915</v>
          </cell>
        </row>
        <row r="2535">
          <cell r="A2535">
            <v>0</v>
          </cell>
          <cell r="H2535">
            <v>0</v>
          </cell>
        </row>
        <row r="2536">
          <cell r="A2536">
            <v>0</v>
          </cell>
          <cell r="H2536">
            <v>0</v>
          </cell>
        </row>
        <row r="2537">
          <cell r="A2537" t="str">
            <v>13-01-580</v>
          </cell>
          <cell r="H2537">
            <v>4831773</v>
          </cell>
        </row>
        <row r="2538">
          <cell r="A2538" t="str">
            <v>13-01-580</v>
          </cell>
          <cell r="H2538">
            <v>4800000</v>
          </cell>
        </row>
        <row r="2539">
          <cell r="A2539" t="str">
            <v>13-01-580</v>
          </cell>
          <cell r="H2539">
            <v>20318</v>
          </cell>
        </row>
        <row r="2540">
          <cell r="A2540" t="str">
            <v>13-01-580</v>
          </cell>
          <cell r="H2540">
            <v>10160</v>
          </cell>
        </row>
        <row r="2541">
          <cell r="A2541" t="str">
            <v>13-01-580</v>
          </cell>
          <cell r="H2541">
            <v>380</v>
          </cell>
        </row>
        <row r="2542">
          <cell r="A2542" t="str">
            <v>13-01-580</v>
          </cell>
          <cell r="H2542">
            <v>915</v>
          </cell>
        </row>
        <row r="2543">
          <cell r="A2543">
            <v>0</v>
          </cell>
          <cell r="H2543">
            <v>0</v>
          </cell>
        </row>
        <row r="2544">
          <cell r="A2544">
            <v>0</v>
          </cell>
          <cell r="H2544">
            <v>0</v>
          </cell>
        </row>
        <row r="2545">
          <cell r="A2545" t="str">
            <v>13-01-585</v>
          </cell>
          <cell r="H2545">
            <v>4831773</v>
          </cell>
        </row>
        <row r="2546">
          <cell r="A2546" t="str">
            <v>13-01-585</v>
          </cell>
          <cell r="H2546">
            <v>4800000</v>
          </cell>
        </row>
        <row r="2547">
          <cell r="A2547" t="str">
            <v>13-01-585</v>
          </cell>
          <cell r="H2547">
            <v>20318</v>
          </cell>
        </row>
        <row r="2548">
          <cell r="A2548" t="str">
            <v>13-01-585</v>
          </cell>
          <cell r="H2548">
            <v>10160</v>
          </cell>
        </row>
        <row r="2549">
          <cell r="A2549" t="str">
            <v>13-01-585</v>
          </cell>
          <cell r="H2549">
            <v>380</v>
          </cell>
        </row>
        <row r="2550">
          <cell r="A2550" t="str">
            <v>13-01-585</v>
          </cell>
          <cell r="H2550">
            <v>915</v>
          </cell>
        </row>
        <row r="2551">
          <cell r="A2551">
            <v>0</v>
          </cell>
          <cell r="H2551">
            <v>0</v>
          </cell>
        </row>
        <row r="2552">
          <cell r="A2552">
            <v>0</v>
          </cell>
          <cell r="H2552">
            <v>0</v>
          </cell>
        </row>
        <row r="2553">
          <cell r="A2553" t="str">
            <v>13-01-590</v>
          </cell>
          <cell r="H2553">
            <v>581773</v>
          </cell>
        </row>
        <row r="2554">
          <cell r="A2554" t="str">
            <v>13-01-590</v>
          </cell>
          <cell r="H2554">
            <v>550000</v>
          </cell>
        </row>
        <row r="2555">
          <cell r="A2555" t="str">
            <v>13-01-590</v>
          </cell>
          <cell r="H2555">
            <v>20318</v>
          </cell>
        </row>
        <row r="2556">
          <cell r="A2556" t="str">
            <v>13-01-590</v>
          </cell>
          <cell r="H2556">
            <v>10160</v>
          </cell>
        </row>
        <row r="2557">
          <cell r="A2557" t="str">
            <v>13-01-590</v>
          </cell>
          <cell r="H2557">
            <v>380</v>
          </cell>
        </row>
        <row r="2558">
          <cell r="A2558" t="str">
            <v>13-01-590</v>
          </cell>
          <cell r="H2558">
            <v>915</v>
          </cell>
        </row>
        <row r="2559">
          <cell r="A2559">
            <v>0</v>
          </cell>
          <cell r="H2559">
            <v>0</v>
          </cell>
        </row>
        <row r="2560">
          <cell r="A2560">
            <v>0</v>
          </cell>
          <cell r="H2560">
            <v>0</v>
          </cell>
        </row>
        <row r="2561">
          <cell r="A2561" t="str">
            <v>13-01-600</v>
          </cell>
          <cell r="H2561">
            <v>3531773</v>
          </cell>
        </row>
        <row r="2562">
          <cell r="A2562" t="str">
            <v>13-01-600</v>
          </cell>
          <cell r="H2562">
            <v>3500000</v>
          </cell>
        </row>
        <row r="2563">
          <cell r="A2563" t="str">
            <v>13-01-600</v>
          </cell>
          <cell r="H2563">
            <v>20318</v>
          </cell>
        </row>
        <row r="2564">
          <cell r="A2564" t="str">
            <v>13-01-600</v>
          </cell>
          <cell r="H2564">
            <v>10160</v>
          </cell>
        </row>
        <row r="2565">
          <cell r="A2565" t="str">
            <v>13-01-600</v>
          </cell>
          <cell r="H2565">
            <v>380</v>
          </cell>
        </row>
        <row r="2566">
          <cell r="A2566" t="str">
            <v>13-01-600</v>
          </cell>
          <cell r="H2566">
            <v>915</v>
          </cell>
        </row>
        <row r="2567">
          <cell r="A2567">
            <v>0</v>
          </cell>
          <cell r="H2567">
            <v>0</v>
          </cell>
        </row>
        <row r="2568">
          <cell r="A2568">
            <v>0</v>
          </cell>
          <cell r="H2568">
            <v>0</v>
          </cell>
        </row>
        <row r="2569">
          <cell r="A2569" t="str">
            <v>13-01-610</v>
          </cell>
          <cell r="H2569">
            <v>2481773</v>
          </cell>
        </row>
        <row r="2570">
          <cell r="A2570" t="str">
            <v>13-01-610</v>
          </cell>
          <cell r="H2570">
            <v>2450000</v>
          </cell>
        </row>
        <row r="2571">
          <cell r="A2571" t="str">
            <v>13-01-610</v>
          </cell>
          <cell r="H2571">
            <v>20318</v>
          </cell>
        </row>
        <row r="2572">
          <cell r="A2572" t="str">
            <v>13-01-610</v>
          </cell>
          <cell r="H2572">
            <v>10160</v>
          </cell>
        </row>
        <row r="2573">
          <cell r="A2573" t="str">
            <v>13-01-610</v>
          </cell>
          <cell r="H2573">
            <v>380</v>
          </cell>
        </row>
        <row r="2574">
          <cell r="A2574" t="str">
            <v>13-01-610</v>
          </cell>
          <cell r="H2574">
            <v>915</v>
          </cell>
        </row>
        <row r="2575">
          <cell r="A2575">
            <v>0</v>
          </cell>
          <cell r="H2575">
            <v>0</v>
          </cell>
        </row>
        <row r="2576">
          <cell r="A2576">
            <v>0</v>
          </cell>
          <cell r="H2576">
            <v>0</v>
          </cell>
        </row>
        <row r="2577">
          <cell r="A2577" t="str">
            <v>13-01-620</v>
          </cell>
          <cell r="H2577">
            <v>751773</v>
          </cell>
        </row>
        <row r="2578">
          <cell r="A2578" t="str">
            <v>13-01-620</v>
          </cell>
          <cell r="H2578">
            <v>720000</v>
          </cell>
        </row>
        <row r="2579">
          <cell r="A2579" t="str">
            <v>13-01-620</v>
          </cell>
          <cell r="H2579">
            <v>20318</v>
          </cell>
        </row>
        <row r="2580">
          <cell r="A2580" t="str">
            <v>13-01-620</v>
          </cell>
          <cell r="H2580">
            <v>10160</v>
          </cell>
        </row>
        <row r="2581">
          <cell r="A2581" t="str">
            <v>13-01-620</v>
          </cell>
          <cell r="H2581">
            <v>380</v>
          </cell>
        </row>
        <row r="2582">
          <cell r="A2582" t="str">
            <v>13-01-620</v>
          </cell>
          <cell r="H2582">
            <v>915</v>
          </cell>
        </row>
        <row r="2583">
          <cell r="A2583">
            <v>0</v>
          </cell>
          <cell r="H2583">
            <v>0</v>
          </cell>
        </row>
        <row r="2584">
          <cell r="A2584">
            <v>0</v>
          </cell>
          <cell r="H2584">
            <v>0</v>
          </cell>
        </row>
        <row r="2585">
          <cell r="A2585" t="str">
            <v>13-01-630</v>
          </cell>
          <cell r="H2585">
            <v>681773</v>
          </cell>
        </row>
        <row r="2586">
          <cell r="A2586" t="str">
            <v>13-01-630</v>
          </cell>
          <cell r="H2586">
            <v>650000</v>
          </cell>
        </row>
        <row r="2587">
          <cell r="A2587" t="str">
            <v>13-01-630</v>
          </cell>
          <cell r="H2587">
            <v>20318</v>
          </cell>
        </row>
        <row r="2588">
          <cell r="A2588" t="str">
            <v>13-01-630</v>
          </cell>
          <cell r="H2588">
            <v>10160</v>
          </cell>
        </row>
        <row r="2589">
          <cell r="A2589" t="str">
            <v>13-01-630</v>
          </cell>
          <cell r="H2589">
            <v>380</v>
          </cell>
        </row>
        <row r="2590">
          <cell r="A2590" t="str">
            <v>13-01-630</v>
          </cell>
          <cell r="H2590">
            <v>915</v>
          </cell>
        </row>
        <row r="2591">
          <cell r="A2591">
            <v>0</v>
          </cell>
          <cell r="H2591">
            <v>0</v>
          </cell>
        </row>
        <row r="2592">
          <cell r="A2592">
            <v>0</v>
          </cell>
          <cell r="H2592">
            <v>0</v>
          </cell>
        </row>
        <row r="2593">
          <cell r="A2593" t="str">
            <v>13-01-640</v>
          </cell>
          <cell r="H2593">
            <v>481773</v>
          </cell>
        </row>
        <row r="2594">
          <cell r="A2594" t="str">
            <v>13-01-640</v>
          </cell>
          <cell r="H2594">
            <v>450000</v>
          </cell>
        </row>
        <row r="2595">
          <cell r="A2595" t="str">
            <v>13-01-640</v>
          </cell>
          <cell r="H2595">
            <v>20318</v>
          </cell>
        </row>
        <row r="2596">
          <cell r="A2596" t="str">
            <v>13-01-640</v>
          </cell>
          <cell r="H2596">
            <v>10160</v>
          </cell>
        </row>
        <row r="2597">
          <cell r="A2597" t="str">
            <v>13-01-640</v>
          </cell>
          <cell r="H2597">
            <v>380</v>
          </cell>
        </row>
        <row r="2598">
          <cell r="A2598" t="str">
            <v>13-01-640</v>
          </cell>
          <cell r="H2598">
            <v>915</v>
          </cell>
        </row>
        <row r="2599">
          <cell r="A2599">
            <v>0</v>
          </cell>
          <cell r="H2599">
            <v>0</v>
          </cell>
        </row>
        <row r="2600">
          <cell r="A2600">
            <v>0</v>
          </cell>
          <cell r="H2600">
            <v>0</v>
          </cell>
        </row>
        <row r="2601">
          <cell r="A2601" t="str">
            <v>13-01-650</v>
          </cell>
          <cell r="H2601">
            <v>1531773</v>
          </cell>
        </row>
        <row r="2602">
          <cell r="A2602" t="str">
            <v>13-01-650</v>
          </cell>
          <cell r="H2602">
            <v>1500000</v>
          </cell>
        </row>
        <row r="2603">
          <cell r="A2603" t="str">
            <v>13-01-650</v>
          </cell>
          <cell r="H2603">
            <v>20318</v>
          </cell>
        </row>
        <row r="2604">
          <cell r="A2604" t="str">
            <v>13-01-650</v>
          </cell>
          <cell r="H2604">
            <v>10160</v>
          </cell>
        </row>
        <row r="2605">
          <cell r="A2605" t="str">
            <v>13-01-650</v>
          </cell>
          <cell r="H2605">
            <v>380</v>
          </cell>
        </row>
        <row r="2606">
          <cell r="A2606" t="str">
            <v>13-01-650</v>
          </cell>
          <cell r="H2606">
            <v>915</v>
          </cell>
        </row>
        <row r="2607">
          <cell r="A2607">
            <v>0</v>
          </cell>
          <cell r="H2607">
            <v>0</v>
          </cell>
        </row>
        <row r="2608">
          <cell r="A2608">
            <v>0</v>
          </cell>
          <cell r="H2608">
            <v>0</v>
          </cell>
        </row>
        <row r="2609">
          <cell r="A2609" t="str">
            <v>13-01-660</v>
          </cell>
          <cell r="H2609">
            <v>3231773</v>
          </cell>
        </row>
        <row r="2610">
          <cell r="A2610" t="str">
            <v>13-01-660</v>
          </cell>
          <cell r="H2610">
            <v>3200000</v>
          </cell>
        </row>
        <row r="2611">
          <cell r="A2611" t="str">
            <v>13-01-660</v>
          </cell>
          <cell r="H2611">
            <v>20318</v>
          </cell>
        </row>
        <row r="2612">
          <cell r="A2612" t="str">
            <v>13-01-660</v>
          </cell>
          <cell r="H2612">
            <v>10160</v>
          </cell>
        </row>
        <row r="2613">
          <cell r="A2613" t="str">
            <v>13-01-660</v>
          </cell>
          <cell r="H2613">
            <v>380</v>
          </cell>
        </row>
        <row r="2614">
          <cell r="A2614" t="str">
            <v>13-01-660</v>
          </cell>
          <cell r="H2614">
            <v>915</v>
          </cell>
        </row>
        <row r="2615">
          <cell r="A2615">
            <v>0</v>
          </cell>
          <cell r="H2615">
            <v>0</v>
          </cell>
        </row>
        <row r="2616">
          <cell r="A2616">
            <v>0</v>
          </cell>
          <cell r="H2616">
            <v>0</v>
          </cell>
        </row>
        <row r="2617">
          <cell r="A2617" t="str">
            <v>13-01-670</v>
          </cell>
          <cell r="H2617">
            <v>3131773</v>
          </cell>
        </row>
        <row r="2618">
          <cell r="A2618" t="str">
            <v>13-01-670</v>
          </cell>
          <cell r="H2618">
            <v>3100000</v>
          </cell>
        </row>
        <row r="2619">
          <cell r="A2619" t="str">
            <v>13-01-670</v>
          </cell>
          <cell r="H2619">
            <v>20318</v>
          </cell>
        </row>
        <row r="2620">
          <cell r="A2620" t="str">
            <v>13-01-670</v>
          </cell>
          <cell r="H2620">
            <v>10160</v>
          </cell>
        </row>
        <row r="2621">
          <cell r="A2621" t="str">
            <v>13-01-670</v>
          </cell>
          <cell r="H2621">
            <v>380</v>
          </cell>
        </row>
        <row r="2622">
          <cell r="A2622" t="str">
            <v>13-01-670</v>
          </cell>
          <cell r="H2622">
            <v>915</v>
          </cell>
        </row>
        <row r="2623">
          <cell r="A2623">
            <v>0</v>
          </cell>
          <cell r="H2623">
            <v>0</v>
          </cell>
        </row>
        <row r="2624">
          <cell r="A2624">
            <v>0</v>
          </cell>
          <cell r="H2624">
            <v>0</v>
          </cell>
        </row>
        <row r="2625">
          <cell r="A2625" t="str">
            <v>13-01-680</v>
          </cell>
          <cell r="H2625">
            <v>881773</v>
          </cell>
        </row>
        <row r="2626">
          <cell r="A2626" t="str">
            <v>13-01-680</v>
          </cell>
          <cell r="H2626">
            <v>850000</v>
          </cell>
        </row>
        <row r="2627">
          <cell r="A2627" t="str">
            <v>13-01-680</v>
          </cell>
          <cell r="H2627">
            <v>20318</v>
          </cell>
        </row>
        <row r="2628">
          <cell r="A2628" t="str">
            <v>13-01-680</v>
          </cell>
          <cell r="H2628">
            <v>10160</v>
          </cell>
        </row>
        <row r="2629">
          <cell r="A2629" t="str">
            <v>13-01-680</v>
          </cell>
          <cell r="H2629">
            <v>380</v>
          </cell>
        </row>
        <row r="2630">
          <cell r="A2630" t="str">
            <v>13-01-680</v>
          </cell>
          <cell r="H2630">
            <v>915</v>
          </cell>
        </row>
        <row r="2631">
          <cell r="A2631">
            <v>0</v>
          </cell>
          <cell r="H2631">
            <v>0</v>
          </cell>
        </row>
        <row r="2632">
          <cell r="A2632">
            <v>0</v>
          </cell>
          <cell r="H2632">
            <v>0</v>
          </cell>
        </row>
        <row r="2633">
          <cell r="A2633" t="str">
            <v>13-01-700</v>
          </cell>
          <cell r="H2633">
            <v>1281773</v>
          </cell>
        </row>
        <row r="2634">
          <cell r="A2634" t="str">
            <v>13-01-700</v>
          </cell>
          <cell r="H2634">
            <v>1250000</v>
          </cell>
        </row>
        <row r="2635">
          <cell r="A2635" t="str">
            <v>13-01-700</v>
          </cell>
          <cell r="H2635">
            <v>20318</v>
          </cell>
        </row>
        <row r="2636">
          <cell r="A2636" t="str">
            <v>13-01-700</v>
          </cell>
          <cell r="H2636">
            <v>10160</v>
          </cell>
        </row>
        <row r="2637">
          <cell r="A2637" t="str">
            <v>13-01-700</v>
          </cell>
          <cell r="H2637">
            <v>380</v>
          </cell>
        </row>
        <row r="2638">
          <cell r="A2638" t="str">
            <v>13-01-700</v>
          </cell>
          <cell r="H2638">
            <v>915</v>
          </cell>
        </row>
        <row r="2639">
          <cell r="A2639">
            <v>0</v>
          </cell>
          <cell r="H2639">
            <v>0</v>
          </cell>
        </row>
        <row r="2640">
          <cell r="A2640">
            <v>0</v>
          </cell>
          <cell r="H2640">
            <v>0</v>
          </cell>
        </row>
        <row r="2641">
          <cell r="A2641" t="str">
            <v>13-01-710</v>
          </cell>
          <cell r="H2641">
            <v>1781773</v>
          </cell>
        </row>
        <row r="2642">
          <cell r="A2642" t="str">
            <v>13-01-710</v>
          </cell>
          <cell r="H2642">
            <v>1750000</v>
          </cell>
        </row>
        <row r="2643">
          <cell r="A2643" t="str">
            <v>13-01-710</v>
          </cell>
          <cell r="H2643">
            <v>20318</v>
          </cell>
        </row>
        <row r="2644">
          <cell r="A2644" t="str">
            <v>13-01-710</v>
          </cell>
          <cell r="H2644">
            <v>10160</v>
          </cell>
        </row>
        <row r="2645">
          <cell r="A2645" t="str">
            <v>13-01-710</v>
          </cell>
          <cell r="H2645">
            <v>380</v>
          </cell>
        </row>
        <row r="2646">
          <cell r="A2646" t="str">
            <v>13-01-710</v>
          </cell>
          <cell r="H2646">
            <v>915</v>
          </cell>
        </row>
        <row r="2647">
          <cell r="A2647">
            <v>0</v>
          </cell>
          <cell r="H2647">
            <v>0</v>
          </cell>
        </row>
        <row r="2648">
          <cell r="A2648">
            <v>0</v>
          </cell>
          <cell r="H2648">
            <v>0</v>
          </cell>
        </row>
        <row r="2649">
          <cell r="A2649" t="str">
            <v>13-01-900</v>
          </cell>
          <cell r="H2649">
            <v>523160</v>
          </cell>
        </row>
        <row r="2650">
          <cell r="A2650" t="str">
            <v>13-01-900</v>
          </cell>
          <cell r="H2650">
            <v>523160</v>
          </cell>
        </row>
        <row r="2651">
          <cell r="A2651" t="str">
            <v>13-01-900</v>
          </cell>
          <cell r="H2651">
            <v>0</v>
          </cell>
        </row>
        <row r="2652">
          <cell r="A2652" t="str">
            <v>13-01-900</v>
          </cell>
          <cell r="H2652">
            <v>0</v>
          </cell>
        </row>
        <row r="2653">
          <cell r="A2653">
            <v>0</v>
          </cell>
          <cell r="H2653">
            <v>0</v>
          </cell>
        </row>
        <row r="2654">
          <cell r="A2654">
            <v>0</v>
          </cell>
          <cell r="H2654">
            <v>0</v>
          </cell>
        </row>
        <row r="2655">
          <cell r="A2655" t="str">
            <v>13-02-010</v>
          </cell>
          <cell r="H2655">
            <v>109909</v>
          </cell>
        </row>
        <row r="2656">
          <cell r="A2656" t="str">
            <v>13-02-010</v>
          </cell>
          <cell r="H2656">
            <v>77600</v>
          </cell>
        </row>
        <row r="2657">
          <cell r="A2657" t="str">
            <v>13-02-010</v>
          </cell>
          <cell r="H2657">
            <v>30992</v>
          </cell>
        </row>
        <row r="2658">
          <cell r="A2658" t="str">
            <v>13-02-010</v>
          </cell>
          <cell r="H2658">
            <v>387</v>
          </cell>
        </row>
        <row r="2659">
          <cell r="A2659" t="str">
            <v>13-02-010</v>
          </cell>
          <cell r="H2659">
            <v>930</v>
          </cell>
        </row>
        <row r="2660">
          <cell r="A2660">
            <v>0</v>
          </cell>
          <cell r="H2660">
            <v>0</v>
          </cell>
        </row>
        <row r="2661">
          <cell r="A2661">
            <v>0</v>
          </cell>
          <cell r="H2661">
            <v>0</v>
          </cell>
        </row>
        <row r="2662">
          <cell r="A2662" t="str">
            <v>13-02-020</v>
          </cell>
          <cell r="H2662">
            <v>375509</v>
          </cell>
        </row>
        <row r="2663">
          <cell r="A2663" t="str">
            <v>13-02-020</v>
          </cell>
          <cell r="H2663">
            <v>343200</v>
          </cell>
        </row>
        <row r="2664">
          <cell r="A2664" t="str">
            <v>13-02-020</v>
          </cell>
          <cell r="H2664">
            <v>30992</v>
          </cell>
        </row>
        <row r="2665">
          <cell r="A2665" t="str">
            <v>13-02-020</v>
          </cell>
          <cell r="H2665">
            <v>387</v>
          </cell>
        </row>
        <row r="2666">
          <cell r="A2666" t="str">
            <v>13-02-020</v>
          </cell>
          <cell r="H2666">
            <v>930</v>
          </cell>
        </row>
        <row r="2667">
          <cell r="A2667">
            <v>0</v>
          </cell>
          <cell r="H2667">
            <v>0</v>
          </cell>
        </row>
        <row r="2668">
          <cell r="A2668">
            <v>0</v>
          </cell>
          <cell r="H2668">
            <v>0</v>
          </cell>
        </row>
        <row r="2669">
          <cell r="A2669" t="str">
            <v>13-02-025</v>
          </cell>
          <cell r="H2669">
            <v>186509</v>
          </cell>
        </row>
        <row r="2670">
          <cell r="A2670" t="str">
            <v>13-02-025</v>
          </cell>
          <cell r="H2670">
            <v>154200</v>
          </cell>
        </row>
        <row r="2671">
          <cell r="A2671" t="str">
            <v>13-02-025</v>
          </cell>
          <cell r="H2671">
            <v>30992</v>
          </cell>
        </row>
        <row r="2672">
          <cell r="A2672" t="str">
            <v>13-02-025</v>
          </cell>
          <cell r="H2672">
            <v>387</v>
          </cell>
        </row>
        <row r="2673">
          <cell r="A2673" t="str">
            <v>13-02-025</v>
          </cell>
          <cell r="H2673">
            <v>930</v>
          </cell>
        </row>
        <row r="2674">
          <cell r="A2674">
            <v>0</v>
          </cell>
          <cell r="H2674">
            <v>0</v>
          </cell>
        </row>
        <row r="2675">
          <cell r="A2675">
            <v>0</v>
          </cell>
          <cell r="H2675">
            <v>0</v>
          </cell>
        </row>
        <row r="2676">
          <cell r="A2676" t="str">
            <v>13-02-030</v>
          </cell>
          <cell r="H2676">
            <v>177210</v>
          </cell>
        </row>
        <row r="2677">
          <cell r="A2677" t="str">
            <v>13-02-030</v>
          </cell>
          <cell r="H2677">
            <v>144901</v>
          </cell>
        </row>
        <row r="2678">
          <cell r="A2678" t="str">
            <v>13-02-030</v>
          </cell>
          <cell r="H2678">
            <v>30992</v>
          </cell>
        </row>
        <row r="2679">
          <cell r="A2679" t="str">
            <v>13-02-030</v>
          </cell>
          <cell r="H2679">
            <v>387</v>
          </cell>
        </row>
        <row r="2680">
          <cell r="A2680" t="str">
            <v>13-02-030</v>
          </cell>
          <cell r="H2680">
            <v>930</v>
          </cell>
        </row>
        <row r="2681">
          <cell r="A2681">
            <v>0</v>
          </cell>
          <cell r="H2681">
            <v>0</v>
          </cell>
        </row>
        <row r="2682">
          <cell r="A2682">
            <v>0</v>
          </cell>
          <cell r="H2682">
            <v>0</v>
          </cell>
        </row>
        <row r="2683">
          <cell r="A2683" t="str">
            <v>13-02-120</v>
          </cell>
          <cell r="H2683">
            <v>728866</v>
          </cell>
        </row>
        <row r="2684">
          <cell r="A2684" t="str">
            <v>13-02-120</v>
          </cell>
          <cell r="H2684">
            <v>696557</v>
          </cell>
        </row>
        <row r="2685">
          <cell r="A2685" t="str">
            <v>13-02-120</v>
          </cell>
          <cell r="H2685">
            <v>30992</v>
          </cell>
        </row>
        <row r="2686">
          <cell r="A2686" t="str">
            <v>13-02-120</v>
          </cell>
          <cell r="H2686">
            <v>387</v>
          </cell>
        </row>
        <row r="2687">
          <cell r="A2687" t="str">
            <v>13-02-120</v>
          </cell>
          <cell r="H2687">
            <v>930</v>
          </cell>
        </row>
        <row r="2688">
          <cell r="A2688">
            <v>0</v>
          </cell>
          <cell r="H2688">
            <v>0</v>
          </cell>
        </row>
        <row r="2689">
          <cell r="A2689">
            <v>0</v>
          </cell>
          <cell r="H2689">
            <v>0</v>
          </cell>
        </row>
        <row r="2690">
          <cell r="A2690" t="str">
            <v>13-02-130</v>
          </cell>
          <cell r="H2690">
            <v>202690</v>
          </cell>
        </row>
        <row r="2691">
          <cell r="A2691" t="str">
            <v>13-02-130</v>
          </cell>
          <cell r="H2691">
            <v>170381</v>
          </cell>
        </row>
        <row r="2692">
          <cell r="A2692" t="str">
            <v>13-02-130</v>
          </cell>
          <cell r="H2692">
            <v>30992</v>
          </cell>
        </row>
        <row r="2693">
          <cell r="A2693" t="str">
            <v>13-02-130</v>
          </cell>
          <cell r="H2693">
            <v>387</v>
          </cell>
        </row>
        <row r="2694">
          <cell r="A2694" t="str">
            <v>13-02-130</v>
          </cell>
          <cell r="H2694">
            <v>930</v>
          </cell>
        </row>
        <row r="2695">
          <cell r="A2695">
            <v>0</v>
          </cell>
          <cell r="H2695">
            <v>0</v>
          </cell>
        </row>
        <row r="2696">
          <cell r="A2696">
            <v>0</v>
          </cell>
          <cell r="H2696">
            <v>0</v>
          </cell>
        </row>
        <row r="2697">
          <cell r="A2697" t="str">
            <v>13-02-200</v>
          </cell>
          <cell r="H2697">
            <v>18843</v>
          </cell>
        </row>
        <row r="2698">
          <cell r="A2698" t="str">
            <v>13-02-200</v>
          </cell>
          <cell r="H2698">
            <v>13836</v>
          </cell>
        </row>
        <row r="2699">
          <cell r="A2699" t="str">
            <v>13-02-200</v>
          </cell>
          <cell r="H2699">
            <v>184</v>
          </cell>
        </row>
        <row r="2700">
          <cell r="A2700" t="str">
            <v>13-02-200</v>
          </cell>
          <cell r="H2700">
            <v>268</v>
          </cell>
        </row>
        <row r="2701">
          <cell r="A2701" t="str">
            <v>13-02-200</v>
          </cell>
          <cell r="H2701">
            <v>4368</v>
          </cell>
        </row>
        <row r="2702">
          <cell r="A2702" t="str">
            <v>13-02-200</v>
          </cell>
          <cell r="H2702">
            <v>55</v>
          </cell>
        </row>
        <row r="2703">
          <cell r="A2703" t="str">
            <v>13-02-200</v>
          </cell>
          <cell r="H2703">
            <v>132</v>
          </cell>
        </row>
        <row r="2704">
          <cell r="A2704">
            <v>0</v>
          </cell>
          <cell r="H2704">
            <v>0</v>
          </cell>
        </row>
        <row r="2705">
          <cell r="A2705">
            <v>0</v>
          </cell>
          <cell r="H2705">
            <v>0</v>
          </cell>
        </row>
        <row r="2706">
          <cell r="A2706" t="str">
            <v>13-02-300</v>
          </cell>
          <cell r="H2706">
            <v>97899</v>
          </cell>
        </row>
        <row r="2707">
          <cell r="A2707" t="str">
            <v>13-02-300</v>
          </cell>
          <cell r="H2707">
            <v>54868</v>
          </cell>
        </row>
        <row r="2708">
          <cell r="A2708" t="str">
            <v>13-02-300</v>
          </cell>
          <cell r="H2708">
            <v>668</v>
          </cell>
        </row>
        <row r="2709">
          <cell r="A2709" t="str">
            <v>13-02-300</v>
          </cell>
          <cell r="H2709">
            <v>40636</v>
          </cell>
        </row>
        <row r="2710">
          <cell r="A2710" t="str">
            <v>13-02-300</v>
          </cell>
          <cell r="H2710">
            <v>507</v>
          </cell>
        </row>
        <row r="2711">
          <cell r="A2711" t="str">
            <v>13-02-300</v>
          </cell>
          <cell r="H2711">
            <v>1220</v>
          </cell>
        </row>
        <row r="2712">
          <cell r="A2712">
            <v>0</v>
          </cell>
          <cell r="H2712">
            <v>0</v>
          </cell>
        </row>
        <row r="2713">
          <cell r="A2713">
            <v>0</v>
          </cell>
          <cell r="H2713">
            <v>0</v>
          </cell>
        </row>
        <row r="2714">
          <cell r="A2714" t="str">
            <v>13-02-310</v>
          </cell>
          <cell r="H2714">
            <v>97899</v>
          </cell>
        </row>
        <row r="2715">
          <cell r="A2715" t="str">
            <v>13-02-310</v>
          </cell>
          <cell r="H2715">
            <v>54868</v>
          </cell>
        </row>
        <row r="2716">
          <cell r="A2716" t="str">
            <v>13-02-310</v>
          </cell>
          <cell r="H2716">
            <v>668</v>
          </cell>
        </row>
        <row r="2717">
          <cell r="A2717" t="str">
            <v>13-02-310</v>
          </cell>
          <cell r="H2717">
            <v>40636</v>
          </cell>
        </row>
        <row r="2718">
          <cell r="A2718" t="str">
            <v>13-02-310</v>
          </cell>
          <cell r="H2718">
            <v>507</v>
          </cell>
        </row>
        <row r="2719">
          <cell r="A2719" t="str">
            <v>13-02-310</v>
          </cell>
          <cell r="H2719">
            <v>1220</v>
          </cell>
        </row>
        <row r="2720">
          <cell r="A2720">
            <v>0</v>
          </cell>
          <cell r="H2720">
            <v>0</v>
          </cell>
        </row>
        <row r="2721">
          <cell r="A2721">
            <v>0</v>
          </cell>
          <cell r="H2721">
            <v>0</v>
          </cell>
        </row>
        <row r="2722">
          <cell r="A2722" t="str">
            <v>13-02-400</v>
          </cell>
          <cell r="H2722">
            <v>542915</v>
          </cell>
        </row>
        <row r="2723">
          <cell r="A2723" t="str">
            <v>13-02-400</v>
          </cell>
          <cell r="H2723">
            <v>507079</v>
          </cell>
        </row>
        <row r="2724">
          <cell r="A2724" t="str">
            <v>13-02-400</v>
          </cell>
          <cell r="H2724">
            <v>10113</v>
          </cell>
        </row>
        <row r="2725">
          <cell r="A2725" t="str">
            <v>13-02-400</v>
          </cell>
          <cell r="H2725">
            <v>3851</v>
          </cell>
        </row>
        <row r="2726">
          <cell r="A2726" t="str">
            <v>13-02-400</v>
          </cell>
          <cell r="H2726">
            <v>17793</v>
          </cell>
        </row>
        <row r="2727">
          <cell r="A2727" t="str">
            <v>13-02-400</v>
          </cell>
          <cell r="H2727">
            <v>3159</v>
          </cell>
        </row>
        <row r="2728">
          <cell r="A2728" t="str">
            <v>13-02-400</v>
          </cell>
          <cell r="H2728">
            <v>270</v>
          </cell>
        </row>
        <row r="2729">
          <cell r="A2729" t="str">
            <v>13-02-400</v>
          </cell>
          <cell r="H2729">
            <v>650</v>
          </cell>
        </row>
        <row r="2730">
          <cell r="A2730">
            <v>0</v>
          </cell>
          <cell r="H2730">
            <v>0</v>
          </cell>
        </row>
        <row r="2731">
          <cell r="A2731">
            <v>0</v>
          </cell>
          <cell r="H2731">
            <v>0</v>
          </cell>
        </row>
        <row r="2732">
          <cell r="A2732" t="str">
            <v>13-02-500</v>
          </cell>
          <cell r="H2732">
            <v>404215</v>
          </cell>
        </row>
        <row r="2733">
          <cell r="A2733" t="str">
            <v>13-02-500</v>
          </cell>
          <cell r="H2733">
            <v>400200</v>
          </cell>
        </row>
        <row r="2734">
          <cell r="A2734" t="str">
            <v>13-02-500</v>
          </cell>
          <cell r="H2734">
            <v>3851</v>
          </cell>
        </row>
        <row r="2735">
          <cell r="A2735" t="str">
            <v>13-02-500</v>
          </cell>
          <cell r="H2735">
            <v>48</v>
          </cell>
        </row>
        <row r="2736">
          <cell r="A2736" t="str">
            <v>13-02-500</v>
          </cell>
          <cell r="H2736">
            <v>116</v>
          </cell>
        </row>
        <row r="2737">
          <cell r="A2737">
            <v>0</v>
          </cell>
          <cell r="H2737">
            <v>0</v>
          </cell>
        </row>
        <row r="2738">
          <cell r="A2738">
            <v>0</v>
          </cell>
          <cell r="H2738">
            <v>0</v>
          </cell>
        </row>
        <row r="2739">
          <cell r="A2739" t="str">
            <v>13-03-010</v>
          </cell>
          <cell r="H2739">
            <v>800222</v>
          </cell>
        </row>
        <row r="2740">
          <cell r="A2740" t="str">
            <v>13-03-010</v>
          </cell>
          <cell r="H2740">
            <v>732862</v>
          </cell>
        </row>
        <row r="2741">
          <cell r="A2741" t="str">
            <v>13-03-010</v>
          </cell>
          <cell r="H2741">
            <v>49575</v>
          </cell>
        </row>
        <row r="2742">
          <cell r="A2742" t="str">
            <v>13-03-010</v>
          </cell>
          <cell r="H2742">
            <v>920</v>
          </cell>
        </row>
        <row r="2743">
          <cell r="A2743" t="str">
            <v>13-03-010</v>
          </cell>
          <cell r="H2743">
            <v>310</v>
          </cell>
        </row>
        <row r="2744">
          <cell r="A2744" t="str">
            <v>13-03-010</v>
          </cell>
          <cell r="H2744">
            <v>668</v>
          </cell>
        </row>
        <row r="2745">
          <cell r="A2745" t="str">
            <v>13-03-010</v>
          </cell>
          <cell r="H2745">
            <v>10159</v>
          </cell>
        </row>
        <row r="2746">
          <cell r="A2746" t="str">
            <v>13-03-010</v>
          </cell>
          <cell r="H2746">
            <v>5080</v>
          </cell>
        </row>
        <row r="2747">
          <cell r="A2747" t="str">
            <v>13-03-010</v>
          </cell>
          <cell r="H2747">
            <v>190</v>
          </cell>
        </row>
        <row r="2748">
          <cell r="A2748" t="str">
            <v>13-03-010</v>
          </cell>
          <cell r="H2748">
            <v>458</v>
          </cell>
        </row>
        <row r="2749">
          <cell r="A2749">
            <v>0</v>
          </cell>
          <cell r="H2749">
            <v>0</v>
          </cell>
        </row>
        <row r="2750">
          <cell r="A2750">
            <v>0</v>
          </cell>
          <cell r="H2750">
            <v>0</v>
          </cell>
        </row>
        <row r="2751">
          <cell r="A2751" t="str">
            <v>13-03-040</v>
          </cell>
          <cell r="H2751">
            <v>837133</v>
          </cell>
        </row>
        <row r="2752">
          <cell r="A2752" t="str">
            <v>13-03-040</v>
          </cell>
          <cell r="H2752">
            <v>753577</v>
          </cell>
        </row>
        <row r="2753">
          <cell r="A2753" t="str">
            <v>13-03-040</v>
          </cell>
          <cell r="H2753">
            <v>49575</v>
          </cell>
        </row>
        <row r="2754">
          <cell r="A2754" t="str">
            <v>13-03-040</v>
          </cell>
          <cell r="H2754">
            <v>920</v>
          </cell>
        </row>
        <row r="2755">
          <cell r="A2755" t="str">
            <v>13-03-040</v>
          </cell>
          <cell r="H2755">
            <v>620</v>
          </cell>
        </row>
        <row r="2756">
          <cell r="A2756" t="str">
            <v>13-03-040</v>
          </cell>
          <cell r="H2756">
            <v>668</v>
          </cell>
        </row>
        <row r="2757">
          <cell r="A2757" t="str">
            <v>13-03-040</v>
          </cell>
          <cell r="H2757">
            <v>20318</v>
          </cell>
        </row>
        <row r="2758">
          <cell r="A2758" t="str">
            <v>13-03-040</v>
          </cell>
          <cell r="H2758">
            <v>10160</v>
          </cell>
        </row>
        <row r="2759">
          <cell r="A2759" t="str">
            <v>13-03-040</v>
          </cell>
          <cell r="H2759">
            <v>380</v>
          </cell>
        </row>
        <row r="2760">
          <cell r="A2760" t="str">
            <v>13-03-040</v>
          </cell>
          <cell r="H2760">
            <v>915</v>
          </cell>
        </row>
        <row r="2761">
          <cell r="A2761">
            <v>0</v>
          </cell>
          <cell r="H2761">
            <v>0</v>
          </cell>
        </row>
        <row r="2762">
          <cell r="A2762">
            <v>0</v>
          </cell>
          <cell r="H2762">
            <v>0</v>
          </cell>
        </row>
        <row r="2763">
          <cell r="A2763" t="str">
            <v>13-03-120</v>
          </cell>
          <cell r="H2763">
            <v>825212</v>
          </cell>
        </row>
        <row r="2764">
          <cell r="A2764" t="str">
            <v>13-03-120</v>
          </cell>
          <cell r="H2764">
            <v>772320</v>
          </cell>
        </row>
        <row r="2765">
          <cell r="A2765" t="str">
            <v>13-03-120</v>
          </cell>
          <cell r="H2765">
            <v>9109</v>
          </cell>
        </row>
        <row r="2766">
          <cell r="A2766" t="str">
            <v>13-03-120</v>
          </cell>
          <cell r="H2766">
            <v>9109</v>
          </cell>
        </row>
        <row r="2767">
          <cell r="A2767" t="str">
            <v>13-03-120</v>
          </cell>
          <cell r="H2767">
            <v>2671</v>
          </cell>
        </row>
        <row r="2768">
          <cell r="A2768" t="str">
            <v>13-03-120</v>
          </cell>
          <cell r="H2768">
            <v>230</v>
          </cell>
        </row>
        <row r="2769">
          <cell r="A2769" t="str">
            <v>13-03-120</v>
          </cell>
          <cell r="H2769">
            <v>20318</v>
          </cell>
        </row>
        <row r="2770">
          <cell r="A2770" t="str">
            <v>13-03-120</v>
          </cell>
          <cell r="H2770">
            <v>10160</v>
          </cell>
        </row>
        <row r="2771">
          <cell r="A2771" t="str">
            <v>13-03-120</v>
          </cell>
          <cell r="H2771">
            <v>380</v>
          </cell>
        </row>
        <row r="2772">
          <cell r="A2772" t="str">
            <v>13-03-120</v>
          </cell>
          <cell r="H2772">
            <v>915</v>
          </cell>
        </row>
        <row r="2773">
          <cell r="A2773">
            <v>0</v>
          </cell>
          <cell r="H2773">
            <v>0</v>
          </cell>
        </row>
        <row r="2774">
          <cell r="A2774">
            <v>0</v>
          </cell>
          <cell r="H2774">
            <v>0</v>
          </cell>
        </row>
        <row r="2775">
          <cell r="A2775" t="str">
            <v>13-03-220</v>
          </cell>
          <cell r="H2775">
            <v>554723</v>
          </cell>
        </row>
        <row r="2776">
          <cell r="A2776" t="str">
            <v>13-03-220</v>
          </cell>
          <cell r="H2776">
            <v>249704</v>
          </cell>
        </row>
        <row r="2777">
          <cell r="A2777" t="str">
            <v>13-03-220</v>
          </cell>
          <cell r="H2777">
            <v>53053</v>
          </cell>
        </row>
        <row r="2778">
          <cell r="A2778" t="str">
            <v>13-03-220</v>
          </cell>
          <cell r="H2778">
            <v>144016</v>
          </cell>
        </row>
        <row r="2779">
          <cell r="A2779" t="str">
            <v>13-03-220</v>
          </cell>
          <cell r="H2779">
            <v>4500</v>
          </cell>
        </row>
        <row r="2780">
          <cell r="A2780" t="str">
            <v>13-03-220</v>
          </cell>
          <cell r="H2780">
            <v>37004</v>
          </cell>
        </row>
        <row r="2781">
          <cell r="A2781" t="str">
            <v>13-03-220</v>
          </cell>
          <cell r="H2781">
            <v>2671</v>
          </cell>
        </row>
        <row r="2782">
          <cell r="A2782" t="str">
            <v>13-03-220</v>
          </cell>
          <cell r="H2782">
            <v>230</v>
          </cell>
        </row>
        <row r="2783">
          <cell r="A2783" t="str">
            <v>13-03-220</v>
          </cell>
          <cell r="H2783">
            <v>40636</v>
          </cell>
        </row>
        <row r="2784">
          <cell r="A2784" t="str">
            <v>13-03-220</v>
          </cell>
          <cell r="H2784">
            <v>20320</v>
          </cell>
        </row>
        <row r="2785">
          <cell r="A2785" t="str">
            <v>13-03-220</v>
          </cell>
          <cell r="H2785">
            <v>760</v>
          </cell>
        </row>
        <row r="2786">
          <cell r="A2786" t="str">
            <v>13-03-220</v>
          </cell>
          <cell r="H2786">
            <v>1829</v>
          </cell>
        </row>
        <row r="2787">
          <cell r="A2787">
            <v>0</v>
          </cell>
          <cell r="H2787">
            <v>0</v>
          </cell>
        </row>
        <row r="2788">
          <cell r="A2788">
            <v>0</v>
          </cell>
          <cell r="H2788">
            <v>0</v>
          </cell>
        </row>
        <row r="2789">
          <cell r="A2789" t="str">
            <v>13-03-250</v>
          </cell>
          <cell r="H2789">
            <v>144618</v>
          </cell>
        </row>
        <row r="2790">
          <cell r="A2790" t="str">
            <v>13-03-250</v>
          </cell>
          <cell r="H2790">
            <v>109944</v>
          </cell>
        </row>
        <row r="2791">
          <cell r="A2791" t="str">
            <v>13-03-250</v>
          </cell>
          <cell r="H2791">
            <v>2671</v>
          </cell>
        </row>
        <row r="2792">
          <cell r="A2792" t="str">
            <v>13-03-250</v>
          </cell>
          <cell r="H2792">
            <v>230</v>
          </cell>
        </row>
        <row r="2793">
          <cell r="A2793" t="str">
            <v>13-03-250</v>
          </cell>
          <cell r="H2793">
            <v>20318</v>
          </cell>
        </row>
        <row r="2794">
          <cell r="A2794" t="str">
            <v>13-03-250</v>
          </cell>
          <cell r="H2794">
            <v>10160</v>
          </cell>
        </row>
        <row r="2795">
          <cell r="A2795" t="str">
            <v>13-03-250</v>
          </cell>
          <cell r="H2795">
            <v>380</v>
          </cell>
        </row>
        <row r="2796">
          <cell r="A2796" t="str">
            <v>13-03-250</v>
          </cell>
          <cell r="H2796">
            <v>915</v>
          </cell>
        </row>
        <row r="2797">
          <cell r="A2797">
            <v>0</v>
          </cell>
          <cell r="H2797">
            <v>0</v>
          </cell>
        </row>
        <row r="2798">
          <cell r="A2798">
            <v>0</v>
          </cell>
          <cell r="H2798">
            <v>0</v>
          </cell>
        </row>
        <row r="2799">
          <cell r="A2799" t="str">
            <v>13-04-200</v>
          </cell>
          <cell r="H2799">
            <v>235987</v>
          </cell>
        </row>
        <row r="2800">
          <cell r="A2800" t="str">
            <v>13-04-200</v>
          </cell>
          <cell r="H2800">
            <v>166900</v>
          </cell>
        </row>
        <row r="2801">
          <cell r="A2801" t="str">
            <v>13-04-200</v>
          </cell>
          <cell r="H2801">
            <v>37004</v>
          </cell>
        </row>
        <row r="2802">
          <cell r="A2802" t="str">
            <v>13-04-200</v>
          </cell>
          <cell r="H2802">
            <v>310</v>
          </cell>
        </row>
        <row r="2803">
          <cell r="A2803" t="str">
            <v>13-04-200</v>
          </cell>
          <cell r="H2803">
            <v>10160</v>
          </cell>
        </row>
        <row r="2804">
          <cell r="A2804" t="str">
            <v>13-04-200</v>
          </cell>
          <cell r="H2804">
            <v>20318</v>
          </cell>
        </row>
        <row r="2805">
          <cell r="A2805" t="str">
            <v>13-04-200</v>
          </cell>
          <cell r="H2805">
            <v>380</v>
          </cell>
        </row>
        <row r="2806">
          <cell r="A2806" t="str">
            <v>13-04-200</v>
          </cell>
          <cell r="H2806">
            <v>915</v>
          </cell>
        </row>
        <row r="2807">
          <cell r="A2807">
            <v>0</v>
          </cell>
          <cell r="H2807">
            <v>0</v>
          </cell>
        </row>
        <row r="2808">
          <cell r="A2808">
            <v>0</v>
          </cell>
          <cell r="H2808">
            <v>0</v>
          </cell>
        </row>
        <row r="2809">
          <cell r="A2809" t="str">
            <v>13-04-210</v>
          </cell>
          <cell r="H2809">
            <v>602687</v>
          </cell>
        </row>
        <row r="2810">
          <cell r="A2810" t="str">
            <v>13-04-210</v>
          </cell>
          <cell r="H2810">
            <v>533600</v>
          </cell>
        </row>
        <row r="2811">
          <cell r="A2811" t="str">
            <v>13-04-210</v>
          </cell>
          <cell r="H2811">
            <v>37004</v>
          </cell>
        </row>
        <row r="2812">
          <cell r="A2812" t="str">
            <v>13-04-210</v>
          </cell>
          <cell r="H2812">
            <v>310</v>
          </cell>
        </row>
        <row r="2813">
          <cell r="A2813" t="str">
            <v>13-04-210</v>
          </cell>
          <cell r="H2813">
            <v>10160</v>
          </cell>
        </row>
        <row r="2814">
          <cell r="A2814" t="str">
            <v>13-04-210</v>
          </cell>
          <cell r="H2814">
            <v>20318</v>
          </cell>
        </row>
        <row r="2815">
          <cell r="A2815" t="str">
            <v>13-04-210</v>
          </cell>
          <cell r="H2815">
            <v>380</v>
          </cell>
        </row>
        <row r="2816">
          <cell r="A2816" t="str">
            <v>13-04-210</v>
          </cell>
          <cell r="H2816">
            <v>915</v>
          </cell>
        </row>
        <row r="2817">
          <cell r="A2817">
            <v>0</v>
          </cell>
          <cell r="H2817">
            <v>0</v>
          </cell>
        </row>
        <row r="2818">
          <cell r="A2818">
            <v>0</v>
          </cell>
          <cell r="H2818">
            <v>0</v>
          </cell>
        </row>
        <row r="2819">
          <cell r="A2819" t="str">
            <v>13-04-220</v>
          </cell>
          <cell r="H2819">
            <v>181953</v>
          </cell>
        </row>
        <row r="2820">
          <cell r="A2820" t="str">
            <v>13-04-220</v>
          </cell>
          <cell r="H2820">
            <v>128752</v>
          </cell>
        </row>
        <row r="2821">
          <cell r="A2821" t="str">
            <v>13-04-220</v>
          </cell>
          <cell r="H2821">
            <v>37004</v>
          </cell>
        </row>
        <row r="2822">
          <cell r="A2822" t="str">
            <v>13-04-220</v>
          </cell>
          <cell r="H2822">
            <v>310</v>
          </cell>
        </row>
        <row r="2823">
          <cell r="A2823" t="str">
            <v>13-04-220</v>
          </cell>
          <cell r="H2823">
            <v>5080</v>
          </cell>
        </row>
        <row r="2824">
          <cell r="A2824" t="str">
            <v>13-04-220</v>
          </cell>
          <cell r="H2824">
            <v>10159</v>
          </cell>
        </row>
        <row r="2825">
          <cell r="A2825" t="str">
            <v>13-04-220</v>
          </cell>
          <cell r="H2825">
            <v>190</v>
          </cell>
        </row>
        <row r="2826">
          <cell r="A2826" t="str">
            <v>13-04-220</v>
          </cell>
          <cell r="H2826">
            <v>458</v>
          </cell>
        </row>
        <row r="2827">
          <cell r="A2827">
            <v>0</v>
          </cell>
          <cell r="H2827">
            <v>0</v>
          </cell>
        </row>
        <row r="2828">
          <cell r="A2828">
            <v>0</v>
          </cell>
          <cell r="H2828">
            <v>0</v>
          </cell>
        </row>
        <row r="2829">
          <cell r="A2829" t="str">
            <v>13-04-310</v>
          </cell>
          <cell r="H2829">
            <v>175098</v>
          </cell>
        </row>
        <row r="2830">
          <cell r="A2830" t="str">
            <v>13-04-310</v>
          </cell>
          <cell r="H2830">
            <v>158901</v>
          </cell>
        </row>
        <row r="2831">
          <cell r="A2831" t="str">
            <v>13-04-310</v>
          </cell>
          <cell r="H2831">
            <v>310</v>
          </cell>
        </row>
        <row r="2832">
          <cell r="A2832" t="str">
            <v>13-04-310</v>
          </cell>
          <cell r="H2832">
            <v>5080</v>
          </cell>
        </row>
        <row r="2833">
          <cell r="A2833" t="str">
            <v>13-04-310</v>
          </cell>
          <cell r="H2833">
            <v>10159</v>
          </cell>
        </row>
        <row r="2834">
          <cell r="A2834" t="str">
            <v>13-04-310</v>
          </cell>
          <cell r="H2834">
            <v>190</v>
          </cell>
        </row>
        <row r="2835">
          <cell r="A2835" t="str">
            <v>13-04-310</v>
          </cell>
          <cell r="H2835">
            <v>458</v>
          </cell>
        </row>
        <row r="2836">
          <cell r="A2836">
            <v>0</v>
          </cell>
          <cell r="H2836">
            <v>0</v>
          </cell>
        </row>
        <row r="2837">
          <cell r="A2837">
            <v>0</v>
          </cell>
          <cell r="H2837">
            <v>0</v>
          </cell>
        </row>
        <row r="2838">
          <cell r="A2838" t="str">
            <v>13-04-400</v>
          </cell>
          <cell r="H2838">
            <v>153102</v>
          </cell>
        </row>
        <row r="2839">
          <cell r="A2839" t="str">
            <v>13-04-400</v>
          </cell>
          <cell r="H2839">
            <v>99901</v>
          </cell>
        </row>
        <row r="2840">
          <cell r="A2840" t="str">
            <v>13-04-400</v>
          </cell>
          <cell r="H2840">
            <v>37004</v>
          </cell>
        </row>
        <row r="2841">
          <cell r="A2841" t="str">
            <v>13-04-400</v>
          </cell>
          <cell r="H2841">
            <v>310</v>
          </cell>
        </row>
        <row r="2842">
          <cell r="A2842" t="str">
            <v>13-04-400</v>
          </cell>
          <cell r="H2842">
            <v>5080</v>
          </cell>
        </row>
        <row r="2843">
          <cell r="A2843" t="str">
            <v>13-04-400</v>
          </cell>
          <cell r="H2843">
            <v>10159</v>
          </cell>
        </row>
        <row r="2844">
          <cell r="A2844" t="str">
            <v>13-04-400</v>
          </cell>
          <cell r="H2844">
            <v>190</v>
          </cell>
        </row>
        <row r="2845">
          <cell r="A2845" t="str">
            <v>13-04-400</v>
          </cell>
          <cell r="H2845">
            <v>458</v>
          </cell>
        </row>
        <row r="2846">
          <cell r="A2846">
            <v>0</v>
          </cell>
          <cell r="H2846">
            <v>0</v>
          </cell>
        </row>
        <row r="2847">
          <cell r="A2847">
            <v>0</v>
          </cell>
          <cell r="H2847">
            <v>0</v>
          </cell>
        </row>
        <row r="2848">
          <cell r="A2848" t="str">
            <v>13-04-500</v>
          </cell>
          <cell r="H2848">
            <v>35155</v>
          </cell>
        </row>
        <row r="2849">
          <cell r="A2849" t="str">
            <v>13-04-500</v>
          </cell>
          <cell r="H2849">
            <v>26901</v>
          </cell>
        </row>
        <row r="2850">
          <cell r="A2850" t="str">
            <v>13-04-500</v>
          </cell>
          <cell r="H2850">
            <v>310</v>
          </cell>
        </row>
        <row r="2851">
          <cell r="A2851" t="str">
            <v>13-04-500</v>
          </cell>
          <cell r="H2851">
            <v>2540</v>
          </cell>
        </row>
        <row r="2852">
          <cell r="A2852" t="str">
            <v>13-04-500</v>
          </cell>
          <cell r="H2852">
            <v>5080</v>
          </cell>
        </row>
        <row r="2853">
          <cell r="A2853" t="str">
            <v>13-04-500</v>
          </cell>
          <cell r="H2853">
            <v>95</v>
          </cell>
        </row>
        <row r="2854">
          <cell r="A2854" t="str">
            <v>13-04-500</v>
          </cell>
          <cell r="H2854">
            <v>229</v>
          </cell>
        </row>
        <row r="2855">
          <cell r="A2855">
            <v>0</v>
          </cell>
          <cell r="H2855">
            <v>0</v>
          </cell>
        </row>
        <row r="2856">
          <cell r="A2856">
            <v>0</v>
          </cell>
          <cell r="H2856">
            <v>0</v>
          </cell>
        </row>
        <row r="2857">
          <cell r="A2857" t="str">
            <v>16-01-010</v>
          </cell>
          <cell r="H2857">
            <v>105096000</v>
          </cell>
        </row>
        <row r="2858">
          <cell r="A2858" t="str">
            <v>16-01-010</v>
          </cell>
          <cell r="H2858">
            <v>105096000</v>
          </cell>
        </row>
        <row r="2859">
          <cell r="A2859">
            <v>0</v>
          </cell>
          <cell r="H2859">
            <v>0</v>
          </cell>
        </row>
        <row r="2860">
          <cell r="A2860">
            <v>0</v>
          </cell>
          <cell r="H2860">
            <v>0</v>
          </cell>
        </row>
        <row r="2861">
          <cell r="A2861" t="str">
            <v>16-01-020</v>
          </cell>
          <cell r="H2861">
            <v>87348000</v>
          </cell>
        </row>
        <row r="2862">
          <cell r="A2862" t="str">
            <v>16-01-020</v>
          </cell>
          <cell r="H2862">
            <v>87348000</v>
          </cell>
        </row>
        <row r="2863">
          <cell r="A2863">
            <v>0</v>
          </cell>
          <cell r="H2863">
            <v>0</v>
          </cell>
        </row>
        <row r="2864">
          <cell r="A2864">
            <v>0</v>
          </cell>
          <cell r="H2864">
            <v>0</v>
          </cell>
        </row>
        <row r="2865">
          <cell r="A2865" t="str">
            <v>16-01-030</v>
          </cell>
          <cell r="H2865">
            <v>87348000</v>
          </cell>
        </row>
        <row r="2866">
          <cell r="A2866" t="str">
            <v>16-01-030</v>
          </cell>
          <cell r="H2866">
            <v>87348000</v>
          </cell>
        </row>
        <row r="2867">
          <cell r="A2867">
            <v>0</v>
          </cell>
          <cell r="H2867">
            <v>0</v>
          </cell>
        </row>
        <row r="2868">
          <cell r="A2868">
            <v>0</v>
          </cell>
          <cell r="H2868">
            <v>0</v>
          </cell>
        </row>
        <row r="2869">
          <cell r="A2869" t="str">
            <v>16-01-040</v>
          </cell>
          <cell r="H2869">
            <v>87348000</v>
          </cell>
        </row>
        <row r="2870">
          <cell r="A2870" t="str">
            <v>16-01-040</v>
          </cell>
          <cell r="H2870">
            <v>87348000</v>
          </cell>
        </row>
        <row r="2871">
          <cell r="A2871">
            <v>0</v>
          </cell>
          <cell r="H2871">
            <v>0</v>
          </cell>
        </row>
        <row r="2872">
          <cell r="A2872">
            <v>0</v>
          </cell>
          <cell r="H2872">
            <v>0</v>
          </cell>
        </row>
        <row r="2873">
          <cell r="A2873" t="str">
            <v>17-04-005</v>
          </cell>
          <cell r="H2873">
            <v>6000</v>
          </cell>
        </row>
        <row r="2874">
          <cell r="A2874" t="str">
            <v>17-04-005</v>
          </cell>
          <cell r="H2874">
            <v>6000</v>
          </cell>
        </row>
        <row r="2875">
          <cell r="A2875">
            <v>0</v>
          </cell>
          <cell r="H2875">
            <v>0</v>
          </cell>
        </row>
        <row r="2876">
          <cell r="A2876">
            <v>0</v>
          </cell>
          <cell r="H2876">
            <v>0</v>
          </cell>
        </row>
        <row r="2877">
          <cell r="A2877">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row>
        <row r="2">
          <cell r="B2" t="str">
            <v>ITEM</v>
          </cell>
          <cell r="C2" t="str">
            <v>DESCRIPCIÓN</v>
          </cell>
          <cell r="D2" t="str">
            <v>UN</v>
          </cell>
          <cell r="E2" t="str">
            <v>CANT</v>
          </cell>
          <cell r="F2" t="str">
            <v>VR. UNIT</v>
          </cell>
          <cell r="G2" t="str">
            <v>VR. TOTAL</v>
          </cell>
        </row>
        <row r="3">
          <cell r="B3">
            <v>1</v>
          </cell>
          <cell r="C3" t="str">
            <v>EDIFICIO BIENESTAR</v>
          </cell>
        </row>
        <row r="4">
          <cell r="A4" t="str">
            <v>15-01</v>
          </cell>
          <cell r="B4" t="str">
            <v>1.01</v>
          </cell>
          <cell r="C4" t="str">
            <v>ELECTRICAS</v>
          </cell>
        </row>
        <row r="5">
          <cell r="A5" t="str">
            <v>15-01-010</v>
          </cell>
          <cell r="B5" t="str">
            <v>1.01.01</v>
          </cell>
          <cell r="C5" t="str">
            <v>Salida eléctrica para lampara anti humedad ALP-2X54-T5-policarbonato. Incluye tubería EMT, accesorios, alambre según cuadro de cargas y notas en planos, soldadura PVC, caja, no incluye luminaria</v>
          </cell>
          <cell r="D5" t="str">
            <v>UN</v>
          </cell>
          <cell r="E5">
            <v>2</v>
          </cell>
          <cell r="F5">
            <v>77355.791936571855</v>
          </cell>
          <cell r="G5">
            <v>154711.58387314371</v>
          </cell>
        </row>
        <row r="6">
          <cell r="A6" t="str">
            <v>15-01-020</v>
          </cell>
          <cell r="B6" t="str">
            <v>1.01.02</v>
          </cell>
          <cell r="C6" t="str">
            <v>Salida eléctrica para lampara pocket 30X120-2X54-T5 acrilico opal. Incluye tubería EMT, accesorios, alambre según cuadro de cargas y notas en planos, soldadura EMT, caja, no incluye luminaria</v>
          </cell>
          <cell r="D6" t="str">
            <v>UN</v>
          </cell>
          <cell r="E6">
            <v>13</v>
          </cell>
          <cell r="F6">
            <v>77355.791936571855</v>
          </cell>
          <cell r="G6">
            <v>1005625.2951754341</v>
          </cell>
        </row>
        <row r="7">
          <cell r="A7" t="str">
            <v>15-01-030</v>
          </cell>
          <cell r="B7" t="str">
            <v>1.01.03</v>
          </cell>
          <cell r="C7" t="str">
            <v>Salida eléctrica para lampara industrial vertical 2X32W. Incluye tubería EMT, accesorios, alambre según cuadro de cargas y notas en planos, soldadura EMT, caja, no incluye luminaria</v>
          </cell>
          <cell r="D7" t="str">
            <v>UN</v>
          </cell>
          <cell r="E7">
            <v>10</v>
          </cell>
          <cell r="F7">
            <v>77355.791936571855</v>
          </cell>
          <cell r="G7">
            <v>773557.9193657185</v>
          </cell>
        </row>
        <row r="8">
          <cell r="A8" t="str">
            <v>15-01-040</v>
          </cell>
          <cell r="B8" t="str">
            <v>1.01.04</v>
          </cell>
          <cell r="C8" t="str">
            <v>Salida eléctrica para lampara de sobreponer de 30X120-2X54-T5-16C-rejilla semiespecular. Incluye tubería EMT, accesorios, alambre según cuadro de cargas y notas en planos, soldadura EMT, caja, no incluye luminaria</v>
          </cell>
          <cell r="D8" t="str">
            <v>UN</v>
          </cell>
          <cell r="E8">
            <v>43</v>
          </cell>
          <cell r="F8">
            <v>77355.791936571855</v>
          </cell>
          <cell r="G8">
            <v>3326299.0532725896</v>
          </cell>
        </row>
        <row r="9">
          <cell r="A9" t="str">
            <v>15-01-050</v>
          </cell>
          <cell r="B9" t="str">
            <v>1.01.05</v>
          </cell>
          <cell r="C9" t="str">
            <v>Salida eléctrica para lampara cilinder 2X26 / ELECT / UNIV / BAJITO. Incluye tubería EMT, accesorios, alambre según cuadro de cargas y notas en planos, soldadura EMT, caja, no incluye luminaria</v>
          </cell>
          <cell r="D9" t="str">
            <v>UN</v>
          </cell>
          <cell r="E9">
            <v>5</v>
          </cell>
          <cell r="F9">
            <v>77355.791936571855</v>
          </cell>
          <cell r="G9">
            <v>386778.95968285925</v>
          </cell>
        </row>
        <row r="10">
          <cell r="A10" t="str">
            <v>15-01-060</v>
          </cell>
          <cell r="B10" t="str">
            <v>1.01.06</v>
          </cell>
          <cell r="C10" t="str">
            <v>Salida eléctrica para lampara plafon de loza. Incluye tubería EMT, accesorios, alambre según cuadro de cargas y notas en planos, soldadura EMT, caja, no incluye luminaria</v>
          </cell>
          <cell r="D10" t="str">
            <v>UN</v>
          </cell>
          <cell r="E10">
            <v>2</v>
          </cell>
          <cell r="F10">
            <v>77057.091936571844</v>
          </cell>
          <cell r="G10">
            <v>154114.18387314369</v>
          </cell>
        </row>
        <row r="11">
          <cell r="A11" t="str">
            <v>15-01-070</v>
          </cell>
          <cell r="B11" t="str">
            <v>1.01.07</v>
          </cell>
          <cell r="C11" t="str">
            <v>Salida eléctrica para lampara de emergencia. Incluye tubería EMT, accesorios, alambre según cuadro de cargas y notas en planos, soldadura EMT, caja, no incluye luminaria</v>
          </cell>
          <cell r="D11" t="str">
            <v>UN</v>
          </cell>
          <cell r="E11">
            <v>7</v>
          </cell>
          <cell r="F11">
            <v>77355.791936571855</v>
          </cell>
          <cell r="G11">
            <v>541490.54355600302</v>
          </cell>
        </row>
        <row r="12">
          <cell r="A12" t="str">
            <v>15-01-080</v>
          </cell>
          <cell r="B12" t="str">
            <v>1.01.08</v>
          </cell>
          <cell r="C12" t="str">
            <v>Salida eléctrica para toma doble p / t. Incluye tubería EMT, accesorios, alambre según cuadro de cargas y notas en planos, soldadura EMT, caja y aparato.</v>
          </cell>
          <cell r="D12" t="str">
            <v>UN</v>
          </cell>
          <cell r="E12">
            <v>31</v>
          </cell>
          <cell r="F12">
            <v>77355.791936571855</v>
          </cell>
          <cell r="G12">
            <v>2398029.5500337277</v>
          </cell>
        </row>
        <row r="13">
          <cell r="A13" t="str">
            <v>15-01-090</v>
          </cell>
          <cell r="B13" t="str">
            <v>1.01.09</v>
          </cell>
          <cell r="C13" t="str">
            <v>Salida eléctrica para toma trifilar, Incluye tubería EMT, accesorios, alambre según cuadro de cargas y notas en planos, soldadura EMT, caja y aparato.</v>
          </cell>
          <cell r="D13" t="str">
            <v>UN</v>
          </cell>
          <cell r="E13">
            <v>1</v>
          </cell>
          <cell r="F13">
            <v>83628.491936571852</v>
          </cell>
          <cell r="G13">
            <v>83628.491936571852</v>
          </cell>
        </row>
        <row r="14">
          <cell r="A14" t="str">
            <v>15-01-100</v>
          </cell>
          <cell r="B14" t="str">
            <v>1.01.10</v>
          </cell>
          <cell r="C14" t="str">
            <v>Salida eléctrica para toma pata trabada. Incluye tubería EMT, accesorios, alambre según cuadro de cargas y notas en planos, soldadura EMT, caja y aparato.</v>
          </cell>
          <cell r="D14" t="str">
            <v>UN</v>
          </cell>
          <cell r="E14">
            <v>3</v>
          </cell>
          <cell r="F14">
            <v>80641.491936571852</v>
          </cell>
          <cell r="G14">
            <v>241924.47580971557</v>
          </cell>
        </row>
        <row r="15">
          <cell r="A15" t="str">
            <v>15-01-110</v>
          </cell>
          <cell r="B15" t="str">
            <v>1.01.11</v>
          </cell>
          <cell r="C15" t="str">
            <v>Salida eléctrica para toma GFCI. Incluye tubería EMT, accesorios, alambre según cuadro de cargas y notas en planos, soldadura EMT, caja y aparato.</v>
          </cell>
          <cell r="D15" t="str">
            <v>UN</v>
          </cell>
          <cell r="E15">
            <v>1</v>
          </cell>
          <cell r="F15">
            <v>103103.73193657187</v>
          </cell>
          <cell r="G15">
            <v>103103.73193657187</v>
          </cell>
        </row>
        <row r="16">
          <cell r="A16" t="str">
            <v>15-01-120</v>
          </cell>
          <cell r="B16" t="str">
            <v>1.01.12</v>
          </cell>
          <cell r="C16" t="str">
            <v>Salida eléctrica para toma doble p / t tierra aislada color naranja. Incluye tubería EMT, accesorios, alambre según cuadro de cargas y notas en planos, soldadura EMT, caja y aparato.</v>
          </cell>
          <cell r="D16" t="str">
            <v>UN</v>
          </cell>
          <cell r="E16">
            <v>6</v>
          </cell>
          <cell r="F16">
            <v>89005.091936571844</v>
          </cell>
          <cell r="G16">
            <v>534030.551619431</v>
          </cell>
        </row>
        <row r="17">
          <cell r="A17" t="str">
            <v>15-01-130</v>
          </cell>
          <cell r="B17" t="str">
            <v>1.01.13</v>
          </cell>
          <cell r="C17" t="str">
            <v>Salida eléctrica para interruptor sencillo. Incluye tubería EMT, accesorios, alambre según cuadro de cargas y notas en planos, soldadura EMT, caja y aparato.</v>
          </cell>
          <cell r="D17" t="str">
            <v>UN</v>
          </cell>
          <cell r="E17">
            <v>19</v>
          </cell>
          <cell r="F17">
            <v>80044.091936571844</v>
          </cell>
          <cell r="G17">
            <v>1520837.746794865</v>
          </cell>
        </row>
        <row r="18">
          <cell r="A18" t="str">
            <v>15-01-140</v>
          </cell>
          <cell r="B18" t="str">
            <v>1.01.14</v>
          </cell>
          <cell r="C18" t="str">
            <v>Salida eléctrica para interruptor doble. Incluye tubería EMT, accesorios, alambre según cuadro de cargas y notas en planos, soldadura EMT, caja y aparato.</v>
          </cell>
          <cell r="D18" t="str">
            <v>UN</v>
          </cell>
          <cell r="E18">
            <v>1</v>
          </cell>
          <cell r="F18">
            <v>84225.891936571861</v>
          </cell>
          <cell r="G18">
            <v>84225.891936571861</v>
          </cell>
        </row>
        <row r="19">
          <cell r="A19" t="str">
            <v>15-01-150</v>
          </cell>
          <cell r="B19" t="str">
            <v>1.01.15</v>
          </cell>
          <cell r="C19" t="str">
            <v>Tablero 3F, 18 ctos, 120 / 240V con puerta marca tercol o similar. Incluye marcación para la identificación clara de los circuitos.</v>
          </cell>
          <cell r="D19" t="str">
            <v>UN</v>
          </cell>
          <cell r="E19">
            <v>1</v>
          </cell>
          <cell r="F19">
            <v>353973.03144809918</v>
          </cell>
          <cell r="G19">
            <v>353973.03144809918</v>
          </cell>
        </row>
        <row r="20">
          <cell r="A20" t="str">
            <v>15-01-160</v>
          </cell>
          <cell r="B20" t="str">
            <v>1.01.16</v>
          </cell>
          <cell r="C20" t="str">
            <v>Tablero 3F, 12 ctos, 120 / 240V con puerta marca tercol o similar. Incluye marcación para la identificación clara de los circuitos.</v>
          </cell>
          <cell r="D20" t="str">
            <v>UN</v>
          </cell>
          <cell r="E20">
            <v>1</v>
          </cell>
          <cell r="F20">
            <v>299843.86282789108</v>
          </cell>
          <cell r="G20">
            <v>299843.86282789108</v>
          </cell>
        </row>
        <row r="21">
          <cell r="A21" t="str">
            <v>15-01-170</v>
          </cell>
          <cell r="B21" t="str">
            <v>1.01.17</v>
          </cell>
          <cell r="C21" t="str">
            <v>Tablero 2F, 4 ctos, 120 / 240V con puerta marca tercol o similar. Incluye marcación para la identificación clara de los circuitos.</v>
          </cell>
          <cell r="D21" t="str">
            <v>UN</v>
          </cell>
          <cell r="E21">
            <v>1</v>
          </cell>
          <cell r="F21">
            <v>60713.849977177691</v>
          </cell>
          <cell r="G21">
            <v>60713.849977177691</v>
          </cell>
        </row>
        <row r="22">
          <cell r="A22" t="str">
            <v>15-01-180</v>
          </cell>
          <cell r="B22" t="str">
            <v>1.01.18</v>
          </cell>
          <cell r="C22" t="str">
            <v>Breaker enchufable 1x20A, 10kA.</v>
          </cell>
          <cell r="D22" t="str">
            <v>UN</v>
          </cell>
          <cell r="E22">
            <v>18</v>
          </cell>
          <cell r="F22">
            <v>15177.166718939894</v>
          </cell>
          <cell r="G22">
            <v>273189.00094091811</v>
          </cell>
        </row>
        <row r="23">
          <cell r="A23" t="str">
            <v>15-01-190</v>
          </cell>
          <cell r="B23" t="str">
            <v>1.01.19</v>
          </cell>
          <cell r="C23" t="str">
            <v>Breaker enchufable 2x30A, 10kA</v>
          </cell>
          <cell r="D23" t="str">
            <v>UN</v>
          </cell>
          <cell r="E23">
            <v>4</v>
          </cell>
          <cell r="F23">
            <v>33843.855843587415</v>
          </cell>
          <cell r="G23">
            <v>135375.42337434966</v>
          </cell>
        </row>
        <row r="24">
          <cell r="A24" t="str">
            <v>15-01-200</v>
          </cell>
          <cell r="B24" t="str">
            <v>1.01.20</v>
          </cell>
          <cell r="C24" t="str">
            <v>Alimentadores en 3#12 para circuitos</v>
          </cell>
          <cell r="D24" t="str">
            <v>M</v>
          </cell>
          <cell r="E24">
            <v>1000</v>
          </cell>
          <cell r="F24">
            <v>5815.2689872264027</v>
          </cell>
          <cell r="G24">
            <v>5815268.9872264024</v>
          </cell>
        </row>
        <row r="25">
          <cell r="A25" t="str">
            <v>15-01-210</v>
          </cell>
          <cell r="B25" t="str">
            <v>1.01.21</v>
          </cell>
          <cell r="C25" t="str">
            <v xml:space="preserve">Acometida en 3#8+2#10 en cable THHN Cu </v>
          </cell>
          <cell r="D25" t="str">
            <v>M</v>
          </cell>
          <cell r="E25">
            <v>18</v>
          </cell>
          <cell r="F25">
            <v>14964.537198546075</v>
          </cell>
          <cell r="G25">
            <v>269361.66957382933</v>
          </cell>
        </row>
        <row r="26">
          <cell r="A26" t="str">
            <v>15-01-220</v>
          </cell>
          <cell r="B26" t="str">
            <v>1.01.22</v>
          </cell>
          <cell r="C26" t="str">
            <v>Tuberia EMT de 1'', , incluye accesorios y elementos de fijación</v>
          </cell>
          <cell r="D26" t="str">
            <v>M</v>
          </cell>
          <cell r="E26">
            <v>13</v>
          </cell>
          <cell r="F26">
            <v>19193.92865615245</v>
          </cell>
          <cell r="G26">
            <v>249521.07252998184</v>
          </cell>
        </row>
        <row r="27">
          <cell r="E27" t="str">
            <v>SUBTOTAL ELECTRICAS</v>
          </cell>
          <cell r="G27">
            <v>18765604.876765002</v>
          </cell>
        </row>
        <row r="29">
          <cell r="A29" t="str">
            <v>15-02</v>
          </cell>
          <cell r="B29">
            <v>1.02</v>
          </cell>
          <cell r="C29" t="str">
            <v>TELECOMUNICACIONES</v>
          </cell>
        </row>
        <row r="30">
          <cell r="A30" t="str">
            <v>15-02-010</v>
          </cell>
          <cell r="B30" t="str">
            <v>1.02.01</v>
          </cell>
          <cell r="C30" t="str">
            <v>Salida para toma de datos sencillo. Incluye tubería EMT, accesorios EMT , caja y face plate doble y jacks.</v>
          </cell>
          <cell r="D30" t="str">
            <v>UN</v>
          </cell>
          <cell r="E30">
            <v>1</v>
          </cell>
          <cell r="F30">
            <v>67911.180549096985</v>
          </cell>
          <cell r="G30">
            <v>67911.180549096985</v>
          </cell>
        </row>
        <row r="31">
          <cell r="A31" t="str">
            <v>15-02-020</v>
          </cell>
          <cell r="B31" t="str">
            <v>1.02.02</v>
          </cell>
          <cell r="C31" t="str">
            <v>Salida para toma de voz y datos doble. Incluye tubería EMT, accesorios EMT, caja y face plate doble y jacks.</v>
          </cell>
          <cell r="D31" t="str">
            <v>UN</v>
          </cell>
          <cell r="E31">
            <v>5</v>
          </cell>
          <cell r="F31">
            <v>75318.940549096995</v>
          </cell>
          <cell r="G31">
            <v>376594.702745485</v>
          </cell>
        </row>
        <row r="32">
          <cell r="A32" t="str">
            <v>15-02-030</v>
          </cell>
          <cell r="B32" t="str">
            <v>1.02.03</v>
          </cell>
          <cell r="C32" t="str">
            <v>Salida para toma de access point. Incluye tubería EMT, accesorios, EMT, caja y face plate doble y jacks.</v>
          </cell>
          <cell r="D32" t="str">
            <v>UN</v>
          </cell>
          <cell r="E32">
            <v>2</v>
          </cell>
          <cell r="F32">
            <v>75318.940549096995</v>
          </cell>
          <cell r="G32">
            <v>150637.88109819399</v>
          </cell>
        </row>
        <row r="33">
          <cell r="A33" t="str">
            <v>15-02-040</v>
          </cell>
          <cell r="B33" t="str">
            <v>1.02.04</v>
          </cell>
          <cell r="C33" t="str">
            <v>Suministro Transporte e instalación de Patch panel 24 puertos, CAT 6 o 6A, para voz y datos</v>
          </cell>
          <cell r="D33" t="str">
            <v>UN</v>
          </cell>
          <cell r="E33">
            <v>1</v>
          </cell>
          <cell r="F33">
            <v>412547.32198546076</v>
          </cell>
          <cell r="G33">
            <v>412547.32198546076</v>
          </cell>
        </row>
        <row r="34">
          <cell r="A34" t="str">
            <v>15-02-050</v>
          </cell>
          <cell r="B34" t="str">
            <v>1.02.05</v>
          </cell>
          <cell r="C34" t="str">
            <v xml:space="preserve">Patch cord 3 FT, cat 6 o 6A </v>
          </cell>
          <cell r="D34" t="str">
            <v>UN</v>
          </cell>
          <cell r="E34">
            <v>12</v>
          </cell>
          <cell r="F34">
            <v>17844.386538031853</v>
          </cell>
          <cell r="G34">
            <v>214132.63845638224</v>
          </cell>
        </row>
        <row r="35">
          <cell r="A35" t="str">
            <v>15-02-060</v>
          </cell>
          <cell r="B35" t="str">
            <v>1.02.06</v>
          </cell>
          <cell r="C35" t="str">
            <v>Canastilla tipo malla de 15 x 15 para telco</v>
          </cell>
          <cell r="D35" t="str">
            <v>M</v>
          </cell>
          <cell r="E35">
            <v>20</v>
          </cell>
          <cell r="F35">
            <v>46241.614628853771</v>
          </cell>
          <cell r="G35">
            <v>924832.29257707542</v>
          </cell>
        </row>
        <row r="36">
          <cell r="A36" t="str">
            <v>15-02-070</v>
          </cell>
          <cell r="B36" t="str">
            <v>1.02.07</v>
          </cell>
          <cell r="C36" t="str">
            <v>Suministro,transporte de Rack de piso 1.20 abierto de incluye bandejas y multitoma supresor de trasientes.</v>
          </cell>
          <cell r="D36" t="str">
            <v>UN</v>
          </cell>
          <cell r="E36">
            <v>1</v>
          </cell>
          <cell r="F36">
            <v>1691736.9703598104</v>
          </cell>
          <cell r="G36">
            <v>1691736.9703598104</v>
          </cell>
        </row>
        <row r="37">
          <cell r="A37" t="str">
            <v>15-02-080</v>
          </cell>
          <cell r="B37" t="str">
            <v>1.02.08</v>
          </cell>
          <cell r="C37" t="str">
            <v>Suministro e instalación de Organizador Horizontal de Cables para Rack, 1U rack</v>
          </cell>
          <cell r="D37" t="str">
            <v>UN</v>
          </cell>
          <cell r="E37">
            <v>1</v>
          </cell>
          <cell r="F37">
            <v>110043.46087434964</v>
          </cell>
          <cell r="G37">
            <v>110043.46087434964</v>
          </cell>
        </row>
        <row r="38">
          <cell r="A38" t="str">
            <v>15-02-090</v>
          </cell>
          <cell r="B38" t="str">
            <v>1.02.09</v>
          </cell>
          <cell r="C38" t="str">
            <v>Suministro e instalación de Organizador Verticales de Cables para Rack, 1U rack</v>
          </cell>
          <cell r="D38" t="str">
            <v>UN</v>
          </cell>
          <cell r="E38">
            <v>1</v>
          </cell>
          <cell r="F38">
            <v>87722.854797960754</v>
          </cell>
          <cell r="G38">
            <v>87722.854797960754</v>
          </cell>
        </row>
        <row r="39">
          <cell r="A39" t="str">
            <v>15-02-100</v>
          </cell>
          <cell r="B39" t="str">
            <v>1.02.10</v>
          </cell>
          <cell r="C39" t="str">
            <v>Suministro transporte e instalación de Cable UTP CAT 6 o 6A,100 ohmios 4pares 24 AWG.</v>
          </cell>
          <cell r="D39" t="str">
            <v>M</v>
          </cell>
          <cell r="E39">
            <v>164</v>
          </cell>
          <cell r="F39">
            <v>3736.0758909397045</v>
          </cell>
          <cell r="G39">
            <v>612716.44611411158</v>
          </cell>
        </row>
        <row r="40">
          <cell r="A40" t="str">
            <v>15-02-110</v>
          </cell>
          <cell r="B40" t="str">
            <v>1.02.11</v>
          </cell>
          <cell r="C40" t="str">
            <v>Marcaciones puntos voz y datos</v>
          </cell>
          <cell r="D40" t="str">
            <v>UN</v>
          </cell>
          <cell r="E40">
            <v>6</v>
          </cell>
          <cell r="F40">
            <v>3240.2442007740428</v>
          </cell>
          <cell r="G40">
            <v>19441.465204644257</v>
          </cell>
        </row>
        <row r="41">
          <cell r="A41" t="str">
            <v>15-02-120</v>
          </cell>
          <cell r="B41" t="str">
            <v>1.02.12</v>
          </cell>
          <cell r="C41" t="str">
            <v>Certificación puntos de voz y datos</v>
          </cell>
          <cell r="D41" t="str">
            <v>UN</v>
          </cell>
          <cell r="E41">
            <v>6</v>
          </cell>
          <cell r="F41">
            <v>15063.910503638801</v>
          </cell>
          <cell r="G41">
            <v>90383.463021832809</v>
          </cell>
        </row>
        <row r="42">
          <cell r="F42" t="str">
            <v>SUBTOTAL TELECOMUNICACIONES</v>
          </cell>
          <cell r="G42">
            <v>4758700.6777844029</v>
          </cell>
        </row>
        <row r="43">
          <cell r="F43" t="str">
            <v>SUBTOTAL DESCRIPCIÓN</v>
          </cell>
          <cell r="G43">
            <v>23524305.554549403</v>
          </cell>
        </row>
        <row r="45">
          <cell r="B45">
            <v>2</v>
          </cell>
          <cell r="C45" t="str">
            <v xml:space="preserve">EDIFICIO INDUSTRIAS LIVIANAS </v>
          </cell>
        </row>
        <row r="46">
          <cell r="A46" t="str">
            <v>15-01</v>
          </cell>
          <cell r="B46" t="str">
            <v>2.01</v>
          </cell>
          <cell r="C46" t="str">
            <v>ELECTRICAS</v>
          </cell>
        </row>
        <row r="47">
          <cell r="A47" t="str">
            <v>15-01-230</v>
          </cell>
          <cell r="B47" t="str">
            <v>2.01.01</v>
          </cell>
          <cell r="C47" t="str">
            <v>Salida eléctrica para lampara anti humedad ALP-2X28-T5-policarbonato. Incluye tubería EMT, accesorios, alambre según cuadro de cargas y notas en planos, soldadura PVC, caja, no incluye luminaria</v>
          </cell>
          <cell r="D47" t="str">
            <v>UN</v>
          </cell>
          <cell r="E47">
            <v>25</v>
          </cell>
          <cell r="F47">
            <v>77355.791936571855</v>
          </cell>
          <cell r="G47">
            <v>1933894.7984142965</v>
          </cell>
        </row>
        <row r="48">
          <cell r="A48" t="str">
            <v>15-01-240</v>
          </cell>
          <cell r="B48" t="str">
            <v>2.01.02</v>
          </cell>
          <cell r="C48" t="str">
            <v>Salida eléctrica para lampara de sobreponer de 30X120-2X28-T5-16C-rejilla semiespecular.Incluye tubería EMT, accesorios, alambre según cuadro de cargas y notas en planos, soldadura EMT, caja, no incluye luminaria</v>
          </cell>
          <cell r="D48" t="str">
            <v>UN</v>
          </cell>
          <cell r="E48">
            <v>80</v>
          </cell>
          <cell r="F48">
            <v>77355.791936571855</v>
          </cell>
          <cell r="G48">
            <v>6188463.354925748</v>
          </cell>
        </row>
        <row r="49">
          <cell r="A49" t="str">
            <v>15-01-250</v>
          </cell>
          <cell r="B49" t="str">
            <v>2.01.03</v>
          </cell>
          <cell r="C49" t="str">
            <v>Salida eléctrica para lampara bañadora pared 2X28-30X120-INC. Incluye tubería EMT, accesorios, alambre según cuadro de cargas y notas en planos, soldadura EMT, caja, no incluye luminaria</v>
          </cell>
          <cell r="D49" t="str">
            <v>UN</v>
          </cell>
          <cell r="E49">
            <v>12</v>
          </cell>
          <cell r="F49">
            <v>77355.791936571855</v>
          </cell>
          <cell r="G49">
            <v>928269.50323886226</v>
          </cell>
        </row>
        <row r="50">
          <cell r="A50" t="str">
            <v>15-01-050</v>
          </cell>
          <cell r="B50" t="str">
            <v>2.01.04</v>
          </cell>
          <cell r="C50" t="str">
            <v>Salida eléctrica para lampara cilinder 2X26 / ELECT / UNIV / BAJITO. Incluye tubería EMT, accesorios, alambre según cuadro de cargas y notas en planos, soldadura EMT, caja, no incluye luminaria</v>
          </cell>
          <cell r="D50" t="str">
            <v>UN</v>
          </cell>
          <cell r="E50">
            <v>18</v>
          </cell>
          <cell r="F50">
            <v>77355.791936571855</v>
          </cell>
          <cell r="G50">
            <v>1392404.2548582933</v>
          </cell>
        </row>
        <row r="51">
          <cell r="A51" t="str">
            <v>15-01-030</v>
          </cell>
          <cell r="B51" t="str">
            <v>2.01.05</v>
          </cell>
          <cell r="C51" t="str">
            <v>Salida eléctrica para lampara industrial vertical 2X32W. Incluye tubería EMT, accesorios, alambre según cuadro de cargas y notas en planos, soldadura EMT, caja, no incluye luminaria</v>
          </cell>
          <cell r="D51" t="str">
            <v>UN</v>
          </cell>
          <cell r="E51">
            <v>9</v>
          </cell>
          <cell r="F51">
            <v>77355.791936571855</v>
          </cell>
          <cell r="G51">
            <v>696202.12742914667</v>
          </cell>
        </row>
        <row r="52">
          <cell r="A52" t="str">
            <v>15-01-260</v>
          </cell>
          <cell r="B52" t="str">
            <v>2.01.06</v>
          </cell>
          <cell r="C52" t="str">
            <v>Salida eléctrica para lampara easy ALUM-2X54-238-PANTALLA (Tipo 1)* (0.930). Incluye tubería EMT, accesorios, alambre según cuadro de cargas y notas en planos, soldadura EMT, caja, no incluye luminaria</v>
          </cell>
          <cell r="D52" t="str">
            <v>UN</v>
          </cell>
          <cell r="E52">
            <v>13</v>
          </cell>
          <cell r="F52">
            <v>77355.791936571855</v>
          </cell>
          <cell r="G52">
            <v>1005625.2951754341</v>
          </cell>
        </row>
        <row r="53">
          <cell r="A53" t="str">
            <v>15-01-270</v>
          </cell>
          <cell r="B53" t="str">
            <v>2.01.07</v>
          </cell>
          <cell r="C53" t="str">
            <v>Salida eléctrica para lampara easy ALUM-1X54-119-PANTALLA. Incluye tubería EMT, accesorios, alambre según cuadro de cargas y notas en planos, soldadura EMT, caja, no incluye luminaria</v>
          </cell>
          <cell r="D53" t="str">
            <v>UN</v>
          </cell>
          <cell r="E53">
            <v>26</v>
          </cell>
          <cell r="F53">
            <v>77355.791936571855</v>
          </cell>
          <cell r="G53">
            <v>2011250.5903508682</v>
          </cell>
        </row>
        <row r="54">
          <cell r="A54" t="str">
            <v>15-01-070</v>
          </cell>
          <cell r="B54" t="str">
            <v>2.01.08</v>
          </cell>
          <cell r="C54" t="str">
            <v>Salida eléctrica para lampara de emergencia. Incluye tubería EMT, accesorios, alambre según cuadro de cargas y notas en planos, soldadura EMT, caja, no incluye luminaria</v>
          </cell>
          <cell r="D54" t="str">
            <v>UN</v>
          </cell>
          <cell r="E54">
            <v>6</v>
          </cell>
          <cell r="F54">
            <v>77355.791936571855</v>
          </cell>
          <cell r="G54">
            <v>464134.75161943113</v>
          </cell>
        </row>
        <row r="55">
          <cell r="A55" t="str">
            <v>15-01-080</v>
          </cell>
          <cell r="B55" t="str">
            <v>2.01.09</v>
          </cell>
          <cell r="C55" t="str">
            <v>Salida eléctrica para toma doble p / t. Incluye tubería EMT, accesorios, alambre según cuadro de cargas y notas en planos, soldadura EMT, caja y aparato.</v>
          </cell>
          <cell r="D55" t="str">
            <v>UN</v>
          </cell>
          <cell r="E55">
            <v>129</v>
          </cell>
          <cell r="F55">
            <v>77355.791936571855</v>
          </cell>
          <cell r="G55">
            <v>9978897.1598177701</v>
          </cell>
        </row>
        <row r="56">
          <cell r="A56" t="str">
            <v>15-01-100</v>
          </cell>
          <cell r="B56" t="str">
            <v>2.01.10</v>
          </cell>
          <cell r="C56" t="str">
            <v>Salida eléctrica para toma pata trabada. Incluye tubería EMT, accesorios, alambre según cuadro de cargas y notas en planos, soldadura EMT, caja y aparato.</v>
          </cell>
          <cell r="D56" t="str">
            <v>UN</v>
          </cell>
          <cell r="E56">
            <v>13</v>
          </cell>
          <cell r="F56">
            <v>80641.491936571852</v>
          </cell>
          <cell r="G56">
            <v>1048339.3951754341</v>
          </cell>
        </row>
        <row r="57">
          <cell r="A57" t="str">
            <v>15-01-120</v>
          </cell>
          <cell r="B57" t="str">
            <v>2.01.11</v>
          </cell>
          <cell r="C57" t="str">
            <v>Salida eléctrica para toma doble p / t tierra aislada color naranja. Incluye tubería EMT, accesorios, alambre según cuadro de cargas y notas en planos, soldadura EMT, caja y aparato.</v>
          </cell>
          <cell r="D57" t="str">
            <v>UN</v>
          </cell>
          <cell r="E57">
            <v>87</v>
          </cell>
          <cell r="F57">
            <v>89005.091936571844</v>
          </cell>
          <cell r="G57">
            <v>7743442.9984817505</v>
          </cell>
        </row>
        <row r="58">
          <cell r="A58" t="str">
            <v>15-01-130</v>
          </cell>
          <cell r="B58" t="str">
            <v>2.01.12</v>
          </cell>
          <cell r="C58" t="str">
            <v>Salida eléctrica para interruptor sencillo. Incluye tubería EMT, accesorios, alambre según cuadro de cargas y notas en planos, soldadura EMT, caja y aparato.</v>
          </cell>
          <cell r="D58" t="str">
            <v>UN</v>
          </cell>
          <cell r="E58">
            <v>14</v>
          </cell>
          <cell r="F58">
            <v>80044.091936571844</v>
          </cell>
          <cell r="G58">
            <v>1120617.2871120058</v>
          </cell>
        </row>
        <row r="59">
          <cell r="A59" t="str">
            <v>15-01-140</v>
          </cell>
          <cell r="B59" t="str">
            <v>2.01.13</v>
          </cell>
          <cell r="C59" t="str">
            <v>Salida eléctrica para interruptor doble. Incluye tubería EMT, accesorios, alambre según cuadro de cargas y notas en planos, soldadura EMT, caja y aparato.</v>
          </cell>
          <cell r="D59" t="str">
            <v>UN</v>
          </cell>
          <cell r="E59">
            <v>8</v>
          </cell>
          <cell r="F59">
            <v>84225.891936571861</v>
          </cell>
          <cell r="G59">
            <v>673807.13549257489</v>
          </cell>
        </row>
        <row r="60">
          <cell r="A60" t="str">
            <v>15-01-280</v>
          </cell>
          <cell r="B60" t="str">
            <v>2.01.14</v>
          </cell>
          <cell r="C60" t="str">
            <v>Tablero 3F, 36 ctos, 120 / 240V con puerta marca tercol o similar. Incluye marcación para la identificación clara de los circuitos.</v>
          </cell>
          <cell r="D60" t="str">
            <v>UN</v>
          </cell>
          <cell r="E60">
            <v>2</v>
          </cell>
          <cell r="F60">
            <v>634611.62625466811</v>
          </cell>
          <cell r="G60">
            <v>1269223.2525093362</v>
          </cell>
        </row>
        <row r="61">
          <cell r="A61" t="str">
            <v>15-01-150</v>
          </cell>
          <cell r="B61" t="str">
            <v>2.01.15</v>
          </cell>
          <cell r="C61" t="str">
            <v>Tablero 3F, 18 ctos, 120 / 240V con puerta marca tercol o similar. Incluye marcación para la identificación clara de los circuitos.</v>
          </cell>
          <cell r="D61" t="str">
            <v>UN</v>
          </cell>
          <cell r="E61">
            <v>1</v>
          </cell>
          <cell r="F61">
            <v>353973.03144809918</v>
          </cell>
          <cell r="G61">
            <v>353973.03144809918</v>
          </cell>
        </row>
        <row r="62">
          <cell r="A62" t="str">
            <v>15-01-180</v>
          </cell>
          <cell r="B62" t="str">
            <v>2.01.16</v>
          </cell>
          <cell r="C62" t="str">
            <v>Breaker enchufable 1x20A, 10kA.</v>
          </cell>
          <cell r="D62" t="str">
            <v>UN</v>
          </cell>
          <cell r="E62">
            <v>40</v>
          </cell>
          <cell r="F62">
            <v>15177.166718939894</v>
          </cell>
          <cell r="G62">
            <v>607086.66875759582</v>
          </cell>
        </row>
        <row r="63">
          <cell r="A63" t="str">
            <v>15-01-290</v>
          </cell>
          <cell r="B63" t="str">
            <v>2.01.17</v>
          </cell>
          <cell r="C63" t="str">
            <v>Breaker enchufable 2x20A, 10kA</v>
          </cell>
          <cell r="D63" t="str">
            <v>UN</v>
          </cell>
          <cell r="E63">
            <v>24</v>
          </cell>
          <cell r="F63">
            <v>28108.81584358741</v>
          </cell>
          <cell r="G63">
            <v>674611.58024609787</v>
          </cell>
        </row>
        <row r="64">
          <cell r="A64" t="str">
            <v>15-01-190</v>
          </cell>
          <cell r="B64" t="str">
            <v>2.01.18</v>
          </cell>
          <cell r="C64" t="str">
            <v>Breaker enchufable 2x30A, 10kA</v>
          </cell>
          <cell r="D64" t="str">
            <v>UN</v>
          </cell>
          <cell r="E64">
            <v>2</v>
          </cell>
          <cell r="F64">
            <v>33843.855843587415</v>
          </cell>
          <cell r="G64">
            <v>67687.711687174829</v>
          </cell>
        </row>
        <row r="65">
          <cell r="A65" t="str">
            <v>15-01-300</v>
          </cell>
          <cell r="B65" t="str">
            <v>2.01.19</v>
          </cell>
          <cell r="C65" t="str">
            <v>Breaker enchufable 3x30A, 10kA</v>
          </cell>
          <cell r="D65" t="str">
            <v>UN</v>
          </cell>
          <cell r="E65">
            <v>1</v>
          </cell>
          <cell r="F65">
            <v>60207.423580588278</v>
          </cell>
          <cell r="G65">
            <v>60207.423580588278</v>
          </cell>
        </row>
        <row r="66">
          <cell r="A66" t="str">
            <v>15-01-310</v>
          </cell>
          <cell r="B66" t="str">
            <v>2.01.20</v>
          </cell>
          <cell r="C66" t="str">
            <v>Breaker enchufable 3x70A, 10kA</v>
          </cell>
          <cell r="D66" t="str">
            <v>UN</v>
          </cell>
          <cell r="E66">
            <v>1</v>
          </cell>
          <cell r="F66">
            <v>158481.66099273038</v>
          </cell>
          <cell r="G66">
            <v>158481.66099273038</v>
          </cell>
        </row>
        <row r="67">
          <cell r="A67" t="str">
            <v>15-01-320</v>
          </cell>
          <cell r="B67" t="str">
            <v>2.01.21</v>
          </cell>
          <cell r="C67" t="str">
            <v>Ducto Metalico galvanizado de 20x8. Incluye elementos de fijación(sopote mensula, varilla roscada, tuercas arandela y perno expansivo)</v>
          </cell>
          <cell r="D67" t="str">
            <v>M</v>
          </cell>
          <cell r="E67">
            <v>78</v>
          </cell>
          <cell r="F67">
            <v>113981.54377828594</v>
          </cell>
          <cell r="G67">
            <v>8890560.4147063028</v>
          </cell>
        </row>
        <row r="68">
          <cell r="A68" t="str">
            <v>15-01-330</v>
          </cell>
          <cell r="B68" t="str">
            <v>2.01.22</v>
          </cell>
          <cell r="C68" t="str">
            <v>Ducto Metalico galvanizado de 10x8. Incluye elementos de fijación(sopote mensula, varilla roscada, tuercas arandela y perno expansivo)</v>
          </cell>
          <cell r="D68" t="str">
            <v>M</v>
          </cell>
          <cell r="E68">
            <v>22.05</v>
          </cell>
          <cell r="F68">
            <v>86175.066476629319</v>
          </cell>
          <cell r="G68">
            <v>1900160.2158096766</v>
          </cell>
        </row>
        <row r="69">
          <cell r="A69" t="str">
            <v>15-01-200</v>
          </cell>
          <cell r="B69" t="str">
            <v>2.01.23</v>
          </cell>
          <cell r="C69" t="str">
            <v>Alimentadores en 3#12 para circuitos</v>
          </cell>
          <cell r="D69" t="str">
            <v>M</v>
          </cell>
          <cell r="E69">
            <v>3200</v>
          </cell>
          <cell r="F69">
            <v>5815.2689872264027</v>
          </cell>
          <cell r="G69">
            <v>18608860.759124488</v>
          </cell>
        </row>
        <row r="70">
          <cell r="A70" t="str">
            <v>15-01-340</v>
          </cell>
          <cell r="B70" t="str">
            <v>2.01.24</v>
          </cell>
          <cell r="C70" t="str">
            <v xml:space="preserve">Acometida en 3#4+1#6+1#10 en cable THHN Cu </v>
          </cell>
          <cell r="D70" t="str">
            <v>M</v>
          </cell>
          <cell r="E70">
            <v>6</v>
          </cell>
          <cell r="F70">
            <v>32422.928163758817</v>
          </cell>
          <cell r="G70">
            <v>194537.56898255291</v>
          </cell>
        </row>
        <row r="71">
          <cell r="A71" t="str">
            <v>15-01-210</v>
          </cell>
          <cell r="B71" t="str">
            <v>2.01.25</v>
          </cell>
          <cell r="C71" t="str">
            <v xml:space="preserve">Acometida en 3#8+2#10 en cable THHN Cu </v>
          </cell>
          <cell r="D71" t="str">
            <v>M</v>
          </cell>
          <cell r="E71">
            <v>8</v>
          </cell>
          <cell r="F71">
            <v>15097.292754101631</v>
          </cell>
          <cell r="G71">
            <v>120778.34203281305</v>
          </cell>
        </row>
        <row r="72">
          <cell r="E72" t="str">
            <v>SUBTOTAL ELECTRICAS</v>
          </cell>
          <cell r="G72">
            <v>68091517.28196907</v>
          </cell>
        </row>
        <row r="74">
          <cell r="A74" t="str">
            <v>15-02</v>
          </cell>
          <cell r="B74">
            <v>2.02</v>
          </cell>
          <cell r="C74" t="str">
            <v>TELECOMUNICACIONES</v>
          </cell>
        </row>
        <row r="75">
          <cell r="A75" t="str">
            <v>15-02-130</v>
          </cell>
          <cell r="B75" t="str">
            <v>2.02.01</v>
          </cell>
          <cell r="C75" t="str">
            <v>Salida para toma de datos sencillo. Incluye tubería EMT, accesorios, soldadura EMT , caja y face plate doble y jacks.</v>
          </cell>
          <cell r="D75" t="str">
            <v>UN</v>
          </cell>
          <cell r="E75">
            <v>80</v>
          </cell>
          <cell r="F75">
            <v>67911.180549096985</v>
          </cell>
          <cell r="G75">
            <v>5432894.4439277593</v>
          </cell>
        </row>
        <row r="76">
          <cell r="A76" t="str">
            <v>15-02-140</v>
          </cell>
          <cell r="B76" t="str">
            <v>2.02.02</v>
          </cell>
          <cell r="C76" t="str">
            <v>Salida para toma de voz y datos doble. Incluye tubería EMT, accesorios, soldadura EMT, caja y face plate doble y jacks.</v>
          </cell>
          <cell r="D76" t="str">
            <v>UN</v>
          </cell>
          <cell r="E76">
            <v>6</v>
          </cell>
          <cell r="F76">
            <v>75318.940549096995</v>
          </cell>
          <cell r="G76">
            <v>451913.64329458197</v>
          </cell>
        </row>
        <row r="77">
          <cell r="A77" t="str">
            <v>15-02-150</v>
          </cell>
          <cell r="B77" t="str">
            <v>2.02.03</v>
          </cell>
          <cell r="C77" t="str">
            <v>Salida para toma de access point. Incluye tubería EMT, accesorios, soldadura EMT, caja y face plate doble y jacks.</v>
          </cell>
          <cell r="D77" t="str">
            <v>UN</v>
          </cell>
          <cell r="E77">
            <v>7</v>
          </cell>
          <cell r="F77">
            <v>75318.940549096995</v>
          </cell>
          <cell r="G77">
            <v>527232.58384367893</v>
          </cell>
        </row>
        <row r="78">
          <cell r="A78" t="str">
            <v>15-02-040</v>
          </cell>
          <cell r="B78" t="str">
            <v>2.02.04</v>
          </cell>
          <cell r="C78" t="str">
            <v>Suministro Transporte e instalación de Patch panel 24 puertos, CAT 6 o 6A, para voz y datos</v>
          </cell>
          <cell r="D78" t="str">
            <v>UN</v>
          </cell>
          <cell r="E78">
            <v>4</v>
          </cell>
          <cell r="F78">
            <v>412547.32198546076</v>
          </cell>
          <cell r="G78">
            <v>1650189.287941843</v>
          </cell>
        </row>
        <row r="79">
          <cell r="A79" t="str">
            <v>15-02-050</v>
          </cell>
          <cell r="B79" t="str">
            <v>2.02.05</v>
          </cell>
          <cell r="C79" t="str">
            <v xml:space="preserve">Patch cord 3 FT, cat 6 o 6A </v>
          </cell>
          <cell r="D79" t="str">
            <v>UN</v>
          </cell>
          <cell r="E79">
            <v>186</v>
          </cell>
          <cell r="F79">
            <v>17844.386538031853</v>
          </cell>
          <cell r="G79">
            <v>3319055.8960739248</v>
          </cell>
        </row>
        <row r="80">
          <cell r="A80" t="str">
            <v>15-02-160</v>
          </cell>
          <cell r="B80" t="str">
            <v>2.02.06</v>
          </cell>
          <cell r="C80" t="str">
            <v>Canaleta metalica de 12X50 con división</v>
          </cell>
          <cell r="D80" t="str">
            <v>M</v>
          </cell>
          <cell r="E80">
            <v>98</v>
          </cell>
          <cell r="F80">
            <v>41895.879464952595</v>
          </cell>
          <cell r="G80">
            <v>4105796.1875653542</v>
          </cell>
        </row>
        <row r="81">
          <cell r="A81" t="str">
            <v>15-02-170</v>
          </cell>
          <cell r="B81" t="str">
            <v>2.02.07</v>
          </cell>
          <cell r="C81" t="str">
            <v>Canastilla tipo malla de 30 x 5 para telco</v>
          </cell>
          <cell r="D81" t="str">
            <v>M</v>
          </cell>
          <cell r="E81">
            <v>73</v>
          </cell>
          <cell r="F81">
            <v>49933.001524609783</v>
          </cell>
          <cell r="G81">
            <v>3645109.111296514</v>
          </cell>
        </row>
        <row r="82">
          <cell r="A82" t="str">
            <v>15-02-180</v>
          </cell>
          <cell r="B82" t="str">
            <v>2.02.08</v>
          </cell>
          <cell r="C82" t="str">
            <v>Suministro,transporte de Rack de piso 2.10 abierto de 42 U incluye 4 bandejas, multitoma supresor de trasientes.</v>
          </cell>
          <cell r="D82" t="str">
            <v>UN</v>
          </cell>
          <cell r="E82">
            <v>1</v>
          </cell>
          <cell r="F82">
            <v>1691736.9703598104</v>
          </cell>
          <cell r="G82">
            <v>1691736.9703598104</v>
          </cell>
        </row>
        <row r="83">
          <cell r="A83" t="str">
            <v>15-02-080</v>
          </cell>
          <cell r="B83" t="str">
            <v>2.02.09</v>
          </cell>
          <cell r="C83" t="str">
            <v>Suministro e instalación de Organizador Horizontal de Cables para Rack, 1U rack</v>
          </cell>
          <cell r="D83" t="str">
            <v>UN</v>
          </cell>
          <cell r="E83">
            <v>2</v>
          </cell>
          <cell r="F83">
            <v>110043.46087434964</v>
          </cell>
          <cell r="G83">
            <v>220086.92174869927</v>
          </cell>
        </row>
        <row r="84">
          <cell r="A84" t="str">
            <v>15-02-090</v>
          </cell>
          <cell r="B84" t="str">
            <v>2.02.10</v>
          </cell>
          <cell r="C84" t="str">
            <v>Suministro e instalación de Organizador Verticales de Cables para Rack, 1U rack</v>
          </cell>
          <cell r="D84" t="str">
            <v>UN</v>
          </cell>
          <cell r="E84">
            <v>2</v>
          </cell>
          <cell r="F84">
            <v>87722.854797960754</v>
          </cell>
          <cell r="G84">
            <v>175445.70959592151</v>
          </cell>
        </row>
        <row r="85">
          <cell r="A85" t="str">
            <v>15-02-100</v>
          </cell>
          <cell r="B85" t="str">
            <v>2.02.11</v>
          </cell>
          <cell r="C85" t="str">
            <v>Suministro transporte e instalación de Cable UTP CAT 6 o 6A,100 ohmios 4pares 24 AWG.</v>
          </cell>
          <cell r="D85" t="str">
            <v>M</v>
          </cell>
          <cell r="E85">
            <v>6519</v>
          </cell>
          <cell r="F85">
            <v>3736.0758909397045</v>
          </cell>
          <cell r="G85">
            <v>24355478.733035933</v>
          </cell>
        </row>
        <row r="86">
          <cell r="A86" t="str">
            <v>15-02-110</v>
          </cell>
          <cell r="B86" t="str">
            <v>2.02.12</v>
          </cell>
          <cell r="C86" t="str">
            <v>Marcaciones puntos voz y datos</v>
          </cell>
          <cell r="D86" t="str">
            <v>UN</v>
          </cell>
          <cell r="E86">
            <v>86</v>
          </cell>
          <cell r="F86">
            <v>3240.2442007740428</v>
          </cell>
          <cell r="G86">
            <v>278661.00126656768</v>
          </cell>
        </row>
        <row r="87">
          <cell r="A87" t="str">
            <v>15-02-120</v>
          </cell>
          <cell r="B87" t="str">
            <v>2.02.13</v>
          </cell>
          <cell r="C87" t="str">
            <v>Certificación puntos de voz y datos</v>
          </cell>
          <cell r="D87" t="str">
            <v>UN</v>
          </cell>
          <cell r="E87">
            <v>86</v>
          </cell>
          <cell r="F87">
            <v>15063.910503638801</v>
          </cell>
          <cell r="G87">
            <v>1295496.3033129368</v>
          </cell>
        </row>
        <row r="88">
          <cell r="A88" t="str">
            <v>15-02-190</v>
          </cell>
          <cell r="B88" t="str">
            <v>2.02.14</v>
          </cell>
          <cell r="C88" t="str">
            <v>Bandeja tipo malla 30x5. Incluye elementos de fijación(sopote mensula, varilla roscada, tuercas arandela y perno expansivo)</v>
          </cell>
          <cell r="D88" t="str">
            <v>M</v>
          </cell>
          <cell r="E88">
            <v>72</v>
          </cell>
          <cell r="F88">
            <v>49933.001524609783</v>
          </cell>
          <cell r="G88">
            <v>3595176.1097719045</v>
          </cell>
        </row>
        <row r="89">
          <cell r="A89" t="str">
            <v>15-02-200</v>
          </cell>
          <cell r="B89" t="str">
            <v>2.02.15</v>
          </cell>
          <cell r="C89" t="str">
            <v>Canaleta metalica 10x 5 blanca con division . Incluye elementos de fijación(sopote mensula, varilla roscada, tuercas arandela y perno expansivo)</v>
          </cell>
          <cell r="D89" t="str">
            <v>M</v>
          </cell>
          <cell r="E89">
            <v>65</v>
          </cell>
          <cell r="F89">
            <v>43150.419464952596</v>
          </cell>
          <cell r="G89">
            <v>2804777.2652219189</v>
          </cell>
        </row>
        <row r="90">
          <cell r="F90" t="str">
            <v>SUBTOTAL TELECOMUNICACIONES</v>
          </cell>
          <cell r="G90">
            <v>53549050.168257348</v>
          </cell>
        </row>
        <row r="91">
          <cell r="F91" t="str">
            <v xml:space="preserve">SUBTOTAL EDIFICIO INDUSTRIAS LIVIANAS </v>
          </cell>
          <cell r="G91">
            <v>121640567.45022643</v>
          </cell>
        </row>
        <row r="93">
          <cell r="B93">
            <v>3</v>
          </cell>
          <cell r="C93" t="str">
            <v>EDIFICIO ADMINISTRACIÓN</v>
          </cell>
        </row>
        <row r="94">
          <cell r="A94" t="str">
            <v>15-01</v>
          </cell>
          <cell r="B94" t="str">
            <v>3.01</v>
          </cell>
          <cell r="C94" t="str">
            <v>ELECTRICAS</v>
          </cell>
        </row>
        <row r="95">
          <cell r="A95" t="str">
            <v>15-01-230</v>
          </cell>
          <cell r="B95" t="str">
            <v>3.01.01</v>
          </cell>
          <cell r="C95" t="str">
            <v>Salida eléctrica para lampara anti humedad ALP-2X28-T5-policarbonato. Incluye tubería EMT, accesorios, alambre según cuadro de cargas y notas en planos, soldadura PVC, caja, no incluye luminaria</v>
          </cell>
          <cell r="D95" t="str">
            <v>UN</v>
          </cell>
          <cell r="E95">
            <v>3</v>
          </cell>
          <cell r="F95">
            <v>77355.791936571855</v>
          </cell>
          <cell r="G95">
            <v>232067.37580971557</v>
          </cell>
        </row>
        <row r="96">
          <cell r="A96" t="str">
            <v>15-01-240</v>
          </cell>
          <cell r="B96" t="str">
            <v>3.01.02</v>
          </cell>
          <cell r="C96" t="str">
            <v>Salida eléctrica para lampara de sobreponer de 30X120-2X28-T5-16C-rejilla semiespecular.Incluye tubería EMT, accesorios, alambre según cuadro de cargas y notas en planos, soldadura EMT, caja, no incluye luminaria</v>
          </cell>
          <cell r="D96" t="str">
            <v>UN</v>
          </cell>
          <cell r="E96">
            <v>53</v>
          </cell>
          <cell r="F96">
            <v>77355.791936571855</v>
          </cell>
          <cell r="G96">
            <v>4099856.9726383085</v>
          </cell>
        </row>
        <row r="97">
          <cell r="A97" t="str">
            <v>15-01-050</v>
          </cell>
          <cell r="B97" t="str">
            <v>3.01.03</v>
          </cell>
          <cell r="C97" t="str">
            <v>Salida eléctrica para lampara cilinder 2X26 / ELECT / UNIV / BAJITO. Incluye tubería EMT, accesorios, alambre según cuadro de cargas y notas en planos, soldadura EMT, caja, no incluye luminaria</v>
          </cell>
          <cell r="D97" t="str">
            <v>UN</v>
          </cell>
          <cell r="E97">
            <v>39</v>
          </cell>
          <cell r="F97">
            <v>77355.791936571855</v>
          </cell>
          <cell r="G97">
            <v>3016875.8855263023</v>
          </cell>
        </row>
        <row r="98">
          <cell r="A98" t="str">
            <v>15-01-030</v>
          </cell>
          <cell r="B98" t="str">
            <v>3.01.04</v>
          </cell>
          <cell r="C98" t="str">
            <v>Salida eléctrica para lampara industrial vertical 2X32W. Incluye tubería EMT, accesorios, alambre según cuadro de cargas y notas en planos, soldadura EMT, caja, no incluye luminaria</v>
          </cell>
          <cell r="D98" t="str">
            <v>UN</v>
          </cell>
          <cell r="E98">
            <v>20</v>
          </cell>
          <cell r="F98">
            <v>77355.791936571855</v>
          </cell>
          <cell r="G98">
            <v>1547115.838731437</v>
          </cell>
        </row>
        <row r="99">
          <cell r="A99" t="str">
            <v>15-01-070</v>
          </cell>
          <cell r="B99" t="str">
            <v>3.01.05</v>
          </cell>
          <cell r="C99" t="str">
            <v>Salida eléctrica para lampara de emergencia. Incluye tubería EMT, accesorios, alambre según cuadro de cargas y notas en planos, soldadura EMT, caja, no incluye luminaria</v>
          </cell>
          <cell r="D99" t="str">
            <v>UN</v>
          </cell>
          <cell r="E99">
            <v>9</v>
          </cell>
          <cell r="F99">
            <v>77355.791936571855</v>
          </cell>
          <cell r="G99">
            <v>696202.12742914667</v>
          </cell>
        </row>
        <row r="100">
          <cell r="A100" t="str">
            <v>15-01-080</v>
          </cell>
          <cell r="B100" t="str">
            <v>3.01.06</v>
          </cell>
          <cell r="C100" t="str">
            <v>Salida eléctrica para toma doble p / t. Incluye tubería EMT, accesorios, alambre según cuadro de cargas y notas en planos, soldadura EMT, caja y aparato.</v>
          </cell>
          <cell r="D100" t="str">
            <v>UN</v>
          </cell>
          <cell r="E100">
            <v>103</v>
          </cell>
          <cell r="F100">
            <v>77355.791936571855</v>
          </cell>
          <cell r="G100">
            <v>7967646.569466901</v>
          </cell>
        </row>
        <row r="101">
          <cell r="A101" t="str">
            <v>15-01-100</v>
          </cell>
          <cell r="B101" t="str">
            <v>3.01.07</v>
          </cell>
          <cell r="C101" t="str">
            <v>Salida eléctrica para toma pata trabada. Incluye tubería EMT, accesorios, alambre según cuadro de cargas y notas en planos, soldadura EMT, caja y aparato.</v>
          </cell>
          <cell r="D101" t="str">
            <v>UN</v>
          </cell>
          <cell r="E101">
            <v>1</v>
          </cell>
          <cell r="F101">
            <v>80641.491936571852</v>
          </cell>
          <cell r="G101">
            <v>80641.491936571852</v>
          </cell>
        </row>
        <row r="102">
          <cell r="A102" t="str">
            <v>15-01-120</v>
          </cell>
          <cell r="B102" t="str">
            <v>3.01.08</v>
          </cell>
          <cell r="C102" t="str">
            <v>Salida eléctrica para toma doble p / t tierra aislada color naranja. Incluye tubería EMT, accesorios, alambre según cuadro de cargas y notas en planos, soldadura EMT, caja y aparato.</v>
          </cell>
          <cell r="D102" t="str">
            <v>UN</v>
          </cell>
          <cell r="E102">
            <v>89</v>
          </cell>
          <cell r="F102">
            <v>89005.091936571844</v>
          </cell>
          <cell r="G102">
            <v>7921453.1823548945</v>
          </cell>
        </row>
        <row r="103">
          <cell r="A103" t="str">
            <v>15-01-130</v>
          </cell>
          <cell r="B103" t="str">
            <v>3.01.09</v>
          </cell>
          <cell r="C103" t="str">
            <v>Salida eléctrica para interruptor sencillo. Incluye tubería EMT, accesorios, alambre según cuadro de cargas y notas en planos, soldadura EMT, caja y aparato.</v>
          </cell>
          <cell r="D103" t="str">
            <v>UN</v>
          </cell>
          <cell r="E103">
            <v>24</v>
          </cell>
          <cell r="F103">
            <v>80044.091936571844</v>
          </cell>
          <cell r="G103">
            <v>1921058.2064777242</v>
          </cell>
        </row>
        <row r="104">
          <cell r="A104" t="str">
            <v>15-01-140</v>
          </cell>
          <cell r="B104" t="str">
            <v>3.01.10</v>
          </cell>
          <cell r="C104" t="str">
            <v>Salida eléctrica para interruptor doble. Incluye tubería EMT, accesorios, alambre según cuadro de cargas y notas en planos, soldadura EMT, caja y aparato.</v>
          </cell>
          <cell r="D104" t="str">
            <v>UN</v>
          </cell>
          <cell r="E104">
            <v>2</v>
          </cell>
          <cell r="F104">
            <v>84225.891936571861</v>
          </cell>
          <cell r="G104">
            <v>168451.78387314372</v>
          </cell>
        </row>
        <row r="105">
          <cell r="A105" t="str">
            <v>15-01-280</v>
          </cell>
          <cell r="B105" t="str">
            <v>3.01.11</v>
          </cell>
          <cell r="C105" t="str">
            <v>Tablero 3F, 36 ctos, 120 / 240V con puerta marca tercol o similar. Incluye marcación para la identificación clara de los circuitos.</v>
          </cell>
          <cell r="D105" t="str">
            <v>UN</v>
          </cell>
          <cell r="E105">
            <v>1</v>
          </cell>
          <cell r="F105">
            <v>634611.62625466811</v>
          </cell>
          <cell r="G105">
            <v>634611.62625466811</v>
          </cell>
        </row>
        <row r="106">
          <cell r="A106" t="str">
            <v>15-01-150</v>
          </cell>
          <cell r="B106" t="str">
            <v>3.01.12</v>
          </cell>
          <cell r="C106" t="str">
            <v>Tablero 3F, 18 ctos, 120 / 240V con puerta marca tercol o similar. Incluye marcación para la identificación clara de los circuitos.</v>
          </cell>
          <cell r="D106" t="str">
            <v>UN</v>
          </cell>
          <cell r="E106">
            <v>1</v>
          </cell>
          <cell r="F106">
            <v>353973.03144809918</v>
          </cell>
          <cell r="G106">
            <v>353973.03144809918</v>
          </cell>
        </row>
        <row r="107">
          <cell r="A107" t="str">
            <v>15-01-180</v>
          </cell>
          <cell r="B107" t="str">
            <v>3.01.13</v>
          </cell>
          <cell r="C107" t="str">
            <v>Breaker enchufable 1x20A, 10kA.</v>
          </cell>
          <cell r="D107" t="str">
            <v>UN</v>
          </cell>
          <cell r="E107">
            <v>31</v>
          </cell>
          <cell r="F107">
            <v>15177.166718939894</v>
          </cell>
          <cell r="G107">
            <v>470492.16828713671</v>
          </cell>
        </row>
        <row r="108">
          <cell r="A108" t="str">
            <v>15-01-290</v>
          </cell>
          <cell r="B108" t="str">
            <v>3.01.14</v>
          </cell>
          <cell r="C108" t="str">
            <v>Breaker enchufable 2x20A, 10kA</v>
          </cell>
          <cell r="D108" t="str">
            <v>UN</v>
          </cell>
          <cell r="E108">
            <v>1</v>
          </cell>
          <cell r="F108">
            <v>28108.81584358741</v>
          </cell>
          <cell r="G108">
            <v>28108.81584358741</v>
          </cell>
        </row>
        <row r="109">
          <cell r="A109" t="str">
            <v>15-01-350</v>
          </cell>
          <cell r="B109" t="str">
            <v>3.01.15</v>
          </cell>
          <cell r="C109" t="str">
            <v>Breaker enchufable 3x40A, 10kA</v>
          </cell>
          <cell r="D109" t="str">
            <v>UN</v>
          </cell>
          <cell r="E109">
            <v>1</v>
          </cell>
          <cell r="F109">
            <v>69021.268738588842</v>
          </cell>
          <cell r="G109">
            <v>69021.268738588842</v>
          </cell>
        </row>
        <row r="110">
          <cell r="A110" t="str">
            <v>15-01-360</v>
          </cell>
          <cell r="B110" t="str">
            <v>3.01.18</v>
          </cell>
          <cell r="C110" t="str">
            <v xml:space="preserve">Alimentadores en 3#12 para circuitos </v>
          </cell>
          <cell r="D110" t="str">
            <v>M</v>
          </cell>
          <cell r="E110">
            <v>2535</v>
          </cell>
          <cell r="F110">
            <v>5815.2689872264027</v>
          </cell>
          <cell r="G110">
            <v>14741706.88261893</v>
          </cell>
        </row>
        <row r="111">
          <cell r="A111" t="str">
            <v>15-01-210</v>
          </cell>
          <cell r="B111" t="str">
            <v>3.01.19</v>
          </cell>
          <cell r="C111" t="str">
            <v xml:space="preserve">Acometida en 3#8+2#10 en cable THHN Cu </v>
          </cell>
          <cell r="D111" t="str">
            <v>M</v>
          </cell>
          <cell r="E111">
            <v>1.5</v>
          </cell>
          <cell r="F111">
            <v>16132.786087434964</v>
          </cell>
          <cell r="G111">
            <v>24199.179131152447</v>
          </cell>
        </row>
        <row r="112">
          <cell r="A112" t="str">
            <v>15-01-370</v>
          </cell>
          <cell r="B112" t="str">
            <v>3.01.20</v>
          </cell>
          <cell r="C112" t="str">
            <v>Tuberia EMT de 1", incluye accesorios y elementos de fijación</v>
          </cell>
          <cell r="D112" t="str">
            <v>M</v>
          </cell>
          <cell r="E112">
            <v>1</v>
          </cell>
          <cell r="F112">
            <v>19193.92865615245</v>
          </cell>
          <cell r="G112">
            <v>19193.92865615245</v>
          </cell>
        </row>
        <row r="113">
          <cell r="E113" t="str">
            <v>SUBTOTAL ELECTRICAS</v>
          </cell>
          <cell r="G113">
            <v>43992676.33522246</v>
          </cell>
        </row>
        <row r="115">
          <cell r="A115" t="str">
            <v>15-02</v>
          </cell>
          <cell r="B115">
            <v>3.02</v>
          </cell>
          <cell r="C115" t="str">
            <v>TELECOMUNICACIONES</v>
          </cell>
        </row>
        <row r="116">
          <cell r="A116" t="str">
            <v>15-02-130</v>
          </cell>
          <cell r="B116" t="str">
            <v>3.02.01</v>
          </cell>
          <cell r="C116" t="str">
            <v>Salida para toma de datos sencillo. Incluye tubería EMT, accesorios, soldadura EMT , caja y face plate doble y jacks.</v>
          </cell>
          <cell r="D116" t="str">
            <v>UN</v>
          </cell>
          <cell r="E116">
            <v>80</v>
          </cell>
          <cell r="F116">
            <v>67911.180549096985</v>
          </cell>
          <cell r="G116">
            <v>5432894.4439277593</v>
          </cell>
        </row>
        <row r="117">
          <cell r="A117" t="str">
            <v>15-02-140</v>
          </cell>
          <cell r="B117" t="str">
            <v>3.02.02</v>
          </cell>
          <cell r="C117" t="str">
            <v>Salida para toma de voz y datos doble. Incluye tubería EMT, accesorios, soldadura EMT, caja y face plate doble y jacks.</v>
          </cell>
          <cell r="D117" t="str">
            <v>UN</v>
          </cell>
          <cell r="E117">
            <v>8</v>
          </cell>
          <cell r="F117">
            <v>75318.940549096995</v>
          </cell>
          <cell r="G117">
            <v>602551.52439277596</v>
          </cell>
        </row>
        <row r="118">
          <cell r="A118" t="str">
            <v>15-02-150</v>
          </cell>
          <cell r="B118" t="str">
            <v>3.02.03</v>
          </cell>
          <cell r="C118" t="str">
            <v>Salida para toma de access point. Incluye tubería EMT, accesorios, soldadura EMT, caja y face plate doble y jacks.</v>
          </cell>
          <cell r="D118" t="str">
            <v>UN</v>
          </cell>
          <cell r="E118">
            <v>3</v>
          </cell>
          <cell r="F118">
            <v>75318.940549096995</v>
          </cell>
          <cell r="G118">
            <v>225956.82164729098</v>
          </cell>
        </row>
        <row r="119">
          <cell r="A119" t="str">
            <v>15-02-040</v>
          </cell>
          <cell r="B119" t="str">
            <v>3.02.04</v>
          </cell>
          <cell r="C119" t="str">
            <v>Suministro Transporte e instalación de Patch panel 24 puertos, CAT 6 o 6A, para voz y datos</v>
          </cell>
          <cell r="D119" t="str">
            <v>UN</v>
          </cell>
          <cell r="E119">
            <v>4</v>
          </cell>
          <cell r="F119">
            <v>412547.32198546076</v>
          </cell>
          <cell r="G119">
            <v>1650189.287941843</v>
          </cell>
        </row>
        <row r="120">
          <cell r="A120" t="str">
            <v>15-02-050</v>
          </cell>
          <cell r="B120" t="str">
            <v>3.02.05</v>
          </cell>
          <cell r="C120" t="str">
            <v xml:space="preserve">Patch cord 3 FT, cat 6 o 6A </v>
          </cell>
          <cell r="D120" t="str">
            <v>UN</v>
          </cell>
          <cell r="E120">
            <v>182</v>
          </cell>
          <cell r="F120">
            <v>17844.386538031853</v>
          </cell>
          <cell r="G120">
            <v>3247678.3499217974</v>
          </cell>
        </row>
        <row r="121">
          <cell r="A121" t="str">
            <v>15-02-160</v>
          </cell>
          <cell r="B121" t="str">
            <v>3.02.06</v>
          </cell>
          <cell r="C121" t="str">
            <v>Canaleta metalica de 12X50 con división</v>
          </cell>
          <cell r="D121" t="str">
            <v>M</v>
          </cell>
          <cell r="E121">
            <v>66</v>
          </cell>
          <cell r="F121">
            <v>41895.879464952595</v>
          </cell>
          <cell r="G121">
            <v>2765128.0446868711</v>
          </cell>
        </row>
        <row r="122">
          <cell r="A122" t="str">
            <v>15-02-210</v>
          </cell>
          <cell r="B122" t="str">
            <v>3.02.07</v>
          </cell>
          <cell r="C122" t="str">
            <v>Canastilla tipo malla de 20 x 5 para telco</v>
          </cell>
          <cell r="D122" t="str">
            <v>M</v>
          </cell>
          <cell r="E122">
            <v>78</v>
          </cell>
          <cell r="F122">
            <v>44914.841524609787</v>
          </cell>
          <cell r="G122">
            <v>3503357.6389195635</v>
          </cell>
        </row>
        <row r="123">
          <cell r="A123" t="str">
            <v>15-02-180</v>
          </cell>
          <cell r="B123" t="str">
            <v>3.02.08</v>
          </cell>
          <cell r="C123" t="str">
            <v>Suministro,transporte de Rack de piso 2.10 abierto de 42 U incluye 4 bandejas, multitoma supresor de trasientes.</v>
          </cell>
          <cell r="D123" t="str">
            <v>UN</v>
          </cell>
          <cell r="E123">
            <v>1</v>
          </cell>
          <cell r="F123">
            <v>1691736.9703598104</v>
          </cell>
          <cell r="G123">
            <v>1691736.9703598104</v>
          </cell>
        </row>
        <row r="124">
          <cell r="A124" t="str">
            <v>15-02-080</v>
          </cell>
          <cell r="B124" t="str">
            <v>3.02.09</v>
          </cell>
          <cell r="C124" t="str">
            <v>Suministro e instalación de Organizador Horizontal de Cables para Rack, 1U rack</v>
          </cell>
          <cell r="D124" t="str">
            <v>UN</v>
          </cell>
          <cell r="E124">
            <v>2</v>
          </cell>
          <cell r="F124">
            <v>110043.46087434964</v>
          </cell>
          <cell r="G124">
            <v>220086.92174869927</v>
          </cell>
        </row>
        <row r="125">
          <cell r="A125" t="str">
            <v>15-02-090</v>
          </cell>
          <cell r="B125" t="str">
            <v>3.02.10</v>
          </cell>
          <cell r="C125" t="str">
            <v>Suministro e instalación de Organizador Verticales de Cables para Rack, 1U rack</v>
          </cell>
          <cell r="D125" t="str">
            <v>UN</v>
          </cell>
          <cell r="E125">
            <v>2</v>
          </cell>
          <cell r="F125">
            <v>87722.854797960754</v>
          </cell>
          <cell r="G125">
            <v>175445.70959592151</v>
          </cell>
        </row>
        <row r="126">
          <cell r="A126" t="str">
            <v>15-02-100</v>
          </cell>
          <cell r="B126" t="str">
            <v>3.02.11</v>
          </cell>
          <cell r="C126" t="str">
            <v>Suministro transporte e instalación de Cable UTP CAT 6 o 6A,100 ohmios 4pares 24 AWG.</v>
          </cell>
          <cell r="D126" t="str">
            <v>M</v>
          </cell>
          <cell r="E126">
            <v>3978</v>
          </cell>
          <cell r="F126">
            <v>3736.0758909397045</v>
          </cell>
          <cell r="G126">
            <v>14862109.894158145</v>
          </cell>
        </row>
        <row r="127">
          <cell r="A127" t="str">
            <v>15-02-110</v>
          </cell>
          <cell r="B127" t="str">
            <v>3.02.12</v>
          </cell>
          <cell r="C127" t="str">
            <v>Marcaciones puntos voz y datos</v>
          </cell>
          <cell r="D127" t="str">
            <v>UN</v>
          </cell>
          <cell r="E127">
            <v>88</v>
          </cell>
          <cell r="F127">
            <v>3240.2442007740428</v>
          </cell>
          <cell r="G127">
            <v>285141.48966811574</v>
          </cell>
        </row>
        <row r="128">
          <cell r="A128" t="str">
            <v>15-02-120</v>
          </cell>
          <cell r="B128" t="str">
            <v>3.02.13</v>
          </cell>
          <cell r="C128" t="str">
            <v>Certificación puntos de voz y datos</v>
          </cell>
          <cell r="D128" t="str">
            <v>UN</v>
          </cell>
          <cell r="E128">
            <v>88</v>
          </cell>
          <cell r="F128">
            <v>15063.910503638801</v>
          </cell>
          <cell r="G128">
            <v>1325624.1243202144</v>
          </cell>
        </row>
        <row r="129">
          <cell r="F129" t="str">
            <v>SUBTOTAL TELECOMUNICACIONES</v>
          </cell>
          <cell r="G129">
            <v>35987901.221288808</v>
          </cell>
        </row>
        <row r="130">
          <cell r="F130" t="str">
            <v>SUBTOTAL EDIFICIO ADMINISTRACIÓN</v>
          </cell>
          <cell r="G130">
            <v>79980577.556511268</v>
          </cell>
        </row>
        <row r="132">
          <cell r="B132">
            <v>4</v>
          </cell>
          <cell r="C132" t="str">
            <v>EDIFICIO ESCUELA DE MÚSICA</v>
          </cell>
        </row>
        <row r="133">
          <cell r="A133" t="str">
            <v>15-01</v>
          </cell>
          <cell r="B133" t="str">
            <v>4.01</v>
          </cell>
          <cell r="C133" t="str">
            <v>ELECTRICAS</v>
          </cell>
        </row>
        <row r="134">
          <cell r="A134" t="str">
            <v>15-01-230</v>
          </cell>
          <cell r="B134" t="str">
            <v>4.01.01</v>
          </cell>
          <cell r="C134" t="str">
            <v>Salida eléctrica para lampara anti humedad ALP-2X28-T5-policarbonato. Incluye tubería EMT, accesorios, alambre según cuadro de cargas y notas en planos, soldadura PVC, caja, no incluye luminaria</v>
          </cell>
          <cell r="D134" t="str">
            <v>UN</v>
          </cell>
          <cell r="E134">
            <v>36</v>
          </cell>
          <cell r="F134">
            <v>77355.791936571855</v>
          </cell>
          <cell r="G134">
            <v>2784808.5097165867</v>
          </cell>
        </row>
        <row r="135">
          <cell r="A135" t="str">
            <v>15-01-380</v>
          </cell>
          <cell r="B135" t="str">
            <v>4.01.02</v>
          </cell>
          <cell r="C135" t="str">
            <v>Salida eléctrica para lampara anti humedad ALP-1X28-T5-policarbonato. Incluye tubería EMT, accesorios, alambre según cuadro de cargas y notas en planos, soldadura PVC, caja, no incluye luminaria</v>
          </cell>
          <cell r="D135" t="str">
            <v>UN</v>
          </cell>
          <cell r="E135">
            <v>16</v>
          </cell>
          <cell r="F135">
            <v>77355.791936571855</v>
          </cell>
          <cell r="G135">
            <v>1237692.6709851497</v>
          </cell>
        </row>
        <row r="136">
          <cell r="A136" t="str">
            <v>15-01-240</v>
          </cell>
          <cell r="B136" t="str">
            <v>4.01.03</v>
          </cell>
          <cell r="C136" t="str">
            <v>Salida eléctrica para lampara de sobreponer de 30X120-2X28-T5-16C-rejilla semiespecular.Incluye tubería EMT, accesorios, alambre según cuadro de cargas y notas en planos, soldadura EMT, caja, no incluye luminaria</v>
          </cell>
          <cell r="D136" t="str">
            <v>UN</v>
          </cell>
          <cell r="E136">
            <v>241</v>
          </cell>
          <cell r="F136">
            <v>77355.791936571855</v>
          </cell>
          <cell r="G136">
            <v>18642745.856713817</v>
          </cell>
        </row>
        <row r="137">
          <cell r="A137" t="str">
            <v>15-01-390</v>
          </cell>
          <cell r="B137" t="str">
            <v>4.01.04</v>
          </cell>
          <cell r="C137" t="str">
            <v>Salida eléctrica para lampara RIEL 2X28- T5 ANCHO COMPARTIDO ( Tipo 1) (0.930). Incluye tubería EMT, accesorios, alambre según cuadro de cargas y notas en planos, soldadura EMT, caja, no incluye luminaria</v>
          </cell>
          <cell r="D137" t="str">
            <v>UN</v>
          </cell>
          <cell r="E137">
            <v>4</v>
          </cell>
          <cell r="F137">
            <v>77355.791936571855</v>
          </cell>
          <cell r="G137">
            <v>309423.16774628742</v>
          </cell>
        </row>
        <row r="138">
          <cell r="A138" t="str">
            <v>15-01-050</v>
          </cell>
          <cell r="B138" t="str">
            <v>4.01.05</v>
          </cell>
          <cell r="C138" t="str">
            <v>Salida eléctrica para lampara cilinder 2X26 / ELECT / UNIV / BAJITO. Incluye tubería EMT, accesorios, alambre según cuadro de cargas y notas en planos, soldadura EMT, caja, no incluye luminaria</v>
          </cell>
          <cell r="D138" t="str">
            <v>UN</v>
          </cell>
          <cell r="E138">
            <v>121</v>
          </cell>
          <cell r="F138">
            <v>77355.791936571855</v>
          </cell>
          <cell r="G138">
            <v>9360050.8243251946</v>
          </cell>
        </row>
        <row r="139">
          <cell r="A139" t="str">
            <v>15-01-400</v>
          </cell>
          <cell r="B139" t="str">
            <v>4.01.06</v>
          </cell>
          <cell r="C139" t="str">
            <v>Salida eléctrica para lampara cilinder 2X32 / ELECT / UNIV / ALTO / VIDRIO (Tipo 1). Incluye tubería EMT, accesorios, alambre según cuadro de cargas y notas en planos, soldadura EMT, caja, no incluye luminaria</v>
          </cell>
          <cell r="E139">
            <v>60</v>
          </cell>
          <cell r="F139">
            <v>77355.791936571855</v>
          </cell>
          <cell r="G139">
            <v>4641347.516194311</v>
          </cell>
        </row>
        <row r="140">
          <cell r="A140" t="str">
            <v>15-01-410</v>
          </cell>
          <cell r="B140" t="str">
            <v>4.01.07</v>
          </cell>
          <cell r="C140" t="str">
            <v>Salida eléctrica para lampara easy de 2x54-238 Pantalla (Tipo 1)* (0.930). Incluye tubería EMT, accesorios, alambre según cuadro de cargas y notas en planos, soldadura EMT, caja, no incluye luminaria</v>
          </cell>
          <cell r="D140" t="str">
            <v>UN</v>
          </cell>
          <cell r="E140">
            <v>12</v>
          </cell>
          <cell r="F140">
            <v>77355.791936571855</v>
          </cell>
          <cell r="G140">
            <v>928269.50323886226</v>
          </cell>
        </row>
        <row r="141">
          <cell r="A141" t="str">
            <v>15-01-420</v>
          </cell>
          <cell r="B141" t="str">
            <v>4.01.08</v>
          </cell>
          <cell r="C141" t="str">
            <v>Salida eléctrica para lampara industrial vertical 2X42W(Tipo 1). Incluye tubería EMT, accesorios, alambre según cuadro de cargas y notas en planos, soldadura EMT, caja, no incluye luminaria</v>
          </cell>
          <cell r="D141" t="str">
            <v>UN</v>
          </cell>
          <cell r="E141">
            <v>99</v>
          </cell>
          <cell r="F141">
            <v>77355.791936571855</v>
          </cell>
          <cell r="G141">
            <v>7658223.4017206132</v>
          </cell>
        </row>
        <row r="142">
          <cell r="A142" t="str">
            <v>15-01-430</v>
          </cell>
          <cell r="B142" t="str">
            <v>4.01.09</v>
          </cell>
          <cell r="C142" t="str">
            <v>Salida eléctrica para lampara easy decorativa 1x28 ACRILICO OPAL - UNIV (Tipo 1)* (0.930). Incluye tubería EMT, accesorios, alambre según cuadro de cargas y notas en planos, soldadura EMT, caja, no incluye luminaria</v>
          </cell>
          <cell r="D142" t="str">
            <v>UN</v>
          </cell>
          <cell r="E142">
            <v>13</v>
          </cell>
          <cell r="F142">
            <v>77355.791936571855</v>
          </cell>
          <cell r="G142">
            <v>1005625.2951754341</v>
          </cell>
        </row>
        <row r="143">
          <cell r="A143" t="str">
            <v>15-01-440</v>
          </cell>
          <cell r="B143" t="str">
            <v>4.01.10</v>
          </cell>
          <cell r="C143" t="str">
            <v>Salida eléctrica para lampara easy decorativa 2x28 ACRILICO OPAL - UNIV (Tipo 1)* (0.930). Incluye tubería EMT, accesorios, alambre según cuadro de cargas y notas en planos, soldadura EMT, caja, no incluye luminaria</v>
          </cell>
          <cell r="D143" t="str">
            <v>UN</v>
          </cell>
          <cell r="E143">
            <v>9</v>
          </cell>
          <cell r="F143">
            <v>77355.791936571855</v>
          </cell>
          <cell r="G143">
            <v>696202.12742914667</v>
          </cell>
        </row>
        <row r="144">
          <cell r="A144" t="str">
            <v>15-01-070</v>
          </cell>
          <cell r="B144" t="str">
            <v>4.01.11</v>
          </cell>
          <cell r="C144" t="str">
            <v>Salida eléctrica para lampara de emergencia. Incluye tubería EMT, accesorios, alambre según cuadro de cargas y notas en planos, soldadura EMT, caja, no incluye luminaria</v>
          </cell>
          <cell r="D144" t="str">
            <v>UN</v>
          </cell>
          <cell r="E144">
            <v>21</v>
          </cell>
          <cell r="F144">
            <v>77355.791936571855</v>
          </cell>
          <cell r="G144">
            <v>1624471.6306680089</v>
          </cell>
        </row>
        <row r="145">
          <cell r="A145" t="str">
            <v>15-01-080</v>
          </cell>
          <cell r="B145" t="str">
            <v>4.01.12</v>
          </cell>
          <cell r="C145" t="str">
            <v>Salida eléctrica para toma doble p / t. Incluye tubería EMT, accesorios, alambre según cuadro de cargas y notas en planos, soldadura EMT, caja y aparato.</v>
          </cell>
          <cell r="D145" t="str">
            <v>UN</v>
          </cell>
          <cell r="E145">
            <v>268</v>
          </cell>
          <cell r="F145">
            <v>77355.791936571855</v>
          </cell>
          <cell r="G145">
            <v>20731352.239001255</v>
          </cell>
        </row>
        <row r="146">
          <cell r="A146" t="str">
            <v>15-01-100</v>
          </cell>
          <cell r="B146" t="str">
            <v>4.01.13</v>
          </cell>
          <cell r="C146" t="str">
            <v>Salida eléctrica para toma pata trabada. Incluye tubería EMT, accesorios, alambre según cuadro de cargas y notas en planos, soldadura EMT, caja y aparato.</v>
          </cell>
          <cell r="D146" t="str">
            <v>UN</v>
          </cell>
          <cell r="E146">
            <v>5</v>
          </cell>
          <cell r="F146">
            <v>80641.491936571852</v>
          </cell>
          <cell r="G146">
            <v>403207.45968285925</v>
          </cell>
        </row>
        <row r="147">
          <cell r="A147" t="str">
            <v>15-01-450</v>
          </cell>
          <cell r="B147" t="str">
            <v>4.01.14</v>
          </cell>
          <cell r="C147" t="str">
            <v xml:space="preserve">Salida eléctrica para toma doble p / t tierra aislada color naranja. Incluye tubería EMT, accesorios, alambre según cuadro de cargas y notas en planos, soldadura EMT, caja y aparato. </v>
          </cell>
          <cell r="D147" t="str">
            <v>UN</v>
          </cell>
          <cell r="E147">
            <v>70</v>
          </cell>
          <cell r="F147">
            <v>89005.091936571844</v>
          </cell>
          <cell r="G147">
            <v>6230356.435560029</v>
          </cell>
        </row>
        <row r="148">
          <cell r="A148" t="str">
            <v>15-01-130</v>
          </cell>
          <cell r="B148" t="str">
            <v>4.01.15</v>
          </cell>
          <cell r="C148" t="str">
            <v>Salida eléctrica para interruptor sencillo. Incluye tubería EMT, accesorios, alambre según cuadro de cargas y notas en planos, soldadura EMT, caja y aparato.</v>
          </cell>
          <cell r="D148" t="str">
            <v>UN</v>
          </cell>
          <cell r="E148">
            <v>90</v>
          </cell>
          <cell r="F148">
            <v>80044.091936571844</v>
          </cell>
          <cell r="G148">
            <v>7203968.274291466</v>
          </cell>
        </row>
        <row r="149">
          <cell r="A149" t="str">
            <v>15-01-140</v>
          </cell>
          <cell r="B149" t="str">
            <v>4.01.16</v>
          </cell>
          <cell r="C149" t="str">
            <v>Salida eléctrica para interruptor doble. Incluye tubería EMT, accesorios, alambre según cuadro de cargas y notas en planos, soldadura EMT, caja y aparato.</v>
          </cell>
          <cell r="D149" t="str">
            <v>UN</v>
          </cell>
          <cell r="E149">
            <v>6</v>
          </cell>
          <cell r="F149">
            <v>84225.891936571861</v>
          </cell>
          <cell r="G149">
            <v>505355.35161943117</v>
          </cell>
        </row>
        <row r="150">
          <cell r="A150" t="str">
            <v>15-01-460</v>
          </cell>
          <cell r="B150" t="str">
            <v>4.01.17</v>
          </cell>
          <cell r="C150" t="str">
            <v>Tablero 3F, 30 ctos, 120 / 240V con puerta marca tercol o similar. Incluye marcación para la identificación clara de los circuitos.</v>
          </cell>
          <cell r="D150" t="str">
            <v>UN</v>
          </cell>
          <cell r="E150">
            <v>3</v>
          </cell>
          <cell r="F150">
            <v>598767.62625466811</v>
          </cell>
          <cell r="G150">
            <v>1796302.8787640044</v>
          </cell>
        </row>
        <row r="151">
          <cell r="A151" t="str">
            <v>15-01-150</v>
          </cell>
          <cell r="B151" t="str">
            <v>4.01.18</v>
          </cell>
          <cell r="C151" t="str">
            <v>Tablero 3F, 18 ctos, 120 / 240V con puerta marca tercol o similar. Incluye marcación para la identificación clara de los circuitos.</v>
          </cell>
          <cell r="D151" t="str">
            <v>UN</v>
          </cell>
          <cell r="E151">
            <v>1</v>
          </cell>
          <cell r="F151">
            <v>353973.03144809918</v>
          </cell>
          <cell r="G151">
            <v>353973.03144809918</v>
          </cell>
        </row>
        <row r="152">
          <cell r="A152" t="str">
            <v>15-01-160</v>
          </cell>
          <cell r="B152" t="str">
            <v>4.01.19</v>
          </cell>
          <cell r="C152" t="str">
            <v>Tablero 3F, 12 ctos, 120 / 240V con puerta marca tercol o similar. Incluye marcación para la identificación clara de los circuitos.</v>
          </cell>
          <cell r="D152" t="str">
            <v>UN</v>
          </cell>
          <cell r="E152">
            <v>1</v>
          </cell>
          <cell r="F152">
            <v>299843.86282789108</v>
          </cell>
          <cell r="G152">
            <v>299843.86282789108</v>
          </cell>
        </row>
        <row r="153">
          <cell r="A153" t="str">
            <v>15-01-470</v>
          </cell>
          <cell r="B153" t="str">
            <v>4.01.20</v>
          </cell>
          <cell r="C153" t="str">
            <v>Tablero 2F, 8 ctos, 120 / 240V con puerta marca tercol o similar. Incluye marcación para la identificación clara de los circuitos.</v>
          </cell>
          <cell r="D153" t="str">
            <v>UN</v>
          </cell>
          <cell r="E153">
            <v>1</v>
          </cell>
          <cell r="F153">
            <v>84609.849977177684</v>
          </cell>
          <cell r="G153">
            <v>84609.849977177684</v>
          </cell>
        </row>
        <row r="154">
          <cell r="A154" t="str">
            <v>15-01-180</v>
          </cell>
          <cell r="B154" t="str">
            <v>4.01.21</v>
          </cell>
          <cell r="C154" t="str">
            <v>Breaker enchufable 1x20A, 10kA.</v>
          </cell>
          <cell r="D154" t="str">
            <v>UN</v>
          </cell>
          <cell r="E154">
            <v>97</v>
          </cell>
          <cell r="F154">
            <v>15177.166718939894</v>
          </cell>
          <cell r="G154">
            <v>1472185.1717371696</v>
          </cell>
        </row>
        <row r="155">
          <cell r="A155" t="str">
            <v>15-01-290</v>
          </cell>
          <cell r="B155" t="str">
            <v>4.01.22</v>
          </cell>
          <cell r="C155" t="str">
            <v>Breaker enchufable 2x20A, 10kA</v>
          </cell>
          <cell r="D155" t="str">
            <v>UN</v>
          </cell>
          <cell r="E155">
            <v>1</v>
          </cell>
          <cell r="F155">
            <v>28108.81584358741</v>
          </cell>
          <cell r="G155">
            <v>28108.81584358741</v>
          </cell>
        </row>
        <row r="156">
          <cell r="A156" t="str">
            <v>15-01-190</v>
          </cell>
          <cell r="B156" t="str">
            <v>4.01.23</v>
          </cell>
          <cell r="C156" t="str">
            <v>Breaker enchufable 2x30A, 10kA</v>
          </cell>
          <cell r="D156" t="str">
            <v>UN</v>
          </cell>
          <cell r="E156">
            <v>4</v>
          </cell>
          <cell r="F156">
            <v>33843.855843587415</v>
          </cell>
          <cell r="G156">
            <v>135375.42337434966</v>
          </cell>
        </row>
        <row r="157">
          <cell r="A157" t="str">
            <v>15-01-300</v>
          </cell>
          <cell r="B157" t="str">
            <v>4.01.24</v>
          </cell>
          <cell r="C157" t="str">
            <v>Breaker enchufable 3x30A, 10kA</v>
          </cell>
          <cell r="D157" t="str">
            <v>UN</v>
          </cell>
          <cell r="E157">
            <v>1</v>
          </cell>
          <cell r="F157">
            <v>60207.423580588278</v>
          </cell>
          <cell r="G157">
            <v>60207.423580588278</v>
          </cell>
        </row>
        <row r="158">
          <cell r="A158" t="str">
            <v>15-01-480</v>
          </cell>
          <cell r="B158" t="str">
            <v>4.01.25</v>
          </cell>
          <cell r="C158" t="str">
            <v>Ducto Metalico galvanizado de 30x10. Incluye elementos de fijación(sopote mensula, varilla roscada, tuercas arandela y perno expansivo)</v>
          </cell>
          <cell r="D158" t="str">
            <v>M</v>
          </cell>
          <cell r="E158">
            <v>96.21</v>
          </cell>
          <cell r="F158">
            <v>126698.99497828593</v>
          </cell>
          <cell r="G158">
            <v>12189710.306860888</v>
          </cell>
        </row>
        <row r="159">
          <cell r="A159" t="str">
            <v>15-01-360</v>
          </cell>
          <cell r="B159" t="str">
            <v>4.01.26</v>
          </cell>
          <cell r="C159" t="str">
            <v xml:space="preserve">Alimentadores en 3#12 para circuitos </v>
          </cell>
          <cell r="D159" t="str">
            <v>M</v>
          </cell>
          <cell r="E159">
            <v>5388</v>
          </cell>
          <cell r="F159">
            <v>5815.2689872264027</v>
          </cell>
          <cell r="G159">
            <v>31332669.303175859</v>
          </cell>
        </row>
        <row r="160">
          <cell r="A160" t="str">
            <v>15-01-4901</v>
          </cell>
          <cell r="B160" t="str">
            <v>4.01.27</v>
          </cell>
          <cell r="C160" t="str">
            <v xml:space="preserve">Acometida en 3#10+1#12+1#10 en cable THHN Cu </v>
          </cell>
          <cell r="D160" t="str">
            <v>M</v>
          </cell>
          <cell r="E160">
            <v>1.5</v>
          </cell>
          <cell r="F160">
            <v>15866.533014587123</v>
          </cell>
          <cell r="G160">
            <v>23799.799521880683</v>
          </cell>
        </row>
        <row r="161">
          <cell r="A161" t="str">
            <v>15-01-210</v>
          </cell>
          <cell r="B161" t="str">
            <v>4.01.28</v>
          </cell>
          <cell r="C161" t="str">
            <v xml:space="preserve">Acometida en 3#8+2#10 en cable THHN Cu </v>
          </cell>
          <cell r="D161" t="str">
            <v>M</v>
          </cell>
          <cell r="E161">
            <v>68</v>
          </cell>
          <cell r="F161">
            <v>14886.4456952781</v>
          </cell>
          <cell r="G161">
            <v>1012278.3072789108</v>
          </cell>
        </row>
        <row r="162">
          <cell r="A162" t="str">
            <v>15-01-500</v>
          </cell>
          <cell r="B162" t="str">
            <v>4.01.29</v>
          </cell>
          <cell r="C162" t="str">
            <v xml:space="preserve">Acometida en 3#12+1#12+1#10 en cable THHN Cu </v>
          </cell>
          <cell r="D162" t="str">
            <v>M</v>
          </cell>
          <cell r="E162">
            <v>1.5</v>
          </cell>
          <cell r="F162">
            <v>12891.481014587123</v>
          </cell>
          <cell r="G162">
            <v>19337.221521880685</v>
          </cell>
        </row>
        <row r="163">
          <cell r="A163" t="str">
            <v>15-01-210</v>
          </cell>
          <cell r="B163" t="str">
            <v>4.01.30</v>
          </cell>
          <cell r="C163" t="str">
            <v xml:space="preserve">Acometida en 3#8+2#10 en cable THHN Cu </v>
          </cell>
          <cell r="D163" t="str">
            <v>M</v>
          </cell>
          <cell r="E163">
            <v>71</v>
          </cell>
          <cell r="F163">
            <v>14885.257824524168</v>
          </cell>
          <cell r="G163">
            <v>1056853.3055412159</v>
          </cell>
        </row>
        <row r="164">
          <cell r="A164" t="str">
            <v>15-01-510</v>
          </cell>
          <cell r="B164" t="str">
            <v>4.01.31</v>
          </cell>
          <cell r="C164" t="str">
            <v xml:space="preserve">Acometida en 3#2+1#4+1#6 en cable THHN Cu </v>
          </cell>
          <cell r="D164" t="str">
            <v>M</v>
          </cell>
          <cell r="E164">
            <v>15</v>
          </cell>
          <cell r="F164">
            <v>47133.305763758821</v>
          </cell>
          <cell r="G164">
            <v>706999.5864563823</v>
          </cell>
        </row>
        <row r="165">
          <cell r="A165" t="str">
            <v>15-01-4901</v>
          </cell>
          <cell r="B165" t="str">
            <v>4.01.32</v>
          </cell>
          <cell r="C165" t="str">
            <v xml:space="preserve">Acometida en 3#10+1#12+1#10 en cable THHN Cu </v>
          </cell>
          <cell r="D165" t="str">
            <v>M</v>
          </cell>
          <cell r="E165">
            <v>1.5</v>
          </cell>
          <cell r="F165">
            <v>15866.533014587123</v>
          </cell>
          <cell r="G165">
            <v>23799.799521880683</v>
          </cell>
        </row>
        <row r="166">
          <cell r="A166" t="str">
            <v>15-01-520</v>
          </cell>
          <cell r="B166" t="str">
            <v>4.01.33</v>
          </cell>
          <cell r="C166" t="str">
            <v>Tuberia EMT de 3 / 4", incluye accesorios y elementos de fijación</v>
          </cell>
          <cell r="D166" t="str">
            <v>M</v>
          </cell>
          <cell r="E166">
            <v>3</v>
          </cell>
          <cell r="F166">
            <v>17103.028656152444</v>
          </cell>
          <cell r="G166">
            <v>51309.085968457337</v>
          </cell>
        </row>
        <row r="167">
          <cell r="A167" t="str">
            <v>15-01-370</v>
          </cell>
          <cell r="B167" t="str">
            <v>4.01.34</v>
          </cell>
          <cell r="C167" t="str">
            <v>Tuberia EMT de 1", incluye accesorios y elementos de fijación</v>
          </cell>
          <cell r="D167" t="str">
            <v>M</v>
          </cell>
          <cell r="E167">
            <v>4</v>
          </cell>
          <cell r="F167">
            <v>19193.92865615245</v>
          </cell>
          <cell r="G167">
            <v>76775.714624609798</v>
          </cell>
        </row>
        <row r="168">
          <cell r="A168" t="str">
            <v>15-01-530</v>
          </cell>
          <cell r="B168" t="str">
            <v>4.01.35</v>
          </cell>
          <cell r="C168" t="str">
            <v>Tuberia EMT de 1 1 / 2", incluye accesorios y elementos de fijación</v>
          </cell>
          <cell r="D168" t="str">
            <v>M</v>
          </cell>
          <cell r="E168">
            <v>13</v>
          </cell>
          <cell r="F168">
            <v>24129.647456152445</v>
          </cell>
          <cell r="G168">
            <v>313685.41692998179</v>
          </cell>
        </row>
        <row r="169">
          <cell r="E169" t="str">
            <v>SUBTOTAL ELECTRICAS</v>
          </cell>
          <cell r="G169">
            <v>135000924.56902334</v>
          </cell>
        </row>
        <row r="170">
          <cell r="A170" t="str">
            <v>15-02</v>
          </cell>
          <cell r="B170">
            <v>4.0199999999999996</v>
          </cell>
          <cell r="C170" t="str">
            <v>TELECOMUNICACIONES</v>
          </cell>
        </row>
        <row r="171">
          <cell r="A171" t="str">
            <v>15-02-130</v>
          </cell>
          <cell r="B171" t="str">
            <v>4.02.01</v>
          </cell>
          <cell r="C171" t="str">
            <v>Salida para toma de datos sencillo. Incluye tubería EMT, accesorios, soldadura EMT , caja y face plate doble y jacks.</v>
          </cell>
          <cell r="D171" t="str">
            <v>UN</v>
          </cell>
          <cell r="E171">
            <v>54</v>
          </cell>
          <cell r="F171">
            <v>67911.180549096985</v>
          </cell>
          <cell r="G171">
            <v>3667203.7496512374</v>
          </cell>
        </row>
        <row r="172">
          <cell r="A172" t="str">
            <v>15-02-140</v>
          </cell>
          <cell r="B172" t="str">
            <v>4.02.02</v>
          </cell>
          <cell r="C172" t="str">
            <v>Salida para toma de voz y datos doble. Incluye tubería EMT, accesorios, soldadura EMT, caja y face plate doble y jacks.</v>
          </cell>
          <cell r="D172" t="str">
            <v>UN</v>
          </cell>
          <cell r="E172">
            <v>10</v>
          </cell>
          <cell r="F172">
            <v>75318.940549096995</v>
          </cell>
          <cell r="G172">
            <v>753189.40549097001</v>
          </cell>
        </row>
        <row r="173">
          <cell r="A173" t="str">
            <v>15-02-150</v>
          </cell>
          <cell r="B173" t="str">
            <v>4.02.03</v>
          </cell>
          <cell r="C173" t="str">
            <v>Salida para toma de access point. Incluye tubería EMT, accesorios, soldadura EMT, caja y face plate doble y jacks.</v>
          </cell>
          <cell r="D173" t="str">
            <v>UN</v>
          </cell>
          <cell r="E173">
            <v>7</v>
          </cell>
          <cell r="F173">
            <v>75318.940549096995</v>
          </cell>
          <cell r="G173">
            <v>527232.58384367893</v>
          </cell>
        </row>
        <row r="174">
          <cell r="A174" t="str">
            <v>15-02-040</v>
          </cell>
          <cell r="B174" t="str">
            <v>4.02.04</v>
          </cell>
          <cell r="C174" t="str">
            <v>Suministro Transporte e instalación de Patch panel 24 puertos, CAT 6 o 6A, para voz y datos</v>
          </cell>
          <cell r="D174" t="str">
            <v>UN</v>
          </cell>
          <cell r="E174">
            <v>3</v>
          </cell>
          <cell r="F174">
            <v>412547.32198546076</v>
          </cell>
          <cell r="G174">
            <v>1237641.9659563822</v>
          </cell>
        </row>
        <row r="175">
          <cell r="A175" t="str">
            <v>15-02-050</v>
          </cell>
          <cell r="B175" t="str">
            <v>4.02.05</v>
          </cell>
          <cell r="C175" t="str">
            <v xml:space="preserve">Patch cord 3 FT, cat 6 o 6A </v>
          </cell>
          <cell r="D175" t="str">
            <v>UN</v>
          </cell>
          <cell r="E175">
            <v>142</v>
          </cell>
          <cell r="F175">
            <v>17844.386538031853</v>
          </cell>
          <cell r="G175">
            <v>2533902.888400523</v>
          </cell>
        </row>
        <row r="176">
          <cell r="A176" t="str">
            <v>15-02-160</v>
          </cell>
          <cell r="B176" t="str">
            <v>4.02.06</v>
          </cell>
          <cell r="C176" t="str">
            <v>Canaleta metalica de 12X50 con división</v>
          </cell>
          <cell r="D176" t="str">
            <v>M</v>
          </cell>
          <cell r="E176">
            <v>79</v>
          </cell>
          <cell r="F176">
            <v>41895.879464952595</v>
          </cell>
          <cell r="G176">
            <v>3309774.4777312549</v>
          </cell>
        </row>
        <row r="177">
          <cell r="A177" t="str">
            <v>15-02-170</v>
          </cell>
          <cell r="B177" t="str">
            <v>4.02.07</v>
          </cell>
          <cell r="C177" t="str">
            <v>Canastilla tipo malla de 30 x 5 para telco</v>
          </cell>
          <cell r="D177" t="str">
            <v>M</v>
          </cell>
          <cell r="E177">
            <v>124</v>
          </cell>
          <cell r="F177">
            <v>49933.001524609783</v>
          </cell>
          <cell r="G177">
            <v>6191692.1890516132</v>
          </cell>
        </row>
        <row r="178">
          <cell r="A178" t="str">
            <v>15-02-180</v>
          </cell>
          <cell r="B178" t="str">
            <v>4.02.08</v>
          </cell>
          <cell r="C178" t="str">
            <v>Suministro,transporte de Rack de piso 2.10 abierto de 42 U incluye 4 bandejas, multitoma supresor de trasientes.</v>
          </cell>
          <cell r="D178" t="str">
            <v>UN</v>
          </cell>
          <cell r="E178">
            <v>2</v>
          </cell>
          <cell r="F178">
            <v>1691736.9703598104</v>
          </cell>
          <cell r="G178">
            <v>3383473.9407196208</v>
          </cell>
        </row>
        <row r="179">
          <cell r="A179" t="str">
            <v>15-02-080</v>
          </cell>
          <cell r="B179" t="str">
            <v>4.02.09</v>
          </cell>
          <cell r="C179" t="str">
            <v>Suministro e instalación de Organizador Horizontal de Cables para Rack, 1U rack</v>
          </cell>
          <cell r="D179" t="str">
            <v>UN</v>
          </cell>
          <cell r="E179">
            <v>2</v>
          </cell>
          <cell r="F179">
            <v>110043.46087434964</v>
          </cell>
          <cell r="G179">
            <v>220086.92174869927</v>
          </cell>
        </row>
        <row r="180">
          <cell r="A180" t="str">
            <v>15-02-090</v>
          </cell>
          <cell r="B180" t="str">
            <v>4.02.10</v>
          </cell>
          <cell r="C180" t="str">
            <v>Suministro e instalación de Organizador Verticales de Cables para Rack, 1U rack</v>
          </cell>
          <cell r="D180" t="str">
            <v>UN</v>
          </cell>
          <cell r="E180">
            <v>2</v>
          </cell>
          <cell r="F180">
            <v>87722.854797960754</v>
          </cell>
          <cell r="G180">
            <v>175445.70959592151</v>
          </cell>
        </row>
        <row r="181">
          <cell r="A181" t="str">
            <v>15-02-100</v>
          </cell>
          <cell r="B181" t="str">
            <v>4.02.11</v>
          </cell>
          <cell r="C181" t="str">
            <v>Suministro transporte e instalación de Cable UTP CAT 6 o 6A,100 ohmios 4pares 24 AWG.</v>
          </cell>
          <cell r="D181" t="str">
            <v>M</v>
          </cell>
          <cell r="E181">
            <v>3385</v>
          </cell>
          <cell r="F181">
            <v>3736.0758909397045</v>
          </cell>
          <cell r="G181">
            <v>12646616.890830901</v>
          </cell>
        </row>
        <row r="182">
          <cell r="A182" t="str">
            <v>15-02-110</v>
          </cell>
          <cell r="B182" t="str">
            <v>4.02.12</v>
          </cell>
          <cell r="C182" t="str">
            <v>Marcaciones puntos voz y datos</v>
          </cell>
          <cell r="D182" t="str">
            <v>UN</v>
          </cell>
          <cell r="E182">
            <v>54</v>
          </cell>
          <cell r="F182">
            <v>3240.2442007740428</v>
          </cell>
          <cell r="G182">
            <v>174973.18684179831</v>
          </cell>
        </row>
        <row r="183">
          <cell r="A183" t="str">
            <v>15-02-120</v>
          </cell>
          <cell r="B183" t="str">
            <v>4.02.13</v>
          </cell>
          <cell r="C183" t="str">
            <v>Certificación puntos de voz y datos</v>
          </cell>
          <cell r="D183" t="str">
            <v>UN</v>
          </cell>
          <cell r="E183">
            <v>10</v>
          </cell>
          <cell r="F183">
            <v>15063.910503638801</v>
          </cell>
          <cell r="G183">
            <v>150639.10503638801</v>
          </cell>
        </row>
        <row r="184">
          <cell r="A184" t="str">
            <v>15-02-220</v>
          </cell>
          <cell r="B184" t="str">
            <v>4.02.14</v>
          </cell>
          <cell r="C184" t="str">
            <v>Salida para toma T.V. Incluye tubería EMT, accesorios, alambre guía , caja y tapa lisa EMT</v>
          </cell>
          <cell r="D184" t="str">
            <v>UN</v>
          </cell>
          <cell r="E184">
            <v>7</v>
          </cell>
          <cell r="F184">
            <v>57198.836628288802</v>
          </cell>
          <cell r="G184">
            <v>400391.85639802163</v>
          </cell>
        </row>
        <row r="185">
          <cell r="F185" t="str">
            <v>SUBTOTAL TELECOMUNICACIONES</v>
          </cell>
          <cell r="G185">
            <v>35372264.871297009</v>
          </cell>
        </row>
        <row r="186">
          <cell r="F186" t="str">
            <v>SUBTOTAL EDIFICIO ESCUELA DE MÚSICA</v>
          </cell>
          <cell r="G186">
            <v>170373189.44032034</v>
          </cell>
        </row>
        <row r="188">
          <cell r="B188">
            <v>5</v>
          </cell>
          <cell r="C188" t="str">
            <v>EDIFICIO AUDITORIO</v>
          </cell>
        </row>
        <row r="189">
          <cell r="A189" t="str">
            <v>15-01</v>
          </cell>
          <cell r="B189" t="str">
            <v>5.01</v>
          </cell>
          <cell r="C189" t="str">
            <v>ELECTRICAS</v>
          </cell>
        </row>
        <row r="190">
          <cell r="A190" t="str">
            <v>15-01-230</v>
          </cell>
          <cell r="B190" t="str">
            <v>5.01.01</v>
          </cell>
          <cell r="C190" t="str">
            <v>Salida eléctrica para lampara anti humedad ALP-2X28-T5-policarbonato. Incluye tubería EMT, accesorios, alambre según cuadro de cargas y notas en planos, soldadura PVC, caja, no incluye luminaria</v>
          </cell>
          <cell r="D190" t="str">
            <v>UN</v>
          </cell>
          <cell r="E190">
            <v>17</v>
          </cell>
          <cell r="F190">
            <v>77355.791936571855</v>
          </cell>
          <cell r="G190">
            <v>1315048.4629217216</v>
          </cell>
        </row>
        <row r="191">
          <cell r="A191" t="str">
            <v>15-01-030</v>
          </cell>
          <cell r="B191" t="str">
            <v>5.01.02</v>
          </cell>
          <cell r="C191" t="str">
            <v>Salida eléctrica para lampara industrial vertical 2X32W. Incluye tubería EMT, accesorios, alambre según cuadro de cargas y notas en planos, soldadura EMT, caja, no incluye luminaria</v>
          </cell>
          <cell r="D191" t="str">
            <v>UN</v>
          </cell>
          <cell r="E191">
            <v>212</v>
          </cell>
          <cell r="F191">
            <v>77355.791936571855</v>
          </cell>
          <cell r="G191">
            <v>16399427.890553234</v>
          </cell>
        </row>
        <row r="192">
          <cell r="A192" t="str">
            <v>15-01-240</v>
          </cell>
          <cell r="B192" t="str">
            <v>5.01.03</v>
          </cell>
          <cell r="C192" t="str">
            <v>Salida eléctrica para lampara de sobreponer de 30X120-2X28-T5-16C-rejilla semiespecular.Incluye tubería EMT, accesorios, alambre según cuadro de cargas y notas en planos, soldadura EMT, caja, no incluye luminaria</v>
          </cell>
          <cell r="D192" t="str">
            <v>UN</v>
          </cell>
          <cell r="E192">
            <v>77</v>
          </cell>
          <cell r="F192">
            <v>77355.791936571855</v>
          </cell>
          <cell r="G192">
            <v>5956395.9791160328</v>
          </cell>
        </row>
        <row r="193">
          <cell r="A193" t="str">
            <v>15-01-060</v>
          </cell>
          <cell r="B193" t="str">
            <v>5.01.04</v>
          </cell>
          <cell r="C193" t="str">
            <v>Salida eléctrica para lampara plafon de loza. Incluye tubería EMT, accesorios, alambre según cuadro de cargas y notas en planos, soldadura EMT, caja, no incluye luminaria</v>
          </cell>
          <cell r="D193" t="str">
            <v>UN</v>
          </cell>
          <cell r="E193">
            <v>4</v>
          </cell>
          <cell r="F193">
            <v>77355.791936571855</v>
          </cell>
          <cell r="G193">
            <v>309423.16774628742</v>
          </cell>
        </row>
        <row r="194">
          <cell r="A194" t="str">
            <v>15-01-050</v>
          </cell>
          <cell r="B194" t="str">
            <v>5.01.05</v>
          </cell>
          <cell r="C194" t="str">
            <v>Salida eléctrica para lampara cilinder 2X26 / ELECT / UNIV / BAJITO. Incluye tubería EMT, accesorios, alambre según cuadro de cargas y notas en planos, soldadura EMT, caja, no incluye luminaria</v>
          </cell>
          <cell r="D194" t="str">
            <v>UN</v>
          </cell>
          <cell r="E194">
            <v>183</v>
          </cell>
          <cell r="F194">
            <v>77355.791936571855</v>
          </cell>
          <cell r="G194">
            <v>14156109.92439265</v>
          </cell>
        </row>
        <row r="195">
          <cell r="A195" t="str">
            <v>15-01-070</v>
          </cell>
          <cell r="B195" t="str">
            <v>5.01.06</v>
          </cell>
          <cell r="C195" t="str">
            <v>Salida eléctrica para lampara de emergencia. Incluye tubería EMT, accesorios, alambre según cuadro de cargas y notas en planos, soldadura EMT, caja, no incluye luminaria</v>
          </cell>
          <cell r="D195" t="str">
            <v>UN</v>
          </cell>
          <cell r="E195">
            <v>17</v>
          </cell>
          <cell r="F195">
            <v>77355.791936571855</v>
          </cell>
          <cell r="G195">
            <v>1315048.4629217216</v>
          </cell>
        </row>
        <row r="196">
          <cell r="A196" t="str">
            <v>15-01-080</v>
          </cell>
          <cell r="B196" t="str">
            <v>5.01.07</v>
          </cell>
          <cell r="C196" t="str">
            <v>Salida eléctrica para toma doble p / t. Incluye tubería EMT, accesorios, alambre según cuadro de cargas y notas en planos, soldadura EMT, caja y aparato.</v>
          </cell>
          <cell r="D196" t="str">
            <v>UN</v>
          </cell>
          <cell r="E196">
            <v>108</v>
          </cell>
          <cell r="F196">
            <v>77355.791936571855</v>
          </cell>
          <cell r="G196">
            <v>8354425.5291497605</v>
          </cell>
        </row>
        <row r="197">
          <cell r="A197" t="str">
            <v>15-01-100</v>
          </cell>
          <cell r="B197" t="str">
            <v>5.01.08</v>
          </cell>
          <cell r="C197" t="str">
            <v>Salida eléctrica para toma pata trabada. Incluye tubería EMT, accesorios, alambre según cuadro de cargas y notas en planos, soldadura EMT, caja y aparato.</v>
          </cell>
          <cell r="D197" t="str">
            <v>UN</v>
          </cell>
          <cell r="E197">
            <v>4</v>
          </cell>
          <cell r="F197">
            <v>80641.491936571852</v>
          </cell>
          <cell r="G197">
            <v>322565.96774628741</v>
          </cell>
        </row>
        <row r="198">
          <cell r="A198" t="str">
            <v>15-01-450</v>
          </cell>
          <cell r="B198" t="str">
            <v>5.01.09</v>
          </cell>
          <cell r="C198" t="str">
            <v xml:space="preserve">Salida eléctrica para toma doble p / t tierra aislada color naranja. Incluye tubería EMT, accesorios, alambre según cuadro de cargas y notas en planos, soldadura EMT, caja y aparato. </v>
          </cell>
          <cell r="D198" t="str">
            <v>UN</v>
          </cell>
          <cell r="E198">
            <v>42</v>
          </cell>
          <cell r="F198">
            <v>89005.091936571844</v>
          </cell>
          <cell r="G198">
            <v>3738213.8613360175</v>
          </cell>
        </row>
        <row r="199">
          <cell r="A199" t="str">
            <v>15-01-130</v>
          </cell>
          <cell r="B199" t="str">
            <v>5.01.10</v>
          </cell>
          <cell r="C199" t="str">
            <v>Salida eléctrica para interruptor sencillo. Incluye tubería EMT, accesorios, alambre según cuadro de cargas y notas en planos, soldadura EMT, caja y aparato.</v>
          </cell>
          <cell r="D199" t="str">
            <v>UN</v>
          </cell>
          <cell r="E199">
            <v>36</v>
          </cell>
          <cell r="F199">
            <v>80044.091936571844</v>
          </cell>
          <cell r="G199">
            <v>2881587.3097165865</v>
          </cell>
        </row>
        <row r="200">
          <cell r="A200" t="str">
            <v>15-01-140</v>
          </cell>
          <cell r="B200" t="str">
            <v>5.01.11</v>
          </cell>
          <cell r="C200" t="str">
            <v>Salida eléctrica para interruptor doble. Incluye tubería EMT, accesorios, alambre según cuadro de cargas y notas en planos, soldadura EMT, caja y aparato.</v>
          </cell>
          <cell r="D200" t="str">
            <v>UN</v>
          </cell>
          <cell r="E200">
            <v>2</v>
          </cell>
          <cell r="F200">
            <v>84225.891936571861</v>
          </cell>
          <cell r="G200">
            <v>168451.78387314372</v>
          </cell>
        </row>
        <row r="201">
          <cell r="A201" t="str">
            <v>15-01-540</v>
          </cell>
          <cell r="B201" t="str">
            <v>5.01.12</v>
          </cell>
          <cell r="C201" t="str">
            <v>Salida eléctrica para interruptor doble conmutable. Incluye tubería EMT, accesorios, alambre según cuadro de cargas y notas en planos, soldadura EMT, caja y aparato.</v>
          </cell>
          <cell r="D201" t="str">
            <v>UN</v>
          </cell>
          <cell r="E201">
            <v>4</v>
          </cell>
          <cell r="F201">
            <v>87212.891936571861</v>
          </cell>
          <cell r="G201">
            <v>348851.56774628744</v>
          </cell>
        </row>
        <row r="202">
          <cell r="A202" t="str">
            <v>15-01-280</v>
          </cell>
          <cell r="B202" t="str">
            <v>5.01.13</v>
          </cell>
          <cell r="C202" t="str">
            <v>Tablero 3F, 36 ctos, 120 / 240V con puerta marca tercol o similar. Incluye marcación para la identificación clara de los circuitos.</v>
          </cell>
          <cell r="D202" t="str">
            <v>UN</v>
          </cell>
          <cell r="E202">
            <v>1</v>
          </cell>
          <cell r="F202">
            <v>634611.62625466811</v>
          </cell>
          <cell r="G202">
            <v>634611.62625466811</v>
          </cell>
        </row>
        <row r="203">
          <cell r="A203" t="str">
            <v>15-01-550</v>
          </cell>
          <cell r="B203" t="str">
            <v>5.01.14</v>
          </cell>
          <cell r="C203" t="str">
            <v>Tablero 3F, 24 ctos, 120 / 240V con puerta marca tercol o similar. Incluye marcación para la identificación clara de los circuitos.</v>
          </cell>
          <cell r="D203" t="str">
            <v>UN</v>
          </cell>
          <cell r="E203">
            <v>1</v>
          </cell>
          <cell r="F203">
            <v>430440.23144809919</v>
          </cell>
          <cell r="G203">
            <v>430440.23144809919</v>
          </cell>
        </row>
        <row r="204">
          <cell r="A204" t="str">
            <v>15-01-150</v>
          </cell>
          <cell r="B204" t="str">
            <v>5.01.15</v>
          </cell>
          <cell r="C204" t="str">
            <v>Tablero 3F, 18 ctos, 120 / 240V con puerta marca tercol o similar. Incluye marcación para la identificación clara de los circuitos.</v>
          </cell>
          <cell r="D204" t="str">
            <v>UN</v>
          </cell>
          <cell r="E204">
            <v>1</v>
          </cell>
          <cell r="F204">
            <v>353973.03144809918</v>
          </cell>
          <cell r="G204">
            <v>353973.03144809918</v>
          </cell>
        </row>
        <row r="205">
          <cell r="A205" t="str">
            <v>15-01-160</v>
          </cell>
          <cell r="B205" t="str">
            <v>5.01.16</v>
          </cell>
          <cell r="C205" t="str">
            <v>Tablero 3F, 12 ctos, 120 / 240V con puerta marca tercol o similar. Incluye marcación para la identificación clara de los circuitos.</v>
          </cell>
          <cell r="D205" t="str">
            <v>UN</v>
          </cell>
          <cell r="E205">
            <v>1</v>
          </cell>
          <cell r="F205">
            <v>299843.86282789108</v>
          </cell>
          <cell r="G205">
            <v>299843.86282789108</v>
          </cell>
        </row>
        <row r="206">
          <cell r="A206" t="str">
            <v>15-01-470</v>
          </cell>
          <cell r="B206" t="str">
            <v>5.01.17</v>
          </cell>
          <cell r="C206" t="str">
            <v>Tablero 2F, 8 ctos, 120 / 240V con puerta marca tercol o similar. Incluye marcación para la identificación clara de los circuitos.</v>
          </cell>
          <cell r="D206" t="str">
            <v>UN</v>
          </cell>
          <cell r="E206">
            <v>2</v>
          </cell>
          <cell r="F206">
            <v>84609.849977177684</v>
          </cell>
          <cell r="G206">
            <v>169219.69995435537</v>
          </cell>
        </row>
        <row r="207">
          <cell r="A207" t="str">
            <v>15-01-180</v>
          </cell>
          <cell r="B207" t="str">
            <v>5.01.18</v>
          </cell>
          <cell r="C207" t="str">
            <v>Breaker enchufable 1x20A, 10kA.</v>
          </cell>
          <cell r="D207" t="str">
            <v>UN</v>
          </cell>
          <cell r="E207">
            <v>57</v>
          </cell>
          <cell r="F207">
            <v>15177.166718939894</v>
          </cell>
          <cell r="G207">
            <v>865098.50297957391</v>
          </cell>
        </row>
        <row r="208">
          <cell r="A208" t="str">
            <v>15-01-290</v>
          </cell>
          <cell r="B208" t="str">
            <v>5.01.19</v>
          </cell>
          <cell r="C208" t="str">
            <v>Breaker enchufable 2x20A, 10kA</v>
          </cell>
          <cell r="D208" t="str">
            <v>UN</v>
          </cell>
          <cell r="E208">
            <v>6</v>
          </cell>
          <cell r="F208">
            <v>28108.81584358741</v>
          </cell>
          <cell r="G208">
            <v>168652.89506152447</v>
          </cell>
        </row>
        <row r="209">
          <cell r="A209" t="str">
            <v>15-01-190</v>
          </cell>
          <cell r="B209" t="str">
            <v>5.01.20</v>
          </cell>
          <cell r="C209" t="str">
            <v>Breaker enchufable 2x30A, 10kA</v>
          </cell>
          <cell r="D209" t="str">
            <v>UN</v>
          </cell>
          <cell r="E209">
            <v>1</v>
          </cell>
          <cell r="F209">
            <v>33843.855843587415</v>
          </cell>
          <cell r="G209">
            <v>33843.855843587415</v>
          </cell>
        </row>
        <row r="210">
          <cell r="A210" t="str">
            <v>15-01-480</v>
          </cell>
          <cell r="B210" t="str">
            <v>5.01.21</v>
          </cell>
          <cell r="C210" t="str">
            <v>Ducto Metalico galvanizado de 30x10. Incluye elementos de fijación(sopote mensula, varilla roscada, tuercas arandela y perno expansivo)</v>
          </cell>
          <cell r="D210" t="str">
            <v>M</v>
          </cell>
          <cell r="E210">
            <v>56.5</v>
          </cell>
          <cell r="F210">
            <v>126698.99497828593</v>
          </cell>
          <cell r="G210">
            <v>7158493.2162731551</v>
          </cell>
        </row>
        <row r="211">
          <cell r="A211" t="str">
            <v>15-01-360</v>
          </cell>
          <cell r="B211" t="str">
            <v>5.01.22</v>
          </cell>
          <cell r="C211" t="str">
            <v xml:space="preserve">Alimentadores en 3#12 para circuitos </v>
          </cell>
          <cell r="D211" t="str">
            <v>M</v>
          </cell>
          <cell r="E211">
            <v>5077</v>
          </cell>
          <cell r="F211">
            <v>5815.2689872264027</v>
          </cell>
          <cell r="G211">
            <v>29524120.648148447</v>
          </cell>
        </row>
        <row r="212">
          <cell r="A212" t="str">
            <v>15-01-560</v>
          </cell>
          <cell r="B212" t="str">
            <v>5.01.23</v>
          </cell>
          <cell r="C212" t="str">
            <v xml:space="preserve">Acometida en 3#6+1#8+1#10 en cable THHN Cu </v>
          </cell>
          <cell r="D212" t="str">
            <v>M</v>
          </cell>
          <cell r="E212">
            <v>1.5</v>
          </cell>
          <cell r="F212">
            <v>31200.43406901593</v>
          </cell>
          <cell r="G212">
            <v>46800.651103523895</v>
          </cell>
        </row>
        <row r="213">
          <cell r="A213" t="str">
            <v>15-01-570</v>
          </cell>
          <cell r="B213" t="str">
            <v>5.01.24</v>
          </cell>
          <cell r="C213" t="str">
            <v xml:space="preserve">Acometida en 2#10+1#10+1#10 en cable THHN Cu </v>
          </cell>
          <cell r="D213" t="str">
            <v>M</v>
          </cell>
          <cell r="E213">
            <v>1.5</v>
          </cell>
          <cell r="F213">
            <v>11122.591420768296</v>
          </cell>
          <cell r="G213">
            <v>16683.887131152445</v>
          </cell>
        </row>
        <row r="214">
          <cell r="A214" t="str">
            <v>15-01-580</v>
          </cell>
          <cell r="B214" t="str">
            <v>5.01.25</v>
          </cell>
          <cell r="C214" t="str">
            <v xml:space="preserve">Acometida en 3#10+1#10+1#10 en cable THHN Cu </v>
          </cell>
          <cell r="D214" t="str">
            <v>M</v>
          </cell>
          <cell r="E214">
            <v>4</v>
          </cell>
          <cell r="F214">
            <v>12675.044960067349</v>
          </cell>
          <cell r="G214">
            <v>50700.179840269397</v>
          </cell>
        </row>
        <row r="215">
          <cell r="A215" t="str">
            <v>15-01-590</v>
          </cell>
          <cell r="B215" t="str">
            <v>5.01.26</v>
          </cell>
          <cell r="C215" t="str">
            <v xml:space="preserve">Acometida en 3#8+1#10+1#10 en cable THHN Cu </v>
          </cell>
          <cell r="D215" t="str">
            <v>M</v>
          </cell>
          <cell r="E215">
            <v>35</v>
          </cell>
          <cell r="F215">
            <v>14912.95218267306</v>
          </cell>
          <cell r="G215">
            <v>521953.32639355707</v>
          </cell>
        </row>
        <row r="216">
          <cell r="A216" t="str">
            <v>15-01-570</v>
          </cell>
          <cell r="B216" t="str">
            <v>5.01.27</v>
          </cell>
          <cell r="C216" t="str">
            <v xml:space="preserve">Acometida en 2#10+1#10+1#10 en cable THHN Cu </v>
          </cell>
          <cell r="D216" t="str">
            <v>M</v>
          </cell>
          <cell r="E216">
            <v>1.5</v>
          </cell>
          <cell r="F216">
            <v>11122.591420768296</v>
          </cell>
          <cell r="G216">
            <v>16683.887131152445</v>
          </cell>
        </row>
        <row r="217">
          <cell r="A217" t="str">
            <v>15-01-580</v>
          </cell>
          <cell r="B217" t="str">
            <v>5.01.28</v>
          </cell>
          <cell r="C217" t="str">
            <v xml:space="preserve">Acometida en 3#10+1#10+1#10 en cable THHN Cu </v>
          </cell>
          <cell r="D217" t="str">
            <v>M</v>
          </cell>
          <cell r="E217">
            <v>48</v>
          </cell>
          <cell r="F217">
            <v>12676.040626734015</v>
          </cell>
          <cell r="G217">
            <v>608449.95008323272</v>
          </cell>
        </row>
        <row r="218">
          <cell r="A218" t="str">
            <v>15-01-520</v>
          </cell>
          <cell r="B218" t="str">
            <v>5.01.29</v>
          </cell>
          <cell r="C218" t="str">
            <v>Tuberia EMT de 3 / 4", incluye accesorios y elementos de fijación</v>
          </cell>
          <cell r="D218" t="str">
            <v>M</v>
          </cell>
          <cell r="E218">
            <v>16</v>
          </cell>
          <cell r="F218">
            <v>17103.028656152444</v>
          </cell>
          <cell r="G218">
            <v>273648.45849843911</v>
          </cell>
        </row>
        <row r="219">
          <cell r="A219" t="str">
            <v>15-01-370</v>
          </cell>
          <cell r="B219" t="str">
            <v>5.01.30</v>
          </cell>
          <cell r="C219" t="str">
            <v>Tuberia EMT de 1", incluye accesorios y elementos de fijación</v>
          </cell>
          <cell r="D219" t="str">
            <v>M</v>
          </cell>
          <cell r="E219">
            <v>33</v>
          </cell>
          <cell r="F219">
            <v>19193.92865615245</v>
          </cell>
          <cell r="G219">
            <v>633399.64565303084</v>
          </cell>
        </row>
        <row r="220">
          <cell r="A220" t="str">
            <v>15-01-530</v>
          </cell>
          <cell r="B220" t="str">
            <v>5.01.31</v>
          </cell>
          <cell r="C220" t="str">
            <v>Tuberia EMT de 1 1 / 2", incluye accesorios y elementos de fijación</v>
          </cell>
          <cell r="D220" t="str">
            <v>M</v>
          </cell>
          <cell r="E220">
            <v>1</v>
          </cell>
          <cell r="F220">
            <v>24129.647456152445</v>
          </cell>
          <cell r="G220">
            <v>24129.647456152445</v>
          </cell>
        </row>
        <row r="221">
          <cell r="E221" t="str">
            <v>SUBTOTAL ELECTRICAS</v>
          </cell>
          <cell r="G221">
            <v>97096297.110749632</v>
          </cell>
        </row>
        <row r="222">
          <cell r="A222" t="str">
            <v>15-02</v>
          </cell>
          <cell r="B222">
            <v>5.0199999999999996</v>
          </cell>
          <cell r="C222" t="str">
            <v>TELECOMUNICACIONES</v>
          </cell>
        </row>
        <row r="223">
          <cell r="A223" t="str">
            <v>15-02-130</v>
          </cell>
          <cell r="B223" t="str">
            <v>5.02.01</v>
          </cell>
          <cell r="C223" t="str">
            <v>Salida para toma de datos sencillo. Incluye tubería EMT, accesorios, soldadura EMT , caja y face plate doble y jacks.</v>
          </cell>
          <cell r="D223" t="str">
            <v>UN</v>
          </cell>
          <cell r="E223">
            <v>27</v>
          </cell>
          <cell r="F223">
            <v>67911.180549096985</v>
          </cell>
          <cell r="G223">
            <v>1833601.8748256187</v>
          </cell>
        </row>
        <row r="224">
          <cell r="A224" t="str">
            <v>15-02-140</v>
          </cell>
          <cell r="B224" t="str">
            <v>5.02.02</v>
          </cell>
          <cell r="C224" t="str">
            <v>Salida para toma de voz y datos doble. Incluye tubería EMT, accesorios, soldadura EMT, caja y face plate doble y jacks.</v>
          </cell>
          <cell r="D224" t="str">
            <v>UN</v>
          </cell>
          <cell r="E224">
            <v>9</v>
          </cell>
          <cell r="F224">
            <v>75318.940549096995</v>
          </cell>
          <cell r="G224">
            <v>677870.46494187298</v>
          </cell>
        </row>
        <row r="225">
          <cell r="A225" t="str">
            <v>15-02-150</v>
          </cell>
          <cell r="B225" t="str">
            <v>5.02.03</v>
          </cell>
          <cell r="C225" t="str">
            <v>Salida para toma de access point. Incluye tubería EMT, accesorios, soldadura EMT, caja y face plate doble y jacks.</v>
          </cell>
          <cell r="D225" t="str">
            <v>UN</v>
          </cell>
          <cell r="E225">
            <v>5</v>
          </cell>
          <cell r="F225">
            <v>75318.940549096995</v>
          </cell>
          <cell r="G225">
            <v>376594.702745485</v>
          </cell>
        </row>
        <row r="226">
          <cell r="A226" t="str">
            <v>15-02-040</v>
          </cell>
          <cell r="B226" t="str">
            <v>5.02.04</v>
          </cell>
          <cell r="C226" t="str">
            <v>Suministro Transporte e instalación de Patch panel 24 puertos, CAT 6 o 6A, para voz y datos</v>
          </cell>
          <cell r="D226" t="str">
            <v>UN</v>
          </cell>
          <cell r="E226">
            <v>2</v>
          </cell>
          <cell r="F226">
            <v>412547.32198546076</v>
          </cell>
          <cell r="G226">
            <v>825094.64397092152</v>
          </cell>
        </row>
        <row r="227">
          <cell r="A227" t="str">
            <v>15-02-050</v>
          </cell>
          <cell r="B227" t="str">
            <v>5.02.05</v>
          </cell>
          <cell r="C227" t="str">
            <v xml:space="preserve">Patch cord 3 FT, cat 6 o 6A </v>
          </cell>
          <cell r="D227" t="str">
            <v>UN</v>
          </cell>
          <cell r="E227">
            <v>90</v>
          </cell>
          <cell r="F227">
            <v>17844.386538031853</v>
          </cell>
          <cell r="G227">
            <v>1605994.7884228667</v>
          </cell>
        </row>
        <row r="228">
          <cell r="A228" t="str">
            <v>15-02-160</v>
          </cell>
          <cell r="B228" t="str">
            <v>5.02.06</v>
          </cell>
          <cell r="C228" t="str">
            <v>Canaleta metalica de 12X50 con división</v>
          </cell>
          <cell r="D228" t="str">
            <v>M</v>
          </cell>
          <cell r="E228">
            <v>34.799999999999997</v>
          </cell>
          <cell r="F228">
            <v>41895.879464952595</v>
          </cell>
          <cell r="G228">
            <v>1457976.6053803503</v>
          </cell>
        </row>
        <row r="229">
          <cell r="A229" t="str">
            <v>15-02-170</v>
          </cell>
          <cell r="B229" t="str">
            <v>5.02.07</v>
          </cell>
          <cell r="C229" t="str">
            <v>Canastilla tipo malla de 30 x 5 para telco</v>
          </cell>
          <cell r="D229" t="str">
            <v>M</v>
          </cell>
          <cell r="E229">
            <v>93</v>
          </cell>
          <cell r="F229">
            <v>49933.001524609783</v>
          </cell>
          <cell r="G229">
            <v>4643769.1417887099</v>
          </cell>
        </row>
        <row r="230">
          <cell r="A230" t="str">
            <v>15-02-180</v>
          </cell>
          <cell r="B230" t="str">
            <v>5.02.08</v>
          </cell>
          <cell r="C230" t="str">
            <v>Suministro,transporte de Rack de piso 2.10 abierto de 42 U incluye 4 bandejas, multitoma supresor de trasientes.</v>
          </cell>
          <cell r="D230" t="str">
            <v>UN</v>
          </cell>
          <cell r="E230">
            <v>2</v>
          </cell>
          <cell r="F230">
            <v>1691736.9703598104</v>
          </cell>
          <cell r="G230">
            <v>3383473.9407196208</v>
          </cell>
        </row>
        <row r="231">
          <cell r="A231" t="str">
            <v>15-02-080</v>
          </cell>
          <cell r="B231" t="str">
            <v>5.02.09</v>
          </cell>
          <cell r="C231" t="str">
            <v>Suministro e instalación de Organizador Horizontal de Cables para Rack, 1U rack</v>
          </cell>
          <cell r="D231" t="str">
            <v>UN</v>
          </cell>
          <cell r="E231">
            <v>4</v>
          </cell>
          <cell r="F231">
            <v>110043.46087434964</v>
          </cell>
          <cell r="G231">
            <v>440173.84349739854</v>
          </cell>
        </row>
        <row r="232">
          <cell r="A232" t="str">
            <v>15-02-090</v>
          </cell>
          <cell r="B232" t="str">
            <v>5.02.10</v>
          </cell>
          <cell r="C232" t="str">
            <v>Suministro e instalación de Organizador Verticales de Cables para Rack, 1U rack</v>
          </cell>
          <cell r="D232" t="str">
            <v>UN</v>
          </cell>
          <cell r="E232">
            <v>4</v>
          </cell>
          <cell r="F232">
            <v>87722.854797960754</v>
          </cell>
          <cell r="G232">
            <v>350891.41919184302</v>
          </cell>
        </row>
        <row r="233">
          <cell r="A233" t="str">
            <v>15-02-100</v>
          </cell>
          <cell r="B233" t="str">
            <v>5.02.11</v>
          </cell>
          <cell r="C233" t="str">
            <v>Suministro transporte e instalación de Cable UTP CAT 6 o 6A,100 ohmios 4pares 24 AWG.</v>
          </cell>
          <cell r="D233" t="str">
            <v>M</v>
          </cell>
          <cell r="E233">
            <v>250</v>
          </cell>
          <cell r="F233">
            <v>3736.0758909397045</v>
          </cell>
          <cell r="G233">
            <v>934018.97273492615</v>
          </cell>
        </row>
        <row r="234">
          <cell r="A234" t="str">
            <v>15-02-110</v>
          </cell>
          <cell r="B234" t="str">
            <v>5.02.12</v>
          </cell>
          <cell r="C234" t="str">
            <v>Marcaciones puntos voz y datos</v>
          </cell>
          <cell r="D234" t="str">
            <v>UN</v>
          </cell>
          <cell r="E234">
            <v>36</v>
          </cell>
          <cell r="F234">
            <v>3240.2442007740428</v>
          </cell>
          <cell r="G234">
            <v>116648.79122786554</v>
          </cell>
        </row>
        <row r="235">
          <cell r="A235" t="str">
            <v>15-02-120</v>
          </cell>
          <cell r="B235" t="str">
            <v>5.02.13</v>
          </cell>
          <cell r="C235" t="str">
            <v>Certificación puntos de voz y datos</v>
          </cell>
          <cell r="D235" t="str">
            <v>UN</v>
          </cell>
          <cell r="E235">
            <v>36</v>
          </cell>
          <cell r="F235">
            <v>15063.910503638801</v>
          </cell>
          <cell r="G235">
            <v>542300.77813099686</v>
          </cell>
        </row>
        <row r="236">
          <cell r="A236" t="str">
            <v>15-02-220</v>
          </cell>
          <cell r="B236" t="str">
            <v>5.02.14</v>
          </cell>
          <cell r="C236" t="str">
            <v>Salida para toma T.V. Incluye tubería EMT, accesorios, alambre guía , caja y tapa lisa EMT</v>
          </cell>
          <cell r="D236" t="str">
            <v>UN</v>
          </cell>
          <cell r="E236">
            <v>3</v>
          </cell>
          <cell r="F236">
            <v>57198.836628288802</v>
          </cell>
          <cell r="G236">
            <v>171596.50988486642</v>
          </cell>
        </row>
        <row r="237">
          <cell r="F237" t="str">
            <v>SUBTOTAL TELECOMUNICACIONES</v>
          </cell>
          <cell r="G237">
            <v>17360006.477463346</v>
          </cell>
        </row>
        <row r="238">
          <cell r="F238" t="str">
            <v>SUBTOTAL EDIFICIO AUDITORIO</v>
          </cell>
          <cell r="G238">
            <v>114456303.58821298</v>
          </cell>
        </row>
        <row r="240">
          <cell r="A240" t="str">
            <v>15-03</v>
          </cell>
          <cell r="B240">
            <v>6</v>
          </cell>
          <cell r="C240" t="str">
            <v>LUMINARIAS</v>
          </cell>
        </row>
        <row r="241">
          <cell r="A241" t="str">
            <v>15-03-010</v>
          </cell>
          <cell r="B241" t="str">
            <v>6.01.01</v>
          </cell>
          <cell r="C241" t="str">
            <v>Suministro de lámpara de emergencia con autonomía de 90 minutos</v>
          </cell>
          <cell r="D241" t="str">
            <v>UN</v>
          </cell>
          <cell r="E241">
            <v>60</v>
          </cell>
          <cell r="F241">
            <v>260000.00002263999</v>
          </cell>
          <cell r="G241">
            <v>15600000.001358399</v>
          </cell>
        </row>
        <row r="242">
          <cell r="A242" t="str">
            <v>15-03-020</v>
          </cell>
          <cell r="B242" t="str">
            <v>6.01.02</v>
          </cell>
          <cell r="C242" t="str">
            <v>Suministro de lampara pocket 30X120-2X54-T5 acrilico opal</v>
          </cell>
          <cell r="D242" t="str">
            <v>UN</v>
          </cell>
          <cell r="E242">
            <v>13</v>
          </cell>
          <cell r="F242">
            <v>334544</v>
          </cell>
          <cell r="G242">
            <v>4349072</v>
          </cell>
        </row>
        <row r="243">
          <cell r="A243" t="str">
            <v>15-03-030</v>
          </cell>
          <cell r="B243" t="str">
            <v>6.01.03</v>
          </cell>
          <cell r="C243" t="str">
            <v>Suministro de lampara easy ALUM-1X54-119-PANTALLA</v>
          </cell>
          <cell r="D243" t="str">
            <v>UN</v>
          </cell>
          <cell r="E243">
            <v>26</v>
          </cell>
          <cell r="F243">
            <v>319999.69959999999</v>
          </cell>
          <cell r="G243">
            <v>8319992.1896000002</v>
          </cell>
        </row>
        <row r="244">
          <cell r="A244" t="str">
            <v>15-03-040</v>
          </cell>
          <cell r="B244" t="str">
            <v>6.01.04</v>
          </cell>
          <cell r="C244" t="str">
            <v>Suministro de lampara anti humedad ALP-2X28-T5-policarbonato</v>
          </cell>
          <cell r="D244" t="str">
            <v>UN</v>
          </cell>
          <cell r="E244">
            <v>81</v>
          </cell>
          <cell r="F244">
            <v>240000.00003927998</v>
          </cell>
          <cell r="G244">
            <v>19440000.003181677</v>
          </cell>
        </row>
        <row r="245">
          <cell r="A245" t="str">
            <v>15-03-050</v>
          </cell>
          <cell r="B245" t="str">
            <v>6.01.05</v>
          </cell>
          <cell r="C245" t="str">
            <v>Suministro de lampara anti humedad ALP-2X54-T5-policarbonato</v>
          </cell>
          <cell r="D245" t="str">
            <v>UN</v>
          </cell>
          <cell r="E245">
            <v>2</v>
          </cell>
          <cell r="F245">
            <v>275844.00003927993</v>
          </cell>
          <cell r="G245">
            <v>551688.00007855985</v>
          </cell>
        </row>
        <row r="246">
          <cell r="A246" t="str">
            <v>15-03-060</v>
          </cell>
          <cell r="B246" t="str">
            <v>6.01.06</v>
          </cell>
          <cell r="C246" t="str">
            <v>Suministro de lampara industrial vertical 2X32W. Incluye tubería EMT</v>
          </cell>
          <cell r="D246" t="str">
            <v>UN</v>
          </cell>
          <cell r="E246">
            <v>251</v>
          </cell>
          <cell r="F246">
            <v>179220</v>
          </cell>
          <cell r="G246">
            <v>44984220</v>
          </cell>
        </row>
        <row r="247">
          <cell r="A247" t="str">
            <v>15-03-070</v>
          </cell>
          <cell r="B247" t="str">
            <v>6.01.07</v>
          </cell>
          <cell r="C247" t="str">
            <v>Suministro de lampara luminaria easy de 2x54-238 Pantalla (Tipo 1)* (0.930)</v>
          </cell>
          <cell r="D247" t="str">
            <v>UN</v>
          </cell>
          <cell r="E247">
            <v>12</v>
          </cell>
          <cell r="F247">
            <v>360000.00005892001</v>
          </cell>
          <cell r="G247">
            <v>4320000.0007070396</v>
          </cell>
        </row>
        <row r="248">
          <cell r="A248" t="str">
            <v>15-03-080</v>
          </cell>
          <cell r="B248" t="str">
            <v>6.01.08</v>
          </cell>
          <cell r="C248" t="str">
            <v>Suministro de luminaria anti humedad ALP-1X28-T5-policarbonato</v>
          </cell>
          <cell r="D248" t="str">
            <v>UN</v>
          </cell>
          <cell r="E248">
            <v>16</v>
          </cell>
          <cell r="F248">
            <v>185194</v>
          </cell>
          <cell r="G248">
            <v>2963104</v>
          </cell>
        </row>
        <row r="249">
          <cell r="A249" t="str">
            <v>15-03-090</v>
          </cell>
          <cell r="B249" t="str">
            <v>6.01.09</v>
          </cell>
          <cell r="C249" t="str">
            <v>Suministro de lampara RIEL 2X28- T5 ANCHO COMPARTIDO ( Tipo 1) (0.930)</v>
          </cell>
          <cell r="D249" t="str">
            <v>UN</v>
          </cell>
          <cell r="E249">
            <v>4</v>
          </cell>
          <cell r="F249">
            <v>131427.99999999997</v>
          </cell>
          <cell r="G249">
            <v>525711.99999999988</v>
          </cell>
        </row>
        <row r="250">
          <cell r="A250" t="str">
            <v>15-03-100</v>
          </cell>
          <cell r="B250" t="str">
            <v>6.01.10</v>
          </cell>
          <cell r="C250" t="str">
            <v>Suministro de luminaria de lampara cilinder 2X26 / ELECT / UNIV / BAJITO</v>
          </cell>
          <cell r="D250" t="str">
            <v>UN</v>
          </cell>
          <cell r="E250">
            <v>366</v>
          </cell>
          <cell r="F250">
            <v>108726.8</v>
          </cell>
          <cell r="G250">
            <v>39794008.800000004</v>
          </cell>
        </row>
        <row r="251">
          <cell r="A251" t="str">
            <v>15-03-110</v>
          </cell>
          <cell r="B251" t="str">
            <v>6.01.11</v>
          </cell>
          <cell r="C251" t="str">
            <v>Suministro de lampara luminaria de sobreponer de 30X120-2X54-T5-16C-rejilla semiespecular</v>
          </cell>
          <cell r="D251" t="str">
            <v>UN</v>
          </cell>
          <cell r="E251">
            <v>43</v>
          </cell>
          <cell r="F251">
            <v>370388</v>
          </cell>
          <cell r="G251">
            <v>15926684</v>
          </cell>
        </row>
        <row r="252">
          <cell r="A252" t="str">
            <v>15-03-120</v>
          </cell>
          <cell r="B252" t="str">
            <v>6.01.12</v>
          </cell>
          <cell r="C252" t="str">
            <v>Suministro de lampara luminaria easy ALUM-2X54-238-PANTALLA (Tipo 1)* (0.930)</v>
          </cell>
          <cell r="D252" t="str">
            <v>UN</v>
          </cell>
          <cell r="E252">
            <v>13</v>
          </cell>
          <cell r="F252">
            <v>360000.40879999998</v>
          </cell>
          <cell r="G252">
            <v>4680005.3143999996</v>
          </cell>
        </row>
        <row r="253">
          <cell r="A253" t="str">
            <v>15-03-130</v>
          </cell>
          <cell r="B253" t="str">
            <v>6.01.13</v>
          </cell>
          <cell r="C253" t="str">
            <v>Suministro de luminaria minipole de 2x24 acrilico opal</v>
          </cell>
          <cell r="D253" t="str">
            <v>UN</v>
          </cell>
          <cell r="E253">
            <v>451</v>
          </cell>
          <cell r="F253">
            <v>275000.00001016003</v>
          </cell>
          <cell r="G253">
            <v>124025000.00458217</v>
          </cell>
        </row>
        <row r="254">
          <cell r="A254" t="str">
            <v>15-03-140</v>
          </cell>
          <cell r="B254" t="str">
            <v>6.01.14</v>
          </cell>
          <cell r="C254" t="str">
            <v>Suministro de llampara luminaria bañadora pared 2X28-30X120-INC</v>
          </cell>
          <cell r="D254" t="str">
            <v>UN</v>
          </cell>
          <cell r="E254">
            <v>12</v>
          </cell>
          <cell r="F254">
            <v>286752</v>
          </cell>
          <cell r="G254">
            <v>3441024</v>
          </cell>
        </row>
        <row r="255">
          <cell r="A255" t="str">
            <v>15-03-150</v>
          </cell>
          <cell r="B255" t="str">
            <v>6.01.15</v>
          </cell>
          <cell r="C255" t="str">
            <v>Suministro de lampara cilinder 2X32 / ELECT / UNIV / ALTO / VIDRIO (Tipo 1)</v>
          </cell>
          <cell r="D255" t="str">
            <v>UN</v>
          </cell>
          <cell r="E255">
            <v>60</v>
          </cell>
          <cell r="F255">
            <v>121869.59999999999</v>
          </cell>
          <cell r="G255">
            <v>7312175.9999999991</v>
          </cell>
        </row>
        <row r="256">
          <cell r="A256" t="str">
            <v>15-03-160</v>
          </cell>
          <cell r="B256" t="str">
            <v>6.01.16</v>
          </cell>
          <cell r="C256" t="str">
            <v>Suministro de lampara easy decorativa 2x28 ACRILICO OPAL - UNIV (Tipo 1)* (0.930)</v>
          </cell>
          <cell r="D256" t="str">
            <v>UN</v>
          </cell>
          <cell r="E256">
            <v>9</v>
          </cell>
          <cell r="F256">
            <v>289999.99999767996</v>
          </cell>
          <cell r="G256">
            <v>2609999.9999791197</v>
          </cell>
        </row>
        <row r="257">
          <cell r="A257" t="str">
            <v>15-03-170</v>
          </cell>
          <cell r="B257" t="str">
            <v>6.01.17</v>
          </cell>
          <cell r="C257" t="str">
            <v>Suministro de lampara industrial vertical 2X42W</v>
          </cell>
          <cell r="D257" t="str">
            <v>UN</v>
          </cell>
          <cell r="E257">
            <v>99</v>
          </cell>
          <cell r="F257">
            <v>227011.99999999997</v>
          </cell>
          <cell r="G257">
            <v>22474187.999999996</v>
          </cell>
        </row>
        <row r="258">
          <cell r="A258" t="str">
            <v>15-03-180</v>
          </cell>
          <cell r="B258" t="str">
            <v>6.01.18</v>
          </cell>
          <cell r="C258" t="str">
            <v>Suministro de lampara easy decorativa 1x28 ACRILICO OPAL - UNIV (Tipo 1)* (0.930)</v>
          </cell>
          <cell r="D258" t="str">
            <v>UN</v>
          </cell>
          <cell r="E258">
            <v>13</v>
          </cell>
          <cell r="F258">
            <v>239999.476</v>
          </cell>
          <cell r="G258">
            <v>3119993.1880000001</v>
          </cell>
        </row>
        <row r="259">
          <cell r="F259" t="str">
            <v>SUBTOTAL LUMINARIAS:</v>
          </cell>
          <cell r="G259">
            <v>324436867.50188702</v>
          </cell>
        </row>
        <row r="261">
          <cell r="B261">
            <v>7</v>
          </cell>
          <cell r="C261" t="str">
            <v>APANTALLAMIENTO</v>
          </cell>
        </row>
        <row r="262">
          <cell r="A262" t="str">
            <v>15-04</v>
          </cell>
          <cell r="B262">
            <v>7.01</v>
          </cell>
          <cell r="C262" t="str">
            <v>PUNTAS CAPTADORAS Y ANILLO EQUIPOTENCIAL ASOCIADOS AL APANTALLAMIENTO</v>
          </cell>
        </row>
        <row r="263">
          <cell r="A263" t="str">
            <v>15-04-010</v>
          </cell>
          <cell r="B263" t="str">
            <v>7.01.01</v>
          </cell>
          <cell r="C263" t="str">
            <v xml:space="preserve">Cable de aluminio 1 / 0 AWG aislado (Anillo equipotencial, bajantes) </v>
          </cell>
          <cell r="D263" t="str">
            <v>M</v>
          </cell>
          <cell r="E263">
            <v>922.49300000000005</v>
          </cell>
          <cell r="F263">
            <v>8951.578010485493</v>
          </cell>
          <cell r="G263">
            <v>8257768.0536267944</v>
          </cell>
        </row>
        <row r="264">
          <cell r="A264" t="str">
            <v>15-04-020</v>
          </cell>
          <cell r="B264" t="str">
            <v>7.01.02</v>
          </cell>
          <cell r="C264" t="str">
            <v>Conector de compresión OB1010 (Anillo-bajantes dos conectores por bajante)</v>
          </cell>
          <cell r="D264" t="str">
            <v>UN</v>
          </cell>
          <cell r="E264">
            <v>150</v>
          </cell>
          <cell r="F264">
            <v>10048.149895041335</v>
          </cell>
          <cell r="G264">
            <v>1507222.4842562003</v>
          </cell>
        </row>
        <row r="265">
          <cell r="A265" t="str">
            <v>15-04-030</v>
          </cell>
          <cell r="B265" t="str">
            <v>7.01.03</v>
          </cell>
          <cell r="C265" t="str">
            <v>Conector de compresión OB1010 (Puntas captadoras y anillo)</v>
          </cell>
          <cell r="D265" t="str">
            <v>UN</v>
          </cell>
          <cell r="E265">
            <v>68</v>
          </cell>
          <cell r="F265">
            <v>10048.149895041335</v>
          </cell>
          <cell r="G265">
            <v>683274.1928628108</v>
          </cell>
        </row>
        <row r="266">
          <cell r="A266" t="str">
            <v>15-04-040</v>
          </cell>
          <cell r="B266" t="str">
            <v>7.01.04</v>
          </cell>
          <cell r="C266" t="str">
            <v>Punta Franklin de una sola asta (de 1.2 m incluido soporte y fijación)</v>
          </cell>
          <cell r="D266" t="str">
            <v>UN</v>
          </cell>
          <cell r="E266">
            <v>13</v>
          </cell>
          <cell r="F266">
            <v>158090.9452015704</v>
          </cell>
          <cell r="G266">
            <v>2055182.2876204152</v>
          </cell>
        </row>
        <row r="267">
          <cell r="A267" t="str">
            <v>15-04-050</v>
          </cell>
          <cell r="B267" t="str">
            <v>7.01.05</v>
          </cell>
          <cell r="C267" t="str">
            <v>Punta Franklin de una sola asta (de 1.8 m incluido soporte y fijación)</v>
          </cell>
          <cell r="D267" t="str">
            <v>UN</v>
          </cell>
          <cell r="E267">
            <v>15</v>
          </cell>
          <cell r="F267">
            <v>193934.94520157043</v>
          </cell>
          <cell r="G267">
            <v>2909024.1780235562</v>
          </cell>
        </row>
        <row r="268">
          <cell r="A268" t="str">
            <v>15-04-060</v>
          </cell>
          <cell r="B268" t="str">
            <v>7.01.06</v>
          </cell>
          <cell r="C268" t="str">
            <v>Punta Franklin de una sola asta (de 2.5 m incluido soporte y fijación)</v>
          </cell>
          <cell r="D268" t="str">
            <v>UN</v>
          </cell>
          <cell r="E268">
            <v>5</v>
          </cell>
          <cell r="F268">
            <v>293631.55809657183</v>
          </cell>
          <cell r="G268">
            <v>1468157.7904828591</v>
          </cell>
        </row>
        <row r="269">
          <cell r="A269" t="str">
            <v>15-04-070</v>
          </cell>
          <cell r="B269" t="str">
            <v>7.01.07</v>
          </cell>
          <cell r="C269" t="str">
            <v>Punta Franklin de una sola asta (de 3 m fijada en tanque, incluido soporte y fijación)</v>
          </cell>
          <cell r="D269" t="str">
            <v>UN</v>
          </cell>
          <cell r="E269">
            <v>1</v>
          </cell>
          <cell r="F269">
            <v>360918.96324571484</v>
          </cell>
          <cell r="G269">
            <v>360918.96324571484</v>
          </cell>
        </row>
        <row r="270">
          <cell r="A270" t="str">
            <v>15-04-080</v>
          </cell>
          <cell r="B270" t="str">
            <v>7.01.08</v>
          </cell>
          <cell r="C270" t="str">
            <v>Punta Franklin de una sola asta (de 2 m fijada en poste, incluido soporte y fijación)</v>
          </cell>
          <cell r="D270" t="str">
            <v>UN</v>
          </cell>
          <cell r="E270">
            <v>12</v>
          </cell>
          <cell r="F270">
            <v>233891.55809657185</v>
          </cell>
          <cell r="G270">
            <v>2806698.6971588624</v>
          </cell>
        </row>
        <row r="271">
          <cell r="A271" t="str">
            <v>15-04-090</v>
          </cell>
          <cell r="B271" t="str">
            <v>7.01.09</v>
          </cell>
          <cell r="C271" t="str">
            <v>Poste de concreto de 10 m</v>
          </cell>
          <cell r="D271" t="str">
            <v>UN</v>
          </cell>
          <cell r="E271">
            <v>12</v>
          </cell>
          <cell r="F271">
            <v>654213.72196962079</v>
          </cell>
          <cell r="G271">
            <v>7850564.6636354495</v>
          </cell>
        </row>
        <row r="272">
          <cell r="F272" t="str">
            <v>SUBTOTAL PUNTAS CAPTADORAS Y ANILLO EQUIPOTENCIAL ASOCIADOS AL APANTALLAMIENTO</v>
          </cell>
          <cell r="G272">
            <v>27898811.310912661</v>
          </cell>
        </row>
        <row r="274">
          <cell r="A274" t="str">
            <v>15-05</v>
          </cell>
          <cell r="B274">
            <v>7.02</v>
          </cell>
          <cell r="C274" t="str">
            <v>BAJANTES Y MALLA DE PUESTA A TIERRA ASOCIADOS AL APANTALLAMIENTO</v>
          </cell>
        </row>
        <row r="275">
          <cell r="A275" t="str">
            <v>15-05-010</v>
          </cell>
          <cell r="B275" t="str">
            <v>7.02.01</v>
          </cell>
          <cell r="C275" t="str">
            <v>Cable de aluminio 1 / 0 AWG aislado (bajantes)</v>
          </cell>
          <cell r="D275" t="str">
            <v>M</v>
          </cell>
          <cell r="E275">
            <v>586.91599999999994</v>
          </cell>
          <cell r="F275">
            <v>8951.578010485493</v>
          </cell>
          <cell r="G275">
            <v>5253824.359602103</v>
          </cell>
        </row>
        <row r="276">
          <cell r="A276" t="str">
            <v>15-05-020</v>
          </cell>
          <cell r="B276" t="str">
            <v>7.02.02</v>
          </cell>
          <cell r="C276" t="str">
            <v>Tubería de 3 / 4" de diámetro, PVC embebida en concreto o IMC expuesta (Bajantes edificios)</v>
          </cell>
          <cell r="D276" t="str">
            <v>M</v>
          </cell>
          <cell r="E276">
            <v>425.91599999999994</v>
          </cell>
          <cell r="F276">
            <v>9262.4286491429666</v>
          </cell>
          <cell r="G276">
            <v>3945016.5605283752</v>
          </cell>
        </row>
        <row r="277">
          <cell r="A277" t="str">
            <v>15-05-030</v>
          </cell>
          <cell r="B277" t="str">
            <v>7.02.03</v>
          </cell>
          <cell r="C277" t="str">
            <v>Tubería de 3 / 4" IMC expuesta (Bajantes en poste)</v>
          </cell>
          <cell r="D277" t="str">
            <v>M</v>
          </cell>
          <cell r="E277">
            <v>105.60000000000001</v>
          </cell>
          <cell r="F277">
            <v>31790.382649142965</v>
          </cell>
          <cell r="G277">
            <v>3357064.4077494973</v>
          </cell>
        </row>
        <row r="278">
          <cell r="A278" t="str">
            <v>15-05-040</v>
          </cell>
          <cell r="B278" t="str">
            <v>7.02.04</v>
          </cell>
          <cell r="C278" t="str">
            <v>Tubería de 1" de diámetro IMC expuesta (Bajantes tanque)</v>
          </cell>
          <cell r="D278" t="str">
            <v>M</v>
          </cell>
          <cell r="E278">
            <v>55</v>
          </cell>
          <cell r="F278">
            <v>42304.62264914297</v>
          </cell>
          <cell r="G278">
            <v>2326754.2457028632</v>
          </cell>
        </row>
        <row r="279">
          <cell r="A279" t="str">
            <v>15-05-050</v>
          </cell>
          <cell r="B279" t="str">
            <v>7.02.05</v>
          </cell>
          <cell r="C279" t="str">
            <v>Caja de empalme 15x15 (empalme aluminio-cobre)</v>
          </cell>
          <cell r="D279" t="str">
            <v>M</v>
          </cell>
          <cell r="E279">
            <v>60</v>
          </cell>
          <cell r="F279">
            <v>31308.746794144405</v>
          </cell>
          <cell r="G279">
            <v>1878524.8076486643</v>
          </cell>
        </row>
        <row r="280">
          <cell r="A280" t="str">
            <v>15-05-060</v>
          </cell>
          <cell r="B280" t="str">
            <v>7.02.06</v>
          </cell>
          <cell r="C280" t="str">
            <v>Caja de inspección 30 cm x 30 cm</v>
          </cell>
          <cell r="D280" t="str">
            <v>UN</v>
          </cell>
          <cell r="E280">
            <v>4</v>
          </cell>
          <cell r="F280">
            <v>115821.03367263557</v>
          </cell>
          <cell r="G280">
            <v>463284.1346905423</v>
          </cell>
        </row>
        <row r="281">
          <cell r="A281" t="str">
            <v>15-05-070</v>
          </cell>
          <cell r="B281" t="str">
            <v>7.02.07</v>
          </cell>
          <cell r="C281" t="str">
            <v>Soldaduras exotérmicas (Malla de Tierra Apantallamiento)</v>
          </cell>
          <cell r="D281" t="str">
            <v>UN</v>
          </cell>
          <cell r="E281">
            <v>170.5</v>
          </cell>
          <cell r="F281">
            <v>35403.718353841483</v>
          </cell>
          <cell r="G281">
            <v>6036333.9793299725</v>
          </cell>
        </row>
        <row r="282">
          <cell r="A282" t="str">
            <v>15-05-080</v>
          </cell>
          <cell r="B282" t="str">
            <v>7.02.08</v>
          </cell>
          <cell r="C282" t="str">
            <v>Varillas de cobre de 2,4 m, 5 / 8” de diametro</v>
          </cell>
          <cell r="D282" t="str">
            <v>UN</v>
          </cell>
          <cell r="E282">
            <v>70</v>
          </cell>
          <cell r="F282">
            <v>156631.12458217627</v>
          </cell>
          <cell r="G282">
            <v>10964178.72075234</v>
          </cell>
        </row>
        <row r="283">
          <cell r="A283" t="str">
            <v>15-05-090</v>
          </cell>
          <cell r="B283" t="str">
            <v>7.02.09</v>
          </cell>
          <cell r="C283" t="str">
            <v>Cable de cobre 1 / 0 AWG desnudo (SPT enterrado en terreno natural - Apantallamiento)</v>
          </cell>
          <cell r="D283" t="str">
            <v>M</v>
          </cell>
          <cell r="E283">
            <v>664.29000000000008</v>
          </cell>
          <cell r="F283">
            <v>17777.326648546074</v>
          </cell>
          <cell r="G283">
            <v>11809300.319362672</v>
          </cell>
        </row>
        <row r="284">
          <cell r="A284" t="str">
            <v>15-05-100</v>
          </cell>
          <cell r="B284" t="str">
            <v>7.02.10</v>
          </cell>
          <cell r="C284" t="str">
            <v>Colas para equipotencialización de la estructura con el SPT. (Incluyen cable de cobre 1 / 0 AWG de 1,5 m, soldadura y borna terminal )</v>
          </cell>
          <cell r="D284" t="str">
            <v>UN</v>
          </cell>
          <cell r="E284">
            <v>21</v>
          </cell>
          <cell r="F284">
            <v>49691.052205295411</v>
          </cell>
          <cell r="G284">
            <v>1043512.0963112037</v>
          </cell>
        </row>
        <row r="285">
          <cell r="A285" t="str">
            <v>15-05-110</v>
          </cell>
          <cell r="B285" t="str">
            <v>7.02.11</v>
          </cell>
          <cell r="C285" t="str">
            <v>Brecha en terreno natural de 40 cm de ancho por 60 cm de profundidad</v>
          </cell>
          <cell r="D285" t="str">
            <v>M</v>
          </cell>
          <cell r="E285">
            <v>603.9</v>
          </cell>
          <cell r="F285">
            <v>6339.8915745156246</v>
          </cell>
          <cell r="G285">
            <v>3828660.5218499857</v>
          </cell>
        </row>
        <row r="286">
          <cell r="F286" t="str">
            <v>SUBTOTAL BAJANTES Y MALLA DE PUESTA A TIERRA ASOCIADOS AL APANTALLAMIENTO</v>
          </cell>
          <cell r="G286">
            <v>50906454.153528214</v>
          </cell>
        </row>
        <row r="288">
          <cell r="A288" t="str">
            <v>15-06</v>
          </cell>
          <cell r="B288">
            <v>7.03</v>
          </cell>
          <cell r="C288" t="str">
            <v>MALLA DE PUESTA A TIERRA SUBESTACIÓN</v>
          </cell>
        </row>
        <row r="289">
          <cell r="A289" t="str">
            <v>15-06-010</v>
          </cell>
          <cell r="B289" t="str">
            <v>7.03.01</v>
          </cell>
          <cell r="C289" t="str">
            <v>Cable de cobre 1 / 0 AWG desnudo (SPT S / E enterrado en terreno natural)</v>
          </cell>
          <cell r="D289" t="str">
            <v>M</v>
          </cell>
          <cell r="E289">
            <v>111.32</v>
          </cell>
          <cell r="F289">
            <v>17777.326648546074</v>
          </cell>
          <cell r="G289">
            <v>1978972.0025161488</v>
          </cell>
        </row>
        <row r="290">
          <cell r="A290" t="str">
            <v>15-06-020</v>
          </cell>
          <cell r="B290" t="str">
            <v>7.03.02</v>
          </cell>
          <cell r="C290" t="str">
            <v>Soldaduras exotérmicas (Malla de Tierra S / E y anillo equipotencial)</v>
          </cell>
          <cell r="D290" t="str">
            <v>UN</v>
          </cell>
          <cell r="E290">
            <v>23</v>
          </cell>
          <cell r="F290">
            <v>35403.718353841483</v>
          </cell>
          <cell r="G290">
            <v>814285.52213835414</v>
          </cell>
        </row>
        <row r="291">
          <cell r="A291" t="str">
            <v>15-05-080</v>
          </cell>
          <cell r="B291" t="str">
            <v>7.03.03</v>
          </cell>
          <cell r="C291" t="str">
            <v>Varillas de cobre de 2,4 m, 5 / 8” de diametro</v>
          </cell>
          <cell r="D291" t="str">
            <v>UN</v>
          </cell>
          <cell r="E291">
            <v>4</v>
          </cell>
          <cell r="F291">
            <v>156631.12458217627</v>
          </cell>
          <cell r="G291">
            <v>626524.49832870509</v>
          </cell>
        </row>
        <row r="292">
          <cell r="A292" t="str">
            <v>15-05-060</v>
          </cell>
          <cell r="B292" t="str">
            <v>7.03.04</v>
          </cell>
          <cell r="C292" t="str">
            <v>Caja de inspección 30 cm x 30 cm</v>
          </cell>
          <cell r="D292" t="str">
            <v>UN</v>
          </cell>
          <cell r="E292">
            <v>1</v>
          </cell>
          <cell r="F292">
            <v>115821.03367263557</v>
          </cell>
          <cell r="G292">
            <v>115821.03367263557</v>
          </cell>
        </row>
        <row r="293">
          <cell r="A293" t="str">
            <v>15-06-030</v>
          </cell>
          <cell r="B293" t="str">
            <v>7.03.05</v>
          </cell>
          <cell r="C293" t="str">
            <v>Colas para equipotencialización de equipos S / E. (Incluyen cable de cobre 1 / 0 AWG de 1,5 m, soldadura y borna terminal )</v>
          </cell>
          <cell r="D293" t="str">
            <v>UN</v>
          </cell>
          <cell r="E293">
            <v>4</v>
          </cell>
          <cell r="F293">
            <v>49691.052205295411</v>
          </cell>
          <cell r="G293">
            <v>198764.20882118164</v>
          </cell>
        </row>
        <row r="294">
          <cell r="A294" t="str">
            <v>15-05-110</v>
          </cell>
          <cell r="B294" t="str">
            <v>7.03.06</v>
          </cell>
          <cell r="C294" t="str">
            <v>Brecha en terreno natural de 40 cm de ancho por 60 cm de profundidad</v>
          </cell>
          <cell r="D294" t="str">
            <v>M</v>
          </cell>
          <cell r="E294">
            <v>101.19999999999999</v>
          </cell>
          <cell r="F294">
            <v>6339.8915745156246</v>
          </cell>
          <cell r="G294">
            <v>641597.02734098118</v>
          </cell>
        </row>
        <row r="295">
          <cell r="C295" t="str">
            <v>SUBTOTAL MALLA DE PUESTA A TIERRA SUBESTACIÓN</v>
          </cell>
          <cell r="G295">
            <v>4375964.2928180061</v>
          </cell>
        </row>
        <row r="296">
          <cell r="C296" t="str">
            <v>SUBTOTAL APANTALLAMIENTO</v>
          </cell>
          <cell r="G296">
            <v>83181229.757258892</v>
          </cell>
        </row>
        <row r="298">
          <cell r="A298" t="str">
            <v>15-07</v>
          </cell>
          <cell r="B298">
            <v>8</v>
          </cell>
          <cell r="C298" t="str">
            <v>REDES EXTERIORES ENERGIA</v>
          </cell>
        </row>
        <row r="299">
          <cell r="B299" t="str">
            <v xml:space="preserve">8.01  </v>
          </cell>
          <cell r="C299" t="str">
            <v>ENERGIA</v>
          </cell>
        </row>
        <row r="300">
          <cell r="A300" t="str">
            <v>15-07-010</v>
          </cell>
          <cell r="B300" t="str">
            <v>8.01.01</v>
          </cell>
          <cell r="C300" t="str">
            <v>Suministro, transporte e instalación de vestida según norma EPM RA2-017</v>
          </cell>
          <cell r="D300" t="str">
            <v>UN</v>
          </cell>
          <cell r="E300">
            <v>1</v>
          </cell>
          <cell r="F300">
            <v>966967.23899142968</v>
          </cell>
          <cell r="G300">
            <v>966967.23899142968</v>
          </cell>
        </row>
        <row r="301">
          <cell r="A301" t="str">
            <v>15-07-020</v>
          </cell>
          <cell r="B301" t="str">
            <v>8.01.02</v>
          </cell>
          <cell r="C301" t="str">
            <v>Suministro, transporte e instalación de bajante eléctrico en tuberia metalica galvanizada de 4", incluye contratuerca y elementos de fijación.</v>
          </cell>
          <cell r="D301" t="str">
            <v>UN</v>
          </cell>
          <cell r="E301">
            <v>3</v>
          </cell>
          <cell r="F301">
            <v>555396.35790708289</v>
          </cell>
          <cell r="G301">
            <v>1666189.0737212487</v>
          </cell>
        </row>
        <row r="302">
          <cell r="A302" t="str">
            <v>15-07-030</v>
          </cell>
          <cell r="B302" t="str">
            <v>8.01.03</v>
          </cell>
          <cell r="C302" t="str">
            <v xml:space="preserve">Suministro, transporte e instalación de tapa para herraje según norma RS3-002. </v>
          </cell>
          <cell r="D302" t="str">
            <v>UN</v>
          </cell>
          <cell r="E302">
            <v>7</v>
          </cell>
          <cell r="F302">
            <v>410104.85704698518</v>
          </cell>
          <cell r="G302">
            <v>2870733.9993288964</v>
          </cell>
        </row>
        <row r="303">
          <cell r="A303" t="str">
            <v>15-07-040</v>
          </cell>
          <cell r="B303" t="str">
            <v>8.01.04</v>
          </cell>
          <cell r="C303" t="str">
            <v>Suministro, transporte e instalación de Acometida en 3No 1 / 0 XLPE + 1No2 Cu al 133% desde punto de conexión a subestación.</v>
          </cell>
          <cell r="D303" t="str">
            <v>M</v>
          </cell>
          <cell r="E303">
            <v>30</v>
          </cell>
          <cell r="F303">
            <v>119412.45608161924</v>
          </cell>
          <cell r="G303">
            <v>3582373.6824485771</v>
          </cell>
        </row>
        <row r="304">
          <cell r="A304" t="str">
            <v>15-07-050</v>
          </cell>
          <cell r="B304" t="str">
            <v>8.01.05</v>
          </cell>
          <cell r="C304" t="str">
            <v xml:space="preserve">Suministro, transporte e instalación de juego de conos interiores y todos sus accesorios. </v>
          </cell>
          <cell r="D304" t="str">
            <v>UN</v>
          </cell>
          <cell r="E304">
            <v>1</v>
          </cell>
          <cell r="F304">
            <v>381124.68666435254</v>
          </cell>
          <cell r="G304">
            <v>381124.68666435254</v>
          </cell>
        </row>
        <row r="305">
          <cell r="A305" t="str">
            <v>15-07-060</v>
          </cell>
          <cell r="B305" t="str">
            <v>8.01.06</v>
          </cell>
          <cell r="C305" t="str">
            <v xml:space="preserve">Suministro, transporte e instalación de juego de conos exteriores y todos sus accesorios. </v>
          </cell>
          <cell r="D305" t="str">
            <v>UN</v>
          </cell>
          <cell r="E305">
            <v>1</v>
          </cell>
          <cell r="F305">
            <v>494630.68666435243</v>
          </cell>
          <cell r="G305">
            <v>494630.68666435243</v>
          </cell>
        </row>
        <row r="306">
          <cell r="A306" t="str">
            <v>15-07-070</v>
          </cell>
          <cell r="B306" t="str">
            <v>8.01.07</v>
          </cell>
          <cell r="C306" t="str">
            <v xml:space="preserve">Suministro, transporte e instalación de tubería PVC tipo DB de 4". Incluye soldadura PVC , 3 curvas PVC de 4" , 6 entradas a caja PVC de 4''. </v>
          </cell>
          <cell r="D306" t="str">
            <v>M</v>
          </cell>
          <cell r="E306">
            <v>30</v>
          </cell>
          <cell r="F306">
            <v>44190.328870407597</v>
          </cell>
          <cell r="G306">
            <v>1325709.866112228</v>
          </cell>
        </row>
        <row r="307">
          <cell r="A307" t="str">
            <v>15-07-080</v>
          </cell>
          <cell r="B307" t="str">
            <v>8.01.08</v>
          </cell>
          <cell r="C307" t="str">
            <v>Suministro transporte e instalación de avisos en acrílico para marcacion de cable en cajas de energía.</v>
          </cell>
          <cell r="D307" t="str">
            <v>UN</v>
          </cell>
          <cell r="E307">
            <v>10</v>
          </cell>
          <cell r="F307">
            <v>8998.5793203740941</v>
          </cell>
          <cell r="G307">
            <v>89985.793203740934</v>
          </cell>
        </row>
        <row r="308">
          <cell r="A308" t="str">
            <v>15-07-090</v>
          </cell>
          <cell r="B308" t="str">
            <v>8.01.09</v>
          </cell>
          <cell r="C308" t="str">
            <v xml:space="preserve">Suministro, transporte e instalación de tapa para herraje según norma RS3-015. </v>
          </cell>
          <cell r="D308" t="str">
            <v>UN</v>
          </cell>
          <cell r="E308">
            <v>19</v>
          </cell>
          <cell r="F308">
            <v>174867.63125698233</v>
          </cell>
          <cell r="G308">
            <v>3322484.9938826645</v>
          </cell>
        </row>
        <row r="309">
          <cell r="A309" t="str">
            <v>15-07-100</v>
          </cell>
          <cell r="B309" t="str">
            <v>8.01.10</v>
          </cell>
          <cell r="C309" t="str">
            <v>Suministro e instalacion de vestida para Montaje de transformador trifásico en poste (RA2-026)</v>
          </cell>
          <cell r="D309" t="str">
            <v>UN</v>
          </cell>
          <cell r="E309">
            <v>2</v>
          </cell>
          <cell r="F309">
            <v>1406206.9463880016</v>
          </cell>
          <cell r="G309">
            <v>2812413.8927760031</v>
          </cell>
        </row>
        <row r="310">
          <cell r="A310" t="str">
            <v>15-07-110</v>
          </cell>
          <cell r="B310" t="str">
            <v>8.01.11</v>
          </cell>
          <cell r="C310" t="str">
            <v>Suministro e instalacion de Puesta a tierra segun norma (RA6-010)</v>
          </cell>
          <cell r="D310" t="str">
            <v>UN</v>
          </cell>
          <cell r="E310">
            <v>2</v>
          </cell>
          <cell r="F310">
            <v>198118.33505425483</v>
          </cell>
          <cell r="G310">
            <v>396236.67010850966</v>
          </cell>
        </row>
        <row r="311">
          <cell r="A311" t="str">
            <v>15-07-120</v>
          </cell>
          <cell r="B311" t="str">
            <v>8.01.12</v>
          </cell>
          <cell r="C311" t="str">
            <v>Suministro e instalacion de bajante en tuberia TMG de 4" x 6 mts (incluye boquilla de puesta a tierra )</v>
          </cell>
          <cell r="D311" t="str">
            <v>UN</v>
          </cell>
          <cell r="E311">
            <v>2</v>
          </cell>
          <cell r="F311">
            <v>718933.12020536873</v>
          </cell>
          <cell r="G311">
            <v>1437866.2404107375</v>
          </cell>
        </row>
        <row r="312">
          <cell r="A312" t="str">
            <v>15-07-130</v>
          </cell>
          <cell r="B312" t="str">
            <v>8.01.13</v>
          </cell>
          <cell r="C312" t="str">
            <v>Suministro transporte e instalación de transformador en aceite tipo poste de 150KVA 13200 / 208 / 120 V</v>
          </cell>
          <cell r="D312" t="str">
            <v>UN</v>
          </cell>
          <cell r="E312">
            <v>2</v>
          </cell>
          <cell r="F312">
            <v>6766662.3390939701</v>
          </cell>
          <cell r="G312">
            <v>13533324.67818794</v>
          </cell>
        </row>
        <row r="313">
          <cell r="A313" t="str">
            <v>15-08</v>
          </cell>
          <cell r="B313" t="str">
            <v xml:space="preserve">8.02 </v>
          </cell>
          <cell r="C313" t="str">
            <v>REDES EXTERIORES TELEFONOS</v>
          </cell>
        </row>
        <row r="314">
          <cell r="A314" t="str">
            <v>15-08-010</v>
          </cell>
          <cell r="B314" t="str">
            <v>8.02.01</v>
          </cell>
          <cell r="C314" t="str">
            <v>Suministro, transporte e instalación de tapa para herraje caja telefónica doble tapa de 60x80 cm</v>
          </cell>
          <cell r="D314" t="str">
            <v>UN</v>
          </cell>
          <cell r="E314">
            <v>9</v>
          </cell>
          <cell r="F314">
            <v>181737.2157652654</v>
          </cell>
          <cell r="G314">
            <v>1635634.9418873885</v>
          </cell>
        </row>
        <row r="316">
          <cell r="F316" t="str">
            <v>SUBTOTAL REDES EXTERIORES ENERGIA</v>
          </cell>
          <cell r="G316">
            <v>34515676.444388069</v>
          </cell>
        </row>
        <row r="318">
          <cell r="A318" t="str">
            <v>15-09</v>
          </cell>
          <cell r="B318">
            <v>9</v>
          </cell>
          <cell r="C318" t="str">
            <v>ACOMETIDAS EXTERIORES</v>
          </cell>
        </row>
        <row r="319">
          <cell r="A319" t="str">
            <v>15-09-010</v>
          </cell>
          <cell r="B319" t="str">
            <v>9.01.01</v>
          </cell>
          <cell r="C319" t="str">
            <v>Suministro, transporte e instalación de acometida en 3#8+1#10 para RCI</v>
          </cell>
          <cell r="D319" t="str">
            <v>M</v>
          </cell>
          <cell r="E319">
            <v>32</v>
          </cell>
          <cell r="F319">
            <v>13089.73005410163</v>
          </cell>
          <cell r="G319">
            <v>418871.36173125217</v>
          </cell>
        </row>
        <row r="320">
          <cell r="A320" t="str">
            <v>15-09-020</v>
          </cell>
          <cell r="B320" t="str">
            <v>9.01.02</v>
          </cell>
          <cell r="C320" t="str">
            <v>Suministro, transporte e instalación de acometida en 3#6+1#8 para RCI</v>
          </cell>
          <cell r="D320" t="str">
            <v>M</v>
          </cell>
          <cell r="E320">
            <v>315</v>
          </cell>
          <cell r="F320">
            <v>19031.07366266672</v>
          </cell>
          <cell r="G320">
            <v>5994788.2037400166</v>
          </cell>
        </row>
        <row r="321">
          <cell r="A321" t="str">
            <v>15-09-030</v>
          </cell>
          <cell r="B321" t="str">
            <v>9.01.03</v>
          </cell>
          <cell r="C321" t="str">
            <v>Suministro, transporte e instalación de acometida en 3#1 / 0+1#2+136 para edificio de administracion.</v>
          </cell>
          <cell r="D321" t="str">
            <v>M</v>
          </cell>
          <cell r="E321">
            <v>15.5</v>
          </cell>
          <cell r="F321">
            <v>69205.859147697542</v>
          </cell>
          <cell r="G321">
            <v>1072690.8167893118</v>
          </cell>
        </row>
        <row r="322">
          <cell r="A322" t="str">
            <v>15-09-040</v>
          </cell>
          <cell r="B322" t="str">
            <v>9.01.04</v>
          </cell>
          <cell r="C322" t="str">
            <v>Suministro, transporte e instalación de acometida en 3#2 / 0+1#1 / 0+#4 para edificio de industrias medianas y livianas.</v>
          </cell>
          <cell r="D322" t="str">
            <v>M</v>
          </cell>
          <cell r="E322">
            <v>117</v>
          </cell>
          <cell r="F322">
            <v>89902.223788545132</v>
          </cell>
          <cell r="G322">
            <v>10518560.18325978</v>
          </cell>
        </row>
        <row r="323">
          <cell r="A323" t="str">
            <v>15-09-050</v>
          </cell>
          <cell r="B323" t="str">
            <v>9.01.05</v>
          </cell>
          <cell r="C323" t="str">
            <v>Suministro, transporte e instalación de acometida en 3#4+1#6+1310 para Bienestar.</v>
          </cell>
          <cell r="D323" t="str">
            <v>M</v>
          </cell>
          <cell r="E323">
            <v>32</v>
          </cell>
          <cell r="F323">
            <v>29794.950102960509</v>
          </cell>
          <cell r="G323">
            <v>953438.40329473629</v>
          </cell>
        </row>
        <row r="324">
          <cell r="A324" t="str">
            <v>15-09-060</v>
          </cell>
          <cell r="B324" t="str">
            <v>9.01.06</v>
          </cell>
          <cell r="C324" t="str">
            <v>Suministro transporte e instalación de acometida en 9#4 / 0+3#2 / 0 CU THHN alimentador secundario incluye bornas terminales , cintas aislantes.para subestaciones en Auditorio y Escuela de Musica.</v>
          </cell>
          <cell r="D324" t="str">
            <v>M</v>
          </cell>
          <cell r="E324">
            <v>105</v>
          </cell>
          <cell r="F324">
            <v>355828.38642374612</v>
          </cell>
          <cell r="G324">
            <v>37361980.574493341</v>
          </cell>
        </row>
        <row r="325">
          <cell r="F325" t="str">
            <v>SUBTOTAL ACOMETIDAS EXTERIORES</v>
          </cell>
          <cell r="G325">
            <v>56320329.543308437</v>
          </cell>
        </row>
        <row r="327">
          <cell r="A327" t="str">
            <v>15-10</v>
          </cell>
          <cell r="B327">
            <v>10</v>
          </cell>
          <cell r="C327" t="str">
            <v>DUCTOS Y CANALIZACIONES</v>
          </cell>
        </row>
        <row r="328">
          <cell r="A328" t="str">
            <v>15-10-010</v>
          </cell>
          <cell r="B328" t="str">
            <v>10.01.01</v>
          </cell>
          <cell r="C328" t="str">
            <v xml:space="preserve">Suministro, transporte e instalación de tubería PVC tipo DB de 2x2". Incluye soldadura PVC , 2 curvas PVC de 2" , 4 entradas a caja PVC de 2''. </v>
          </cell>
          <cell r="D328" t="str">
            <v>M</v>
          </cell>
          <cell r="E328">
            <v>224</v>
          </cell>
          <cell r="F328">
            <v>44340.593338661572</v>
          </cell>
          <cell r="G328">
            <v>9932292.9078601915</v>
          </cell>
        </row>
        <row r="329">
          <cell r="A329" t="str">
            <v>15-10-020</v>
          </cell>
          <cell r="B329" t="str">
            <v>10.01.02</v>
          </cell>
          <cell r="C329" t="str">
            <v xml:space="preserve">Suministro, transporte e instalación de tubería PVC tipo DB de 1". Incluye soldadura PVC , curvas PVC de 1" , terminal campana PVC de 1''. </v>
          </cell>
          <cell r="D329" t="str">
            <v>M</v>
          </cell>
          <cell r="E329">
            <v>336</v>
          </cell>
          <cell r="F329">
            <v>29303.697401807087</v>
          </cell>
          <cell r="G329">
            <v>9846042.3270071819</v>
          </cell>
        </row>
        <row r="330">
          <cell r="A330" t="str">
            <v>15-10-030</v>
          </cell>
          <cell r="B330" t="str">
            <v>10.01.03</v>
          </cell>
          <cell r="C330" t="str">
            <v xml:space="preserve">Suministro, transporte e instalación de tubería PVC tipo DB de 2". Incluye soldadura PVC , curvas PVC de 1" , terminal campana PVC de 1''. </v>
          </cell>
          <cell r="D330" t="str">
            <v>M</v>
          </cell>
          <cell r="E330">
            <v>12</v>
          </cell>
          <cell r="F330">
            <v>39242.068814852049</v>
          </cell>
          <cell r="G330">
            <v>470904.82577822462</v>
          </cell>
        </row>
        <row r="331">
          <cell r="A331" t="str">
            <v>15-10-040</v>
          </cell>
          <cell r="B331" t="str">
            <v>10.01.04</v>
          </cell>
          <cell r="C331" t="str">
            <v xml:space="preserve">Suministro, transporte e instalación de tubería PVC tipo DB de 3". Incluye soldadura PVC , curvas PVC de 3" , terminal campana PVC de 3''. </v>
          </cell>
          <cell r="D331" t="str">
            <v>M</v>
          </cell>
          <cell r="E331">
            <v>110</v>
          </cell>
          <cell r="F331">
            <v>39905.36384515508</v>
          </cell>
          <cell r="G331">
            <v>4389590.0229670592</v>
          </cell>
        </row>
        <row r="332">
          <cell r="A332" t="str">
            <v>15-10-050</v>
          </cell>
          <cell r="B332" t="str">
            <v>10.01.05</v>
          </cell>
          <cell r="C332" t="str">
            <v xml:space="preserve">Suministro, transporte e instalación de tubería PVC tipo DB de 11 / 4". Incluye soldadura PVC , curvas PVC de 11 / 4" , terminal campana PVC de 11 / 4''. </v>
          </cell>
          <cell r="D332" t="str">
            <v>M</v>
          </cell>
          <cell r="E332">
            <v>142</v>
          </cell>
          <cell r="F332">
            <v>28988.619987320166</v>
          </cell>
          <cell r="G332">
            <v>4116384.0381994634</v>
          </cell>
        </row>
        <row r="333">
          <cell r="A333" t="str">
            <v>15-10-060</v>
          </cell>
          <cell r="B333" t="str">
            <v>10.01.06</v>
          </cell>
          <cell r="C333" t="str">
            <v>Suministro transporte e instalación de tubería PVC de 3x2'' para acometida secundaria de Auditorio y Escuela de musica.</v>
          </cell>
          <cell r="D333" t="str">
            <v>M</v>
          </cell>
          <cell r="E333">
            <v>95</v>
          </cell>
          <cell r="F333">
            <v>55262.71657776551</v>
          </cell>
          <cell r="G333">
            <v>5249958.0748877237</v>
          </cell>
        </row>
        <row r="334">
          <cell r="F334" t="str">
            <v>SUBTOTAL ACOMETIDAS EXTERIORES</v>
          </cell>
          <cell r="G334">
            <v>34005172.196699843</v>
          </cell>
        </row>
        <row r="336">
          <cell r="A336" t="str">
            <v>15-11</v>
          </cell>
          <cell r="B336">
            <v>11</v>
          </cell>
          <cell r="C336" t="str">
            <v>SUBESTACIONES ENERGIA</v>
          </cell>
        </row>
        <row r="337">
          <cell r="A337">
            <v>0</v>
          </cell>
          <cell r="B337" t="str">
            <v xml:space="preserve">11.01  </v>
          </cell>
          <cell r="C337" t="str">
            <v xml:space="preserve">ENERGIA </v>
          </cell>
        </row>
        <row r="338">
          <cell r="A338" t="str">
            <v>15-11-010</v>
          </cell>
          <cell r="B338" t="str">
            <v>11.01.01</v>
          </cell>
          <cell r="C338" t="str">
            <v>Suministro transporte e instalación de acometida en 12*#4 / 0+4#2 / 0 CU THHN alimentador secundario incluye bornas terminales , cintas aislantes.</v>
          </cell>
          <cell r="D338" t="str">
            <v>M</v>
          </cell>
          <cell r="E338">
            <v>5</v>
          </cell>
          <cell r="F338">
            <v>495973.5250760637</v>
          </cell>
          <cell r="G338">
            <v>2479867.6253803186</v>
          </cell>
        </row>
        <row r="339">
          <cell r="A339" t="str">
            <v>15-11-020</v>
          </cell>
          <cell r="B339" t="str">
            <v>11.01.02</v>
          </cell>
          <cell r="C339" t="str">
            <v>Suministro transporte e instalación de tuberia IMC de 2X4", incluye elementos de fijación para acometida secundaria.</v>
          </cell>
          <cell r="D339" t="str">
            <v>M</v>
          </cell>
          <cell r="E339">
            <v>2.5</v>
          </cell>
          <cell r="F339">
            <v>303548.95220536884</v>
          </cell>
          <cell r="G339">
            <v>758872.38051342207</v>
          </cell>
        </row>
        <row r="340">
          <cell r="A340" t="str">
            <v>15-11-030</v>
          </cell>
          <cell r="B340" t="str">
            <v>11.01.03</v>
          </cell>
          <cell r="C340" t="str">
            <v>Suministro transporte e instalación de transformador tipo seco en de 225 KVA 13200 / 208 / 120 V , incluye celda</v>
          </cell>
          <cell r="D340" t="str">
            <v>UN</v>
          </cell>
          <cell r="E340">
            <v>1</v>
          </cell>
          <cell r="F340">
            <v>23228751.169041783</v>
          </cell>
          <cell r="G340">
            <v>23228751.169041783</v>
          </cell>
        </row>
        <row r="341">
          <cell r="A341" t="str">
            <v>15-11-040</v>
          </cell>
          <cell r="B341" t="str">
            <v>11.01.04</v>
          </cell>
          <cell r="C341" t="str">
            <v>Suninistro, transporte e instalación de celda para seccionador segun diagrama unifilar</v>
          </cell>
          <cell r="D341" t="str">
            <v>UN</v>
          </cell>
          <cell r="E341">
            <v>1</v>
          </cell>
          <cell r="F341">
            <v>6399999.8907857668</v>
          </cell>
          <cell r="G341">
            <v>6399999.8907857668</v>
          </cell>
        </row>
        <row r="342">
          <cell r="A342" t="str">
            <v>15-11-050</v>
          </cell>
          <cell r="B342" t="str">
            <v>11.01.05</v>
          </cell>
          <cell r="C342" t="str">
            <v>Suministro transporte e instalación de gabinete de protección y medida en edificio tecnico según diagrama unifilar con todos los elementos necesarios de fijación y puesta en marcha para su correcto funcionamiento. Incluye transferencia automatica, contado</v>
          </cell>
          <cell r="D342" t="str">
            <v>M</v>
          </cell>
          <cell r="E342">
            <v>1</v>
          </cell>
          <cell r="F342">
            <v>7531289.8628076212</v>
          </cell>
          <cell r="G342">
            <v>7531289.8628076212</v>
          </cell>
        </row>
        <row r="343">
          <cell r="A343" t="str">
            <v>15-11-060</v>
          </cell>
          <cell r="B343" t="str">
            <v>11.01.06</v>
          </cell>
          <cell r="C343" t="str">
            <v>Suministro transporte e instalación de gabinete de protección y medida en auditorio según diagrama unifilar con todos los elementos necesarios de fijación y puesta en marcha para su correcto funcionamiento. Incluye transferencia automatica, contador elect</v>
          </cell>
          <cell r="D343" t="str">
            <v>M</v>
          </cell>
          <cell r="E343">
            <v>1</v>
          </cell>
          <cell r="F343">
            <v>6933889.8628076222</v>
          </cell>
          <cell r="G343">
            <v>6933889.8628076222</v>
          </cell>
        </row>
        <row r="344">
          <cell r="A344" t="str">
            <v>15-11-070</v>
          </cell>
          <cell r="B344" t="str">
            <v>11.01.07</v>
          </cell>
          <cell r="C344" t="str">
            <v>Suministro transporte e instalación de gabinete de protección y medida en Escuela de musica según diagrama unifilar con todos los elementos necesarios de fijación y puesta en marcha para su correcto funcionamiento. Incluye transferencia automatica, contad</v>
          </cell>
          <cell r="D344" t="str">
            <v>M</v>
          </cell>
          <cell r="E344">
            <v>1</v>
          </cell>
          <cell r="F344">
            <v>6933889.8628076222</v>
          </cell>
          <cell r="G344">
            <v>6933889.8628076222</v>
          </cell>
        </row>
        <row r="345">
          <cell r="A345" t="str">
            <v>15-11-080</v>
          </cell>
          <cell r="B345" t="str">
            <v>11.01.08</v>
          </cell>
          <cell r="C345" t="str">
            <v>Caja telefónica metálica 60x80x15 cm fondo madera con troquel para toma y rendijas de ventilación en subestación. Incluye marcación y todo elemento de fijación necesario para su correcta instalación</v>
          </cell>
          <cell r="D345" t="str">
            <v>UN</v>
          </cell>
          <cell r="E345">
            <v>3</v>
          </cell>
          <cell r="F345">
            <v>283352.12093587406</v>
          </cell>
          <cell r="G345">
            <v>850056.36280762218</v>
          </cell>
        </row>
        <row r="346">
          <cell r="A346" t="str">
            <v>15-11-090</v>
          </cell>
          <cell r="B346" t="str">
            <v>11.01.09</v>
          </cell>
          <cell r="C346" t="str">
            <v>Caja TV metálica 40x40x20 cm con troquel para toma y rendijas de ventilación en piso intermedio , Incluye marcación y todo elemento de fijación necesario para su correcta instalación</v>
          </cell>
          <cell r="D346" t="str">
            <v>UN</v>
          </cell>
          <cell r="E346">
            <v>3</v>
          </cell>
          <cell r="F346">
            <v>229586.12093587409</v>
          </cell>
          <cell r="G346">
            <v>688758.3628076223</v>
          </cell>
        </row>
        <row r="347">
          <cell r="F347" t="str">
            <v>SUBTOTAL SUBESTACIONES ENERGIA</v>
          </cell>
          <cell r="G347">
            <v>55805375.379759409</v>
          </cell>
        </row>
        <row r="349">
          <cell r="B349" t="str">
            <v>TOTAL SIN IVA</v>
          </cell>
          <cell r="G349">
            <v>1098239594.4131219</v>
          </cell>
        </row>
        <row r="350">
          <cell r="B350" t="str">
            <v xml:space="preserve">IVA DEL 16% SOBRE UTILIDAD </v>
          </cell>
          <cell r="F350">
            <v>0.16</v>
          </cell>
          <cell r="G350">
            <v>175718335.10609952</v>
          </cell>
        </row>
        <row r="351">
          <cell r="B351" t="str">
            <v>TOTAL PRESUPUESTO</v>
          </cell>
          <cell r="G351">
            <v>1273957929.5192215</v>
          </cell>
        </row>
      </sheetData>
      <sheetData sheetId="30"/>
      <sheetData sheetId="31">
        <row r="1">
          <cell r="B1" t="str">
            <v>PARQUE DE ARTES Y OFICIOS - ESCUELA DE MUSICA</v>
          </cell>
        </row>
        <row r="2">
          <cell r="B2" t="str">
            <v>SISTEMA DE ACONDICIONAMIENTO DE AIRE</v>
          </cell>
        </row>
        <row r="3">
          <cell r="B3" t="str">
            <v>CANTIDADES DE OBRA Y PRESUPUESTO</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I5">
            <v>0</v>
          </cell>
        </row>
        <row r="6">
          <cell r="A6" t="str">
            <v>18-01-010</v>
          </cell>
          <cell r="B6" t="str">
            <v>1.1</v>
          </cell>
          <cell r="C6" t="str">
            <v xml:space="preserve">Enfriador de agua #B3-1  </v>
          </cell>
          <cell r="D6">
            <v>1</v>
          </cell>
          <cell r="E6" t="str">
            <v>UN</v>
          </cell>
          <cell r="F6">
            <v>134640000</v>
          </cell>
          <cell r="G6">
            <v>134640000</v>
          </cell>
          <cell r="I6">
            <v>153220320</v>
          </cell>
        </row>
        <row r="7">
          <cell r="A7" t="str">
            <v>18-01-020</v>
          </cell>
          <cell r="B7" t="str">
            <v>1.1</v>
          </cell>
          <cell r="C7" t="str">
            <v xml:space="preserve">Enfriador de agua #B1-1 </v>
          </cell>
          <cell r="D7">
            <v>0</v>
          </cell>
          <cell r="E7" t="str">
            <v>UN</v>
          </cell>
          <cell r="F7">
            <v>85480000</v>
          </cell>
          <cell r="G7">
            <v>0</v>
          </cell>
          <cell r="I7">
            <v>97276239.999999985</v>
          </cell>
        </row>
        <row r="8">
          <cell r="F8">
            <v>0</v>
          </cell>
          <cell r="H8">
            <v>134640000</v>
          </cell>
          <cell r="I8">
            <v>0</v>
          </cell>
        </row>
        <row r="9">
          <cell r="A9" t="str">
            <v>18-02</v>
          </cell>
          <cell r="B9" t="str">
            <v>2.0</v>
          </cell>
          <cell r="C9" t="str">
            <v>UNIDADES MANEJADORAS DE AIRE ( incluye  todos los filtros. (Ver especificaciones)</v>
          </cell>
          <cell r="F9">
            <v>0</v>
          </cell>
          <cell r="I9">
            <v>0</v>
          </cell>
        </row>
        <row r="10">
          <cell r="A10" t="str">
            <v>18-02-010</v>
          </cell>
          <cell r="B10" t="str">
            <v>2.1</v>
          </cell>
          <cell r="C10" t="str">
            <v>UMA  #B3-01</v>
          </cell>
          <cell r="D10">
            <v>1</v>
          </cell>
          <cell r="E10" t="str">
            <v>UN</v>
          </cell>
          <cell r="F10">
            <v>21648000</v>
          </cell>
          <cell r="G10">
            <v>21648000</v>
          </cell>
          <cell r="I10">
            <v>24635423.999999996</v>
          </cell>
        </row>
        <row r="11">
          <cell r="A11" t="str">
            <v>18-02-020</v>
          </cell>
          <cell r="B11" t="str">
            <v>2.2</v>
          </cell>
          <cell r="C11" t="str">
            <v>UMA  #B3-02</v>
          </cell>
          <cell r="D11">
            <v>1</v>
          </cell>
          <cell r="E11" t="str">
            <v>UN</v>
          </cell>
          <cell r="F11">
            <v>6534000</v>
          </cell>
          <cell r="G11">
            <v>6534000</v>
          </cell>
          <cell r="I11">
            <v>7435691.9999999991</v>
          </cell>
        </row>
        <row r="12">
          <cell r="A12" t="str">
            <v>18-02-030</v>
          </cell>
          <cell r="B12" t="str">
            <v>2.3</v>
          </cell>
          <cell r="C12" t="str">
            <v>UMA  #B3-03</v>
          </cell>
          <cell r="D12">
            <v>1</v>
          </cell>
          <cell r="E12" t="str">
            <v>UN</v>
          </cell>
          <cell r="F12">
            <v>8395200</v>
          </cell>
          <cell r="G12">
            <v>8395200</v>
          </cell>
          <cell r="I12">
            <v>9553737.5999999996</v>
          </cell>
        </row>
        <row r="13">
          <cell r="A13" t="str">
            <v>18-02-040</v>
          </cell>
          <cell r="B13" t="str">
            <v>2.4</v>
          </cell>
          <cell r="C13" t="str">
            <v>UMA  #B3-04</v>
          </cell>
          <cell r="D13">
            <v>1</v>
          </cell>
          <cell r="E13" t="str">
            <v>UN</v>
          </cell>
          <cell r="F13">
            <v>8395200</v>
          </cell>
          <cell r="G13">
            <v>8395200</v>
          </cell>
          <cell r="I13">
            <v>9553737.5999999996</v>
          </cell>
        </row>
        <row r="14">
          <cell r="A14" t="str">
            <v>18-02-050</v>
          </cell>
          <cell r="B14" t="str">
            <v>2.5</v>
          </cell>
          <cell r="C14" t="str">
            <v>UMA  #B3-05</v>
          </cell>
          <cell r="D14">
            <v>1</v>
          </cell>
          <cell r="E14" t="str">
            <v>UN</v>
          </cell>
          <cell r="F14">
            <v>8395200</v>
          </cell>
          <cell r="G14">
            <v>8395200</v>
          </cell>
          <cell r="I14">
            <v>9553737.5999999996</v>
          </cell>
        </row>
        <row r="15">
          <cell r="A15" t="str">
            <v>18-02-060</v>
          </cell>
          <cell r="B15" t="str">
            <v>2.6</v>
          </cell>
          <cell r="C15" t="str">
            <v>UMA  #B3-06</v>
          </cell>
          <cell r="D15">
            <v>1</v>
          </cell>
          <cell r="E15" t="str">
            <v>UN</v>
          </cell>
          <cell r="F15">
            <v>8395200</v>
          </cell>
          <cell r="G15">
            <v>8395200</v>
          </cell>
          <cell r="I15">
            <v>9553737.5999999996</v>
          </cell>
        </row>
        <row r="16">
          <cell r="A16" t="str">
            <v>18-02-070</v>
          </cell>
          <cell r="B16" t="str">
            <v>2.7</v>
          </cell>
          <cell r="C16" t="str">
            <v>UMA  #B3-07</v>
          </cell>
          <cell r="D16">
            <v>1</v>
          </cell>
          <cell r="E16" t="str">
            <v>UN</v>
          </cell>
          <cell r="F16">
            <v>8395200</v>
          </cell>
          <cell r="G16">
            <v>8395200</v>
          </cell>
          <cell r="I16">
            <v>9553737.5999999996</v>
          </cell>
        </row>
        <row r="17">
          <cell r="A17" t="str">
            <v>18-02-080</v>
          </cell>
          <cell r="B17" t="str">
            <v>2.8</v>
          </cell>
          <cell r="C17" t="str">
            <v>UMA  #B3-08</v>
          </cell>
          <cell r="D17">
            <v>1</v>
          </cell>
          <cell r="E17" t="str">
            <v>UN</v>
          </cell>
          <cell r="F17">
            <v>8395200</v>
          </cell>
          <cell r="G17">
            <v>8395200</v>
          </cell>
          <cell r="I17">
            <v>9553737.5999999996</v>
          </cell>
        </row>
        <row r="18">
          <cell r="A18" t="str">
            <v>18-02-090</v>
          </cell>
          <cell r="B18" t="str">
            <v>2.9</v>
          </cell>
          <cell r="C18" t="str">
            <v>UMA  #B3-09</v>
          </cell>
          <cell r="D18">
            <v>1</v>
          </cell>
          <cell r="E18" t="str">
            <v>UN</v>
          </cell>
          <cell r="F18">
            <v>8395200</v>
          </cell>
          <cell r="G18">
            <v>8395200</v>
          </cell>
          <cell r="I18">
            <v>9553737.5999999996</v>
          </cell>
        </row>
        <row r="19">
          <cell r="A19" t="str">
            <v>18-02-100</v>
          </cell>
          <cell r="B19" t="str">
            <v>2.10</v>
          </cell>
          <cell r="C19" t="str">
            <v>UMA  #B3-10</v>
          </cell>
          <cell r="D19">
            <v>1</v>
          </cell>
          <cell r="E19" t="str">
            <v>UN</v>
          </cell>
          <cell r="F19">
            <v>8395200</v>
          </cell>
          <cell r="G19">
            <v>8395200</v>
          </cell>
          <cell r="I19">
            <v>9553737.5999999996</v>
          </cell>
        </row>
        <row r="20">
          <cell r="A20" t="str">
            <v>18-02-110</v>
          </cell>
          <cell r="B20" t="str">
            <v>2.11</v>
          </cell>
          <cell r="C20" t="str">
            <v>UMA  #B3-11</v>
          </cell>
          <cell r="D20">
            <v>1</v>
          </cell>
          <cell r="E20" t="str">
            <v>UN</v>
          </cell>
          <cell r="F20">
            <v>8395200</v>
          </cell>
          <cell r="G20">
            <v>8395200</v>
          </cell>
          <cell r="I20">
            <v>9553737.5999999996</v>
          </cell>
        </row>
        <row r="21">
          <cell r="A21" t="str">
            <v>18-02-120</v>
          </cell>
          <cell r="B21" t="str">
            <v>2.12</v>
          </cell>
          <cell r="C21" t="str">
            <v>UMA  #B3-12</v>
          </cell>
          <cell r="D21">
            <v>1</v>
          </cell>
          <cell r="E21" t="str">
            <v>UN</v>
          </cell>
          <cell r="F21">
            <v>8395200</v>
          </cell>
          <cell r="G21">
            <v>8395200</v>
          </cell>
          <cell r="I21">
            <v>9553737.5999999996</v>
          </cell>
        </row>
        <row r="22">
          <cell r="A22" t="str">
            <v>18-02-130</v>
          </cell>
          <cell r="B22" t="str">
            <v>2.13</v>
          </cell>
          <cell r="C22" t="str">
            <v>UMA  #B3-13</v>
          </cell>
          <cell r="D22">
            <v>1</v>
          </cell>
          <cell r="E22" t="str">
            <v>UN</v>
          </cell>
          <cell r="F22">
            <v>8395200</v>
          </cell>
          <cell r="G22">
            <v>8395200</v>
          </cell>
          <cell r="I22">
            <v>9553737.5999999996</v>
          </cell>
        </row>
        <row r="23">
          <cell r="A23" t="str">
            <v>18-02-140</v>
          </cell>
          <cell r="B23" t="str">
            <v>2.14</v>
          </cell>
          <cell r="C23" t="str">
            <v>UMA  #B3-14</v>
          </cell>
          <cell r="D23">
            <v>1</v>
          </cell>
          <cell r="E23" t="str">
            <v>UN</v>
          </cell>
          <cell r="F23">
            <v>8395200</v>
          </cell>
          <cell r="G23">
            <v>8395200</v>
          </cell>
          <cell r="I23">
            <v>9553737.5999999996</v>
          </cell>
        </row>
        <row r="24">
          <cell r="A24" t="str">
            <v>18-02-150</v>
          </cell>
          <cell r="B24" t="str">
            <v>2.15</v>
          </cell>
          <cell r="C24" t="str">
            <v>UMA  #B3-15</v>
          </cell>
          <cell r="D24">
            <v>1</v>
          </cell>
          <cell r="E24" t="str">
            <v>UN</v>
          </cell>
          <cell r="F24">
            <v>8395200</v>
          </cell>
          <cell r="G24">
            <v>8395200</v>
          </cell>
          <cell r="I24">
            <v>9553737.5999999996</v>
          </cell>
        </row>
        <row r="25">
          <cell r="A25" t="str">
            <v>18-02-160</v>
          </cell>
          <cell r="B25" t="str">
            <v>2.16</v>
          </cell>
          <cell r="C25" t="str">
            <v>UMA  #B3-16</v>
          </cell>
          <cell r="D25">
            <v>1</v>
          </cell>
          <cell r="E25" t="str">
            <v>UN</v>
          </cell>
          <cell r="F25">
            <v>8395200</v>
          </cell>
          <cell r="G25">
            <v>8395200</v>
          </cell>
          <cell r="I25">
            <v>9553737.5999999996</v>
          </cell>
        </row>
        <row r="26">
          <cell r="A26" t="str">
            <v>18-02-170</v>
          </cell>
          <cell r="B26" t="str">
            <v>2.1</v>
          </cell>
          <cell r="C26" t="str">
            <v>UMA  #B2-01</v>
          </cell>
          <cell r="D26">
            <v>0</v>
          </cell>
          <cell r="E26" t="str">
            <v>UN</v>
          </cell>
          <cell r="F26">
            <v>32740000</v>
          </cell>
          <cell r="G26">
            <v>0</v>
          </cell>
          <cell r="I26">
            <v>37258120</v>
          </cell>
        </row>
        <row r="27">
          <cell r="A27" t="str">
            <v>18-02-180</v>
          </cell>
          <cell r="B27" t="str">
            <v>2.2</v>
          </cell>
          <cell r="C27" t="str">
            <v>UMA  #B2-02</v>
          </cell>
          <cell r="D27">
            <v>0</v>
          </cell>
          <cell r="E27" t="str">
            <v>UN</v>
          </cell>
          <cell r="F27">
            <v>29220000</v>
          </cell>
          <cell r="G27">
            <v>0</v>
          </cell>
          <cell r="I27">
            <v>33252359.999999996</v>
          </cell>
        </row>
        <row r="28">
          <cell r="A28" t="str">
            <v>18-02-190</v>
          </cell>
          <cell r="B28" t="str">
            <v>2.1</v>
          </cell>
          <cell r="C28" t="str">
            <v>UMA  #B1-01</v>
          </cell>
          <cell r="D28">
            <v>0</v>
          </cell>
          <cell r="E28" t="str">
            <v>UN</v>
          </cell>
          <cell r="F28">
            <v>8950000</v>
          </cell>
          <cell r="G28">
            <v>0</v>
          </cell>
          <cell r="I28">
            <v>10185100</v>
          </cell>
        </row>
        <row r="29">
          <cell r="A29" t="str">
            <v>18-02-200</v>
          </cell>
          <cell r="B29" t="str">
            <v>2.2</v>
          </cell>
          <cell r="C29" t="str">
            <v>UMA  #B1-02</v>
          </cell>
          <cell r="D29">
            <v>0</v>
          </cell>
          <cell r="E29" t="str">
            <v>UN</v>
          </cell>
          <cell r="F29">
            <v>8950000</v>
          </cell>
          <cell r="G29">
            <v>0</v>
          </cell>
          <cell r="I29">
            <v>10185100</v>
          </cell>
        </row>
        <row r="30">
          <cell r="A30" t="str">
            <v>18-02-210</v>
          </cell>
          <cell r="B30" t="str">
            <v>2.3</v>
          </cell>
          <cell r="C30" t="str">
            <v>UMA  #B1-03</v>
          </cell>
          <cell r="D30">
            <v>0</v>
          </cell>
          <cell r="E30" t="str">
            <v>UN</v>
          </cell>
          <cell r="F30">
            <v>6210000</v>
          </cell>
          <cell r="G30">
            <v>0</v>
          </cell>
          <cell r="I30">
            <v>7066979.9999999991</v>
          </cell>
        </row>
        <row r="31">
          <cell r="A31" t="str">
            <v>18-02-220</v>
          </cell>
          <cell r="B31" t="str">
            <v>2.2</v>
          </cell>
          <cell r="C31" t="str">
            <v>UMA  #B1-04</v>
          </cell>
          <cell r="D31">
            <v>0</v>
          </cell>
          <cell r="E31" t="str">
            <v>UN</v>
          </cell>
          <cell r="F31">
            <v>6210000</v>
          </cell>
          <cell r="G31">
            <v>0</v>
          </cell>
          <cell r="I31">
            <v>7066979.9999999991</v>
          </cell>
        </row>
        <row r="32">
          <cell r="F32">
            <v>0</v>
          </cell>
          <cell r="H32">
            <v>145714800</v>
          </cell>
          <cell r="I32">
            <v>0</v>
          </cell>
        </row>
        <row r="33">
          <cell r="B33" t="str">
            <v>3.0</v>
          </cell>
          <cell r="C33" t="str">
            <v>UNIDADES FAN&amp;COIL  AGUA HELADA</v>
          </cell>
          <cell r="F33">
            <v>0</v>
          </cell>
          <cell r="I33">
            <v>0</v>
          </cell>
        </row>
        <row r="34">
          <cell r="A34" t="str">
            <v>18-03</v>
          </cell>
          <cell r="B34" t="str">
            <v>3.1</v>
          </cell>
          <cell r="C34" t="str">
            <v>UNIDADES FAN&amp;COIL PARED DE LUJO</v>
          </cell>
          <cell r="I34">
            <v>0</v>
          </cell>
        </row>
        <row r="35">
          <cell r="A35" t="str">
            <v>18-03-010</v>
          </cell>
          <cell r="B35" t="str">
            <v>3.1.1</v>
          </cell>
          <cell r="C35" t="str">
            <v>Fancoil 7.000BTU/h</v>
          </cell>
          <cell r="D35">
            <v>12</v>
          </cell>
          <cell r="E35" t="str">
            <v>UN</v>
          </cell>
          <cell r="F35">
            <v>1199700</v>
          </cell>
          <cell r="G35">
            <v>14396400</v>
          </cell>
          <cell r="I35">
            <v>1365258.5999999999</v>
          </cell>
        </row>
        <row r="36">
          <cell r="A36" t="str">
            <v>18-03-020</v>
          </cell>
          <cell r="B36" t="str">
            <v>3.1.2</v>
          </cell>
          <cell r="C36" t="str">
            <v>Fancoil 9.000BTU/h</v>
          </cell>
          <cell r="D36">
            <v>4</v>
          </cell>
          <cell r="E36" t="str">
            <v>UN</v>
          </cell>
          <cell r="F36">
            <v>1264200</v>
          </cell>
          <cell r="G36">
            <v>5056800</v>
          </cell>
          <cell r="I36">
            <v>1438659.5999999999</v>
          </cell>
        </row>
        <row r="37">
          <cell r="A37" t="str">
            <v>18-03-030</v>
          </cell>
          <cell r="B37" t="str">
            <v>3.1.3</v>
          </cell>
          <cell r="C37" t="str">
            <v>Fancoil 12.000BTU/h</v>
          </cell>
          <cell r="D37">
            <v>1</v>
          </cell>
          <cell r="E37" t="str">
            <v>UN</v>
          </cell>
          <cell r="F37">
            <v>1315800</v>
          </cell>
          <cell r="G37">
            <v>1315800</v>
          </cell>
          <cell r="I37">
            <v>1497380.4</v>
          </cell>
        </row>
        <row r="38">
          <cell r="A38" t="str">
            <v>18-03-040</v>
          </cell>
          <cell r="B38" t="str">
            <v>3.1.4</v>
          </cell>
          <cell r="C38" t="str">
            <v>Fancoil 24.000BTU/h</v>
          </cell>
          <cell r="D38">
            <v>1</v>
          </cell>
          <cell r="E38" t="str">
            <v>UN</v>
          </cell>
          <cell r="F38">
            <v>2128500</v>
          </cell>
          <cell r="G38">
            <v>2128500</v>
          </cell>
          <cell r="I38">
            <v>2422233</v>
          </cell>
        </row>
        <row r="39">
          <cell r="A39" t="str">
            <v>18-03-050</v>
          </cell>
          <cell r="B39" t="str">
            <v>3.1.4</v>
          </cell>
          <cell r="C39" t="str">
            <v>18.000BTU/h</v>
          </cell>
          <cell r="D39">
            <v>0</v>
          </cell>
          <cell r="E39" t="str">
            <v>UN</v>
          </cell>
          <cell r="F39">
            <v>1548000</v>
          </cell>
          <cell r="G39">
            <v>0</v>
          </cell>
          <cell r="I39">
            <v>1761623.9999999998</v>
          </cell>
        </row>
        <row r="40">
          <cell r="F40">
            <v>0</v>
          </cell>
          <cell r="H40">
            <v>22897500</v>
          </cell>
          <cell r="I40">
            <v>0</v>
          </cell>
        </row>
        <row r="41">
          <cell r="A41" t="str">
            <v>18-04</v>
          </cell>
          <cell r="B41" t="str">
            <v>3.2</v>
          </cell>
          <cell r="C41" t="str">
            <v>UNIDADES FAN&amp;COIL AGUA HELADA CASSETTE DE LUJO</v>
          </cell>
          <cell r="F41">
            <v>0</v>
          </cell>
          <cell r="I41">
            <v>0</v>
          </cell>
        </row>
        <row r="42">
          <cell r="A42" t="str">
            <v>18-04-010</v>
          </cell>
          <cell r="B42" t="str">
            <v>3.2.1</v>
          </cell>
          <cell r="C42" t="str">
            <v>Fancoil cassette 40.000BTU/h</v>
          </cell>
          <cell r="D42">
            <v>2</v>
          </cell>
          <cell r="E42" t="str">
            <v>UN</v>
          </cell>
          <cell r="F42">
            <v>3210000</v>
          </cell>
          <cell r="G42">
            <v>6420000</v>
          </cell>
          <cell r="I42">
            <v>3652979.9999999995</v>
          </cell>
        </row>
        <row r="43">
          <cell r="A43" t="str">
            <v>18-04-020</v>
          </cell>
          <cell r="B43" t="str">
            <v>3.2.2</v>
          </cell>
          <cell r="C43" t="str">
            <v>36.000BTU/h</v>
          </cell>
          <cell r="D43">
            <v>0</v>
          </cell>
          <cell r="E43" t="str">
            <v>UN</v>
          </cell>
          <cell r="F43">
            <v>2970000</v>
          </cell>
          <cell r="G43">
            <v>0</v>
          </cell>
          <cell r="I43">
            <v>3379859.9999999995</v>
          </cell>
        </row>
        <row r="44">
          <cell r="A44" t="str">
            <v>18-04-030</v>
          </cell>
          <cell r="B44" t="str">
            <v>3.1.3</v>
          </cell>
          <cell r="C44" t="str">
            <v>24.000BTU/h</v>
          </cell>
          <cell r="D44">
            <v>0</v>
          </cell>
          <cell r="E44" t="str">
            <v>UN</v>
          </cell>
          <cell r="F44">
            <v>2490000</v>
          </cell>
          <cell r="G44">
            <v>0</v>
          </cell>
          <cell r="I44">
            <v>2833619.9999999995</v>
          </cell>
        </row>
        <row r="45">
          <cell r="A45" t="str">
            <v>18-04-040</v>
          </cell>
          <cell r="B45" t="str">
            <v>3.1.4</v>
          </cell>
          <cell r="C45" t="str">
            <v>40.000BTU/h</v>
          </cell>
          <cell r="D45">
            <v>0</v>
          </cell>
          <cell r="E45" t="str">
            <v>UN</v>
          </cell>
          <cell r="F45">
            <v>2880000</v>
          </cell>
          <cell r="G45">
            <v>0</v>
          </cell>
          <cell r="I45">
            <v>3277439.9999999995</v>
          </cell>
        </row>
        <row r="46">
          <cell r="F46">
            <v>0</v>
          </cell>
          <cell r="H46">
            <v>6420000</v>
          </cell>
          <cell r="I46">
            <v>0</v>
          </cell>
        </row>
        <row r="47">
          <cell r="A47" t="str">
            <v>18-05</v>
          </cell>
          <cell r="B47" t="str">
            <v>4.0</v>
          </cell>
          <cell r="C47" t="str">
            <v>UNIDADES DE VENTILACION (Ver especificaciones)</v>
          </cell>
          <cell r="F47">
            <v>0</v>
          </cell>
          <cell r="I47">
            <v>0</v>
          </cell>
        </row>
        <row r="48">
          <cell r="A48" t="str">
            <v>18-05-010</v>
          </cell>
          <cell r="B48" t="str">
            <v>4.1</v>
          </cell>
          <cell r="C48" t="str">
            <v>VENTILADOR #B3-1</v>
          </cell>
          <cell r="D48">
            <v>1</v>
          </cell>
          <cell r="E48" t="str">
            <v>UN</v>
          </cell>
          <cell r="F48">
            <v>5695560</v>
          </cell>
          <cell r="G48">
            <v>5695560</v>
          </cell>
          <cell r="I48">
            <v>6481547.2799999993</v>
          </cell>
        </row>
        <row r="49">
          <cell r="A49" t="str">
            <v>18-05-020</v>
          </cell>
          <cell r="B49" t="str">
            <v>4.2</v>
          </cell>
          <cell r="C49" t="str">
            <v>VENTILADOR #B3-2</v>
          </cell>
          <cell r="D49">
            <v>1</v>
          </cell>
          <cell r="E49" t="str">
            <v>UN</v>
          </cell>
          <cell r="F49">
            <v>5695560</v>
          </cell>
          <cell r="G49">
            <v>5695560</v>
          </cell>
          <cell r="I49">
            <v>6481547.2799999993</v>
          </cell>
        </row>
        <row r="50">
          <cell r="A50" t="str">
            <v>18-05-030</v>
          </cell>
          <cell r="B50" t="str">
            <v>4.3</v>
          </cell>
          <cell r="C50" t="str">
            <v>VENTILADOR #B3-3</v>
          </cell>
          <cell r="D50">
            <v>1</v>
          </cell>
          <cell r="E50" t="str">
            <v>UN</v>
          </cell>
          <cell r="F50">
            <v>5695560</v>
          </cell>
          <cell r="G50">
            <v>5695560</v>
          </cell>
          <cell r="I50">
            <v>6481547.2799999993</v>
          </cell>
        </row>
        <row r="51">
          <cell r="A51" t="str">
            <v>18-05-040</v>
          </cell>
          <cell r="B51" t="str">
            <v>4.4</v>
          </cell>
          <cell r="C51" t="str">
            <v>VENTILADOR #B3-4</v>
          </cell>
          <cell r="D51">
            <v>1</v>
          </cell>
          <cell r="E51" t="str">
            <v>UN</v>
          </cell>
          <cell r="F51">
            <v>5695560</v>
          </cell>
          <cell r="G51">
            <v>5695560</v>
          </cell>
          <cell r="I51">
            <v>6481547.2799999993</v>
          </cell>
        </row>
        <row r="52">
          <cell r="A52" t="str">
            <v>18-05-050</v>
          </cell>
          <cell r="B52" t="str">
            <v>4.5</v>
          </cell>
          <cell r="C52" t="str">
            <v>VENTILADOR #B3-5</v>
          </cell>
          <cell r="D52">
            <v>1</v>
          </cell>
          <cell r="E52" t="str">
            <v>UN</v>
          </cell>
          <cell r="F52">
            <v>5695560</v>
          </cell>
          <cell r="G52">
            <v>5695560</v>
          </cell>
          <cell r="I52">
            <v>6481547.2799999993</v>
          </cell>
        </row>
        <row r="53">
          <cell r="A53" t="str">
            <v>18-05-060</v>
          </cell>
          <cell r="B53" t="str">
            <v>4.6</v>
          </cell>
          <cell r="C53" t="str">
            <v>VENTILADOR #B3-6</v>
          </cell>
          <cell r="D53">
            <v>1</v>
          </cell>
          <cell r="E53" t="str">
            <v>UN</v>
          </cell>
          <cell r="F53">
            <v>5695560</v>
          </cell>
          <cell r="G53">
            <v>5695560</v>
          </cell>
          <cell r="I53">
            <v>6481547.2799999993</v>
          </cell>
        </row>
        <row r="54">
          <cell r="A54" t="str">
            <v>18-05-070</v>
          </cell>
          <cell r="B54" t="str">
            <v>4.7</v>
          </cell>
          <cell r="C54" t="str">
            <v>VENTILADOR #B3-7</v>
          </cell>
          <cell r="D54">
            <v>1</v>
          </cell>
          <cell r="E54" t="str">
            <v>UN</v>
          </cell>
          <cell r="F54">
            <v>5695560</v>
          </cell>
          <cell r="G54">
            <v>5695560</v>
          </cell>
          <cell r="I54">
            <v>6481547.2799999993</v>
          </cell>
        </row>
        <row r="55">
          <cell r="A55" t="str">
            <v>18-05-080</v>
          </cell>
          <cell r="B55" t="str">
            <v>4.8</v>
          </cell>
          <cell r="C55" t="str">
            <v>VENTILADOR #B3-8</v>
          </cell>
          <cell r="D55">
            <v>1</v>
          </cell>
          <cell r="E55" t="str">
            <v>UN</v>
          </cell>
          <cell r="F55">
            <v>5695560</v>
          </cell>
          <cell r="G55">
            <v>5695560</v>
          </cell>
          <cell r="I55">
            <v>6481547.2799999993</v>
          </cell>
        </row>
        <row r="56">
          <cell r="A56" t="str">
            <v>18-05-090</v>
          </cell>
          <cell r="B56" t="str">
            <v>4.9</v>
          </cell>
          <cell r="C56" t="str">
            <v>VENTILADOR #B3-9</v>
          </cell>
          <cell r="D56">
            <v>1</v>
          </cell>
          <cell r="E56" t="str">
            <v>UN</v>
          </cell>
          <cell r="F56">
            <v>5695560</v>
          </cell>
          <cell r="G56">
            <v>5695560</v>
          </cell>
          <cell r="I56">
            <v>6481547.2799999993</v>
          </cell>
        </row>
        <row r="57">
          <cell r="A57" t="str">
            <v>18-05-100</v>
          </cell>
          <cell r="B57" t="str">
            <v>4.10</v>
          </cell>
          <cell r="C57" t="str">
            <v>VENTILADOR #B3-10</v>
          </cell>
          <cell r="D57">
            <v>1</v>
          </cell>
          <cell r="E57" t="str">
            <v>UN</v>
          </cell>
          <cell r="F57">
            <v>5695560</v>
          </cell>
          <cell r="G57">
            <v>5695560</v>
          </cell>
          <cell r="I57">
            <v>6481547.2799999993</v>
          </cell>
        </row>
        <row r="58">
          <cell r="A58" t="str">
            <v>18-05-110</v>
          </cell>
          <cell r="B58" t="str">
            <v>4.11</v>
          </cell>
          <cell r="C58" t="str">
            <v>VENTILADOR #B3-11</v>
          </cell>
          <cell r="D58">
            <v>1</v>
          </cell>
          <cell r="E58" t="str">
            <v>UN</v>
          </cell>
          <cell r="F58">
            <v>5695560</v>
          </cell>
          <cell r="G58">
            <v>5695560</v>
          </cell>
          <cell r="I58">
            <v>6481547.2799999993</v>
          </cell>
        </row>
        <row r="59">
          <cell r="A59" t="str">
            <v>18-05-120</v>
          </cell>
          <cell r="B59" t="str">
            <v>4.12</v>
          </cell>
          <cell r="C59" t="str">
            <v>VENTILADOR #B3-12</v>
          </cell>
          <cell r="D59">
            <v>1</v>
          </cell>
          <cell r="E59" t="str">
            <v>UN</v>
          </cell>
          <cell r="F59">
            <v>5695560</v>
          </cell>
          <cell r="G59">
            <v>5695560</v>
          </cell>
          <cell r="I59">
            <v>6481547.2799999993</v>
          </cell>
        </row>
        <row r="60">
          <cell r="A60" t="str">
            <v>18-05-130</v>
          </cell>
          <cell r="B60" t="str">
            <v>4.13</v>
          </cell>
          <cell r="C60" t="str">
            <v>VENTILADOR #B3-13</v>
          </cell>
          <cell r="D60">
            <v>1</v>
          </cell>
          <cell r="E60" t="str">
            <v>UN</v>
          </cell>
          <cell r="F60">
            <v>5695560</v>
          </cell>
          <cell r="G60">
            <v>5695560</v>
          </cell>
          <cell r="I60">
            <v>6481547.2799999993</v>
          </cell>
        </row>
        <row r="61">
          <cell r="A61" t="str">
            <v>18-05-140</v>
          </cell>
          <cell r="B61" t="str">
            <v>4.14</v>
          </cell>
          <cell r="C61" t="str">
            <v>VENTILADOR #B3-14</v>
          </cell>
          <cell r="D61">
            <v>1</v>
          </cell>
          <cell r="E61" t="str">
            <v>UN</v>
          </cell>
          <cell r="F61">
            <v>5695560</v>
          </cell>
          <cell r="G61">
            <v>5695560</v>
          </cell>
          <cell r="I61">
            <v>6481547.2799999993</v>
          </cell>
        </row>
        <row r="62">
          <cell r="A62" t="str">
            <v>18-05-150</v>
          </cell>
          <cell r="B62" t="str">
            <v>4.15</v>
          </cell>
          <cell r="C62" t="str">
            <v>VENTILADOR #B3-15</v>
          </cell>
          <cell r="D62">
            <v>1</v>
          </cell>
          <cell r="E62" t="str">
            <v>UN</v>
          </cell>
          <cell r="F62">
            <v>5122000</v>
          </cell>
          <cell r="G62">
            <v>5122000</v>
          </cell>
          <cell r="I62">
            <v>5828835.9999999991</v>
          </cell>
        </row>
        <row r="63">
          <cell r="A63" t="str">
            <v>18-05-160</v>
          </cell>
          <cell r="B63" t="str">
            <v>4.16</v>
          </cell>
          <cell r="C63" t="str">
            <v>VENTILADOR #B3-16</v>
          </cell>
          <cell r="D63">
            <v>1</v>
          </cell>
          <cell r="E63" t="str">
            <v>UN</v>
          </cell>
          <cell r="F63">
            <v>3580200</v>
          </cell>
          <cell r="G63">
            <v>3580200</v>
          </cell>
          <cell r="I63">
            <v>4074267.5999999996</v>
          </cell>
        </row>
        <row r="64">
          <cell r="A64" t="str">
            <v>18-05-170</v>
          </cell>
          <cell r="B64" t="str">
            <v>4.1</v>
          </cell>
          <cell r="C64" t="str">
            <v xml:space="preserve">VENTILADOR #B2-1 </v>
          </cell>
          <cell r="D64">
            <v>0</v>
          </cell>
          <cell r="E64" t="str">
            <v>UN</v>
          </cell>
          <cell r="F64">
            <v>2880000</v>
          </cell>
          <cell r="G64">
            <v>0</v>
          </cell>
          <cell r="I64">
            <v>3277439.9999999995</v>
          </cell>
        </row>
        <row r="65">
          <cell r="A65" t="str">
            <v>18-05-180</v>
          </cell>
          <cell r="B65" t="str">
            <v>4.2</v>
          </cell>
          <cell r="C65" t="str">
            <v>VENTILADOR #B2-2</v>
          </cell>
          <cell r="D65">
            <v>0</v>
          </cell>
          <cell r="E65" t="str">
            <v>UN</v>
          </cell>
          <cell r="F65">
            <v>4990000</v>
          </cell>
          <cell r="G65">
            <v>0</v>
          </cell>
          <cell r="I65">
            <v>5678619.9999999991</v>
          </cell>
        </row>
        <row r="66">
          <cell r="A66" t="str">
            <v>18-05-190</v>
          </cell>
          <cell r="B66" t="str">
            <v>4.3</v>
          </cell>
          <cell r="C66" t="str">
            <v>VENTILADOR #B2-3</v>
          </cell>
          <cell r="D66">
            <v>0</v>
          </cell>
          <cell r="E66" t="str">
            <v>UN</v>
          </cell>
          <cell r="F66">
            <v>4990000</v>
          </cell>
          <cell r="G66">
            <v>0</v>
          </cell>
          <cell r="I66">
            <v>5678619.9999999991</v>
          </cell>
        </row>
        <row r="67">
          <cell r="A67" t="str">
            <v>18-05-200</v>
          </cell>
          <cell r="B67" t="str">
            <v>4.1</v>
          </cell>
          <cell r="C67" t="str">
            <v xml:space="preserve">VENTILADOR #B1-1 </v>
          </cell>
          <cell r="D67">
            <v>0</v>
          </cell>
          <cell r="E67" t="str">
            <v>UN</v>
          </cell>
          <cell r="F67">
            <v>3240000</v>
          </cell>
          <cell r="G67">
            <v>0</v>
          </cell>
          <cell r="I67">
            <v>3687119.9999999995</v>
          </cell>
        </row>
        <row r="68">
          <cell r="A68" t="str">
            <v>18-05-210</v>
          </cell>
          <cell r="B68" t="str">
            <v>4.2</v>
          </cell>
          <cell r="C68" t="str">
            <v>VENTILADOR #B1-2</v>
          </cell>
          <cell r="D68">
            <v>0</v>
          </cell>
          <cell r="E68" t="str">
            <v>UN</v>
          </cell>
          <cell r="F68">
            <v>3240000</v>
          </cell>
          <cell r="G68">
            <v>0</v>
          </cell>
          <cell r="I68">
            <v>3687119.9999999995</v>
          </cell>
        </row>
        <row r="69">
          <cell r="A69" t="str">
            <v>18-05-220</v>
          </cell>
          <cell r="B69" t="str">
            <v>4.3</v>
          </cell>
          <cell r="C69" t="str">
            <v>VENTILADOR #B1-3</v>
          </cell>
          <cell r="D69">
            <v>0</v>
          </cell>
          <cell r="E69" t="str">
            <v>UN</v>
          </cell>
          <cell r="F69">
            <v>2850000</v>
          </cell>
          <cell r="G69">
            <v>0</v>
          </cell>
          <cell r="I69">
            <v>3243299.9999999995</v>
          </cell>
        </row>
        <row r="70">
          <cell r="A70" t="str">
            <v>18-05-230</v>
          </cell>
          <cell r="B70" t="str">
            <v>4.4</v>
          </cell>
          <cell r="C70" t="str">
            <v>VENTILADOR #B1-4</v>
          </cell>
          <cell r="D70">
            <v>0</v>
          </cell>
          <cell r="E70" t="str">
            <v>UN</v>
          </cell>
          <cell r="F70">
            <v>2850000</v>
          </cell>
          <cell r="G70">
            <v>0</v>
          </cell>
          <cell r="I70">
            <v>3243299.9999999995</v>
          </cell>
        </row>
        <row r="71">
          <cell r="A71" t="str">
            <v>18-05-240</v>
          </cell>
          <cell r="B71" t="str">
            <v>4.5</v>
          </cell>
          <cell r="C71" t="str">
            <v>VENTILADOR #B1-5</v>
          </cell>
          <cell r="D71">
            <v>0</v>
          </cell>
          <cell r="E71" t="str">
            <v>UN</v>
          </cell>
          <cell r="F71">
            <v>3425000</v>
          </cell>
          <cell r="G71">
            <v>0</v>
          </cell>
          <cell r="I71">
            <v>3897649.9999999995</v>
          </cell>
        </row>
        <row r="72">
          <cell r="A72" t="str">
            <v>18-05-250</v>
          </cell>
          <cell r="B72" t="str">
            <v>4.6</v>
          </cell>
          <cell r="C72" t="str">
            <v>VENTILADOR #B1-6</v>
          </cell>
          <cell r="D72">
            <v>0</v>
          </cell>
          <cell r="E72" t="str">
            <v>UN</v>
          </cell>
          <cell r="F72">
            <v>3425000</v>
          </cell>
          <cell r="G72">
            <v>0</v>
          </cell>
          <cell r="I72">
            <v>3897649.9999999995</v>
          </cell>
        </row>
        <row r="73">
          <cell r="F73">
            <v>0</v>
          </cell>
          <cell r="H73">
            <v>88440040</v>
          </cell>
          <cell r="I73">
            <v>0</v>
          </cell>
        </row>
        <row r="74">
          <cell r="B74" t="str">
            <v>5.0</v>
          </cell>
          <cell r="C74" t="str">
            <v>CONDUCTOS METALICOS</v>
          </cell>
          <cell r="F74">
            <v>0</v>
          </cell>
          <cell r="I74">
            <v>0</v>
          </cell>
        </row>
        <row r="75">
          <cell r="A75" t="str">
            <v>18-06</v>
          </cell>
          <cell r="B75" t="str">
            <v>5.1</v>
          </cell>
          <cell r="C75" t="str">
            <v>CONDUCTOS METALICOS AISLADOS</v>
          </cell>
          <cell r="F75">
            <v>0</v>
          </cell>
          <cell r="I75">
            <v>0</v>
          </cell>
        </row>
        <row r="76">
          <cell r="A76" t="str">
            <v>18-06-010</v>
          </cell>
          <cell r="B76" t="str">
            <v>5.1.1</v>
          </cell>
          <cell r="C76" t="str">
            <v xml:space="preserve">Conductos metalicos </v>
          </cell>
          <cell r="D76">
            <v>880</v>
          </cell>
          <cell r="E76" t="str">
            <v>Kg</v>
          </cell>
          <cell r="F76">
            <v>12064</v>
          </cell>
          <cell r="G76">
            <v>10616320</v>
          </cell>
          <cell r="I76">
            <v>13728.831999999999</v>
          </cell>
        </row>
        <row r="77">
          <cell r="A77" t="str">
            <v>18-06-020</v>
          </cell>
          <cell r="B77" t="str">
            <v>5.1.2</v>
          </cell>
          <cell r="C77" t="str">
            <v>Aislamiento Ductowrap</v>
          </cell>
          <cell r="D77">
            <v>152</v>
          </cell>
          <cell r="E77" t="str">
            <v>m²</v>
          </cell>
          <cell r="F77">
            <v>20068</v>
          </cell>
          <cell r="G77">
            <v>3050336</v>
          </cell>
          <cell r="I77">
            <v>22837.383999999998</v>
          </cell>
        </row>
        <row r="78">
          <cell r="F78">
            <v>0</v>
          </cell>
          <cell r="I78">
            <v>0</v>
          </cell>
        </row>
        <row r="79">
          <cell r="A79" t="str">
            <v>18-07</v>
          </cell>
          <cell r="B79" t="str">
            <v>5.2</v>
          </cell>
          <cell r="C79" t="str">
            <v>CONDUCTOS METALICOS DESNUDOS</v>
          </cell>
          <cell r="F79">
            <v>0</v>
          </cell>
          <cell r="I79">
            <v>0</v>
          </cell>
        </row>
        <row r="80">
          <cell r="A80" t="str">
            <v>18-07-010</v>
          </cell>
          <cell r="B80" t="str">
            <v>5.2.1</v>
          </cell>
          <cell r="C80" t="str">
            <v xml:space="preserve">Conductos metalicos </v>
          </cell>
          <cell r="D80">
            <v>2360</v>
          </cell>
          <cell r="E80" t="str">
            <v>Kg</v>
          </cell>
          <cell r="F80">
            <v>12064</v>
          </cell>
          <cell r="G80">
            <v>28471040</v>
          </cell>
          <cell r="I80">
            <v>13728.831999999999</v>
          </cell>
        </row>
        <row r="81">
          <cell r="F81">
            <v>0</v>
          </cell>
          <cell r="H81">
            <v>42137696</v>
          </cell>
          <cell r="I81">
            <v>0</v>
          </cell>
        </row>
        <row r="82">
          <cell r="A82" t="str">
            <v>18-08</v>
          </cell>
          <cell r="B82" t="str">
            <v>6.0</v>
          </cell>
          <cell r="C82" t="str">
            <v>CONDUCTOS DE FIBRA DE VIDRIO</v>
          </cell>
          <cell r="F82">
            <v>0</v>
          </cell>
          <cell r="I82">
            <v>0</v>
          </cell>
        </row>
        <row r="83">
          <cell r="A83" t="str">
            <v>18-08-010</v>
          </cell>
          <cell r="B83" t="str">
            <v>6.1</v>
          </cell>
          <cell r="C83" t="str">
            <v>Conductos de fibra de vidrio</v>
          </cell>
          <cell r="D83">
            <v>422</v>
          </cell>
          <cell r="E83" t="str">
            <v>m²</v>
          </cell>
          <cell r="F83">
            <v>51174.999999999993</v>
          </cell>
          <cell r="G83">
            <v>21595849.999999996</v>
          </cell>
          <cell r="I83">
            <v>58237.149999999987</v>
          </cell>
        </row>
        <row r="84">
          <cell r="F84">
            <v>0</v>
          </cell>
          <cell r="H84">
            <v>21595849.999999996</v>
          </cell>
          <cell r="I84">
            <v>0</v>
          </cell>
        </row>
        <row r="85">
          <cell r="B85" t="str">
            <v>7.0</v>
          </cell>
          <cell r="C85" t="str">
            <v>DIFUSORES Y REJILLAS (TODOS PINTADO ELECTROSTATICO BLANCO)</v>
          </cell>
          <cell r="F85">
            <v>0</v>
          </cell>
          <cell r="I85">
            <v>0</v>
          </cell>
        </row>
        <row r="86">
          <cell r="F86">
            <v>0</v>
          </cell>
          <cell r="I86">
            <v>0</v>
          </cell>
        </row>
        <row r="87">
          <cell r="A87" t="str">
            <v>18-09</v>
          </cell>
          <cell r="B87" t="str">
            <v>7.1</v>
          </cell>
          <cell r="C87" t="str">
            <v xml:space="preserve">DIFUSORES 3V MARCO DESCOLGADO CON DAMPER </v>
          </cell>
          <cell r="F87">
            <v>0</v>
          </cell>
          <cell r="I87">
            <v>0</v>
          </cell>
        </row>
        <row r="88">
          <cell r="A88" t="str">
            <v>18-09-010</v>
          </cell>
          <cell r="B88" t="str">
            <v>7.1.1</v>
          </cell>
          <cell r="C88" t="str">
            <v>Difusor 18" X 09"</v>
          </cell>
          <cell r="D88">
            <v>12</v>
          </cell>
          <cell r="E88" t="str">
            <v>UN</v>
          </cell>
          <cell r="F88">
            <v>167000</v>
          </cell>
          <cell r="G88">
            <v>2004000</v>
          </cell>
          <cell r="I88">
            <v>190045.99999999997</v>
          </cell>
        </row>
        <row r="89">
          <cell r="A89" t="str">
            <v>18-09-020</v>
          </cell>
          <cell r="B89" t="str">
            <v>7.1.2</v>
          </cell>
          <cell r="C89" t="str">
            <v>Difusor 12" X 09"</v>
          </cell>
          <cell r="D89">
            <v>24</v>
          </cell>
          <cell r="E89" t="str">
            <v>UN</v>
          </cell>
          <cell r="F89">
            <v>135000</v>
          </cell>
          <cell r="G89">
            <v>3240000</v>
          </cell>
          <cell r="I89">
            <v>153630</v>
          </cell>
        </row>
        <row r="90">
          <cell r="A90" t="str">
            <v>18-09-030</v>
          </cell>
          <cell r="B90" t="str">
            <v>7.1.3</v>
          </cell>
          <cell r="C90" t="str">
            <v>Difusor 09" X 09"</v>
          </cell>
          <cell r="D90">
            <v>1</v>
          </cell>
          <cell r="E90" t="str">
            <v>UN</v>
          </cell>
          <cell r="F90">
            <v>125000</v>
          </cell>
          <cell r="G90">
            <v>125000</v>
          </cell>
          <cell r="I90">
            <v>142250</v>
          </cell>
        </row>
        <row r="91">
          <cell r="I91">
            <v>0</v>
          </cell>
        </row>
        <row r="92">
          <cell r="A92" t="str">
            <v>18-10</v>
          </cell>
          <cell r="B92" t="str">
            <v>7.2</v>
          </cell>
          <cell r="C92" t="str">
            <v xml:space="preserve">DIFUSORES 4V MARCO DESCOLGADO CON DAMPER </v>
          </cell>
          <cell r="F92">
            <v>0</v>
          </cell>
          <cell r="I92">
            <v>0</v>
          </cell>
        </row>
        <row r="93">
          <cell r="A93" t="str">
            <v>18-10-010</v>
          </cell>
          <cell r="B93" t="str">
            <v>7.2.1</v>
          </cell>
          <cell r="C93" t="str">
            <v>Difusor 18" X 18"</v>
          </cell>
          <cell r="D93">
            <v>2</v>
          </cell>
          <cell r="E93" t="str">
            <v>UN</v>
          </cell>
          <cell r="F93">
            <v>261000</v>
          </cell>
          <cell r="G93">
            <v>522000</v>
          </cell>
          <cell r="I93">
            <v>297018</v>
          </cell>
        </row>
        <row r="94">
          <cell r="A94" t="str">
            <v>18-10-020</v>
          </cell>
          <cell r="B94" t="str">
            <v>7.2.2</v>
          </cell>
          <cell r="C94" t="str">
            <v>Difusor 15" X 12"</v>
          </cell>
          <cell r="D94">
            <v>1</v>
          </cell>
          <cell r="E94" t="str">
            <v>UN</v>
          </cell>
          <cell r="F94">
            <v>212000</v>
          </cell>
          <cell r="G94">
            <v>212000</v>
          </cell>
          <cell r="I94">
            <v>241255.99999999997</v>
          </cell>
        </row>
        <row r="95">
          <cell r="F95">
            <v>0</v>
          </cell>
          <cell r="I95">
            <v>0</v>
          </cell>
        </row>
        <row r="96">
          <cell r="A96" t="str">
            <v>18-11</v>
          </cell>
          <cell r="B96" t="str">
            <v>7.3</v>
          </cell>
          <cell r="C96" t="str">
            <v>REJILLAS DE RETORNO TIPO PERSIANA CON DAMPER</v>
          </cell>
          <cell r="F96">
            <v>0</v>
          </cell>
          <cell r="I96">
            <v>0</v>
          </cell>
        </row>
        <row r="97">
          <cell r="A97" t="str">
            <v>18-11-010</v>
          </cell>
          <cell r="B97" t="str">
            <v>7.3.1</v>
          </cell>
          <cell r="C97" t="str">
            <v>Rejilla Retorno 20" X 20"</v>
          </cell>
          <cell r="D97">
            <v>1</v>
          </cell>
          <cell r="E97" t="str">
            <v>UN</v>
          </cell>
          <cell r="F97">
            <v>262160</v>
          </cell>
          <cell r="G97">
            <v>262160</v>
          </cell>
          <cell r="I97">
            <v>298338.07999999996</v>
          </cell>
        </row>
        <row r="98">
          <cell r="A98" t="str">
            <v>18-11-020</v>
          </cell>
          <cell r="B98" t="str">
            <v>7.3.2</v>
          </cell>
          <cell r="C98" t="str">
            <v>Rejilla Retorno 14" X 12"</v>
          </cell>
          <cell r="D98">
            <v>1</v>
          </cell>
          <cell r="E98" t="str">
            <v>UN</v>
          </cell>
          <cell r="F98">
            <v>148480</v>
          </cell>
          <cell r="G98">
            <v>148480</v>
          </cell>
          <cell r="I98">
            <v>168970.23999999999</v>
          </cell>
        </row>
        <row r="99">
          <cell r="A99" t="str">
            <v>18-11-030</v>
          </cell>
          <cell r="B99" t="str">
            <v>7.3.3</v>
          </cell>
          <cell r="C99" t="str">
            <v>Rejilla Retorno 12"X10"</v>
          </cell>
          <cell r="D99">
            <v>7</v>
          </cell>
          <cell r="E99" t="str">
            <v>UN</v>
          </cell>
          <cell r="F99">
            <v>113853.99999999999</v>
          </cell>
          <cell r="G99">
            <v>796977.99999999988</v>
          </cell>
          <cell r="I99">
            <v>129565.85199999997</v>
          </cell>
        </row>
        <row r="100">
          <cell r="A100" t="str">
            <v>18-11-040</v>
          </cell>
          <cell r="B100" t="str">
            <v>7.3.4</v>
          </cell>
          <cell r="C100" t="str">
            <v>Rejilla Retorno 18" X 10"</v>
          </cell>
          <cell r="D100">
            <v>28</v>
          </cell>
          <cell r="E100" t="str">
            <v>UN</v>
          </cell>
          <cell r="F100">
            <v>176320</v>
          </cell>
          <cell r="G100">
            <v>4936960</v>
          </cell>
          <cell r="I100">
            <v>200652.15999999997</v>
          </cell>
        </row>
        <row r="101">
          <cell r="A101" t="str">
            <v>18-11-050</v>
          </cell>
          <cell r="B101" t="str">
            <v>7.3.1</v>
          </cell>
          <cell r="C101" t="str">
            <v>12" X 10"</v>
          </cell>
          <cell r="D101">
            <v>0</v>
          </cell>
          <cell r="E101" t="str">
            <v>UN</v>
          </cell>
          <cell r="F101">
            <v>98150</v>
          </cell>
          <cell r="G101">
            <v>0</v>
          </cell>
          <cell r="I101">
            <v>111694.7</v>
          </cell>
        </row>
        <row r="102">
          <cell r="A102" t="str">
            <v>18-11-060</v>
          </cell>
          <cell r="B102" t="str">
            <v>7.3.2</v>
          </cell>
          <cell r="C102" t="str">
            <v>10" X 10"</v>
          </cell>
          <cell r="D102">
            <v>0</v>
          </cell>
          <cell r="E102" t="str">
            <v>UN</v>
          </cell>
          <cell r="F102">
            <v>91230</v>
          </cell>
          <cell r="G102">
            <v>0</v>
          </cell>
          <cell r="I102">
            <v>103819.73999999999</v>
          </cell>
        </row>
        <row r="103">
          <cell r="A103" t="str">
            <v>18-11-070</v>
          </cell>
          <cell r="B103" t="str">
            <v>7.3.3</v>
          </cell>
          <cell r="C103" t="str">
            <v>08" X 08"</v>
          </cell>
          <cell r="D103">
            <v>0</v>
          </cell>
          <cell r="E103" t="str">
            <v>UN</v>
          </cell>
          <cell r="F103">
            <v>71200</v>
          </cell>
          <cell r="G103">
            <v>0</v>
          </cell>
          <cell r="I103">
            <v>81025.599999999991</v>
          </cell>
        </row>
        <row r="104">
          <cell r="A104" t="str">
            <v>18-11-080</v>
          </cell>
          <cell r="B104" t="str">
            <v>7.3.4</v>
          </cell>
          <cell r="C104" t="str">
            <v>06" X 06"</v>
          </cell>
          <cell r="D104">
            <v>0</v>
          </cell>
          <cell r="E104" t="str">
            <v>UN</v>
          </cell>
          <cell r="F104">
            <v>48300</v>
          </cell>
          <cell r="G104">
            <v>0</v>
          </cell>
          <cell r="I104">
            <v>54965.399999999994</v>
          </cell>
        </row>
        <row r="105">
          <cell r="I105">
            <v>0</v>
          </cell>
        </row>
        <row r="106">
          <cell r="A106" t="str">
            <v>18-12</v>
          </cell>
          <cell r="B106" t="str">
            <v>7.4</v>
          </cell>
          <cell r="C106" t="str">
            <v>REJILLAS DE SUMINISTRO CON DAMPER</v>
          </cell>
          <cell r="F106">
            <v>0</v>
          </cell>
          <cell r="I106">
            <v>0</v>
          </cell>
        </row>
        <row r="107">
          <cell r="A107" t="str">
            <v>18-12-010</v>
          </cell>
          <cell r="B107" t="str">
            <v>7.4.1</v>
          </cell>
          <cell r="C107" t="str">
            <v>Rejilla Suministro 56" X 16"</v>
          </cell>
          <cell r="D107">
            <v>3</v>
          </cell>
          <cell r="E107" t="str">
            <v>UN</v>
          </cell>
          <cell r="F107">
            <v>526640</v>
          </cell>
          <cell r="G107">
            <v>1579920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I108">
            <v>543872.95999999985</v>
          </cell>
        </row>
        <row r="109">
          <cell r="A109" t="str">
            <v>18-12-030</v>
          </cell>
          <cell r="B109" t="str">
            <v>7.2.1</v>
          </cell>
          <cell r="C109" t="str">
            <v>52" X 20"</v>
          </cell>
          <cell r="D109">
            <v>0</v>
          </cell>
          <cell r="E109" t="str">
            <v>UN</v>
          </cell>
          <cell r="F109">
            <v>389100</v>
          </cell>
          <cell r="G109">
            <v>0</v>
          </cell>
          <cell r="I109">
            <v>442795.8</v>
          </cell>
        </row>
        <row r="110">
          <cell r="A110" t="str">
            <v>18-12-040</v>
          </cell>
          <cell r="C110" t="str">
            <v>52" X 18"</v>
          </cell>
          <cell r="D110">
            <v>0</v>
          </cell>
          <cell r="E110" t="str">
            <v>UN</v>
          </cell>
          <cell r="F110">
            <v>344500</v>
          </cell>
          <cell r="G110">
            <v>0</v>
          </cell>
          <cell r="I110">
            <v>392040.99999999994</v>
          </cell>
        </row>
        <row r="111">
          <cell r="A111" t="str">
            <v>18-12-050</v>
          </cell>
          <cell r="C111" t="str">
            <v>46" X 16"</v>
          </cell>
          <cell r="D111">
            <v>0</v>
          </cell>
          <cell r="E111" t="str">
            <v>UN</v>
          </cell>
          <cell r="F111">
            <v>271600</v>
          </cell>
          <cell r="G111">
            <v>0</v>
          </cell>
          <cell r="I111">
            <v>309080.8</v>
          </cell>
        </row>
        <row r="112">
          <cell r="A112" t="str">
            <v>18-12-060</v>
          </cell>
          <cell r="C112" t="str">
            <v>36" X 16"</v>
          </cell>
          <cell r="D112">
            <v>0</v>
          </cell>
          <cell r="E112" t="str">
            <v>UN</v>
          </cell>
          <cell r="F112">
            <v>215600</v>
          </cell>
          <cell r="G112">
            <v>0</v>
          </cell>
          <cell r="I112">
            <v>245352.8</v>
          </cell>
        </row>
        <row r="113">
          <cell r="A113" t="str">
            <v>18-12-070</v>
          </cell>
          <cell r="C113" t="str">
            <v>30" X 16"</v>
          </cell>
          <cell r="D113">
            <v>0</v>
          </cell>
          <cell r="E113" t="str">
            <v>UN</v>
          </cell>
          <cell r="F113">
            <v>187800</v>
          </cell>
          <cell r="G113">
            <v>0</v>
          </cell>
          <cell r="I113">
            <v>213716.4</v>
          </cell>
        </row>
        <row r="114">
          <cell r="A114" t="str">
            <v>18-12-080</v>
          </cell>
          <cell r="B114" t="str">
            <v>7.1.1</v>
          </cell>
          <cell r="C114" t="str">
            <v>66" X 32"</v>
          </cell>
          <cell r="D114">
            <v>0</v>
          </cell>
          <cell r="E114" t="str">
            <v>UN</v>
          </cell>
          <cell r="F114">
            <v>543600</v>
          </cell>
          <cell r="G114">
            <v>0</v>
          </cell>
          <cell r="I114">
            <v>618616.79999999993</v>
          </cell>
        </row>
        <row r="115">
          <cell r="F115">
            <v>0</v>
          </cell>
          <cell r="H115">
            <v>15261258</v>
          </cell>
          <cell r="I115">
            <v>0</v>
          </cell>
        </row>
        <row r="116">
          <cell r="B116" t="str">
            <v>8.0</v>
          </cell>
          <cell r="C116" t="str">
            <v xml:space="preserve">TUBERIA PVC </v>
          </cell>
          <cell r="I116">
            <v>0</v>
          </cell>
        </row>
        <row r="117">
          <cell r="A117" t="str">
            <v>18-13</v>
          </cell>
          <cell r="B117" t="str">
            <v>8.1</v>
          </cell>
          <cell r="C117" t="str">
            <v>TUBERIA Y ACCESORIOS PVC RDE21 AISLADA POLIURETANO CON CUBIERTA ALUMINIO 0,7MM</v>
          </cell>
          <cell r="F117">
            <v>0</v>
          </cell>
          <cell r="I117">
            <v>0</v>
          </cell>
        </row>
        <row r="118">
          <cell r="B118" t="str">
            <v>8.1.1</v>
          </cell>
          <cell r="C118" t="str">
            <v>TUBERIAS</v>
          </cell>
          <cell r="F118">
            <v>0</v>
          </cell>
          <cell r="I118">
            <v>0</v>
          </cell>
        </row>
        <row r="119">
          <cell r="A119" t="str">
            <v>18-13-010</v>
          </cell>
          <cell r="B119" t="str">
            <v>8.1.1.1</v>
          </cell>
          <cell r="C119" t="str">
            <v>Tuberia PVC 4"</v>
          </cell>
          <cell r="D119">
            <v>40</v>
          </cell>
          <cell r="E119" t="str">
            <v>m</v>
          </cell>
          <cell r="F119">
            <v>113239.2</v>
          </cell>
          <cell r="G119">
            <v>4529568</v>
          </cell>
          <cell r="I119">
            <v>128866.20959999999</v>
          </cell>
        </row>
        <row r="120">
          <cell r="A120" t="str">
            <v>18-13-020</v>
          </cell>
          <cell r="B120" t="str">
            <v>8.1.1.2</v>
          </cell>
          <cell r="C120" t="str">
            <v>Tuberia PVC 3"</v>
          </cell>
          <cell r="D120">
            <v>10</v>
          </cell>
          <cell r="E120" t="str">
            <v>m</v>
          </cell>
          <cell r="F120">
            <v>95769.599999999991</v>
          </cell>
          <cell r="G120">
            <v>957695.99999999988</v>
          </cell>
          <cell r="I120">
            <v>108985.80479999998</v>
          </cell>
        </row>
        <row r="121">
          <cell r="A121" t="str">
            <v>18-13-030</v>
          </cell>
          <cell r="B121" t="str">
            <v>8.1.1.3</v>
          </cell>
          <cell r="C121" t="str">
            <v>Tuberia PVC 2-1/2"</v>
          </cell>
          <cell r="D121">
            <v>92</v>
          </cell>
          <cell r="E121" t="str">
            <v>m</v>
          </cell>
          <cell r="F121">
            <v>86926.903759999987</v>
          </cell>
          <cell r="G121">
            <v>7997275.1459199991</v>
          </cell>
          <cell r="I121">
            <v>98922.816478879977</v>
          </cell>
        </row>
        <row r="122">
          <cell r="A122" t="str">
            <v>18-13-040</v>
          </cell>
          <cell r="B122" t="str">
            <v>8.1.1.4</v>
          </cell>
          <cell r="C122" t="str">
            <v>Tuberia PVC 2"</v>
          </cell>
          <cell r="D122">
            <v>114</v>
          </cell>
          <cell r="E122" t="str">
            <v>m</v>
          </cell>
          <cell r="F122">
            <v>67396</v>
          </cell>
          <cell r="G122">
            <v>7683144</v>
          </cell>
          <cell r="I122">
            <v>76696.647999999986</v>
          </cell>
        </row>
        <row r="123">
          <cell r="A123" t="str">
            <v>18-13-050</v>
          </cell>
          <cell r="B123" t="str">
            <v>8.1.1.5</v>
          </cell>
          <cell r="C123" t="str">
            <v>Tuberia PVC 1-1/2"</v>
          </cell>
          <cell r="D123">
            <v>24</v>
          </cell>
          <cell r="E123" t="str">
            <v>m</v>
          </cell>
          <cell r="F123">
            <v>54900.479999999989</v>
          </cell>
          <cell r="G123">
            <v>1317611.5199999998</v>
          </cell>
          <cell r="I123">
            <v>62476.746239999979</v>
          </cell>
        </row>
        <row r="124">
          <cell r="A124" t="str">
            <v>18-13-060</v>
          </cell>
          <cell r="B124" t="str">
            <v>8.1.1.6</v>
          </cell>
          <cell r="C124" t="str">
            <v>Tuberia PVC 1-1/4"</v>
          </cell>
          <cell r="D124">
            <v>42</v>
          </cell>
          <cell r="E124" t="str">
            <v>m</v>
          </cell>
          <cell r="F124">
            <v>46894.159999999989</v>
          </cell>
          <cell r="G124">
            <v>1969554.7199999995</v>
          </cell>
          <cell r="I124">
            <v>53365.55407999998</v>
          </cell>
        </row>
        <row r="125">
          <cell r="A125" t="str">
            <v>18-13-070</v>
          </cell>
          <cell r="B125" t="str">
            <v>8.1.1.7</v>
          </cell>
          <cell r="C125" t="str">
            <v>Tuberia PVC 1"</v>
          </cell>
          <cell r="D125">
            <v>56</v>
          </cell>
          <cell r="E125" t="str">
            <v>m</v>
          </cell>
          <cell r="F125">
            <v>41175.360000000001</v>
          </cell>
          <cell r="G125">
            <v>2305820.16</v>
          </cell>
          <cell r="I125">
            <v>46857.559679999998</v>
          </cell>
        </row>
        <row r="126">
          <cell r="A126" t="str">
            <v>18-13-080</v>
          </cell>
          <cell r="B126" t="str">
            <v>8.1.1.8</v>
          </cell>
          <cell r="C126" t="str">
            <v>Tuberia PVC 3/4"</v>
          </cell>
          <cell r="D126">
            <v>106</v>
          </cell>
          <cell r="E126" t="str">
            <v>m</v>
          </cell>
          <cell r="F126">
            <v>34312.799999999996</v>
          </cell>
          <cell r="G126">
            <v>3637156.7999999993</v>
          </cell>
          <cell r="I126">
            <v>39047.96639999999</v>
          </cell>
        </row>
        <row r="127">
          <cell r="A127" t="str">
            <v>18-13-090</v>
          </cell>
          <cell r="B127" t="str">
            <v>8.1.1.9</v>
          </cell>
          <cell r="C127" t="str">
            <v>Tuberia PVC 1/2"</v>
          </cell>
          <cell r="D127">
            <v>90</v>
          </cell>
          <cell r="E127" t="str">
            <v>m</v>
          </cell>
          <cell r="F127">
            <v>29737.759999999998</v>
          </cell>
          <cell r="G127">
            <v>2676398.4</v>
          </cell>
          <cell r="I127">
            <v>33841.570879999992</v>
          </cell>
        </row>
        <row r="128">
          <cell r="F128">
            <v>0</v>
          </cell>
          <cell r="I128">
            <v>0</v>
          </cell>
        </row>
        <row r="129">
          <cell r="B129" t="str">
            <v>8.1.2</v>
          </cell>
          <cell r="C129" t="str">
            <v>CODOS</v>
          </cell>
          <cell r="F129">
            <v>0</v>
          </cell>
          <cell r="I129">
            <v>0</v>
          </cell>
        </row>
        <row r="130">
          <cell r="A130" t="str">
            <v>18-13-100</v>
          </cell>
          <cell r="B130" t="str">
            <v>8.1.2.1</v>
          </cell>
          <cell r="C130" t="str">
            <v>Codo PVC 4"</v>
          </cell>
          <cell r="D130">
            <v>8</v>
          </cell>
          <cell r="E130" t="str">
            <v>UN</v>
          </cell>
          <cell r="F130">
            <v>72857.279999999999</v>
          </cell>
          <cell r="G130">
            <v>582858.23999999999</v>
          </cell>
          <cell r="I130">
            <v>82911.584639999986</v>
          </cell>
        </row>
        <row r="131">
          <cell r="A131" t="str">
            <v>18-13-110</v>
          </cell>
          <cell r="B131" t="str">
            <v>8.1.2.2</v>
          </cell>
          <cell r="C131" t="str">
            <v>Codo PVC 3"</v>
          </cell>
          <cell r="D131">
            <v>8</v>
          </cell>
          <cell r="E131" t="str">
            <v>UN</v>
          </cell>
          <cell r="F131">
            <v>67048</v>
          </cell>
          <cell r="G131">
            <v>536384</v>
          </cell>
          <cell r="I131">
            <v>76300.623999999996</v>
          </cell>
        </row>
        <row r="132">
          <cell r="A132" t="str">
            <v>18-13-120</v>
          </cell>
          <cell r="B132" t="str">
            <v>8.1.2.3</v>
          </cell>
          <cell r="C132" t="str">
            <v>Codo PVC 2-1/2"</v>
          </cell>
          <cell r="D132">
            <v>2</v>
          </cell>
          <cell r="E132" t="str">
            <v>UN</v>
          </cell>
          <cell r="F132">
            <v>61321</v>
          </cell>
          <cell r="G132">
            <v>122642</v>
          </cell>
          <cell r="I132">
            <v>69783.297999999995</v>
          </cell>
        </row>
        <row r="133">
          <cell r="A133" t="str">
            <v>18-13-130</v>
          </cell>
          <cell r="B133" t="str">
            <v>8.1.2.4</v>
          </cell>
          <cell r="C133" t="str">
            <v>Codo PVC 2"</v>
          </cell>
          <cell r="D133">
            <v>2</v>
          </cell>
          <cell r="E133" t="str">
            <v>UN</v>
          </cell>
          <cell r="F133">
            <v>56122</v>
          </cell>
          <cell r="G133">
            <v>112244</v>
          </cell>
          <cell r="I133">
            <v>63866.835999999996</v>
          </cell>
        </row>
        <row r="134">
          <cell r="A134" t="str">
            <v>18-13-140</v>
          </cell>
          <cell r="B134" t="str">
            <v>8.1.2.5</v>
          </cell>
          <cell r="C134" t="str">
            <v>Codo PVC 1-1/2"</v>
          </cell>
          <cell r="D134">
            <v>2</v>
          </cell>
          <cell r="E134" t="str">
            <v>UN</v>
          </cell>
          <cell r="F134">
            <v>43700</v>
          </cell>
          <cell r="G134">
            <v>87400</v>
          </cell>
          <cell r="I134">
            <v>49730.6</v>
          </cell>
        </row>
        <row r="135">
          <cell r="A135" t="str">
            <v>18-13-150</v>
          </cell>
          <cell r="B135" t="str">
            <v>8.1.2.6</v>
          </cell>
          <cell r="C135" t="str">
            <v>Codo PVC 1-1/4"</v>
          </cell>
          <cell r="D135">
            <v>12</v>
          </cell>
          <cell r="E135" t="str">
            <v>UN</v>
          </cell>
          <cell r="F135">
            <v>34587.72</v>
          </cell>
          <cell r="G135">
            <v>415052.64</v>
          </cell>
          <cell r="I135">
            <v>39360.825359999995</v>
          </cell>
        </row>
        <row r="136">
          <cell r="A136" t="str">
            <v>18-13-160</v>
          </cell>
          <cell r="B136" t="str">
            <v>8.1.2.7</v>
          </cell>
          <cell r="C136" t="str">
            <v>Codo PVC 1"</v>
          </cell>
          <cell r="D136">
            <v>22</v>
          </cell>
          <cell r="E136" t="str">
            <v>UN</v>
          </cell>
          <cell r="F136">
            <v>24844.879999999997</v>
          </cell>
          <cell r="G136">
            <v>546587.36</v>
          </cell>
          <cell r="I136">
            <v>28273.473439999994</v>
          </cell>
        </row>
        <row r="137">
          <cell r="A137" t="str">
            <v>18-13-170</v>
          </cell>
          <cell r="B137" t="str">
            <v>8.1.2.8</v>
          </cell>
          <cell r="C137" t="str">
            <v>Codo PVC 3/4"</v>
          </cell>
          <cell r="D137">
            <v>24</v>
          </cell>
          <cell r="E137" t="str">
            <v>UN</v>
          </cell>
          <cell r="F137">
            <v>22508.639999999999</v>
          </cell>
          <cell r="G137">
            <v>540207.35999999999</v>
          </cell>
          <cell r="I137">
            <v>25614.832319999998</v>
          </cell>
        </row>
        <row r="138">
          <cell r="A138" t="str">
            <v>18-13-180</v>
          </cell>
          <cell r="B138" t="str">
            <v>8.1.2.9</v>
          </cell>
          <cell r="C138" t="str">
            <v>Codo PVC 1/2"</v>
          </cell>
          <cell r="D138">
            <v>28</v>
          </cell>
          <cell r="E138" t="str">
            <v>UN</v>
          </cell>
          <cell r="F138">
            <v>19764.079999999998</v>
          </cell>
          <cell r="G138">
            <v>553394.24</v>
          </cell>
          <cell r="I138">
            <v>22491.523039999996</v>
          </cell>
        </row>
        <row r="139">
          <cell r="F139">
            <v>0</v>
          </cell>
          <cell r="I139">
            <v>0</v>
          </cell>
        </row>
        <row r="140">
          <cell r="B140" t="str">
            <v>8.1.3</v>
          </cell>
          <cell r="C140" t="str">
            <v>TEE</v>
          </cell>
          <cell r="F140">
            <v>0</v>
          </cell>
          <cell r="I140">
            <v>0</v>
          </cell>
        </row>
        <row r="141">
          <cell r="A141" t="str">
            <v>18-13-190</v>
          </cell>
          <cell r="B141" t="str">
            <v>8.1.3.1</v>
          </cell>
          <cell r="C141" t="str">
            <v>Tee PVC 4"</v>
          </cell>
          <cell r="D141">
            <v>10</v>
          </cell>
          <cell r="E141" t="str">
            <v>UN</v>
          </cell>
          <cell r="F141">
            <v>76860.439999999988</v>
          </cell>
          <cell r="G141">
            <v>768604.39999999991</v>
          </cell>
          <cell r="I141">
            <v>87467.180719999975</v>
          </cell>
        </row>
        <row r="142">
          <cell r="A142" t="str">
            <v>18-13-200</v>
          </cell>
          <cell r="B142" t="str">
            <v>8.1.3.2</v>
          </cell>
          <cell r="C142" t="str">
            <v>Tee PVC 3"</v>
          </cell>
          <cell r="D142">
            <v>11</v>
          </cell>
          <cell r="E142" t="str">
            <v>UN</v>
          </cell>
          <cell r="F142">
            <v>69386.559999999998</v>
          </cell>
          <cell r="G142">
            <v>763252.15999999992</v>
          </cell>
          <cell r="I142">
            <v>78961.905279999992</v>
          </cell>
        </row>
        <row r="143">
          <cell r="A143" t="str">
            <v>18-13-210</v>
          </cell>
          <cell r="B143" t="str">
            <v>8.1.3.3</v>
          </cell>
          <cell r="C143" t="str">
            <v>Tee PVC 2-1/2"</v>
          </cell>
          <cell r="D143">
            <v>2</v>
          </cell>
          <cell r="E143" t="str">
            <v>UN</v>
          </cell>
          <cell r="F143">
            <v>61648.2</v>
          </cell>
          <cell r="G143">
            <v>123296.4</v>
          </cell>
          <cell r="I143">
            <v>70155.651599999997</v>
          </cell>
        </row>
        <row r="144">
          <cell r="A144" t="str">
            <v>18-13-220</v>
          </cell>
          <cell r="B144" t="str">
            <v>8.1.3.4</v>
          </cell>
          <cell r="C144" t="str">
            <v>Tee PVC 2"</v>
          </cell>
          <cell r="D144">
            <v>2</v>
          </cell>
          <cell r="E144" t="str">
            <v>UN</v>
          </cell>
          <cell r="F144">
            <v>46226</v>
          </cell>
          <cell r="G144">
            <v>92452</v>
          </cell>
          <cell r="I144">
            <v>52605.187999999995</v>
          </cell>
        </row>
        <row r="145">
          <cell r="A145" t="str">
            <v>18-13-230</v>
          </cell>
          <cell r="B145" t="str">
            <v>8.1.3.5</v>
          </cell>
          <cell r="C145" t="str">
            <v>Tee PVC 1-1/2"</v>
          </cell>
          <cell r="D145">
            <v>4</v>
          </cell>
          <cell r="E145" t="str">
            <v>UN</v>
          </cell>
          <cell r="F145">
            <v>35905.479999999996</v>
          </cell>
          <cell r="G145">
            <v>143621.91999999998</v>
          </cell>
          <cell r="I145">
            <v>40860.436239999988</v>
          </cell>
        </row>
        <row r="146">
          <cell r="A146" t="str">
            <v>18-13-240</v>
          </cell>
          <cell r="B146" t="str">
            <v>8.1.3.6</v>
          </cell>
          <cell r="C146" t="str">
            <v>Tee PVC 1-1/4"</v>
          </cell>
          <cell r="D146">
            <v>6</v>
          </cell>
          <cell r="E146" t="str">
            <v>UN</v>
          </cell>
          <cell r="F146">
            <v>29852.135999999995</v>
          </cell>
          <cell r="G146">
            <v>179112.81599999996</v>
          </cell>
          <cell r="I146">
            <v>33971.730767999994</v>
          </cell>
        </row>
        <row r="147">
          <cell r="A147" t="str">
            <v>18-13-250</v>
          </cell>
          <cell r="B147" t="str">
            <v>8.1.3.7</v>
          </cell>
          <cell r="C147" t="str">
            <v>Tee PVC 1"</v>
          </cell>
          <cell r="D147">
            <v>10</v>
          </cell>
          <cell r="E147" t="str">
            <v>UN</v>
          </cell>
          <cell r="F147">
            <v>26077.727999999999</v>
          </cell>
          <cell r="G147">
            <v>260777.28</v>
          </cell>
          <cell r="I147">
            <v>29676.454463999995</v>
          </cell>
        </row>
        <row r="148">
          <cell r="A148" t="str">
            <v>18-13-260</v>
          </cell>
          <cell r="B148" t="str">
            <v>8.1.3.8</v>
          </cell>
          <cell r="C148" t="str">
            <v>Tee PVC 3/4"</v>
          </cell>
          <cell r="D148">
            <v>12</v>
          </cell>
          <cell r="E148" t="str">
            <v>UN</v>
          </cell>
          <cell r="F148">
            <v>22303.319999999992</v>
          </cell>
          <cell r="G148">
            <v>267639.83999999991</v>
          </cell>
          <cell r="I148">
            <v>25381.178159999989</v>
          </cell>
        </row>
        <row r="149">
          <cell r="A149" t="str">
            <v>18-13-270</v>
          </cell>
          <cell r="B149" t="str">
            <v>8.1.3.9</v>
          </cell>
          <cell r="C149" t="str">
            <v>Tee PVC 1/2"</v>
          </cell>
          <cell r="D149">
            <v>2</v>
          </cell>
          <cell r="E149" t="str">
            <v>UN</v>
          </cell>
          <cell r="F149">
            <v>19443.919999999995</v>
          </cell>
          <cell r="G149">
            <v>38887.839999999989</v>
          </cell>
          <cell r="I149">
            <v>22127.180959999991</v>
          </cell>
        </row>
        <row r="150">
          <cell r="F150">
            <v>0</v>
          </cell>
          <cell r="I150">
            <v>0</v>
          </cell>
        </row>
        <row r="151">
          <cell r="B151" t="str">
            <v>8.1.4</v>
          </cell>
          <cell r="C151" t="str">
            <v>VALVULAS DE CORTE</v>
          </cell>
          <cell r="F151">
            <v>0</v>
          </cell>
          <cell r="I151">
            <v>0</v>
          </cell>
        </row>
        <row r="152">
          <cell r="A152" t="str">
            <v>18-13-280</v>
          </cell>
          <cell r="B152" t="str">
            <v>8.1.4.1</v>
          </cell>
          <cell r="C152" t="str">
            <v>Valvula 4"</v>
          </cell>
          <cell r="D152">
            <v>2</v>
          </cell>
          <cell r="E152" t="str">
            <v>UN</v>
          </cell>
          <cell r="F152">
            <v>735463.2</v>
          </cell>
          <cell r="G152">
            <v>1470926.4</v>
          </cell>
          <cell r="I152">
            <v>836957.12159999984</v>
          </cell>
        </row>
        <row r="153">
          <cell r="A153" t="str">
            <v>18-13-290</v>
          </cell>
          <cell r="B153" t="str">
            <v>8.1.4.2</v>
          </cell>
          <cell r="C153" t="str">
            <v>Valvula 3"</v>
          </cell>
          <cell r="D153">
            <v>3</v>
          </cell>
          <cell r="E153" t="str">
            <v>UN</v>
          </cell>
          <cell r="F153">
            <v>574780</v>
          </cell>
          <cell r="G153">
            <v>1724340</v>
          </cell>
          <cell r="I153">
            <v>654099.6399999999</v>
          </cell>
        </row>
        <row r="154">
          <cell r="A154" t="str">
            <v>18-13-300</v>
          </cell>
          <cell r="B154" t="str">
            <v>8.1.4.3</v>
          </cell>
          <cell r="C154" t="str">
            <v>Valvula 2-1/2"</v>
          </cell>
          <cell r="D154">
            <v>2</v>
          </cell>
          <cell r="E154" t="str">
            <v>UN</v>
          </cell>
          <cell r="F154">
            <v>443119.99999999994</v>
          </cell>
          <cell r="G154">
            <v>886239.99999999988</v>
          </cell>
          <cell r="I154">
            <v>504270.55999999988</v>
          </cell>
        </row>
        <row r="155">
          <cell r="A155" t="str">
            <v>18-13-400</v>
          </cell>
          <cell r="B155" t="str">
            <v>7.1.4.3</v>
          </cell>
          <cell r="C155" t="str">
            <v>Valvula 1-1/4"</v>
          </cell>
          <cell r="D155">
            <v>2</v>
          </cell>
          <cell r="E155" t="str">
            <v>UN</v>
          </cell>
          <cell r="F155">
            <v>145000</v>
          </cell>
          <cell r="G155">
            <v>290000</v>
          </cell>
          <cell r="I155">
            <v>165010</v>
          </cell>
        </row>
        <row r="156">
          <cell r="A156" t="str">
            <v>18-13-310</v>
          </cell>
          <cell r="B156" t="str">
            <v>8.1.4.4</v>
          </cell>
          <cell r="C156" t="str">
            <v>Valvula 1"</v>
          </cell>
          <cell r="D156">
            <v>12</v>
          </cell>
          <cell r="E156" t="str">
            <v>UN</v>
          </cell>
          <cell r="F156">
            <v>63500</v>
          </cell>
          <cell r="G156">
            <v>762000</v>
          </cell>
          <cell r="I156">
            <v>72263</v>
          </cell>
        </row>
        <row r="157">
          <cell r="A157" t="str">
            <v>18-13-320</v>
          </cell>
          <cell r="B157" t="str">
            <v>8.1.4.5</v>
          </cell>
          <cell r="C157" t="str">
            <v>Valvula 3/4"</v>
          </cell>
          <cell r="D157">
            <v>4</v>
          </cell>
          <cell r="E157" t="str">
            <v>UN</v>
          </cell>
          <cell r="F157">
            <v>39800</v>
          </cell>
          <cell r="G157">
            <v>159200</v>
          </cell>
          <cell r="I157">
            <v>45292.399999999994</v>
          </cell>
        </row>
        <row r="158">
          <cell r="A158" t="str">
            <v>18-13-330</v>
          </cell>
          <cell r="B158" t="str">
            <v>8.1.4.6</v>
          </cell>
          <cell r="C158" t="str">
            <v>Valvula 1/2"</v>
          </cell>
          <cell r="D158">
            <v>14</v>
          </cell>
          <cell r="E158" t="str">
            <v>UN</v>
          </cell>
          <cell r="F158">
            <v>33600</v>
          </cell>
          <cell r="G158">
            <v>470400</v>
          </cell>
          <cell r="I158">
            <v>38236.799999999996</v>
          </cell>
        </row>
        <row r="159">
          <cell r="A159" t="str">
            <v>18-13-340</v>
          </cell>
          <cell r="B159" t="str">
            <v>8.1.4.7</v>
          </cell>
          <cell r="C159" t="str">
            <v>VALVULAS DE CORTE 1/2"</v>
          </cell>
          <cell r="D159">
            <v>0</v>
          </cell>
          <cell r="E159" t="str">
            <v>UN</v>
          </cell>
          <cell r="F159">
            <v>21830</v>
          </cell>
          <cell r="G159">
            <v>0</v>
          </cell>
          <cell r="I159">
            <v>24842.539999999997</v>
          </cell>
        </row>
        <row r="160">
          <cell r="F160">
            <v>0</v>
          </cell>
          <cell r="I160">
            <v>0</v>
          </cell>
        </row>
        <row r="161">
          <cell r="B161" t="str">
            <v>8.1.5</v>
          </cell>
          <cell r="C161" t="str">
            <v>ACOPLES</v>
          </cell>
          <cell r="F161">
            <v>0</v>
          </cell>
          <cell r="I161">
            <v>0</v>
          </cell>
        </row>
        <row r="162">
          <cell r="A162" t="str">
            <v>18-13-350</v>
          </cell>
          <cell r="B162" t="str">
            <v>8.1.5.1</v>
          </cell>
          <cell r="C162" t="str">
            <v>Acople bridado de neopreno 4"</v>
          </cell>
          <cell r="D162">
            <v>2</v>
          </cell>
          <cell r="E162" t="str">
            <v>UN</v>
          </cell>
          <cell r="F162">
            <v>342300</v>
          </cell>
          <cell r="G162">
            <v>684600</v>
          </cell>
          <cell r="I162">
            <v>389537.39999999997</v>
          </cell>
        </row>
        <row r="163">
          <cell r="A163" t="str">
            <v>18-13-410</v>
          </cell>
          <cell r="B163" t="str">
            <v>7.1.5.1</v>
          </cell>
          <cell r="C163" t="str">
            <v>Acople bridado de neopreno 3"</v>
          </cell>
          <cell r="D163">
            <v>0</v>
          </cell>
          <cell r="E163" t="str">
            <v>UN</v>
          </cell>
          <cell r="F163">
            <v>255000</v>
          </cell>
          <cell r="G163">
            <v>0</v>
          </cell>
          <cell r="I163">
            <v>290190</v>
          </cell>
        </row>
        <row r="164">
          <cell r="I164">
            <v>0</v>
          </cell>
        </row>
        <row r="165">
          <cell r="B165" t="str">
            <v>8.1.6</v>
          </cell>
          <cell r="C165" t="str">
            <v xml:space="preserve">TERMOMETRO COLUMNA </v>
          </cell>
          <cell r="F165">
            <v>0</v>
          </cell>
          <cell r="I165">
            <v>0</v>
          </cell>
        </row>
        <row r="166">
          <cell r="A166" t="str">
            <v>18-13-360</v>
          </cell>
          <cell r="B166" t="str">
            <v>8.1.6.1</v>
          </cell>
          <cell r="C166" t="str">
            <v>Termometro intemperie columna -30°C - 30°C</v>
          </cell>
          <cell r="D166">
            <v>2</v>
          </cell>
          <cell r="E166" t="str">
            <v>UN</v>
          </cell>
          <cell r="F166">
            <v>289760</v>
          </cell>
          <cell r="G166">
            <v>579520</v>
          </cell>
          <cell r="I166">
            <v>329746.87999999995</v>
          </cell>
        </row>
        <row r="167">
          <cell r="I167">
            <v>0</v>
          </cell>
        </row>
        <row r="168">
          <cell r="B168" t="str">
            <v>8.1.7</v>
          </cell>
          <cell r="C168" t="str">
            <v>MANOMETRO DIFERENCIAL</v>
          </cell>
          <cell r="F168">
            <v>0</v>
          </cell>
          <cell r="I168">
            <v>0</v>
          </cell>
        </row>
        <row r="169">
          <cell r="A169" t="str">
            <v>18-13-370</v>
          </cell>
          <cell r="B169" t="str">
            <v>8.1.7.1</v>
          </cell>
          <cell r="C169" t="str">
            <v>Manometro intemperie caratula 4" 0-60psi en conexión diferencial</v>
          </cell>
          <cell r="D169">
            <v>1</v>
          </cell>
          <cell r="E169" t="str">
            <v>UN</v>
          </cell>
          <cell r="F169">
            <v>388900</v>
          </cell>
          <cell r="G169">
            <v>388900</v>
          </cell>
          <cell r="I169">
            <v>442568.19999999995</v>
          </cell>
        </row>
        <row r="170">
          <cell r="I170">
            <v>0</v>
          </cell>
        </row>
        <row r="171">
          <cell r="B171" t="str">
            <v>8.1.8</v>
          </cell>
          <cell r="C171" t="str">
            <v>SENSOR DE PRESION DIFERENCIAL</v>
          </cell>
          <cell r="F171">
            <v>0</v>
          </cell>
          <cell r="I171">
            <v>0</v>
          </cell>
        </row>
        <row r="172">
          <cell r="A172" t="str">
            <v>18-13-380</v>
          </cell>
          <cell r="B172" t="str">
            <v>8.1.8.1</v>
          </cell>
          <cell r="C172" t="str">
            <v>Swiche - sensor de presion diferencial de agua</v>
          </cell>
          <cell r="D172">
            <v>1</v>
          </cell>
          <cell r="E172" t="str">
            <v>UN</v>
          </cell>
          <cell r="F172">
            <v>328120</v>
          </cell>
          <cell r="G172">
            <v>328120</v>
          </cell>
          <cell r="I172">
            <v>373400.55999999994</v>
          </cell>
        </row>
        <row r="173">
          <cell r="I173">
            <v>0</v>
          </cell>
        </row>
        <row r="174">
          <cell r="B174" t="str">
            <v>8.1.9</v>
          </cell>
          <cell r="C174" t="str">
            <v>FILTRO DE AGUA</v>
          </cell>
          <cell r="F174">
            <v>0</v>
          </cell>
          <cell r="I174">
            <v>0</v>
          </cell>
        </row>
        <row r="175">
          <cell r="A175" t="str">
            <v>18-13-390</v>
          </cell>
          <cell r="B175" t="str">
            <v>8.1.9.1</v>
          </cell>
          <cell r="C175" t="str">
            <v>Filtro de agua 4" bridado</v>
          </cell>
          <cell r="D175">
            <v>1</v>
          </cell>
          <cell r="E175" t="str">
            <v>UN</v>
          </cell>
          <cell r="F175">
            <v>898600</v>
          </cell>
          <cell r="G175">
            <v>898600</v>
          </cell>
          <cell r="I175">
            <v>1022606.7999999999</v>
          </cell>
        </row>
        <row r="176">
          <cell r="A176" t="str">
            <v>18-13-420</v>
          </cell>
          <cell r="B176" t="str">
            <v>7.1.9.1</v>
          </cell>
          <cell r="C176" t="str">
            <v>Filtro de agua 3" bridado</v>
          </cell>
          <cell r="D176">
            <v>0</v>
          </cell>
          <cell r="E176" t="str">
            <v>UN</v>
          </cell>
          <cell r="F176">
            <v>378500</v>
          </cell>
          <cell r="G176">
            <v>0</v>
          </cell>
          <cell r="I176">
            <v>430732.99999999994</v>
          </cell>
        </row>
        <row r="177">
          <cell r="I177">
            <v>0</v>
          </cell>
        </row>
        <row r="178">
          <cell r="A178" t="str">
            <v>18-14</v>
          </cell>
          <cell r="B178" t="str">
            <v>8.2</v>
          </cell>
          <cell r="C178" t="str">
            <v>TUBERIA PVC RDE21 DESNUDA</v>
          </cell>
          <cell r="I178">
            <v>0</v>
          </cell>
        </row>
        <row r="179">
          <cell r="B179" t="str">
            <v>8.2.1</v>
          </cell>
          <cell r="C179" t="str">
            <v>TUBERIAS</v>
          </cell>
          <cell r="I179">
            <v>0</v>
          </cell>
        </row>
        <row r="180">
          <cell r="A180" t="str">
            <v>18-14-010</v>
          </cell>
          <cell r="B180" t="str">
            <v>8.2.1.1</v>
          </cell>
          <cell r="C180" t="str">
            <v>TUBERIA PVC RDE 21 DESNUDA 4"</v>
          </cell>
          <cell r="D180">
            <v>40</v>
          </cell>
          <cell r="E180" t="str">
            <v>m</v>
          </cell>
          <cell r="F180">
            <v>58028</v>
          </cell>
          <cell r="G180">
            <v>2321120</v>
          </cell>
          <cell r="I180">
            <v>66035.864000000001</v>
          </cell>
        </row>
        <row r="181">
          <cell r="I181">
            <v>0</v>
          </cell>
        </row>
        <row r="182">
          <cell r="B182" t="str">
            <v>8.2.2</v>
          </cell>
          <cell r="C182" t="str">
            <v>CODOS</v>
          </cell>
          <cell r="I182">
            <v>0</v>
          </cell>
        </row>
        <row r="183">
          <cell r="A183" t="str">
            <v>18-14-020</v>
          </cell>
          <cell r="B183" t="str">
            <v>8.2.2.1</v>
          </cell>
          <cell r="C183" t="str">
            <v>CODO PVC RDE 21 DESNUDO 4"</v>
          </cell>
          <cell r="D183">
            <v>8</v>
          </cell>
          <cell r="E183" t="str">
            <v>UN</v>
          </cell>
          <cell r="F183">
            <v>43200</v>
          </cell>
          <cell r="G183">
            <v>345600</v>
          </cell>
          <cell r="I183">
            <v>49161.599999999999</v>
          </cell>
        </row>
        <row r="184">
          <cell r="I184">
            <v>0</v>
          </cell>
        </row>
        <row r="185">
          <cell r="B185" t="str">
            <v>8.2.3</v>
          </cell>
          <cell r="C185" t="str">
            <v>TEE</v>
          </cell>
          <cell r="I185">
            <v>0</v>
          </cell>
        </row>
        <row r="186">
          <cell r="A186" t="str">
            <v>18-14-030</v>
          </cell>
          <cell r="B186" t="str">
            <v>8.2.3.1</v>
          </cell>
          <cell r="C186" t="str">
            <v>TEE PVC RDE 21 DESNUDA 4"</v>
          </cell>
          <cell r="D186">
            <v>10</v>
          </cell>
          <cell r="E186" t="str">
            <v>UN</v>
          </cell>
          <cell r="F186">
            <v>45300</v>
          </cell>
          <cell r="G186">
            <v>453000</v>
          </cell>
          <cell r="I186">
            <v>51551.399999999994</v>
          </cell>
        </row>
        <row r="187">
          <cell r="I187">
            <v>0</v>
          </cell>
        </row>
        <row r="188">
          <cell r="B188" t="str">
            <v>8.2.4</v>
          </cell>
          <cell r="C188" t="str">
            <v>VALVULAS DE CORTE</v>
          </cell>
          <cell r="I188">
            <v>0</v>
          </cell>
        </row>
        <row r="189">
          <cell r="A189" t="str">
            <v>18-14-040</v>
          </cell>
          <cell r="B189" t="str">
            <v>8.2.4.1</v>
          </cell>
          <cell r="C189" t="str">
            <v>VALVULA DE CORTE 4"</v>
          </cell>
          <cell r="D189">
            <v>2</v>
          </cell>
          <cell r="E189" t="str">
            <v>UN</v>
          </cell>
          <cell r="F189">
            <v>678900</v>
          </cell>
          <cell r="G189">
            <v>1357800</v>
          </cell>
          <cell r="I189">
            <v>772588.2</v>
          </cell>
        </row>
        <row r="190">
          <cell r="I190">
            <v>0</v>
          </cell>
        </row>
        <row r="191">
          <cell r="B191" t="str">
            <v>8.2.5</v>
          </cell>
          <cell r="C191" t="str">
            <v>ACOPLES</v>
          </cell>
          <cell r="I191">
            <v>0</v>
          </cell>
        </row>
        <row r="192">
          <cell r="A192" t="str">
            <v>18-14-050</v>
          </cell>
          <cell r="B192" t="str">
            <v>8.2.5.1</v>
          </cell>
          <cell r="C192" t="str">
            <v>Acople bridado de neopreno 4"</v>
          </cell>
          <cell r="D192">
            <v>2</v>
          </cell>
          <cell r="E192" t="str">
            <v>UN</v>
          </cell>
          <cell r="F192">
            <v>342300</v>
          </cell>
          <cell r="G192">
            <v>684600</v>
          </cell>
          <cell r="I192">
            <v>389537.39999999997</v>
          </cell>
        </row>
        <row r="193">
          <cell r="I193">
            <v>0</v>
          </cell>
        </row>
        <row r="194">
          <cell r="B194" t="str">
            <v>8.2.6</v>
          </cell>
          <cell r="C194" t="str">
            <v xml:space="preserve">TERMOMETRO COLUMNA </v>
          </cell>
          <cell r="F194">
            <v>0</v>
          </cell>
          <cell r="I194">
            <v>0</v>
          </cell>
        </row>
        <row r="195">
          <cell r="A195" t="str">
            <v>18-14-060</v>
          </cell>
          <cell r="B195" t="str">
            <v>8.2.6.1</v>
          </cell>
          <cell r="C195" t="str">
            <v>Termometro intemperie columna -30°C - 30°C</v>
          </cell>
          <cell r="D195">
            <v>2</v>
          </cell>
          <cell r="E195" t="str">
            <v>UN</v>
          </cell>
          <cell r="F195">
            <v>215000</v>
          </cell>
          <cell r="G195">
            <v>430000</v>
          </cell>
          <cell r="I195">
            <v>244669.99999999997</v>
          </cell>
        </row>
        <row r="196">
          <cell r="I196">
            <v>0</v>
          </cell>
        </row>
        <row r="197">
          <cell r="B197" t="str">
            <v>8.2.7</v>
          </cell>
          <cell r="C197" t="str">
            <v>MANOMETRO DIFERENCIAL</v>
          </cell>
          <cell r="F197">
            <v>0</v>
          </cell>
          <cell r="I197">
            <v>0</v>
          </cell>
        </row>
        <row r="198">
          <cell r="A198" t="str">
            <v>18-14-070</v>
          </cell>
          <cell r="B198" t="str">
            <v>8.2.7.1</v>
          </cell>
          <cell r="C198" t="str">
            <v>Manometro intemperie caratula 4" 0-60psi en conexión diferencial</v>
          </cell>
          <cell r="D198">
            <v>1</v>
          </cell>
          <cell r="E198" t="str">
            <v>UN</v>
          </cell>
          <cell r="F198">
            <v>335000</v>
          </cell>
          <cell r="G198">
            <v>335000</v>
          </cell>
          <cell r="I198">
            <v>381229.99999999994</v>
          </cell>
        </row>
        <row r="199">
          <cell r="I199">
            <v>0</v>
          </cell>
        </row>
        <row r="200">
          <cell r="B200" t="str">
            <v>8.2.8</v>
          </cell>
          <cell r="C200" t="str">
            <v>SENSOR DE PRESION DIFERENCIAL</v>
          </cell>
          <cell r="F200">
            <v>0</v>
          </cell>
          <cell r="I200">
            <v>0</v>
          </cell>
        </row>
        <row r="201">
          <cell r="A201" t="str">
            <v>18-14-080</v>
          </cell>
          <cell r="B201" t="str">
            <v>8.2.8.1</v>
          </cell>
          <cell r="C201" t="str">
            <v>Swiche - sensor de presion diferencial de agua</v>
          </cell>
          <cell r="D201">
            <v>1</v>
          </cell>
          <cell r="E201" t="str">
            <v>UN</v>
          </cell>
          <cell r="F201">
            <v>276000</v>
          </cell>
          <cell r="G201">
            <v>276000</v>
          </cell>
          <cell r="I201">
            <v>314088</v>
          </cell>
        </row>
        <row r="202">
          <cell r="I202">
            <v>0</v>
          </cell>
        </row>
        <row r="203">
          <cell r="B203" t="str">
            <v>8.2.9</v>
          </cell>
          <cell r="C203" t="str">
            <v>FILTRO DE AGUA</v>
          </cell>
          <cell r="F203">
            <v>0</v>
          </cell>
          <cell r="I203">
            <v>0</v>
          </cell>
        </row>
        <row r="204">
          <cell r="A204" t="str">
            <v>18-14-090</v>
          </cell>
          <cell r="B204" t="str">
            <v>8.2.9.1</v>
          </cell>
          <cell r="C204" t="str">
            <v>Filtro de agua 4" bridado</v>
          </cell>
          <cell r="D204">
            <v>1</v>
          </cell>
          <cell r="E204" t="str">
            <v>UN</v>
          </cell>
          <cell r="F204">
            <v>858190</v>
          </cell>
          <cell r="G204">
            <v>858190</v>
          </cell>
          <cell r="I204">
            <v>976620.22</v>
          </cell>
        </row>
        <row r="205">
          <cell r="I205">
            <v>0</v>
          </cell>
        </row>
        <row r="206">
          <cell r="B206" t="str">
            <v>8.2.10</v>
          </cell>
          <cell r="C206" t="str">
            <v>TANQUE DE EXPANSION</v>
          </cell>
          <cell r="F206">
            <v>0</v>
          </cell>
          <cell r="I206">
            <v>0</v>
          </cell>
        </row>
        <row r="207">
          <cell r="A207" t="str">
            <v>18-14-100</v>
          </cell>
          <cell r="B207" t="str">
            <v>8.2.10.1</v>
          </cell>
          <cell r="C207" t="str">
            <v>Tanque expansion instalado</v>
          </cell>
          <cell r="D207">
            <v>1</v>
          </cell>
          <cell r="E207" t="str">
            <v>UN</v>
          </cell>
          <cell r="F207">
            <v>2450000</v>
          </cell>
          <cell r="G207">
            <v>2450000</v>
          </cell>
          <cell r="I207">
            <v>2788099.9999999995</v>
          </cell>
        </row>
        <row r="208">
          <cell r="A208" t="str">
            <v>18-14-110</v>
          </cell>
          <cell r="B208" t="str">
            <v>8.2.10.1</v>
          </cell>
          <cell r="C208" t="str">
            <v>Tanque expansion instalado</v>
          </cell>
          <cell r="D208">
            <v>0</v>
          </cell>
          <cell r="E208" t="str">
            <v>UN</v>
          </cell>
          <cell r="F208">
            <v>390000</v>
          </cell>
          <cell r="G208">
            <v>0</v>
          </cell>
          <cell r="I208">
            <v>443819.99999999994</v>
          </cell>
        </row>
        <row r="209">
          <cell r="F209">
            <v>0</v>
          </cell>
          <cell r="H209">
            <v>57362795.64192</v>
          </cell>
          <cell r="I209">
            <v>0</v>
          </cell>
        </row>
        <row r="210">
          <cell r="B210" t="str">
            <v>9.0</v>
          </cell>
          <cell r="C210" t="str">
            <v xml:space="preserve">CONTROL INTEGRAL DE TEMPERATURA </v>
          </cell>
          <cell r="F210">
            <v>0</v>
          </cell>
          <cell r="I210">
            <v>0</v>
          </cell>
        </row>
        <row r="211">
          <cell r="A211" t="str">
            <v>18-15</v>
          </cell>
          <cell r="B211" t="str">
            <v>9.1</v>
          </cell>
          <cell r="C211" t="str">
            <v>Control integral de temperatura UMAS (valvula 3 vias proporcional y termostato proporcional + circuit setter)</v>
          </cell>
          <cell r="F211">
            <v>0</v>
          </cell>
          <cell r="I211">
            <v>0</v>
          </cell>
        </row>
        <row r="212">
          <cell r="A212" t="str">
            <v>18-15-010</v>
          </cell>
          <cell r="B212" t="str">
            <v>9.1.1</v>
          </cell>
          <cell r="C212" t="str">
            <v>VALVULA - TERMOSTATO PROPORCIONAL  UMA#B3-01</v>
          </cell>
          <cell r="D212">
            <v>1</v>
          </cell>
          <cell r="E212" t="str">
            <v>UN</v>
          </cell>
          <cell r="F212">
            <v>1265000</v>
          </cell>
          <cell r="G212">
            <v>1265000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I227">
            <v>1018509.9999999999</v>
          </cell>
        </row>
        <row r="228">
          <cell r="A228" t="str">
            <v>18-15-170</v>
          </cell>
          <cell r="B228" t="str">
            <v>8.1.1</v>
          </cell>
          <cell r="C228" t="str">
            <v>UMA  #B1-01</v>
          </cell>
          <cell r="D228">
            <v>0</v>
          </cell>
          <cell r="E228" t="str">
            <v>UN</v>
          </cell>
          <cell r="F228">
            <v>685000</v>
          </cell>
          <cell r="G228">
            <v>0</v>
          </cell>
          <cell r="I228">
            <v>779529.99999999988</v>
          </cell>
        </row>
        <row r="229">
          <cell r="A229" t="str">
            <v>18-15-180</v>
          </cell>
          <cell r="B229" t="str">
            <v>8.1.2</v>
          </cell>
          <cell r="C229" t="str">
            <v>UMA  #B1-02</v>
          </cell>
          <cell r="D229">
            <v>0</v>
          </cell>
          <cell r="E229" t="str">
            <v>UN</v>
          </cell>
          <cell r="F229">
            <v>685000</v>
          </cell>
          <cell r="G229">
            <v>0</v>
          </cell>
          <cell r="I229">
            <v>779529.99999999988</v>
          </cell>
        </row>
        <row r="230">
          <cell r="A230" t="str">
            <v>18-15-190</v>
          </cell>
          <cell r="B230" t="str">
            <v>8.1.3</v>
          </cell>
          <cell r="C230" t="str">
            <v>UMA  #B1-03</v>
          </cell>
          <cell r="D230">
            <v>0</v>
          </cell>
          <cell r="E230" t="str">
            <v>UN</v>
          </cell>
          <cell r="F230">
            <v>495000</v>
          </cell>
          <cell r="G230">
            <v>0</v>
          </cell>
          <cell r="I230">
            <v>563310</v>
          </cell>
        </row>
        <row r="231">
          <cell r="A231" t="str">
            <v>18-15-200</v>
          </cell>
          <cell r="B231" t="str">
            <v>8.1.4</v>
          </cell>
          <cell r="C231" t="str">
            <v>UMA  #B1-04</v>
          </cell>
          <cell r="D231">
            <v>0</v>
          </cell>
          <cell r="E231" t="str">
            <v>UN</v>
          </cell>
          <cell r="F231">
            <v>495000</v>
          </cell>
          <cell r="G231">
            <v>0</v>
          </cell>
          <cell r="I231">
            <v>563310</v>
          </cell>
        </row>
        <row r="232">
          <cell r="F232">
            <v>0</v>
          </cell>
          <cell r="I232">
            <v>0</v>
          </cell>
        </row>
        <row r="233">
          <cell r="A233" t="str">
            <v>18-16</v>
          </cell>
          <cell r="B233" t="str">
            <v>9.2</v>
          </cell>
          <cell r="C233" t="str">
            <v>FANCOILS PARED (Valvula 3 Vias ON-OFF)</v>
          </cell>
          <cell r="F233">
            <v>0</v>
          </cell>
          <cell r="I233">
            <v>0</v>
          </cell>
        </row>
        <row r="234">
          <cell r="A234" t="str">
            <v>18-16-010</v>
          </cell>
          <cell r="B234" t="str">
            <v>9.2.1</v>
          </cell>
          <cell r="C234" t="str">
            <v>VALVULA-FAN&amp;COIL #B3-01</v>
          </cell>
          <cell r="D234">
            <v>1</v>
          </cell>
          <cell r="E234" t="str">
            <v>UN</v>
          </cell>
          <cell r="F234">
            <v>414700</v>
          </cell>
          <cell r="G234">
            <v>414700</v>
          </cell>
          <cell r="I234">
            <v>471928.6</v>
          </cell>
        </row>
        <row r="235">
          <cell r="A235" t="str">
            <v>18-16-020</v>
          </cell>
          <cell r="B235" t="str">
            <v>9.2.2</v>
          </cell>
          <cell r="C235" t="str">
            <v>VALVULA-FAN&amp;COIL #B3-02</v>
          </cell>
          <cell r="D235">
            <v>1</v>
          </cell>
          <cell r="E235" t="str">
            <v>UN</v>
          </cell>
          <cell r="F235">
            <v>414700</v>
          </cell>
          <cell r="G235">
            <v>414700</v>
          </cell>
          <cell r="I235">
            <v>471928.6</v>
          </cell>
        </row>
        <row r="236">
          <cell r="A236" t="str">
            <v>18-16-030</v>
          </cell>
          <cell r="B236" t="str">
            <v>9.2.3</v>
          </cell>
          <cell r="C236" t="str">
            <v>VALVULA-FAN&amp;COIL #B3-03</v>
          </cell>
          <cell r="D236">
            <v>1</v>
          </cell>
          <cell r="E236" t="str">
            <v>UN</v>
          </cell>
          <cell r="F236">
            <v>414700</v>
          </cell>
          <cell r="G236">
            <v>414700</v>
          </cell>
          <cell r="I236">
            <v>471928.6</v>
          </cell>
        </row>
        <row r="237">
          <cell r="A237" t="str">
            <v>18-16-040</v>
          </cell>
          <cell r="B237" t="str">
            <v>9.2.4</v>
          </cell>
          <cell r="C237" t="str">
            <v>VALVULA-FAN&amp;COIL #B3-04</v>
          </cell>
          <cell r="D237">
            <v>1</v>
          </cell>
          <cell r="E237" t="str">
            <v>UN</v>
          </cell>
          <cell r="F237">
            <v>414700</v>
          </cell>
          <cell r="G237">
            <v>414700</v>
          </cell>
          <cell r="I237">
            <v>471928.6</v>
          </cell>
        </row>
        <row r="238">
          <cell r="A238" t="str">
            <v>18-16-050</v>
          </cell>
          <cell r="B238" t="str">
            <v>9.2.5</v>
          </cell>
          <cell r="C238" t="str">
            <v>VALVULA-FAN&amp;COIL #B3-05</v>
          </cell>
          <cell r="D238">
            <v>1</v>
          </cell>
          <cell r="E238" t="str">
            <v>UN</v>
          </cell>
          <cell r="F238">
            <v>414700</v>
          </cell>
          <cell r="G238">
            <v>414700</v>
          </cell>
          <cell r="I238">
            <v>471928.6</v>
          </cell>
        </row>
        <row r="239">
          <cell r="A239" t="str">
            <v>18-16-060</v>
          </cell>
          <cell r="B239" t="str">
            <v>9.2.6</v>
          </cell>
          <cell r="C239" t="str">
            <v>VALVULA-FAN&amp;COIL #B3-06</v>
          </cell>
          <cell r="D239">
            <v>1</v>
          </cell>
          <cell r="E239" t="str">
            <v>UN</v>
          </cell>
          <cell r="F239">
            <v>414700</v>
          </cell>
          <cell r="G239">
            <v>414700</v>
          </cell>
          <cell r="I239">
            <v>471928.6</v>
          </cell>
        </row>
        <row r="240">
          <cell r="A240" t="str">
            <v>18-16-070</v>
          </cell>
          <cell r="B240" t="str">
            <v>9.2.7</v>
          </cell>
          <cell r="C240" t="str">
            <v>VALVULA-FAN&amp;COIL #B3-07</v>
          </cell>
          <cell r="D240">
            <v>1</v>
          </cell>
          <cell r="E240" t="str">
            <v>UN</v>
          </cell>
          <cell r="F240">
            <v>414700</v>
          </cell>
          <cell r="G240">
            <v>414700</v>
          </cell>
          <cell r="I240">
            <v>471928.6</v>
          </cell>
        </row>
        <row r="241">
          <cell r="A241" t="str">
            <v>18-16-080</v>
          </cell>
          <cell r="B241" t="str">
            <v>9.2.8</v>
          </cell>
          <cell r="C241" t="str">
            <v>VALVULA-FAN&amp;COIL #B3-08</v>
          </cell>
          <cell r="D241">
            <v>1</v>
          </cell>
          <cell r="E241" t="str">
            <v>UN</v>
          </cell>
          <cell r="F241">
            <v>414700</v>
          </cell>
          <cell r="G241">
            <v>414700</v>
          </cell>
          <cell r="I241">
            <v>471928.6</v>
          </cell>
        </row>
        <row r="242">
          <cell r="A242" t="str">
            <v>18-16-090</v>
          </cell>
          <cell r="B242" t="str">
            <v>9.2.9</v>
          </cell>
          <cell r="C242" t="str">
            <v>VALVULA-FAN&amp;COIL #B3-09</v>
          </cell>
          <cell r="D242">
            <v>1</v>
          </cell>
          <cell r="E242" t="str">
            <v>UN</v>
          </cell>
          <cell r="F242">
            <v>414700</v>
          </cell>
          <cell r="G242">
            <v>414700</v>
          </cell>
          <cell r="I242">
            <v>471928.6</v>
          </cell>
        </row>
        <row r="243">
          <cell r="A243" t="str">
            <v>18-16-100</v>
          </cell>
          <cell r="B243" t="str">
            <v>9.2.10</v>
          </cell>
          <cell r="C243" t="str">
            <v>VALVULA-FAN&amp;COIL #B3-10</v>
          </cell>
          <cell r="D243">
            <v>1</v>
          </cell>
          <cell r="E243" t="str">
            <v>UN</v>
          </cell>
          <cell r="F243">
            <v>414700</v>
          </cell>
          <cell r="G243">
            <v>414700</v>
          </cell>
          <cell r="I243">
            <v>471928.6</v>
          </cell>
        </row>
        <row r="244">
          <cell r="A244" t="str">
            <v>18-16-110</v>
          </cell>
          <cell r="B244" t="str">
            <v>9.2.11</v>
          </cell>
          <cell r="C244" t="str">
            <v>VALVULA-FAN&amp;COIL #B3-11</v>
          </cell>
          <cell r="D244">
            <v>1</v>
          </cell>
          <cell r="E244" t="str">
            <v>UN</v>
          </cell>
          <cell r="F244">
            <v>414700</v>
          </cell>
          <cell r="G244">
            <v>414700</v>
          </cell>
          <cell r="I244">
            <v>471928.6</v>
          </cell>
        </row>
        <row r="245">
          <cell r="A245" t="str">
            <v>18-16-120</v>
          </cell>
          <cell r="B245" t="str">
            <v>9.2.12</v>
          </cell>
          <cell r="C245" t="str">
            <v>VALVULA-FAN&amp;COIL #B3-12</v>
          </cell>
          <cell r="D245">
            <v>1</v>
          </cell>
          <cell r="E245" t="str">
            <v>UN</v>
          </cell>
          <cell r="F245">
            <v>414700</v>
          </cell>
          <cell r="G245">
            <v>414700</v>
          </cell>
          <cell r="I245">
            <v>471928.6</v>
          </cell>
        </row>
        <row r="246">
          <cell r="A246" t="str">
            <v>18-16-130</v>
          </cell>
          <cell r="B246" t="str">
            <v>9.2.13</v>
          </cell>
          <cell r="C246" t="str">
            <v>VALVULA-FAN&amp;COIL #B3-13</v>
          </cell>
          <cell r="D246">
            <v>1</v>
          </cell>
          <cell r="E246" t="str">
            <v>UN</v>
          </cell>
          <cell r="F246">
            <v>414700</v>
          </cell>
          <cell r="G246">
            <v>414700</v>
          </cell>
          <cell r="I246">
            <v>471928.6</v>
          </cell>
        </row>
        <row r="247">
          <cell r="A247" t="str">
            <v>18-16-140</v>
          </cell>
          <cell r="B247" t="str">
            <v>9.2.14</v>
          </cell>
          <cell r="C247" t="str">
            <v>VALVULA-FAN&amp;COIL #B3-14</v>
          </cell>
          <cell r="D247">
            <v>1</v>
          </cell>
          <cell r="E247" t="str">
            <v>UN</v>
          </cell>
          <cell r="F247">
            <v>414700</v>
          </cell>
          <cell r="G247">
            <v>414700</v>
          </cell>
          <cell r="I247">
            <v>471928.6</v>
          </cell>
        </row>
        <row r="248">
          <cell r="A248" t="str">
            <v>18-16-150</v>
          </cell>
          <cell r="B248" t="str">
            <v>9.2.15</v>
          </cell>
          <cell r="C248" t="str">
            <v>VALVULA-FAN&amp;COIL #B3-15</v>
          </cell>
          <cell r="D248">
            <v>1</v>
          </cell>
          <cell r="E248" t="str">
            <v>UN</v>
          </cell>
          <cell r="F248">
            <v>414700</v>
          </cell>
          <cell r="G248">
            <v>414700</v>
          </cell>
          <cell r="I248">
            <v>471928.6</v>
          </cell>
        </row>
        <row r="249">
          <cell r="A249" t="str">
            <v>18-16-160</v>
          </cell>
          <cell r="B249" t="str">
            <v>9.2.16</v>
          </cell>
          <cell r="C249" t="str">
            <v>VALVULA-FAN&amp;COIL #B3-16</v>
          </cell>
          <cell r="D249">
            <v>1</v>
          </cell>
          <cell r="E249" t="str">
            <v>UN</v>
          </cell>
          <cell r="F249">
            <v>414700</v>
          </cell>
          <cell r="G249">
            <v>414700</v>
          </cell>
          <cell r="I249">
            <v>471928.6</v>
          </cell>
        </row>
        <row r="250">
          <cell r="A250" t="str">
            <v>18-16-170</v>
          </cell>
          <cell r="B250" t="str">
            <v>9.2.17</v>
          </cell>
          <cell r="C250" t="str">
            <v>VALVULA-FAN&amp;COIL #B3-17</v>
          </cell>
          <cell r="D250">
            <v>1</v>
          </cell>
          <cell r="E250" t="str">
            <v>UN</v>
          </cell>
          <cell r="F250">
            <v>414700</v>
          </cell>
          <cell r="G250">
            <v>414700</v>
          </cell>
          <cell r="I250">
            <v>471928.6</v>
          </cell>
        </row>
        <row r="251">
          <cell r="A251" t="str">
            <v>18-16-180</v>
          </cell>
          <cell r="B251" t="str">
            <v>9.2.18</v>
          </cell>
          <cell r="C251" t="str">
            <v>VALVULA-FAN&amp;COIL #B3-18</v>
          </cell>
          <cell r="D251">
            <v>1</v>
          </cell>
          <cell r="E251" t="str">
            <v>UN</v>
          </cell>
          <cell r="F251">
            <v>414700</v>
          </cell>
          <cell r="G251">
            <v>414700</v>
          </cell>
          <cell r="I251">
            <v>471928.6</v>
          </cell>
        </row>
        <row r="252">
          <cell r="A252" t="str">
            <v>18-16-190</v>
          </cell>
          <cell r="B252" t="str">
            <v>9.2.1</v>
          </cell>
          <cell r="C252" t="str">
            <v>Fancoil pared</v>
          </cell>
          <cell r="D252">
            <v>0</v>
          </cell>
          <cell r="E252" t="str">
            <v>UN</v>
          </cell>
          <cell r="F252">
            <v>286000</v>
          </cell>
          <cell r="G252">
            <v>0</v>
          </cell>
          <cell r="I252">
            <v>325468</v>
          </cell>
        </row>
        <row r="253">
          <cell r="F253">
            <v>0</v>
          </cell>
          <cell r="I253">
            <v>0</v>
          </cell>
        </row>
        <row r="254">
          <cell r="A254" t="str">
            <v>18-17</v>
          </cell>
          <cell r="B254" t="str">
            <v>9.3</v>
          </cell>
          <cell r="C254" t="str">
            <v>FANCOILS CASSETTE(Valvula 3Vias ON-OFF)</v>
          </cell>
          <cell r="F254">
            <v>0</v>
          </cell>
          <cell r="I254">
            <v>0</v>
          </cell>
        </row>
        <row r="255">
          <cell r="A255" t="str">
            <v>18-17-010</v>
          </cell>
          <cell r="B255" t="str">
            <v>9.3.1</v>
          </cell>
          <cell r="C255" t="str">
            <v>FAN&amp;COIL #B3-01</v>
          </cell>
          <cell r="D255">
            <v>1</v>
          </cell>
          <cell r="E255" t="str">
            <v>UN</v>
          </cell>
          <cell r="F255">
            <v>414700</v>
          </cell>
          <cell r="G255">
            <v>414700</v>
          </cell>
          <cell r="I255">
            <v>471928.6</v>
          </cell>
        </row>
        <row r="256">
          <cell r="A256" t="str">
            <v>18-17-020</v>
          </cell>
          <cell r="B256" t="str">
            <v>9.3.2</v>
          </cell>
          <cell r="C256" t="str">
            <v>FAN&amp;COIL #B3-02</v>
          </cell>
          <cell r="D256">
            <v>1</v>
          </cell>
          <cell r="E256" t="str">
            <v>UN</v>
          </cell>
          <cell r="F256">
            <v>414700</v>
          </cell>
          <cell r="G256">
            <v>414700</v>
          </cell>
          <cell r="I256">
            <v>471928.6</v>
          </cell>
        </row>
        <row r="257">
          <cell r="A257" t="str">
            <v>18-17-030</v>
          </cell>
          <cell r="B257" t="str">
            <v>8.2.1</v>
          </cell>
          <cell r="C257" t="str">
            <v>Fancoil cassette 3/4"</v>
          </cell>
          <cell r="D257">
            <v>0</v>
          </cell>
          <cell r="E257" t="str">
            <v>UN</v>
          </cell>
          <cell r="F257">
            <v>325000</v>
          </cell>
          <cell r="G257">
            <v>0</v>
          </cell>
          <cell r="I257">
            <v>369849.99999999994</v>
          </cell>
        </row>
        <row r="258">
          <cell r="F258">
            <v>0</v>
          </cell>
          <cell r="H258">
            <v>22984000</v>
          </cell>
          <cell r="I258">
            <v>0</v>
          </cell>
        </row>
        <row r="259">
          <cell r="B259" t="str">
            <v>10.0</v>
          </cell>
          <cell r="C259" t="str">
            <v xml:space="preserve">ARRANCADORES </v>
          </cell>
          <cell r="F259">
            <v>0</v>
          </cell>
          <cell r="I259">
            <v>0</v>
          </cell>
        </row>
        <row r="260">
          <cell r="A260" t="str">
            <v>18-18</v>
          </cell>
          <cell r="B260" t="str">
            <v>10.1</v>
          </cell>
          <cell r="C260" t="str">
            <v>ARRANCADORES UMAS (Variador de frecuencia)</v>
          </cell>
          <cell r="F260">
            <v>0</v>
          </cell>
          <cell r="I260">
            <v>0</v>
          </cell>
        </row>
        <row r="261">
          <cell r="A261" t="str">
            <v>18-18-010</v>
          </cell>
          <cell r="B261" t="str">
            <v>10.1.1</v>
          </cell>
          <cell r="C261" t="str">
            <v>ARRANCADOR UMA  #B3-01</v>
          </cell>
          <cell r="D261">
            <v>1</v>
          </cell>
          <cell r="E261" t="str">
            <v>UN</v>
          </cell>
          <cell r="F261">
            <v>1370250</v>
          </cell>
          <cell r="G261">
            <v>1370250</v>
          </cell>
          <cell r="I261">
            <v>1559344.4999999998</v>
          </cell>
        </row>
        <row r="262">
          <cell r="A262" t="str">
            <v>18-18-020</v>
          </cell>
          <cell r="B262" t="str">
            <v>10.1.2</v>
          </cell>
          <cell r="C262" t="str">
            <v>ARRANCADOR UMA  #B3-02</v>
          </cell>
          <cell r="D262">
            <v>1</v>
          </cell>
          <cell r="E262" t="str">
            <v>UN</v>
          </cell>
          <cell r="F262">
            <v>1007750</v>
          </cell>
          <cell r="G262">
            <v>1007750</v>
          </cell>
          <cell r="I262">
            <v>1146819.5</v>
          </cell>
        </row>
        <row r="263">
          <cell r="A263" t="str">
            <v>18-18-030</v>
          </cell>
          <cell r="B263" t="str">
            <v>10.1.3</v>
          </cell>
          <cell r="C263" t="str">
            <v>ARRANCADOR UMA  #B3-03</v>
          </cell>
          <cell r="D263">
            <v>1</v>
          </cell>
          <cell r="E263" t="str">
            <v>UN</v>
          </cell>
          <cell r="F263">
            <v>1007750</v>
          </cell>
          <cell r="G263">
            <v>1007750</v>
          </cell>
          <cell r="I263">
            <v>1146819.5</v>
          </cell>
        </row>
        <row r="264">
          <cell r="A264" t="str">
            <v>18-18-040</v>
          </cell>
          <cell r="B264" t="str">
            <v>10.1.4</v>
          </cell>
          <cell r="C264" t="str">
            <v>ARRANCADOR UMA  #B3-04</v>
          </cell>
          <cell r="D264">
            <v>1</v>
          </cell>
          <cell r="E264" t="str">
            <v>UN</v>
          </cell>
          <cell r="F264">
            <v>1007750</v>
          </cell>
          <cell r="G264">
            <v>1007750</v>
          </cell>
          <cell r="I264">
            <v>1146819.5</v>
          </cell>
        </row>
        <row r="265">
          <cell r="A265" t="str">
            <v>18-18-050</v>
          </cell>
          <cell r="B265" t="str">
            <v>10.1.5</v>
          </cell>
          <cell r="C265" t="str">
            <v>ARRANCADOR UMA  #B3-05</v>
          </cell>
          <cell r="D265">
            <v>1</v>
          </cell>
          <cell r="E265" t="str">
            <v>UN</v>
          </cell>
          <cell r="F265">
            <v>1007750</v>
          </cell>
          <cell r="G265">
            <v>1007750</v>
          </cell>
          <cell r="I265">
            <v>1146819.5</v>
          </cell>
        </row>
        <row r="266">
          <cell r="A266" t="str">
            <v>18-18-060</v>
          </cell>
          <cell r="B266" t="str">
            <v>10.1.6</v>
          </cell>
          <cell r="C266" t="str">
            <v>ARRANCADOR UMA  #B3-06</v>
          </cell>
          <cell r="D266">
            <v>1</v>
          </cell>
          <cell r="E266" t="str">
            <v>UN</v>
          </cell>
          <cell r="F266">
            <v>1007750</v>
          </cell>
          <cell r="G266">
            <v>1007750</v>
          </cell>
          <cell r="I266">
            <v>1146819.5</v>
          </cell>
        </row>
        <row r="267">
          <cell r="A267" t="str">
            <v>18-18-070</v>
          </cell>
          <cell r="B267" t="str">
            <v>10.1.7</v>
          </cell>
          <cell r="C267" t="str">
            <v>ARRANCADOR UMA  #B3-07</v>
          </cell>
          <cell r="D267">
            <v>1</v>
          </cell>
          <cell r="E267" t="str">
            <v>UN</v>
          </cell>
          <cell r="F267">
            <v>1007750</v>
          </cell>
          <cell r="G267">
            <v>1007750</v>
          </cell>
          <cell r="I267">
            <v>1146819.5</v>
          </cell>
        </row>
        <row r="268">
          <cell r="A268" t="str">
            <v>18-18-080</v>
          </cell>
          <cell r="B268" t="str">
            <v>10.1.8</v>
          </cell>
          <cell r="C268" t="str">
            <v>ARRANCADOR UMA  #B3-08</v>
          </cell>
          <cell r="D268">
            <v>1</v>
          </cell>
          <cell r="E268" t="str">
            <v>UN</v>
          </cell>
          <cell r="F268">
            <v>1007750</v>
          </cell>
          <cell r="G268">
            <v>1007750</v>
          </cell>
          <cell r="I268">
            <v>1146819.5</v>
          </cell>
        </row>
        <row r="269">
          <cell r="A269" t="str">
            <v>18-18-090</v>
          </cell>
          <cell r="B269" t="str">
            <v>10.1.9</v>
          </cell>
          <cell r="C269" t="str">
            <v>ARRANCADOR UMA  #B3-09</v>
          </cell>
          <cell r="D269">
            <v>1</v>
          </cell>
          <cell r="E269" t="str">
            <v>UN</v>
          </cell>
          <cell r="F269">
            <v>1007750</v>
          </cell>
          <cell r="G269">
            <v>1007750</v>
          </cell>
          <cell r="I269">
            <v>1146819.5</v>
          </cell>
        </row>
        <row r="270">
          <cell r="A270" t="str">
            <v>18-18-100</v>
          </cell>
          <cell r="B270" t="str">
            <v>10.1.10</v>
          </cell>
          <cell r="C270" t="str">
            <v>ARRANCADOR UMA  #B3-10</v>
          </cell>
          <cell r="D270">
            <v>1</v>
          </cell>
          <cell r="E270" t="str">
            <v>UN</v>
          </cell>
          <cell r="F270">
            <v>1007750</v>
          </cell>
          <cell r="G270">
            <v>1007750</v>
          </cell>
          <cell r="I270">
            <v>1146819.5</v>
          </cell>
        </row>
        <row r="271">
          <cell r="A271" t="str">
            <v>18-18-110</v>
          </cell>
          <cell r="B271" t="str">
            <v>10.1.11</v>
          </cell>
          <cell r="C271" t="str">
            <v>ARRANCADOR UMA  #B3-11</v>
          </cell>
          <cell r="D271">
            <v>1</v>
          </cell>
          <cell r="E271" t="str">
            <v>UN</v>
          </cell>
          <cell r="F271">
            <v>1007750</v>
          </cell>
          <cell r="G271">
            <v>1007750</v>
          </cell>
          <cell r="I271">
            <v>1146819.5</v>
          </cell>
        </row>
        <row r="272">
          <cell r="A272" t="str">
            <v>18-18-120</v>
          </cell>
          <cell r="B272" t="str">
            <v>10.1.12</v>
          </cell>
          <cell r="C272" t="str">
            <v>ARRANCADOR UMA  #B3-12</v>
          </cell>
          <cell r="D272">
            <v>1</v>
          </cell>
          <cell r="E272" t="str">
            <v>UN</v>
          </cell>
          <cell r="F272">
            <v>1007750</v>
          </cell>
          <cell r="G272">
            <v>1007750</v>
          </cell>
          <cell r="I272">
            <v>1146819.5</v>
          </cell>
        </row>
        <row r="273">
          <cell r="A273" t="str">
            <v>18-18-130</v>
          </cell>
          <cell r="B273" t="str">
            <v>10.1.13</v>
          </cell>
          <cell r="C273" t="str">
            <v>ARRANCADOR UMA  #B3-13</v>
          </cell>
          <cell r="D273">
            <v>1</v>
          </cell>
          <cell r="E273" t="str">
            <v>UN</v>
          </cell>
          <cell r="F273">
            <v>1007750</v>
          </cell>
          <cell r="G273">
            <v>1007750</v>
          </cell>
          <cell r="I273">
            <v>1146819.5</v>
          </cell>
        </row>
        <row r="274">
          <cell r="A274" t="str">
            <v>18-18-140</v>
          </cell>
          <cell r="B274" t="str">
            <v>10.1.14</v>
          </cell>
          <cell r="C274" t="str">
            <v>ARRANCADOR UMA  #B3-14</v>
          </cell>
          <cell r="D274">
            <v>1</v>
          </cell>
          <cell r="E274" t="str">
            <v>UN</v>
          </cell>
          <cell r="F274">
            <v>1007750</v>
          </cell>
          <cell r="G274">
            <v>1007750</v>
          </cell>
          <cell r="I274">
            <v>1146819.5</v>
          </cell>
        </row>
        <row r="275">
          <cell r="A275" t="str">
            <v>18-18-150</v>
          </cell>
          <cell r="B275" t="str">
            <v>10.1.15</v>
          </cell>
          <cell r="C275" t="str">
            <v>ARRANCADOR UMA  #B3-15</v>
          </cell>
          <cell r="D275">
            <v>1</v>
          </cell>
          <cell r="E275" t="str">
            <v>UN</v>
          </cell>
          <cell r="F275">
            <v>1007750</v>
          </cell>
          <cell r="G275">
            <v>1007750</v>
          </cell>
          <cell r="I275">
            <v>1146819.5</v>
          </cell>
        </row>
        <row r="276">
          <cell r="A276" t="str">
            <v>18-18-160</v>
          </cell>
          <cell r="B276" t="str">
            <v>10.1.16</v>
          </cell>
          <cell r="C276" t="str">
            <v>ARRANCADOR UMA  #B3-16</v>
          </cell>
          <cell r="D276">
            <v>1</v>
          </cell>
          <cell r="E276" t="str">
            <v>UN</v>
          </cell>
          <cell r="F276">
            <v>1007750</v>
          </cell>
          <cell r="G276">
            <v>1007750</v>
          </cell>
          <cell r="I276">
            <v>1146819.5</v>
          </cell>
        </row>
        <row r="277">
          <cell r="A277" t="str">
            <v>18-18-170</v>
          </cell>
          <cell r="B277" t="str">
            <v>10.1.1</v>
          </cell>
          <cell r="C277" t="str">
            <v>UMA  #B2-01</v>
          </cell>
          <cell r="D277">
            <v>0</v>
          </cell>
          <cell r="E277" t="str">
            <v>UN</v>
          </cell>
          <cell r="F277">
            <v>945000</v>
          </cell>
          <cell r="G277">
            <v>0</v>
          </cell>
          <cell r="I277">
            <v>1075410</v>
          </cell>
        </row>
        <row r="278">
          <cell r="A278" t="str">
            <v>18-18-180</v>
          </cell>
          <cell r="B278" t="str">
            <v>10.1.2</v>
          </cell>
          <cell r="C278" t="str">
            <v>UMA  #B2-02</v>
          </cell>
          <cell r="D278">
            <v>0</v>
          </cell>
          <cell r="E278" t="str">
            <v>UN</v>
          </cell>
          <cell r="F278">
            <v>695000</v>
          </cell>
          <cell r="G278">
            <v>0</v>
          </cell>
          <cell r="I278">
            <v>790909.99999999988</v>
          </cell>
        </row>
        <row r="279">
          <cell r="A279" t="str">
            <v>18-18-190</v>
          </cell>
          <cell r="B279" t="str">
            <v>9.1.1</v>
          </cell>
          <cell r="C279" t="str">
            <v>UMA  #B1-01</v>
          </cell>
          <cell r="D279">
            <v>0</v>
          </cell>
          <cell r="E279" t="str">
            <v>UN</v>
          </cell>
          <cell r="F279">
            <v>945000</v>
          </cell>
          <cell r="G279">
            <v>0</v>
          </cell>
          <cell r="I279">
            <v>1075410</v>
          </cell>
        </row>
        <row r="280">
          <cell r="A280" t="str">
            <v>18-18-200</v>
          </cell>
          <cell r="B280" t="str">
            <v>9.1.2</v>
          </cell>
          <cell r="C280" t="str">
            <v>UMA  #B1-02</v>
          </cell>
          <cell r="D280">
            <v>0</v>
          </cell>
          <cell r="E280" t="str">
            <v>UN</v>
          </cell>
          <cell r="F280">
            <v>945000</v>
          </cell>
          <cell r="G280">
            <v>0</v>
          </cell>
          <cell r="I280">
            <v>1075410</v>
          </cell>
        </row>
        <row r="281">
          <cell r="A281" t="str">
            <v>18-18-210</v>
          </cell>
          <cell r="B281" t="str">
            <v>9.1.3</v>
          </cell>
          <cell r="C281" t="str">
            <v>UMA  #B1-03</v>
          </cell>
          <cell r="D281">
            <v>0</v>
          </cell>
          <cell r="E281" t="str">
            <v>UN</v>
          </cell>
          <cell r="F281">
            <v>625000</v>
          </cell>
          <cell r="G281">
            <v>0</v>
          </cell>
          <cell r="I281">
            <v>711249.99999999988</v>
          </cell>
        </row>
        <row r="282">
          <cell r="A282" t="str">
            <v>18-18-220</v>
          </cell>
          <cell r="B282" t="str">
            <v>9.1.4</v>
          </cell>
          <cell r="C282" t="str">
            <v>UMA  #B1-04</v>
          </cell>
          <cell r="D282">
            <v>0</v>
          </cell>
          <cell r="E282" t="str">
            <v>UN</v>
          </cell>
          <cell r="F282">
            <v>625000</v>
          </cell>
          <cell r="G282">
            <v>0</v>
          </cell>
          <cell r="I282">
            <v>711249.99999999988</v>
          </cell>
        </row>
        <row r="283">
          <cell r="F283">
            <v>0</v>
          </cell>
          <cell r="I283">
            <v>0</v>
          </cell>
        </row>
        <row r="284">
          <cell r="A284" t="str">
            <v>18-19</v>
          </cell>
          <cell r="B284" t="str">
            <v>10.2</v>
          </cell>
          <cell r="C284" t="str">
            <v>ARRANCADORES VENTILADORES (Variador de frecuencia)</v>
          </cell>
          <cell r="F284">
            <v>0</v>
          </cell>
          <cell r="I284">
            <v>0</v>
          </cell>
        </row>
        <row r="285">
          <cell r="A285" t="str">
            <v>18-19-010</v>
          </cell>
          <cell r="B285" t="str">
            <v>10.2.1</v>
          </cell>
          <cell r="C285" t="str">
            <v>ARRANCADOR VENTILADOR #B3-01</v>
          </cell>
          <cell r="D285">
            <v>1</v>
          </cell>
          <cell r="E285" t="str">
            <v>UN</v>
          </cell>
          <cell r="F285">
            <v>1007750</v>
          </cell>
          <cell r="G285">
            <v>1007750</v>
          </cell>
          <cell r="I285">
            <v>1146819.5</v>
          </cell>
        </row>
        <row r="286">
          <cell r="A286" t="str">
            <v>18-19-020</v>
          </cell>
          <cell r="B286" t="str">
            <v>10.2.2</v>
          </cell>
          <cell r="C286" t="str">
            <v>ARRANCADOR VENTILADOR #B3-02</v>
          </cell>
          <cell r="D286">
            <v>1</v>
          </cell>
          <cell r="E286" t="str">
            <v>UN</v>
          </cell>
          <cell r="F286">
            <v>1007750</v>
          </cell>
          <cell r="G286">
            <v>1007750</v>
          </cell>
          <cell r="I286">
            <v>1146819.5</v>
          </cell>
        </row>
        <row r="287">
          <cell r="A287" t="str">
            <v>18-19-030</v>
          </cell>
          <cell r="B287" t="str">
            <v>10.2.3</v>
          </cell>
          <cell r="C287" t="str">
            <v>ARRANCADOR VENTILADOR #B3-03</v>
          </cell>
          <cell r="D287">
            <v>1</v>
          </cell>
          <cell r="E287" t="str">
            <v>UN</v>
          </cell>
          <cell r="F287">
            <v>1007750</v>
          </cell>
          <cell r="G287">
            <v>1007750</v>
          </cell>
          <cell r="I287">
            <v>1146819.5</v>
          </cell>
        </row>
        <row r="288">
          <cell r="A288" t="str">
            <v>18-19-040</v>
          </cell>
          <cell r="B288" t="str">
            <v>10.2.4</v>
          </cell>
          <cell r="C288" t="str">
            <v>ARRANCADOR VENTILADOR #B3-04</v>
          </cell>
          <cell r="D288">
            <v>1</v>
          </cell>
          <cell r="E288" t="str">
            <v>UN</v>
          </cell>
          <cell r="F288">
            <v>1007750</v>
          </cell>
          <cell r="G288">
            <v>1007750</v>
          </cell>
          <cell r="I288">
            <v>1146819.5</v>
          </cell>
        </row>
        <row r="289">
          <cell r="A289" t="str">
            <v>18-19-050</v>
          </cell>
          <cell r="B289" t="str">
            <v>10.2.5</v>
          </cell>
          <cell r="C289" t="str">
            <v>ARRANCADOR VENTILADOR #B3-05</v>
          </cell>
          <cell r="D289">
            <v>1</v>
          </cell>
          <cell r="E289" t="str">
            <v>UN</v>
          </cell>
          <cell r="F289">
            <v>1007750</v>
          </cell>
          <cell r="G289">
            <v>1007750</v>
          </cell>
          <cell r="I289">
            <v>1146819.5</v>
          </cell>
        </row>
        <row r="290">
          <cell r="A290" t="str">
            <v>18-19-060</v>
          </cell>
          <cell r="B290" t="str">
            <v>10.2.6</v>
          </cell>
          <cell r="C290" t="str">
            <v>ARRANCADOR VENTILADOR #B3-06</v>
          </cell>
          <cell r="D290">
            <v>1</v>
          </cell>
          <cell r="E290" t="str">
            <v>UN</v>
          </cell>
          <cell r="F290">
            <v>1007750</v>
          </cell>
          <cell r="G290">
            <v>1007750</v>
          </cell>
          <cell r="I290">
            <v>1146819.5</v>
          </cell>
        </row>
        <row r="291">
          <cell r="A291" t="str">
            <v>18-19-070</v>
          </cell>
          <cell r="B291" t="str">
            <v>10.2.7</v>
          </cell>
          <cell r="C291" t="str">
            <v>ARRANCADOR VENTILADOR #B3-07</v>
          </cell>
          <cell r="D291">
            <v>1</v>
          </cell>
          <cell r="E291" t="str">
            <v>UN</v>
          </cell>
          <cell r="F291">
            <v>1007750</v>
          </cell>
          <cell r="G291">
            <v>1007750</v>
          </cell>
          <cell r="I291">
            <v>1146819.5</v>
          </cell>
        </row>
        <row r="292">
          <cell r="A292" t="str">
            <v>18-19-080</v>
          </cell>
          <cell r="B292" t="str">
            <v>10.2.8</v>
          </cell>
          <cell r="C292" t="str">
            <v>ARRANCADOR VENTILADOR #B3-08</v>
          </cell>
          <cell r="D292">
            <v>1</v>
          </cell>
          <cell r="E292" t="str">
            <v>UN</v>
          </cell>
          <cell r="F292">
            <v>1007750</v>
          </cell>
          <cell r="G292">
            <v>1007750</v>
          </cell>
          <cell r="I292">
            <v>1146819.5</v>
          </cell>
        </row>
        <row r="293">
          <cell r="A293" t="str">
            <v>18-19-090</v>
          </cell>
          <cell r="B293" t="str">
            <v>10.2.9</v>
          </cell>
          <cell r="C293" t="str">
            <v>ARRANCADOR VENTILADOR #B3-09</v>
          </cell>
          <cell r="D293">
            <v>1</v>
          </cell>
          <cell r="E293" t="str">
            <v>UN</v>
          </cell>
          <cell r="F293">
            <v>1007750</v>
          </cell>
          <cell r="G293">
            <v>1007750</v>
          </cell>
          <cell r="I293">
            <v>1146819.5</v>
          </cell>
        </row>
        <row r="294">
          <cell r="A294" t="str">
            <v>18-19-100</v>
          </cell>
          <cell r="B294" t="str">
            <v>10.2.10</v>
          </cell>
          <cell r="C294" t="str">
            <v>ARRANCADOR VENTILADOR #B3-10</v>
          </cell>
          <cell r="D294">
            <v>1</v>
          </cell>
          <cell r="E294" t="str">
            <v>UN</v>
          </cell>
          <cell r="F294">
            <v>1007750</v>
          </cell>
          <cell r="G294">
            <v>1007750</v>
          </cell>
          <cell r="I294">
            <v>1146819.5</v>
          </cell>
        </row>
        <row r="295">
          <cell r="A295" t="str">
            <v>18-19-110</v>
          </cell>
          <cell r="B295" t="str">
            <v>10.2.11</v>
          </cell>
          <cell r="C295" t="str">
            <v>ARRANCADOR VENTILADOR #B3-11</v>
          </cell>
          <cell r="D295">
            <v>1</v>
          </cell>
          <cell r="E295" t="str">
            <v>UN</v>
          </cell>
          <cell r="F295">
            <v>1007750</v>
          </cell>
          <cell r="G295">
            <v>1007750</v>
          </cell>
          <cell r="I295">
            <v>1146819.5</v>
          </cell>
        </row>
        <row r="296">
          <cell r="A296" t="str">
            <v>18-19-120</v>
          </cell>
          <cell r="B296" t="str">
            <v>10.2.12</v>
          </cell>
          <cell r="C296" t="str">
            <v>ARRANCADOR VENTILADOR #B3-12</v>
          </cell>
          <cell r="D296">
            <v>1</v>
          </cell>
          <cell r="E296" t="str">
            <v>UN</v>
          </cell>
          <cell r="F296">
            <v>1007750</v>
          </cell>
          <cell r="G296">
            <v>1007750</v>
          </cell>
          <cell r="I296">
            <v>1146819.5</v>
          </cell>
        </row>
        <row r="297">
          <cell r="A297" t="str">
            <v>18-19-130</v>
          </cell>
          <cell r="B297" t="str">
            <v>10.2.13</v>
          </cell>
          <cell r="C297" t="str">
            <v>ARRANCADOR VENTILADOR #B3-13</v>
          </cell>
          <cell r="D297">
            <v>1</v>
          </cell>
          <cell r="E297" t="str">
            <v>UN</v>
          </cell>
          <cell r="F297">
            <v>1007750</v>
          </cell>
          <cell r="G297">
            <v>1007750</v>
          </cell>
          <cell r="I297">
            <v>1146819.5</v>
          </cell>
        </row>
        <row r="298">
          <cell r="A298" t="str">
            <v>18-19-140</v>
          </cell>
          <cell r="B298" t="str">
            <v>10.2.14</v>
          </cell>
          <cell r="C298" t="str">
            <v>ARRANCADOR VENTILADOR #B3-14</v>
          </cell>
          <cell r="D298">
            <v>1</v>
          </cell>
          <cell r="E298" t="str">
            <v>UN</v>
          </cell>
          <cell r="F298">
            <v>1007750</v>
          </cell>
          <cell r="G298">
            <v>1007750</v>
          </cell>
          <cell r="I298">
            <v>1146819.5</v>
          </cell>
        </row>
        <row r="299">
          <cell r="A299" t="str">
            <v>18-19-150</v>
          </cell>
          <cell r="B299" t="str">
            <v>10.2.15</v>
          </cell>
          <cell r="C299" t="str">
            <v>ARRANCADOR VENTILADOR #B3-15</v>
          </cell>
          <cell r="D299">
            <v>1</v>
          </cell>
          <cell r="E299" t="str">
            <v>UN</v>
          </cell>
          <cell r="F299">
            <v>1007750</v>
          </cell>
          <cell r="G299">
            <v>1007750</v>
          </cell>
          <cell r="I299">
            <v>1146819.5</v>
          </cell>
        </row>
        <row r="300">
          <cell r="A300" t="str">
            <v>18-19-160</v>
          </cell>
          <cell r="B300" t="str">
            <v>10.2.16</v>
          </cell>
          <cell r="C300" t="str">
            <v>ARRANCADOR VENTILADOR #B3-16</v>
          </cell>
          <cell r="D300">
            <v>1</v>
          </cell>
          <cell r="E300" t="str">
            <v>UN</v>
          </cell>
          <cell r="F300">
            <v>1007750</v>
          </cell>
          <cell r="G300">
            <v>1007750</v>
          </cell>
          <cell r="I300">
            <v>1146819.5</v>
          </cell>
        </row>
        <row r="301">
          <cell r="A301" t="str">
            <v>18-19-170</v>
          </cell>
          <cell r="B301" t="str">
            <v>10.2.1</v>
          </cell>
          <cell r="C301" t="str">
            <v>VENTILADOR #B2-01</v>
          </cell>
          <cell r="D301">
            <v>0</v>
          </cell>
          <cell r="E301" t="str">
            <v>UN</v>
          </cell>
          <cell r="F301">
            <v>695000</v>
          </cell>
          <cell r="G301">
            <v>0</v>
          </cell>
          <cell r="I301">
            <v>790909.99999999988</v>
          </cell>
        </row>
        <row r="302">
          <cell r="A302" t="str">
            <v>18-19-180</v>
          </cell>
          <cell r="B302" t="str">
            <v>10.2.2</v>
          </cell>
          <cell r="C302" t="str">
            <v>VENTILADOR #B2-02</v>
          </cell>
          <cell r="D302">
            <v>0</v>
          </cell>
          <cell r="E302" t="str">
            <v>UN</v>
          </cell>
          <cell r="F302">
            <v>695000</v>
          </cell>
          <cell r="G302">
            <v>0</v>
          </cell>
          <cell r="I302">
            <v>790909.99999999988</v>
          </cell>
        </row>
        <row r="303">
          <cell r="A303" t="str">
            <v>18-19-190</v>
          </cell>
          <cell r="B303" t="str">
            <v>10.2.3</v>
          </cell>
          <cell r="C303" t="str">
            <v>VENTILADOR #B2-03</v>
          </cell>
          <cell r="D303">
            <v>0</v>
          </cell>
          <cell r="E303" t="str">
            <v>UN</v>
          </cell>
          <cell r="F303">
            <v>695000</v>
          </cell>
          <cell r="G303">
            <v>0</v>
          </cell>
          <cell r="I303">
            <v>790909.99999999988</v>
          </cell>
        </row>
        <row r="304">
          <cell r="A304" t="str">
            <v>18-19-200</v>
          </cell>
          <cell r="B304" t="str">
            <v>9.2.1</v>
          </cell>
          <cell r="C304" t="str">
            <v>VENTILADOR #B2-01</v>
          </cell>
          <cell r="D304">
            <v>0</v>
          </cell>
          <cell r="E304" t="str">
            <v>UN</v>
          </cell>
          <cell r="F304">
            <v>455000</v>
          </cell>
          <cell r="G304">
            <v>0</v>
          </cell>
          <cell r="I304">
            <v>517789.99999999994</v>
          </cell>
        </row>
        <row r="305">
          <cell r="A305" t="str">
            <v>18-19-210</v>
          </cell>
          <cell r="B305" t="str">
            <v>9.2.2</v>
          </cell>
          <cell r="C305" t="str">
            <v>VENTILADOR #B2-02</v>
          </cell>
          <cell r="D305">
            <v>0</v>
          </cell>
          <cell r="E305" t="str">
            <v>UN</v>
          </cell>
          <cell r="F305">
            <v>625000</v>
          </cell>
          <cell r="G305">
            <v>0</v>
          </cell>
          <cell r="I305">
            <v>711249.99999999988</v>
          </cell>
        </row>
        <row r="306">
          <cell r="A306" t="str">
            <v>18-19-220</v>
          </cell>
          <cell r="B306" t="str">
            <v>9.2.3</v>
          </cell>
          <cell r="C306" t="str">
            <v>VENTILADOR #B2-03</v>
          </cell>
          <cell r="D306">
            <v>0</v>
          </cell>
          <cell r="E306" t="str">
            <v>UN</v>
          </cell>
          <cell r="F306">
            <v>625000</v>
          </cell>
          <cell r="G306">
            <v>0</v>
          </cell>
          <cell r="I306">
            <v>711249.99999999988</v>
          </cell>
        </row>
        <row r="307">
          <cell r="A307" t="str">
            <v>18-19-230</v>
          </cell>
          <cell r="B307" t="str">
            <v>9.2.4</v>
          </cell>
          <cell r="C307" t="str">
            <v>VENTILADOR #B2-04</v>
          </cell>
          <cell r="D307">
            <v>0</v>
          </cell>
          <cell r="E307" t="str">
            <v>UN</v>
          </cell>
          <cell r="F307">
            <v>625000</v>
          </cell>
          <cell r="G307">
            <v>0</v>
          </cell>
          <cell r="I307">
            <v>711249.99999999988</v>
          </cell>
        </row>
        <row r="308">
          <cell r="A308" t="str">
            <v>18-19-240</v>
          </cell>
          <cell r="B308" t="str">
            <v>9.2.5</v>
          </cell>
          <cell r="C308" t="str">
            <v>VENTILADOR #B2-05</v>
          </cell>
          <cell r="D308">
            <v>0</v>
          </cell>
          <cell r="E308" t="str">
            <v>UN</v>
          </cell>
          <cell r="F308">
            <v>625000</v>
          </cell>
          <cell r="G308">
            <v>0</v>
          </cell>
          <cell r="I308">
            <v>711249.99999999988</v>
          </cell>
        </row>
        <row r="309">
          <cell r="A309" t="str">
            <v>18-19-250</v>
          </cell>
          <cell r="B309" t="str">
            <v>9.2.6</v>
          </cell>
          <cell r="C309" t="str">
            <v>VENTILADOR #B2-06</v>
          </cell>
          <cell r="D309">
            <v>0</v>
          </cell>
          <cell r="E309" t="str">
            <v>UN</v>
          </cell>
          <cell r="F309">
            <v>625000</v>
          </cell>
          <cell r="G309">
            <v>0</v>
          </cell>
          <cell r="I309">
            <v>711249.99999999988</v>
          </cell>
        </row>
        <row r="310">
          <cell r="I310">
            <v>0</v>
          </cell>
        </row>
        <row r="311">
          <cell r="A311" t="str">
            <v>18-20</v>
          </cell>
          <cell r="B311" t="str">
            <v>10.3</v>
          </cell>
          <cell r="C311" t="str">
            <v>ARRANCADORES MOTOBOMBAS (Variador de frecuencia)</v>
          </cell>
          <cell r="I311">
            <v>0</v>
          </cell>
        </row>
        <row r="312">
          <cell r="A312" t="str">
            <v>18-20-010</v>
          </cell>
          <cell r="B312" t="str">
            <v>10.3.1</v>
          </cell>
          <cell r="C312" t="str">
            <v>ARRANCADOR MOTOBOMBA DUAL #B3-01</v>
          </cell>
          <cell r="D312">
            <v>1</v>
          </cell>
          <cell r="E312" t="str">
            <v>UN</v>
          </cell>
          <cell r="F312">
            <v>3487120</v>
          </cell>
          <cell r="G312">
            <v>3487120</v>
          </cell>
          <cell r="I312">
            <v>3968342.5599999996</v>
          </cell>
        </row>
        <row r="313">
          <cell r="A313" t="str">
            <v>18-20-020</v>
          </cell>
          <cell r="B313" t="str">
            <v>10.3.2</v>
          </cell>
          <cell r="C313" t="str">
            <v>ARRANCADOR MOTOBOMBA DUAL #B3-02</v>
          </cell>
          <cell r="D313">
            <v>1</v>
          </cell>
          <cell r="E313" t="str">
            <v>UN</v>
          </cell>
          <cell r="F313">
            <v>3487120</v>
          </cell>
          <cell r="G313">
            <v>3487120</v>
          </cell>
          <cell r="I313">
            <v>3968342.5599999996</v>
          </cell>
        </row>
        <row r="314">
          <cell r="I314">
            <v>0</v>
          </cell>
        </row>
        <row r="315">
          <cell r="A315" t="str">
            <v>18-21</v>
          </cell>
          <cell r="B315" t="str">
            <v>10.4</v>
          </cell>
          <cell r="C315" t="str">
            <v>ARRANCADORES TORRE DE ENFRIAMIENTO (Variador de frecuencia)</v>
          </cell>
          <cell r="I315">
            <v>0</v>
          </cell>
        </row>
        <row r="316">
          <cell r="A316" t="str">
            <v>18-21-010</v>
          </cell>
          <cell r="B316" t="str">
            <v>10.4.1</v>
          </cell>
          <cell r="C316" t="str">
            <v>ARRANCADOR TORRE DE ENFRIAMIENTO B3-01</v>
          </cell>
          <cell r="D316">
            <v>1</v>
          </cell>
          <cell r="E316" t="str">
            <v>UN</v>
          </cell>
          <cell r="F316">
            <v>2124250</v>
          </cell>
          <cell r="G316">
            <v>2124250</v>
          </cell>
          <cell r="I316">
            <v>2417396.5</v>
          </cell>
        </row>
        <row r="317">
          <cell r="F317">
            <v>0</v>
          </cell>
          <cell r="H317">
            <v>41708990</v>
          </cell>
          <cell r="I317">
            <v>0</v>
          </cell>
        </row>
        <row r="318">
          <cell r="A318" t="str">
            <v>18-22</v>
          </cell>
          <cell r="B318" t="str">
            <v>11.0</v>
          </cell>
          <cell r="C318" t="str">
            <v>TORRE DE ENFRIAMIENTO VERTICAL</v>
          </cell>
          <cell r="I318">
            <v>0</v>
          </cell>
        </row>
        <row r="319">
          <cell r="A319" t="str">
            <v>18-22-010</v>
          </cell>
          <cell r="B319" t="str">
            <v>11.1</v>
          </cell>
          <cell r="C319" t="str">
            <v>TORRE DE ENFRIAMIENTO #B3-01</v>
          </cell>
          <cell r="D319">
            <v>1</v>
          </cell>
          <cell r="E319" t="str">
            <v>UN</v>
          </cell>
          <cell r="F319">
            <v>17901000</v>
          </cell>
          <cell r="G319">
            <v>17901000</v>
          </cell>
          <cell r="I319">
            <v>20371338</v>
          </cell>
        </row>
        <row r="320">
          <cell r="H320">
            <v>17901000</v>
          </cell>
          <cell r="I320">
            <v>0</v>
          </cell>
        </row>
        <row r="321">
          <cell r="A321" t="str">
            <v>18-23</v>
          </cell>
          <cell r="B321" t="str">
            <v>12.0</v>
          </cell>
          <cell r="C321" t="str">
            <v>MOTOBOMBAS DE AGUA</v>
          </cell>
          <cell r="I321">
            <v>0</v>
          </cell>
        </row>
        <row r="322">
          <cell r="A322" t="str">
            <v>18-23-010</v>
          </cell>
          <cell r="B322" t="str">
            <v>12.1</v>
          </cell>
          <cell r="C322" t="str">
            <v>MOTOBOMBA DUAL #B3-01</v>
          </cell>
          <cell r="D322">
            <v>1</v>
          </cell>
          <cell r="E322" t="str">
            <v>UN</v>
          </cell>
          <cell r="F322">
            <v>10698100</v>
          </cell>
          <cell r="G322">
            <v>10698100</v>
          </cell>
          <cell r="I322">
            <v>12174437.799999999</v>
          </cell>
        </row>
        <row r="323">
          <cell r="A323" t="str">
            <v>18-23-020</v>
          </cell>
          <cell r="B323" t="str">
            <v>12.2</v>
          </cell>
          <cell r="C323" t="str">
            <v>MOTOBOMBA DUAL #B3-02</v>
          </cell>
          <cell r="D323">
            <v>1</v>
          </cell>
          <cell r="E323" t="str">
            <v>UN</v>
          </cell>
          <cell r="F323">
            <v>10698100</v>
          </cell>
          <cell r="G323">
            <v>10698100</v>
          </cell>
          <cell r="I323">
            <v>12174437.799999999</v>
          </cell>
        </row>
        <row r="324">
          <cell r="H324">
            <v>21396200</v>
          </cell>
          <cell r="I324">
            <v>0</v>
          </cell>
        </row>
        <row r="325">
          <cell r="A325" t="str">
            <v>18-24</v>
          </cell>
          <cell r="B325" t="str">
            <v>13.0</v>
          </cell>
          <cell r="C325" t="str">
            <v>INSTALACION TOTAL</v>
          </cell>
          <cell r="I325">
            <v>0</v>
          </cell>
        </row>
        <row r="326">
          <cell r="A326" t="str">
            <v>18-24-010</v>
          </cell>
          <cell r="B326" t="str">
            <v>13.1</v>
          </cell>
          <cell r="C326" t="str">
            <v>Suministro, transporte, Instalacion, arranque, balanceo, pruebas</v>
          </cell>
          <cell r="D326">
            <v>1</v>
          </cell>
          <cell r="E326" t="str">
            <v>UN</v>
          </cell>
          <cell r="F326">
            <v>2370000</v>
          </cell>
          <cell r="G326">
            <v>2370000</v>
          </cell>
          <cell r="I326">
            <v>2697059.9999999995</v>
          </cell>
        </row>
        <row r="327">
          <cell r="A327" t="str">
            <v>18-24-020</v>
          </cell>
          <cell r="C327" t="str">
            <v>Suministro, transporte, Instalacion, arranque, balanceo, pruebas</v>
          </cell>
          <cell r="D327">
            <v>0</v>
          </cell>
          <cell r="E327" t="str">
            <v>UN</v>
          </cell>
          <cell r="F327">
            <v>21350000</v>
          </cell>
          <cell r="G327">
            <v>0</v>
          </cell>
          <cell r="I327">
            <v>24296299.999999996</v>
          </cell>
        </row>
        <row r="328">
          <cell r="A328" t="str">
            <v>18-24-030</v>
          </cell>
          <cell r="C328" t="str">
            <v>Suministro, transporte, Instalacion, arranque, balanceo, pruebas</v>
          </cell>
          <cell r="D328">
            <v>0</v>
          </cell>
          <cell r="E328" t="str">
            <v>UN</v>
          </cell>
          <cell r="F328">
            <v>13250000</v>
          </cell>
          <cell r="G328">
            <v>0</v>
          </cell>
          <cell r="I328">
            <v>15078499.999999998</v>
          </cell>
        </row>
        <row r="329">
          <cell r="H329">
            <v>2370000</v>
          </cell>
          <cell r="I329">
            <v>0</v>
          </cell>
        </row>
        <row r="330">
          <cell r="A330" t="str">
            <v>18-25</v>
          </cell>
          <cell r="B330" t="str">
            <v>14.0</v>
          </cell>
          <cell r="C330" t="str">
            <v>MANTENIMIENTO</v>
          </cell>
          <cell r="I330">
            <v>0</v>
          </cell>
        </row>
        <row r="331">
          <cell r="A331" t="str">
            <v>18-25-010</v>
          </cell>
          <cell r="B331">
            <v>14.1</v>
          </cell>
          <cell r="C331" t="str">
            <v>Mantenimiento preventivo por un año de los sistemas</v>
          </cell>
          <cell r="D331">
            <v>1</v>
          </cell>
          <cell r="E331" t="str">
            <v>año</v>
          </cell>
          <cell r="F331">
            <v>11760000</v>
          </cell>
          <cell r="G331">
            <v>11760000</v>
          </cell>
          <cell r="I331">
            <v>13382879.999999998</v>
          </cell>
        </row>
        <row r="332">
          <cell r="A332" t="str">
            <v>18-25-020</v>
          </cell>
          <cell r="C332" t="str">
            <v>Mantenimiento preventivo por un año de los sistemas</v>
          </cell>
          <cell r="D332">
            <v>0</v>
          </cell>
          <cell r="E332" t="str">
            <v>mes</v>
          </cell>
          <cell r="F332">
            <v>680000</v>
          </cell>
          <cell r="G332">
            <v>0</v>
          </cell>
          <cell r="I332">
            <v>773839.99999999988</v>
          </cell>
        </row>
        <row r="333">
          <cell r="A333" t="str">
            <v>18-25-030</v>
          </cell>
          <cell r="C333" t="str">
            <v>Mantenimiento preventivo por un año de los sistemas</v>
          </cell>
          <cell r="D333">
            <v>0</v>
          </cell>
          <cell r="E333" t="str">
            <v>mes</v>
          </cell>
          <cell r="F333">
            <v>325000</v>
          </cell>
          <cell r="G333">
            <v>0</v>
          </cell>
          <cell r="I333">
            <v>369849.99999999994</v>
          </cell>
        </row>
        <row r="334">
          <cell r="H334">
            <v>11760000</v>
          </cell>
          <cell r="I334">
            <v>0</v>
          </cell>
        </row>
        <row r="335">
          <cell r="I335">
            <v>0</v>
          </cell>
        </row>
        <row r="336">
          <cell r="C336" t="str">
            <v>SUBTOTAL</v>
          </cell>
          <cell r="H336">
            <v>652590129.64191997</v>
          </cell>
        </row>
        <row r="337">
          <cell r="F337" t="str">
            <v>AIU</v>
          </cell>
          <cell r="G337">
            <v>0.13</v>
          </cell>
          <cell r="H337">
            <v>84836716.853449598</v>
          </cell>
        </row>
        <row r="338">
          <cell r="F338" t="str">
            <v>IVA</v>
          </cell>
          <cell r="G338">
            <v>8.0000000000000002E-3</v>
          </cell>
          <cell r="H338">
            <v>5220721.0371353598</v>
          </cell>
        </row>
        <row r="339">
          <cell r="C339" t="str">
            <v>TOTAL</v>
          </cell>
          <cell r="H339">
            <v>742647567.53250492</v>
          </cell>
        </row>
      </sheetData>
      <sheetData sheetId="32"/>
      <sheetData sheetId="33"/>
      <sheetData sheetId="34"/>
      <sheetData sheetId="35">
        <row r="1">
          <cell r="A1" t="str">
            <v>ITEM</v>
          </cell>
          <cell r="B1" t="str">
            <v>ID</v>
          </cell>
          <cell r="C1" t="str">
            <v>DESCRIPCION</v>
          </cell>
          <cell r="D1" t="str">
            <v>UN</v>
          </cell>
          <cell r="E1" t="str">
            <v>CANT</v>
          </cell>
          <cell r="F1" t="str">
            <v>VR. UN.</v>
          </cell>
          <cell r="H1">
            <v>0.15</v>
          </cell>
        </row>
        <row r="2">
          <cell r="A2" t="str">
            <v>14-01</v>
          </cell>
          <cell r="C2" t="str">
            <v>MOVIMIENTO DE TIERRAS Y EXCAVACIONES</v>
          </cell>
        </row>
        <row r="3">
          <cell r="A3" t="str">
            <v>14-01-010</v>
          </cell>
          <cell r="B3">
            <v>1</v>
          </cell>
          <cell r="C3" t="str">
            <v>DEMOLICION PAVIMENTO ASF. BRECHA</v>
          </cell>
          <cell r="D3" t="str">
            <v>M3</v>
          </cell>
          <cell r="E3">
            <v>2.8080000000000003</v>
          </cell>
          <cell r="F3">
            <v>78371</v>
          </cell>
        </row>
        <row r="4">
          <cell r="A4" t="str">
            <v>14-01-020</v>
          </cell>
          <cell r="B4">
            <v>2</v>
          </cell>
          <cell r="C4" t="str">
            <v>EXCAVACION MANUAL O MECANICA, EN MATERIAL COMUN SECO, ENTRE 0 M Y 2 M DE PROFUNDIDAD</v>
          </cell>
          <cell r="D4" t="str">
            <v>M3</v>
          </cell>
          <cell r="E4">
            <v>90.02951496</v>
          </cell>
          <cell r="F4">
            <v>12219</v>
          </cell>
        </row>
        <row r="5">
          <cell r="A5" t="str">
            <v>14-01-030</v>
          </cell>
          <cell r="B5">
            <v>9</v>
          </cell>
          <cell r="C5" t="str">
            <v>LLENO Y APISONADO DE ZANJAS Y APIQUES CON MATERIAL SELECTO DE LA EXCAVACION</v>
          </cell>
          <cell r="D5" t="str">
            <v>M3</v>
          </cell>
          <cell r="E5">
            <v>107.06650377590847</v>
          </cell>
          <cell r="F5">
            <v>27826.09</v>
          </cell>
        </row>
        <row r="6">
          <cell r="A6" t="str">
            <v>14-01-040</v>
          </cell>
          <cell r="B6">
            <v>4</v>
          </cell>
          <cell r="C6" t="str">
            <v>EXCAVACION MANUAL O MECANICA, EN MATERIAL COMUN HUMEDO, ENTRE 0 M Y 2 M DE PROFUNDIDAD</v>
          </cell>
          <cell r="D6" t="str">
            <v>M3</v>
          </cell>
          <cell r="E6">
            <v>810.2656346399998</v>
          </cell>
          <cell r="F6">
            <v>16292</v>
          </cell>
        </row>
        <row r="7">
          <cell r="A7" t="str">
            <v>14-01-050</v>
          </cell>
          <cell r="B7">
            <v>9</v>
          </cell>
          <cell r="C7" t="str">
            <v>LLENO Y APISONADO DE ZANJAS Y APIQUES CON MATERIAL SELECTO DE LA EXCAVACION</v>
          </cell>
          <cell r="D7" t="str">
            <v>M3</v>
          </cell>
          <cell r="E7">
            <v>100.72312356670943</v>
          </cell>
          <cell r="F7">
            <v>19550</v>
          </cell>
        </row>
        <row r="8">
          <cell r="A8" t="str">
            <v>14-01-060</v>
          </cell>
          <cell r="B8">
            <v>6</v>
          </cell>
          <cell r="C8" t="str">
            <v>EXCAVACION EN ROCA A CUALQUIER PROFUNDIDAD SIN EL USO DE EXPLOSIVOS</v>
          </cell>
          <cell r="D8" t="str">
            <v>M3</v>
          </cell>
          <cell r="E8">
            <v>18.224506080000001</v>
          </cell>
          <cell r="F8">
            <v>945224</v>
          </cell>
        </row>
        <row r="9">
          <cell r="A9" t="str">
            <v>14-01-070</v>
          </cell>
          <cell r="B9">
            <v>7</v>
          </cell>
          <cell r="C9" t="str">
            <v>ENTIBADOS EN MADERA PERMANENTE</v>
          </cell>
          <cell r="D9" t="str">
            <v>M2</v>
          </cell>
          <cell r="E9">
            <v>21.282398625000333</v>
          </cell>
          <cell r="F9">
            <v>26086.959999999999</v>
          </cell>
        </row>
        <row r="10">
          <cell r="A10" t="str">
            <v>14-01-080</v>
          </cell>
          <cell r="B10">
            <v>8</v>
          </cell>
          <cell r="C10" t="str">
            <v>ENTIBADOS EN MADERA TEMPORAL</v>
          </cell>
          <cell r="D10" t="str">
            <v>M2</v>
          </cell>
          <cell r="E10">
            <v>404.36557387500631</v>
          </cell>
          <cell r="F10">
            <v>13043.48</v>
          </cell>
        </row>
        <row r="11">
          <cell r="A11" t="str">
            <v>14-01-090</v>
          </cell>
          <cell r="B11">
            <v>9</v>
          </cell>
          <cell r="C11" t="str">
            <v>LLENO Y APISONADO DE ZANJAS Y APIQUES CON MATERIAL SELECTO DE LA EXCAVACION</v>
          </cell>
          <cell r="D11" t="str">
            <v>M3</v>
          </cell>
          <cell r="E11">
            <v>781.89440000000002</v>
          </cell>
          <cell r="F11">
            <v>12000</v>
          </cell>
        </row>
        <row r="12">
          <cell r="A12" t="str">
            <v>14-01-100</v>
          </cell>
          <cell r="B12">
            <v>10</v>
          </cell>
          <cell r="C12" t="str">
            <v>LLENO Y APISONADO DE ZANJAS Y APIQUES CON MATERIAL DE PRESTAMO</v>
          </cell>
          <cell r="D12" t="str">
            <v>M3</v>
          </cell>
          <cell r="E12">
            <v>653.84164946683779</v>
          </cell>
          <cell r="F12">
            <v>35120</v>
          </cell>
        </row>
        <row r="13">
          <cell r="A13" t="str">
            <v>14-01-110</v>
          </cell>
          <cell r="B13">
            <v>11</v>
          </cell>
          <cell r="C13" t="str">
            <v>CARGUE, TRANSPORTE Y BOTADA DE MATERIAL SOBRANTE A CUALQUIER DISTANCIA</v>
          </cell>
          <cell r="D13" t="str">
            <v>M3</v>
          </cell>
          <cell r="E13">
            <v>375.47360000000003</v>
          </cell>
          <cell r="F13">
            <v>25000</v>
          </cell>
        </row>
        <row r="14">
          <cell r="A14" t="str">
            <v>14-01-120</v>
          </cell>
          <cell r="B14">
            <v>12</v>
          </cell>
          <cell r="C14" t="str">
            <v>REGADA DE MATERIAL SOBRANTE</v>
          </cell>
          <cell r="D14" t="str">
            <v>M3</v>
          </cell>
          <cell r="E14">
            <v>1508.2313921120681</v>
          </cell>
          <cell r="F14">
            <v>17391.3</v>
          </cell>
        </row>
        <row r="15">
          <cell r="A15" t="str">
            <v>14-01-130</v>
          </cell>
          <cell r="B15">
            <v>2</v>
          </cell>
          <cell r="C15" t="str">
            <v>EXCAVACION MANUAL O MECANICA, EN MATERIAL COMUN SECO, ENTRE 0 M Y 2 M DE PROFUNDIDAD</v>
          </cell>
          <cell r="D15" t="str">
            <v>M3</v>
          </cell>
          <cell r="E15">
            <v>2077.0770388500077</v>
          </cell>
          <cell r="F15">
            <v>33043.480000000003</v>
          </cell>
        </row>
        <row r="16">
          <cell r="A16" t="str">
            <v>14-01-140</v>
          </cell>
          <cell r="C16" t="str">
            <v>EXCAVACION EN MATERIAL HETEROGENEO DE 0-2 M</v>
          </cell>
          <cell r="D16" t="str">
            <v>M3</v>
          </cell>
          <cell r="E16">
            <v>1157.3679999999999</v>
          </cell>
          <cell r="F16">
            <v>12000</v>
          </cell>
        </row>
        <row r="17">
          <cell r="A17" t="str">
            <v>14-01-150</v>
          </cell>
          <cell r="B17">
            <v>3</v>
          </cell>
          <cell r="C17" t="str">
            <v>EXCAVACION MANUAL O MECANICA, EN MATERIAL COMUN SECO, ENTRE 2 M Y 4 M DE PROFUNDIDAD</v>
          </cell>
          <cell r="D17" t="str">
            <v>M3</v>
          </cell>
          <cell r="E17">
            <v>591.17774694003242</v>
          </cell>
          <cell r="F17">
            <v>39130.43</v>
          </cell>
        </row>
        <row r="18">
          <cell r="A18" t="str">
            <v>14-01-160</v>
          </cell>
          <cell r="B18">
            <v>4</v>
          </cell>
          <cell r="C18" t="str">
            <v>EXCAVACION MANUAL O MECANICA, EN MATERIAL COMUN HUMEDO, ENTRE 0 M Y 2 M DE PROFUNDIDAD</v>
          </cell>
          <cell r="D18" t="str">
            <v>M3</v>
          </cell>
          <cell r="E18">
            <v>213.16734505000082</v>
          </cell>
          <cell r="F18">
            <v>33043.480000000003</v>
          </cell>
        </row>
        <row r="19">
          <cell r="A19" t="str">
            <v>14-01-170</v>
          </cell>
          <cell r="B19">
            <v>5</v>
          </cell>
          <cell r="C19" t="str">
            <v>EXCAVACION MANUAL O MECANICA, EN MATERIAL COMUN HUMEDO ENTRE 2 M Y 4 M DE PROFUNDIDAD</v>
          </cell>
          <cell r="D19" t="str">
            <v>M3</v>
          </cell>
          <cell r="E19">
            <v>57.510904110003331</v>
          </cell>
          <cell r="F19">
            <v>39130.43</v>
          </cell>
        </row>
        <row r="20">
          <cell r="A20" t="str">
            <v>14-01-180</v>
          </cell>
          <cell r="B20">
            <v>6</v>
          </cell>
          <cell r="C20" t="str">
            <v>EXCAVACION EN ROCA A CUALQUIER PROFUNDIDAD SIN EL USO DE EXPLOSIVOS</v>
          </cell>
          <cell r="D20" t="str">
            <v>M3</v>
          </cell>
          <cell r="E20">
            <v>156.17646440000223</v>
          </cell>
          <cell r="F20">
            <v>391304.35</v>
          </cell>
        </row>
        <row r="21">
          <cell r="A21" t="str">
            <v>14-01-190</v>
          </cell>
          <cell r="B21">
            <v>10</v>
          </cell>
          <cell r="C21" t="str">
            <v>LLENO Y APISONADO DE ZANJAS Y APIQUES CON MATERIAL DE PRESTAMO</v>
          </cell>
          <cell r="D21" t="str">
            <v>M3</v>
          </cell>
          <cell r="E21">
            <v>2643.2182330332903</v>
          </cell>
          <cell r="F21">
            <v>54782.61</v>
          </cell>
        </row>
        <row r="22">
          <cell r="A22" t="str">
            <v>14-01-200</v>
          </cell>
          <cell r="B22">
            <v>11</v>
          </cell>
          <cell r="C22" t="str">
            <v>CARGUE, TRANSPORTE Y BOTADA DE MATERIAL SOBRANTE A CUALQUIER DISTANCIA</v>
          </cell>
          <cell r="D22" t="str">
            <v>M3</v>
          </cell>
          <cell r="E22">
            <v>810.5021804332905</v>
          </cell>
          <cell r="F22">
            <v>28185</v>
          </cell>
        </row>
        <row r="23">
          <cell r="A23" t="str">
            <v>14-01-210</v>
          </cell>
          <cell r="B23">
            <v>11</v>
          </cell>
          <cell r="C23" t="str">
            <v>CARGUE, TRANSPORTE Y BOTADA DE MATERIAL SOBRANTE A CUALQUIER DISTANCIA</v>
          </cell>
          <cell r="D23" t="str">
            <v>M3</v>
          </cell>
          <cell r="E23">
            <v>1508.2313921120681</v>
          </cell>
          <cell r="F23">
            <v>34782.61</v>
          </cell>
        </row>
        <row r="24">
          <cell r="A24" t="str">
            <v>14-02</v>
          </cell>
          <cell r="C24" t="str">
            <v>REDES DE ALACANTARILLADO</v>
          </cell>
        </row>
        <row r="25">
          <cell r="A25" t="str">
            <v>14-02-010</v>
          </cell>
          <cell r="B25">
            <v>13</v>
          </cell>
          <cell r="C25" t="str">
            <v>SUMIDERO TIPO B</v>
          </cell>
          <cell r="D25" t="str">
            <v>UN</v>
          </cell>
          <cell r="E25">
            <v>26</v>
          </cell>
          <cell r="F25">
            <v>391304.35</v>
          </cell>
        </row>
        <row r="26">
          <cell r="A26" t="str">
            <v>14-02-030</v>
          </cell>
          <cell r="B26">
            <v>15</v>
          </cell>
          <cell r="C26" t="str">
            <v>SUMINISTRO, TRANSPORTE Y COLOCACION DE TUBERIA DE PVC PARA ALCANTARILLADO CON DIAMETRO INTERNO 182 MM</v>
          </cell>
          <cell r="D26" t="str">
            <v>M</v>
          </cell>
          <cell r="E26">
            <v>234.70999999999998</v>
          </cell>
          <cell r="F26">
            <v>77826.09</v>
          </cell>
        </row>
        <row r="27">
          <cell r="A27" t="str">
            <v>14-02-040</v>
          </cell>
          <cell r="B27">
            <v>16</v>
          </cell>
          <cell r="C27" t="str">
            <v>SUMINISTRO, TRANSPORTE Y COLOCACION DE TUBERIA DE PVC PARA ALCANTARILLADO CON DIAMETRO INTERNO 227 MM</v>
          </cell>
          <cell r="D27" t="str">
            <v>M</v>
          </cell>
          <cell r="E27">
            <v>621.37</v>
          </cell>
          <cell r="F27">
            <v>107304.35</v>
          </cell>
        </row>
        <row r="28">
          <cell r="A28" t="str">
            <v>14-02-050</v>
          </cell>
          <cell r="B28">
            <v>17</v>
          </cell>
          <cell r="C28" t="str">
            <v>SUMINISTRO, TRANSPORTE Y COLOCACION DE TUBERIA DE PVC PARA ALCANTARILLADO CON DIAMETRO INTERNO 284 MM</v>
          </cell>
          <cell r="D28" t="str">
            <v>M</v>
          </cell>
          <cell r="E28">
            <v>83.22999999999999</v>
          </cell>
          <cell r="F28">
            <v>107304.35</v>
          </cell>
        </row>
        <row r="29">
          <cell r="A29" t="str">
            <v>14-02-060</v>
          </cell>
          <cell r="B29">
            <v>18</v>
          </cell>
          <cell r="C29" t="str">
            <v>SUMINISTRO, TRANSPORTE Y COLOCACION DE TUBERIA DE PVC PARA ALCANTARILLADO CON DIAMETRO INTERNO 327 MM</v>
          </cell>
          <cell r="D29" t="str">
            <v>M</v>
          </cell>
          <cell r="E29">
            <v>76.900000000000006</v>
          </cell>
          <cell r="F29">
            <v>161217.39000000001</v>
          </cell>
        </row>
        <row r="30">
          <cell r="A30" t="str">
            <v>14-02-070</v>
          </cell>
          <cell r="B30">
            <v>19</v>
          </cell>
          <cell r="C30" t="str">
            <v>SUMINISTRO, TRANSPORTE Y COLOCACION DE TUBERIA DE PVC PARA ALCANTARILLADO CON DIAMETRO INTERNO 362 MM</v>
          </cell>
          <cell r="D30" t="str">
            <v>M</v>
          </cell>
          <cell r="E30">
            <v>133.70999999999998</v>
          </cell>
          <cell r="F30">
            <v>166086.96</v>
          </cell>
        </row>
        <row r="31">
          <cell r="A31" t="str">
            <v>14-02-080</v>
          </cell>
          <cell r="B31">
            <v>20</v>
          </cell>
          <cell r="C31" t="str">
            <v>SUMINISTRO, TRANSPORTE Y COLOCACION DE TUBERIA DE PVC PARA ALCANTARILLADO CON DIAMETRO INTERNO 407 MM</v>
          </cell>
          <cell r="D31" t="str">
            <v>M</v>
          </cell>
          <cell r="E31">
            <v>57.83</v>
          </cell>
          <cell r="F31">
            <v>167826.09</v>
          </cell>
        </row>
        <row r="32">
          <cell r="A32" t="str">
            <v>14-02-090</v>
          </cell>
          <cell r="B32">
            <v>21</v>
          </cell>
          <cell r="C32" t="str">
            <v>SUMINISTRO, TRANSPORTE Y COLOCACION DE TUBERIA DE PVC PARA ALCANTARILLADO CON DIAMETRO INTERNO 452 MM</v>
          </cell>
          <cell r="D32" t="str">
            <v>M</v>
          </cell>
          <cell r="E32">
            <v>141.69999999999999</v>
          </cell>
          <cell r="F32">
            <v>200000</v>
          </cell>
        </row>
        <row r="33">
          <cell r="A33" t="str">
            <v>14-02-100</v>
          </cell>
          <cell r="B33">
            <v>22</v>
          </cell>
          <cell r="C33" t="str">
            <v>SUMINISTRO, TRANSPORTE Y COLOCACION DE TUBERIA DE PVC PARA ALCANTARILLADO CON DIAMETRO INTERNO 595 MM</v>
          </cell>
          <cell r="D33" t="str">
            <v>M</v>
          </cell>
          <cell r="E33">
            <v>190.82999999999998</v>
          </cell>
          <cell r="F33">
            <v>243478.26</v>
          </cell>
        </row>
        <row r="34">
          <cell r="A34" t="str">
            <v>14-02-110</v>
          </cell>
          <cell r="B34">
            <v>23</v>
          </cell>
          <cell r="C34" t="str">
            <v>SUMINISTRO, TRANSPORTE Y COLOCACION DE CAMARAS DE INSPECCION CONCENTRICAS PREFABRICADAS DE 1.20 DE DIAMETRO</v>
          </cell>
          <cell r="D34" t="str">
            <v>M</v>
          </cell>
          <cell r="E34">
            <v>73.5100000000009</v>
          </cell>
          <cell r="F34">
            <v>565217.39</v>
          </cell>
        </row>
        <row r="35">
          <cell r="A35" t="str">
            <v>14-02-120</v>
          </cell>
          <cell r="B35">
            <v>24</v>
          </cell>
          <cell r="C35" t="str">
            <v>SUMINISTRO, TRANSPORTE Y COLOCACION DE CAMARAS DE INSPECCION CONCENTRICAS PREFABRICADAS DE 1.50 DE DIAMETRO</v>
          </cell>
          <cell r="D35" t="str">
            <v>M</v>
          </cell>
          <cell r="E35">
            <v>13.800000000000182</v>
          </cell>
          <cell r="F35">
            <v>721739.13</v>
          </cell>
        </row>
        <row r="36">
          <cell r="A36" t="str">
            <v>14-02-130</v>
          </cell>
          <cell r="B36">
            <v>25</v>
          </cell>
          <cell r="C36" t="str">
            <v>SUMINISTRO, TRANSPORTE Y COLOCACION DE JUEGO DE TAPA Y ANILLO PARA CAMARA DE INSPECCION.</v>
          </cell>
          <cell r="D36" t="str">
            <v>UN</v>
          </cell>
          <cell r="E36">
            <v>38</v>
          </cell>
          <cell r="F36">
            <v>130434.78</v>
          </cell>
        </row>
        <row r="37">
          <cell r="A37" t="str">
            <v>14-02-140</v>
          </cell>
          <cell r="B37">
            <v>31</v>
          </cell>
          <cell r="C37" t="str">
            <v>ADECUACION DE CAMARAS DE INSPECCION EXISTENTES: PERFORACION DE CAMARAS DE INSPECCION EXISTENTES, ABOCADA DE TUBERIA Y RESANE, EN CUALQUIER DIAMETRO MAYOR A 400 MM</v>
          </cell>
          <cell r="D37" t="str">
            <v>UN</v>
          </cell>
          <cell r="E37">
            <v>2</v>
          </cell>
          <cell r="F37">
            <v>156521.74</v>
          </cell>
        </row>
        <row r="38">
          <cell r="A38" t="str">
            <v>14-02-150</v>
          </cell>
          <cell r="B38">
            <v>32</v>
          </cell>
          <cell r="C38" t="str">
            <v>SUMINISTRO, TRANSPORTE Y COLOCACION DE CONCRETO DE 14 MPA PARA EMPOTRAMIENTO DE TUBERIAS POR PENDIENTE Y CIMENTACION.</v>
          </cell>
          <cell r="D38" t="str">
            <v>M3</v>
          </cell>
          <cell r="E38">
            <v>13</v>
          </cell>
          <cell r="F38">
            <v>56521.74</v>
          </cell>
        </row>
        <row r="39">
          <cell r="A39" t="str">
            <v>14-02-160</v>
          </cell>
          <cell r="B39">
            <v>34</v>
          </cell>
          <cell r="C39" t="str">
            <v>SUMINISTRO, TRANSPORTE Y COLOCACION DE ENTRESUELO PARA CIMENTACIONES Y APOYO DE TUBERIA EN TRITURADO DE 19 MM</v>
          </cell>
          <cell r="D39" t="str">
            <v>M3</v>
          </cell>
          <cell r="E39">
            <v>150.35902260039717</v>
          </cell>
          <cell r="F39">
            <v>95652.17</v>
          </cell>
        </row>
        <row r="40">
          <cell r="A40" t="str">
            <v>14-02-170</v>
          </cell>
          <cell r="B40">
            <v>35</v>
          </cell>
          <cell r="C40" t="str">
            <v>SUMINISTRO, TRANSPORTE Y COLOCACION DE ENTRESUELO PARA CIMENTACIONES Y APOYO DE TUBERIA EN ARENILLA</v>
          </cell>
          <cell r="D40" t="str">
            <v>M3</v>
          </cell>
          <cell r="E40">
            <v>375.47360000000003</v>
          </cell>
          <cell r="F40">
            <v>34000</v>
          </cell>
        </row>
        <row r="41">
          <cell r="A41" t="str">
            <v>14-02-180</v>
          </cell>
          <cell r="B41">
            <v>36</v>
          </cell>
          <cell r="C41" t="str">
            <v>SUMINISTRO, TRANSPORTE, FIGURACION Y COLOCACION DE ACERO DE REFUERZO DE 280 MPA</v>
          </cell>
          <cell r="D41" t="str">
            <v>KG</v>
          </cell>
          <cell r="E41">
            <v>43</v>
          </cell>
          <cell r="F41">
            <v>5217.3900000000003</v>
          </cell>
        </row>
        <row r="42">
          <cell r="A42" t="str">
            <v>14-02-190</v>
          </cell>
          <cell r="B42">
            <v>37</v>
          </cell>
          <cell r="C42" t="str">
            <v>SUMINISTRO, TRANSPORTE, FIGURACION Y COLOCACION DE ACERO DE REFUERZO DE 420 MPA</v>
          </cell>
          <cell r="D42" t="str">
            <v>KG</v>
          </cell>
          <cell r="E42">
            <v>25120</v>
          </cell>
          <cell r="F42">
            <v>3800</v>
          </cell>
        </row>
        <row r="43">
          <cell r="A43" t="str">
            <v>14-02-230</v>
          </cell>
          <cell r="C43" t="str">
            <v>LEVANTAMIENTO TOPOGRAFICO</v>
          </cell>
          <cell r="D43" t="str">
            <v>M</v>
          </cell>
          <cell r="E43">
            <v>1270.2799999999997</v>
          </cell>
          <cell r="F43">
            <v>5113.04</v>
          </cell>
        </row>
        <row r="44">
          <cell r="A44" t="str">
            <v>14-02-240</v>
          </cell>
          <cell r="C44" t="str">
            <v>ACTUALIZACION DE ELEMENTOS DE REDES</v>
          </cell>
          <cell r="D44" t="str">
            <v>UN</v>
          </cell>
          <cell r="E44">
            <v>38</v>
          </cell>
          <cell r="F44">
            <v>73913.039999999994</v>
          </cell>
        </row>
        <row r="45">
          <cell r="A45" t="str">
            <v>14-02-250</v>
          </cell>
          <cell r="C45" t="str">
            <v>SUMINISTRO,TRANSPORTE Y COLOCACION GRAMA TIPO MACANA</v>
          </cell>
          <cell r="D45" t="str">
            <v>M2</v>
          </cell>
          <cell r="E45">
            <v>800</v>
          </cell>
          <cell r="F45">
            <v>10869.57</v>
          </cell>
        </row>
        <row r="46">
          <cell r="A46" t="str">
            <v>14-02-260</v>
          </cell>
          <cell r="C46" t="str">
            <v>SUMINISTRO, TRANSPORTE Y COLOCACION DE TUBERIA DE PVC PARA ALCANTARILLADO CON DIAMETRO INTERNO 150 MM</v>
          </cell>
          <cell r="D46" t="str">
            <v>M</v>
          </cell>
          <cell r="E46">
            <v>358</v>
          </cell>
          <cell r="F46">
            <v>69900</v>
          </cell>
        </row>
        <row r="47">
          <cell r="A47" t="str">
            <v>14-02-280</v>
          </cell>
          <cell r="C47" t="str">
            <v>SUMINISTRO, TRANSPORTE Y COLOCACION DE TUBERIA DE PVC PARA ALCANTARILLADO CON DIAMETRO INTERNO 250 MM</v>
          </cell>
          <cell r="D47" t="str">
            <v>M</v>
          </cell>
          <cell r="E47">
            <v>90</v>
          </cell>
          <cell r="F47">
            <v>182400</v>
          </cell>
        </row>
        <row r="48">
          <cell r="A48" t="str">
            <v>14-02-290</v>
          </cell>
          <cell r="B48">
            <v>35</v>
          </cell>
          <cell r="C48" t="str">
            <v>SUMINISTRO, TRANSPORTE Y COLOCACION DE ENTRESUELO PARA CIMENTACIONES Y APOYO DE TUBERIA EN ARENILLA</v>
          </cell>
          <cell r="D48" t="str">
            <v>M3</v>
          </cell>
          <cell r="E48">
            <v>75.179511300198584</v>
          </cell>
          <cell r="F48">
            <v>54782.61</v>
          </cell>
        </row>
        <row r="49">
          <cell r="A49" t="str">
            <v>14-02-300</v>
          </cell>
          <cell r="B49">
            <v>37</v>
          </cell>
          <cell r="C49" t="str">
            <v>SUMINISTRO, TRANSPORTE, FIGURACION Y COLOCACION DE ACERO DE REFUERZO DE 420 MPA</v>
          </cell>
          <cell r="D49" t="str">
            <v>KG</v>
          </cell>
          <cell r="E49">
            <v>82</v>
          </cell>
          <cell r="F49">
            <v>5652.17</v>
          </cell>
        </row>
        <row r="50">
          <cell r="A50" t="str">
            <v>14-02-310</v>
          </cell>
          <cell r="C50" t="str">
            <v>SUMINISTRO, TRANSPORTE Y COLOCACION DE TUBERIA DE PVC PARA ALCANTARILLADO CON DIAMETRO INTERNO 200 MM</v>
          </cell>
          <cell r="D50" t="str">
            <v>M</v>
          </cell>
          <cell r="E50">
            <v>25</v>
          </cell>
          <cell r="F50">
            <v>111100</v>
          </cell>
        </row>
        <row r="51">
          <cell r="A51" t="str">
            <v>14-03</v>
          </cell>
          <cell r="C51" t="str">
            <v>REDES DE ACUEDUCTO</v>
          </cell>
        </row>
        <row r="52">
          <cell r="A52" t="str">
            <v>14-03-010</v>
          </cell>
          <cell r="B52">
            <v>75</v>
          </cell>
          <cell r="C52" t="str">
            <v>SUMINISTRO E INSTALACION DE VALVULA DE CHEQUE HORIZONTAL 63 MM (2 1/2")</v>
          </cell>
          <cell r="D52" t="str">
            <v>UN</v>
          </cell>
          <cell r="E52">
            <v>8</v>
          </cell>
          <cell r="F52">
            <v>265300</v>
          </cell>
        </row>
        <row r="53">
          <cell r="A53" t="str">
            <v>14-03-030</v>
          </cell>
          <cell r="B53">
            <v>43</v>
          </cell>
          <cell r="C53" t="str">
            <v>SUMINISTRO, TRANSPORTE E INSTALACION DE CODO 150 MM X 90 PVC RDE 21</v>
          </cell>
          <cell r="D53" t="str">
            <v>UN</v>
          </cell>
          <cell r="E53">
            <v>13</v>
          </cell>
          <cell r="F53">
            <v>340309</v>
          </cell>
        </row>
        <row r="54">
          <cell r="A54" t="str">
            <v>14-03-040</v>
          </cell>
          <cell r="B54">
            <v>44</v>
          </cell>
          <cell r="C54" t="str">
            <v>SUMINISTRO, TRANSPORTE E INSTALACION DE CODO 150 MM X 45 PVC RDE 21</v>
          </cell>
          <cell r="D54" t="str">
            <v>UN</v>
          </cell>
          <cell r="E54">
            <v>2</v>
          </cell>
          <cell r="F54">
            <v>192718</v>
          </cell>
        </row>
        <row r="55">
          <cell r="A55" t="str">
            <v>14-03-050</v>
          </cell>
          <cell r="B55">
            <v>45</v>
          </cell>
          <cell r="C55" t="str">
            <v>SUMINISTRO, TRANSPORTE E INSTALACION DE TEE 150 MM X 150 MM PVC RDE 21</v>
          </cell>
          <cell r="D55" t="str">
            <v>UN</v>
          </cell>
          <cell r="E55">
            <v>23</v>
          </cell>
          <cell r="F55">
            <v>540556</v>
          </cell>
        </row>
        <row r="56">
          <cell r="A56" t="str">
            <v>14-03-060</v>
          </cell>
          <cell r="B56">
            <v>46</v>
          </cell>
          <cell r="C56" t="str">
            <v>SUMINISTRO, TRANSPORTE E INSTALACION DE REDUCCION 150 MM X 63 MM PVC RDE 21</v>
          </cell>
          <cell r="D56" t="str">
            <v>UN</v>
          </cell>
          <cell r="E56">
            <v>2</v>
          </cell>
          <cell r="F56">
            <v>431928</v>
          </cell>
        </row>
        <row r="57">
          <cell r="A57" t="str">
            <v>14-03-070</v>
          </cell>
          <cell r="B57">
            <v>47</v>
          </cell>
          <cell r="C57" t="str">
            <v>SUMINISTRO, TRANSPORTE E INSTALACION DE REDUCCION 150 MM X 50 MM PVC RDE 21</v>
          </cell>
          <cell r="D57" t="str">
            <v>UN</v>
          </cell>
          <cell r="E57">
            <v>2</v>
          </cell>
          <cell r="F57">
            <v>335547</v>
          </cell>
        </row>
        <row r="58">
          <cell r="A58" t="str">
            <v>14-03-080</v>
          </cell>
          <cell r="B58">
            <v>48</v>
          </cell>
          <cell r="C58" t="str">
            <v>SUMINISTRO, TRANSPORTE E INSTALACION DE REDUCCION 150 MM X 13 MM PVC RDE 21</v>
          </cell>
          <cell r="D58" t="str">
            <v>UN</v>
          </cell>
          <cell r="E58">
            <v>2</v>
          </cell>
          <cell r="F58">
            <v>94594</v>
          </cell>
        </row>
        <row r="59">
          <cell r="A59" t="str">
            <v>14-03-090</v>
          </cell>
          <cell r="B59">
            <v>49</v>
          </cell>
          <cell r="C59" t="str">
            <v>SUMINISTRO, TRANSPORTE E INSTALACION DE VALVULA DE COMPUERTA DE 150 MM</v>
          </cell>
          <cell r="D59" t="str">
            <v>UN</v>
          </cell>
          <cell r="E59">
            <v>12</v>
          </cell>
          <cell r="F59">
            <v>1159845</v>
          </cell>
        </row>
        <row r="60">
          <cell r="A60" t="str">
            <v>14-03-100</v>
          </cell>
          <cell r="B60">
            <v>50</v>
          </cell>
          <cell r="C60" t="str">
            <v>SUMINISTRO, TRANSPORTE E INSTALACION DE VALVULA DE COMPUERTA DE 63 MM</v>
          </cell>
          <cell r="D60" t="str">
            <v>UN</v>
          </cell>
          <cell r="E60">
            <v>2</v>
          </cell>
          <cell r="F60">
            <v>648845</v>
          </cell>
        </row>
        <row r="61">
          <cell r="A61" t="str">
            <v>14-03-110</v>
          </cell>
          <cell r="B61">
            <v>51</v>
          </cell>
          <cell r="C61" t="str">
            <v>SUMINISTRO, TRANSPORTE E INSTALACION DE VALVULA DE COMPUERTA DE 50 MM</v>
          </cell>
          <cell r="D61" t="str">
            <v>UN</v>
          </cell>
          <cell r="E61">
            <v>2</v>
          </cell>
          <cell r="F61">
            <v>212423</v>
          </cell>
        </row>
        <row r="62">
          <cell r="A62" t="str">
            <v>14-03-120</v>
          </cell>
          <cell r="B62">
            <v>52</v>
          </cell>
          <cell r="C62" t="str">
            <v>SUMINISTRO, TRANSPORTE E INSTALACION DE VALVULA DE COMPUERTA DE 13 MM</v>
          </cell>
          <cell r="D62" t="str">
            <v>UN</v>
          </cell>
          <cell r="E62">
            <v>4</v>
          </cell>
          <cell r="F62">
            <v>47485</v>
          </cell>
        </row>
        <row r="63">
          <cell r="A63" t="str">
            <v>14-03-130</v>
          </cell>
          <cell r="B63">
            <v>53</v>
          </cell>
          <cell r="C63" t="str">
            <v>SUMINISTRO, TRANSPORTE E INSTALACION DE CAJAS PARA VALVULAS SEGUN ESQUEMA 1 DE NGC 708</v>
          </cell>
          <cell r="D63" t="str">
            <v>UN</v>
          </cell>
          <cell r="E63">
            <v>20</v>
          </cell>
          <cell r="F63">
            <v>167831</v>
          </cell>
        </row>
        <row r="64">
          <cell r="A64" t="str">
            <v>14-03-140</v>
          </cell>
          <cell r="B64">
            <v>55</v>
          </cell>
          <cell r="C64" t="str">
            <v>SUMINISTRO, TRANSPORTE Y COLOCACION DE CINTA POLIETILENO PARA SEÑALIZACION DE RED DE ACUEDUCTO. 10CM</v>
          </cell>
          <cell r="D64" t="str">
            <v>M</v>
          </cell>
          <cell r="E64">
            <v>1127.76</v>
          </cell>
          <cell r="F64">
            <v>1243</v>
          </cell>
        </row>
        <row r="65">
          <cell r="A65" t="str">
            <v>14-03-150</v>
          </cell>
          <cell r="B65">
            <v>56</v>
          </cell>
          <cell r="C65" t="str">
            <v>TUBERIA PVC-PRESION ABASTOS 13 MM (1/2")</v>
          </cell>
          <cell r="D65" t="str">
            <v>M</v>
          </cell>
          <cell r="E65">
            <v>656</v>
          </cell>
          <cell r="F65">
            <v>4900</v>
          </cell>
        </row>
        <row r="66">
          <cell r="A66" t="str">
            <v>14-03-160</v>
          </cell>
          <cell r="B66">
            <v>57</v>
          </cell>
          <cell r="C66" t="str">
            <v>TUBERIA PVC-PRESION ABASTOS 19 MM( 3/4")</v>
          </cell>
          <cell r="D66" t="str">
            <v>M</v>
          </cell>
          <cell r="E66">
            <v>146</v>
          </cell>
          <cell r="F66">
            <v>6500</v>
          </cell>
        </row>
        <row r="67">
          <cell r="A67" t="str">
            <v>14-03-170</v>
          </cell>
          <cell r="B67">
            <v>58</v>
          </cell>
          <cell r="C67" t="str">
            <v>TUBERIA PVC-PRESION ABASTOS 25 MM (1")</v>
          </cell>
          <cell r="D67" t="str">
            <v>M</v>
          </cell>
          <cell r="E67">
            <v>13</v>
          </cell>
          <cell r="F67">
            <v>8900</v>
          </cell>
        </row>
        <row r="68">
          <cell r="A68" t="str">
            <v>14-03-180</v>
          </cell>
          <cell r="B68">
            <v>59</v>
          </cell>
          <cell r="C68" t="str">
            <v>TUBERIA PVC-PRESION ABASTOS 32 MM (1 1/4")</v>
          </cell>
          <cell r="D68" t="str">
            <v>M</v>
          </cell>
          <cell r="E68">
            <v>550</v>
          </cell>
          <cell r="F68">
            <v>12900</v>
          </cell>
        </row>
        <row r="69">
          <cell r="A69" t="str">
            <v>14-03-190</v>
          </cell>
          <cell r="B69">
            <v>60</v>
          </cell>
          <cell r="C69" t="str">
            <v>TUBERIA PVC-PRESION ABASTOS 38 MM (1 1/2")</v>
          </cell>
          <cell r="D69" t="str">
            <v>M</v>
          </cell>
          <cell r="E69">
            <v>425</v>
          </cell>
          <cell r="F69">
            <v>14600</v>
          </cell>
        </row>
        <row r="70">
          <cell r="A70" t="str">
            <v>14-03-200</v>
          </cell>
          <cell r="B70">
            <v>61</v>
          </cell>
          <cell r="C70" t="str">
            <v>TUBERIA PVC-PRESION ABASTOS 50 MM (2")</v>
          </cell>
          <cell r="D70" t="str">
            <v>M</v>
          </cell>
          <cell r="E70">
            <v>292</v>
          </cell>
          <cell r="F70">
            <v>20400</v>
          </cell>
        </row>
        <row r="71">
          <cell r="A71" t="str">
            <v>14-03-210</v>
          </cell>
          <cell r="B71">
            <v>65</v>
          </cell>
          <cell r="C71" t="str">
            <v>SUMINISTRO E INSTALACION DE VALVULA REDWHITE 13 MM (1/2")</v>
          </cell>
          <cell r="D71" t="str">
            <v>UN</v>
          </cell>
          <cell r="E71">
            <v>18</v>
          </cell>
          <cell r="F71">
            <v>533800</v>
          </cell>
        </row>
        <row r="72">
          <cell r="A72" t="str">
            <v>14-03-220</v>
          </cell>
          <cell r="B72">
            <v>66</v>
          </cell>
          <cell r="C72" t="str">
            <v>SUMINISTRO E INSTALACION DE VALVULA REDWHITE 19 MM (3/4")</v>
          </cell>
          <cell r="D72" t="str">
            <v>UN</v>
          </cell>
          <cell r="E72">
            <v>7</v>
          </cell>
          <cell r="F72">
            <v>68100</v>
          </cell>
        </row>
        <row r="73">
          <cell r="A73" t="str">
            <v>14-03-230</v>
          </cell>
          <cell r="B73">
            <v>68</v>
          </cell>
          <cell r="C73" t="str">
            <v>SUMINISTRO E INSTALACION DE VALVULA REDWHITE 32 MM (1 1/4")</v>
          </cell>
          <cell r="D73" t="str">
            <v>UN</v>
          </cell>
          <cell r="E73">
            <v>29</v>
          </cell>
          <cell r="F73">
            <v>123600</v>
          </cell>
        </row>
        <row r="74">
          <cell r="A74" t="str">
            <v>14-03-240</v>
          </cell>
          <cell r="B74">
            <v>69</v>
          </cell>
          <cell r="C74" t="str">
            <v>SUMINISTRO E INSTALACION DE VALVULA REDWHITE 38 MM (1 1/2")</v>
          </cell>
          <cell r="D74" t="str">
            <v>UN</v>
          </cell>
          <cell r="E74">
            <v>11</v>
          </cell>
          <cell r="F74">
            <v>151200</v>
          </cell>
        </row>
        <row r="75">
          <cell r="A75" t="str">
            <v>14-03-250</v>
          </cell>
          <cell r="B75">
            <v>70</v>
          </cell>
          <cell r="C75" t="str">
            <v>SUMINISTRO E INSTALACION DE VALVULA REDWHITE 50 MM (2")</v>
          </cell>
          <cell r="D75" t="str">
            <v>UN</v>
          </cell>
          <cell r="E75">
            <v>5</v>
          </cell>
          <cell r="F75">
            <v>259800</v>
          </cell>
        </row>
        <row r="76">
          <cell r="A76" t="str">
            <v>14-03-260</v>
          </cell>
          <cell r="B76">
            <v>78</v>
          </cell>
          <cell r="C76" t="str">
            <v>SUMINISTRO E INSTALACION DE MEDIDOR DE 25 MM</v>
          </cell>
          <cell r="D76" t="str">
            <v>UN</v>
          </cell>
          <cell r="E76">
            <v>2</v>
          </cell>
          <cell r="F76">
            <v>1125900</v>
          </cell>
        </row>
        <row r="77">
          <cell r="A77" t="str">
            <v>14-03-270</v>
          </cell>
          <cell r="B77">
            <v>72</v>
          </cell>
          <cell r="C77" t="str">
            <v>SUMINISTRO E INSTALACION DE VALVULA FLOTADOR 75 MM (3")</v>
          </cell>
          <cell r="D77" t="str">
            <v>UN</v>
          </cell>
          <cell r="E77">
            <v>6</v>
          </cell>
          <cell r="F77">
            <v>655000</v>
          </cell>
        </row>
        <row r="78">
          <cell r="A78" t="str">
            <v>14-03-280</v>
          </cell>
          <cell r="B78">
            <v>80</v>
          </cell>
          <cell r="C78" t="str">
            <v>SUMINISTRO E INSTALACION DE MEDIDOR DE 50 MM</v>
          </cell>
          <cell r="D78" t="str">
            <v>UN</v>
          </cell>
          <cell r="E78">
            <v>4</v>
          </cell>
          <cell r="F78">
            <v>1985000</v>
          </cell>
        </row>
        <row r="79">
          <cell r="A79" t="str">
            <v>14-03-290</v>
          </cell>
          <cell r="B79">
            <v>75</v>
          </cell>
          <cell r="C79" t="str">
            <v>SUMINISTRO E INSTALACION DE VALVULA DE CHEQUE HORIZONTAL 63 MM (2 1/2")</v>
          </cell>
          <cell r="D79" t="str">
            <v>UN</v>
          </cell>
          <cell r="E79">
            <v>4</v>
          </cell>
          <cell r="F79">
            <v>522500</v>
          </cell>
        </row>
        <row r="80">
          <cell r="A80" t="str">
            <v>14-03-300</v>
          </cell>
          <cell r="B80">
            <v>76</v>
          </cell>
          <cell r="C80" t="str">
            <v>SUMINISTRO E INSTALACION DE VALVULA DE CHEQUE VERTICAL 100 MM (4")</v>
          </cell>
          <cell r="D80" t="str">
            <v>UN</v>
          </cell>
          <cell r="E80">
            <v>4</v>
          </cell>
          <cell r="F80">
            <v>826900</v>
          </cell>
        </row>
        <row r="81">
          <cell r="A81" t="str">
            <v>14-03-310</v>
          </cell>
          <cell r="B81">
            <v>80</v>
          </cell>
          <cell r="C81" t="str">
            <v>SUMINISTRO E INSTALACION DE MEDIDOR DE 50 MM</v>
          </cell>
          <cell r="D81" t="str">
            <v>UN</v>
          </cell>
          <cell r="E81">
            <v>1</v>
          </cell>
          <cell r="F81">
            <v>1310000</v>
          </cell>
        </row>
        <row r="82">
          <cell r="A82" t="str">
            <v>14-03-320</v>
          </cell>
          <cell r="B82">
            <v>78</v>
          </cell>
          <cell r="C82" t="str">
            <v>SUMINISTRO E INSTALACION DE MEDIDOR DE 25 MM</v>
          </cell>
          <cell r="D82" t="str">
            <v>UN</v>
          </cell>
          <cell r="E82">
            <v>2</v>
          </cell>
          <cell r="F82">
            <v>289500</v>
          </cell>
        </row>
        <row r="83">
          <cell r="A83" t="str">
            <v>14-03-330</v>
          </cell>
          <cell r="C83" t="str">
            <v>SUMINISTRO, TRANSPORTE Y COLOCACION DE TUBERIA DE PVC ACUEDUCTO RDE 21 Ø 150 MM</v>
          </cell>
          <cell r="D83" t="str">
            <v>M</v>
          </cell>
          <cell r="E83">
            <v>1127.76</v>
          </cell>
          <cell r="F83">
            <v>58918</v>
          </cell>
        </row>
        <row r="84">
          <cell r="A84" t="str">
            <v>14-03-340</v>
          </cell>
          <cell r="B84">
            <v>80</v>
          </cell>
          <cell r="C84" t="str">
            <v>SUMINISTRO E INSTALACION DE MEDIDOR DE 50 MM</v>
          </cell>
          <cell r="D84" t="str">
            <v>UN</v>
          </cell>
          <cell r="E84">
            <v>2</v>
          </cell>
          <cell r="F84">
            <v>3230000</v>
          </cell>
        </row>
        <row r="85">
          <cell r="A85" t="str">
            <v>14-03-440</v>
          </cell>
          <cell r="B85">
            <v>99</v>
          </cell>
          <cell r="C85" t="str">
            <v>SUMINISTRO Y VACIADO DE CONCRETO DE 21 MPA PARA LOSA DE FONDO DE TANQUE</v>
          </cell>
          <cell r="D85" t="str">
            <v>M3</v>
          </cell>
          <cell r="E85">
            <v>45.5</v>
          </cell>
          <cell r="F85">
            <v>495000</v>
          </cell>
        </row>
        <row r="86">
          <cell r="A86" t="str">
            <v>14-03-450</v>
          </cell>
          <cell r="B86">
            <v>100</v>
          </cell>
          <cell r="C86" t="str">
            <v>SUMINISTRO Y VACIADO DE CONCRETO PARA MUROS Y LOSA SUPERIOR PARA TANQUE DE ALMACENAMIENTO EN CONCRETO DE 21 MPA.</v>
          </cell>
          <cell r="D86" t="str">
            <v>M3</v>
          </cell>
          <cell r="E86">
            <v>132</v>
          </cell>
          <cell r="F86">
            <v>550000</v>
          </cell>
        </row>
        <row r="87">
          <cell r="A87" t="str">
            <v>14-03-460</v>
          </cell>
          <cell r="C87" t="str">
            <v>SUMINISTRO, TRANSPORTE Y COLOCACION DE TUBERIA DE PVC ACUEDUCTO RDE 21 Ø 150 MM</v>
          </cell>
          <cell r="D87" t="str">
            <v>M</v>
          </cell>
          <cell r="E87">
            <v>165</v>
          </cell>
          <cell r="F87">
            <v>59700</v>
          </cell>
        </row>
        <row r="88">
          <cell r="A88" t="str">
            <v>14-03-470</v>
          </cell>
          <cell r="C88" t="str">
            <v>SUMINISTRO,TRANSPORTE Y COLOCACION GRAMA TIPO MACANA</v>
          </cell>
          <cell r="D88" t="str">
            <v>M2</v>
          </cell>
          <cell r="E88">
            <v>900</v>
          </cell>
          <cell r="F88">
            <v>6498</v>
          </cell>
        </row>
        <row r="89">
          <cell r="A89" t="str">
            <v>14-03-480</v>
          </cell>
          <cell r="C89" t="str">
            <v>SUMINISTRO, TRANSPORTE Y COLOCACION DE ENTRESUELO PARA CIMENTACIONES Y APOYO DE TUBERIA EN TRITURADO DE 19 MM</v>
          </cell>
          <cell r="D89" t="str">
            <v>M3</v>
          </cell>
          <cell r="E89">
            <v>77.08</v>
          </cell>
          <cell r="F89">
            <v>88598</v>
          </cell>
        </row>
        <row r="90">
          <cell r="A90" t="str">
            <v>14-03-490</v>
          </cell>
          <cell r="C90" t="str">
            <v>SUMINISTRO, TRANSPORTE Y COLOCACION DE INTRESUELO PARA CIMENTACIONES Y APOYO DE TUBERIA EN ARENILLA</v>
          </cell>
          <cell r="D90" t="str">
            <v>M3</v>
          </cell>
          <cell r="E90">
            <v>38.54</v>
          </cell>
          <cell r="F90">
            <v>44356</v>
          </cell>
        </row>
        <row r="91">
          <cell r="A91" t="str">
            <v>14-03-500</v>
          </cell>
          <cell r="C91" t="str">
            <v>SUMINISTRO, TRANSPORTE Y COLOCACION DE CONCRETO DE 14 MPA PARA EMPOTRAMIENTO DE TUBERIAS POR PENDIENTE Y CIMENTACION.</v>
          </cell>
          <cell r="D91" t="str">
            <v>M3</v>
          </cell>
          <cell r="E91">
            <v>35</v>
          </cell>
          <cell r="F91">
            <v>386404</v>
          </cell>
        </row>
        <row r="92">
          <cell r="A92" t="str">
            <v>14-03-510</v>
          </cell>
          <cell r="C92" t="str">
            <v>SUMINISTRO, TRANSPORTE, FIGURACION Y COLOCACION DE ACERO DE REFUERZO DE 280 MPA</v>
          </cell>
          <cell r="D92" t="str">
            <v>KG</v>
          </cell>
          <cell r="E92">
            <v>1200</v>
          </cell>
          <cell r="F92">
            <v>4561</v>
          </cell>
        </row>
        <row r="93">
          <cell r="A93" t="str">
            <v>14-03-520</v>
          </cell>
          <cell r="C93" t="str">
            <v>SUMINISTRO, TRANSPORTE, COLOCACION, CILINDRADA DE CONCRETO ASFALTICO PARA PARCHEO EN ZANJAS Y APIQUES (INCLUYE RIEGO Y LIGA)</v>
          </cell>
          <cell r="D93" t="str">
            <v>M3</v>
          </cell>
          <cell r="E93">
            <v>2.8080000000000003</v>
          </cell>
          <cell r="F93">
            <v>735484</v>
          </cell>
        </row>
        <row r="94">
          <cell r="A94" t="str">
            <v>14-03-530</v>
          </cell>
          <cell r="C94" t="str">
            <v>LEVANTAMIENTO TOPOGRAFICO</v>
          </cell>
          <cell r="D94" t="str">
            <v>M</v>
          </cell>
          <cell r="E94">
            <v>1127.76</v>
          </cell>
          <cell r="F94">
            <v>6527</v>
          </cell>
        </row>
        <row r="95">
          <cell r="A95" t="str">
            <v>14-03-540</v>
          </cell>
          <cell r="C95" t="str">
            <v>ACTUALIZACION DE ELEMENTOS DE REDES</v>
          </cell>
          <cell r="D95" t="str">
            <v>UN</v>
          </cell>
          <cell r="E95">
            <v>2</v>
          </cell>
          <cell r="F95">
            <v>96750</v>
          </cell>
        </row>
        <row r="96">
          <cell r="A96" t="str">
            <v>14-03-550</v>
          </cell>
          <cell r="C96" t="str">
            <v>TUBERIA PVC-PRESION ABASTOS 100 MM (4")</v>
          </cell>
          <cell r="D96" t="str">
            <v>M</v>
          </cell>
          <cell r="E96">
            <v>50</v>
          </cell>
          <cell r="F96">
            <v>33600</v>
          </cell>
        </row>
        <row r="97">
          <cell r="A97" t="str">
            <v>14-03-560</v>
          </cell>
          <cell r="C97" t="str">
            <v>TUBERIA PVC-PRESION ABASTOS 63 MM (2-1/2")</v>
          </cell>
          <cell r="D97" t="str">
            <v>M</v>
          </cell>
          <cell r="E97">
            <v>430</v>
          </cell>
          <cell r="F97">
            <v>15800</v>
          </cell>
        </row>
        <row r="98">
          <cell r="A98" t="str">
            <v>14-04</v>
          </cell>
          <cell r="C98" t="str">
            <v>REDES DE AGUAS NEGRAS</v>
          </cell>
        </row>
        <row r="99">
          <cell r="A99" t="str">
            <v>14-04-010</v>
          </cell>
          <cell r="B99">
            <v>101</v>
          </cell>
          <cell r="C99" t="str">
            <v>TUBERIA PVC-SANITARIA 50 MM (2") (AGUAS NEGRAS)</v>
          </cell>
          <cell r="D99" t="str">
            <v>M</v>
          </cell>
          <cell r="E99">
            <v>590</v>
          </cell>
          <cell r="F99">
            <v>12900</v>
          </cell>
        </row>
        <row r="100">
          <cell r="A100" t="str">
            <v>14-04-020</v>
          </cell>
          <cell r="B100">
            <v>102</v>
          </cell>
          <cell r="C100" t="str">
            <v>TUBERIA PVC-SANITARIA 75 MM (3") AGUAS NEGRAS)</v>
          </cell>
          <cell r="D100" t="str">
            <v>M</v>
          </cell>
          <cell r="E100">
            <v>52</v>
          </cell>
          <cell r="F100">
            <v>17600</v>
          </cell>
        </row>
        <row r="101">
          <cell r="A101" t="str">
            <v>14-04-030</v>
          </cell>
          <cell r="B101">
            <v>103</v>
          </cell>
          <cell r="C101" t="str">
            <v>TUBERIA PVC-SANITARIA 100 MM (4") (AGUAS NEGRAS)</v>
          </cell>
          <cell r="D101" t="str">
            <v>M</v>
          </cell>
          <cell r="E101">
            <v>535</v>
          </cell>
          <cell r="F101">
            <v>25100</v>
          </cell>
        </row>
        <row r="102">
          <cell r="A102" t="str">
            <v>14-04-050</v>
          </cell>
          <cell r="B102">
            <v>107</v>
          </cell>
          <cell r="C102" t="str">
            <v>SUMINISTRO E INSTALACION DE SIFONES DE PISO, INCLUYE REJILLAS EN COBRE D = 50 MM (2") REJILLA PISO COBRE</v>
          </cell>
          <cell r="D102" t="str">
            <v>UN</v>
          </cell>
          <cell r="E102">
            <v>132</v>
          </cell>
          <cell r="F102">
            <v>54200</v>
          </cell>
        </row>
        <row r="103">
          <cell r="A103" t="str">
            <v>14-04-060</v>
          </cell>
          <cell r="B103">
            <v>108</v>
          </cell>
          <cell r="C103" t="str">
            <v>CONSTRUCCION DE CAJA DE INSPECCION Y/O EMPALME DE 80 X 80 X 120 CM. MEDIDAS INTERNAS (H=120 CM), INCLUYE TAPA Y HERRAJES.</v>
          </cell>
          <cell r="D103" t="str">
            <v>UN</v>
          </cell>
          <cell r="E103">
            <v>18</v>
          </cell>
          <cell r="F103">
            <v>378500</v>
          </cell>
        </row>
        <row r="104">
          <cell r="A104" t="str">
            <v>14-04-070</v>
          </cell>
          <cell r="B104">
            <v>109</v>
          </cell>
          <cell r="C104" t="str">
            <v>SUMINISTRO E INSTALACION DE MOTOBOMBA SUMERGIBLE PARA AGUA CON SOLIDOS, INCLUYE MANGUERA EN ACERO FLEXIBLE Y TODOS LOS ACCESORIOS PARA SU CORRECTO FUNCIONAMIENTO, INCLUYE:</v>
          </cell>
          <cell r="D104" t="str">
            <v>UN</v>
          </cell>
          <cell r="E104">
            <v>4</v>
          </cell>
          <cell r="F104">
            <v>2365800</v>
          </cell>
        </row>
        <row r="105">
          <cell r="A105" t="str">
            <v>14-04-080</v>
          </cell>
          <cell r="B105">
            <v>110</v>
          </cell>
          <cell r="C105" t="str">
            <v>ACOMETIDA DOMICILIARIA DE ALCANTARILLADO LLUVIAS</v>
          </cell>
          <cell r="D105" t="str">
            <v>UN</v>
          </cell>
          <cell r="E105">
            <v>2</v>
          </cell>
          <cell r="F105">
            <v>1441000</v>
          </cell>
        </row>
        <row r="106">
          <cell r="A106" t="str">
            <v>14-04-090</v>
          </cell>
          <cell r="B106">
            <v>111</v>
          </cell>
          <cell r="C106" t="str">
            <v>CONSTRUCCION DE CARCAMO 0,40X0,40 M EN CONCRETO 21 MPA, INCLUYE TAPAS PREFABRICADAS PARA TRAFICO PEATONAL, FORMALETAS Y TODO LO NECESARIO PARA SU CORRECTA CONSTRUCCION</v>
          </cell>
          <cell r="D106" t="str">
            <v>M</v>
          </cell>
          <cell r="E106">
            <v>158.5</v>
          </cell>
          <cell r="F106">
            <v>251600</v>
          </cell>
        </row>
        <row r="107">
          <cell r="A107" t="str">
            <v>14-04-100</v>
          </cell>
          <cell r="B107">
            <v>131</v>
          </cell>
          <cell r="C107" t="str">
            <v>TUB. PVC-V 3"(AGUAS LLUVIAS-VENTILACION.)</v>
          </cell>
          <cell r="D107" t="str">
            <v>M</v>
          </cell>
          <cell r="E107">
            <v>219</v>
          </cell>
          <cell r="F107">
            <v>11700</v>
          </cell>
        </row>
        <row r="108">
          <cell r="A108" t="str">
            <v>14-04-110</v>
          </cell>
          <cell r="B108">
            <v>133</v>
          </cell>
          <cell r="C108" t="str">
            <v>CAJA DE EMPALME 40*40*100 MEDIDAS INTERNAS</v>
          </cell>
          <cell r="D108" t="str">
            <v>UN</v>
          </cell>
          <cell r="E108">
            <v>29</v>
          </cell>
          <cell r="F108">
            <v>225600</v>
          </cell>
        </row>
        <row r="109">
          <cell r="A109" t="str">
            <v>14-04-120</v>
          </cell>
          <cell r="B109">
            <v>134</v>
          </cell>
          <cell r="C109" t="str">
            <v>ACOMETIDA DOMICILIARIA DE ALCANTARILLADO LLUVIAS</v>
          </cell>
          <cell r="D109" t="str">
            <v>UN</v>
          </cell>
          <cell r="E109">
            <v>8</v>
          </cell>
          <cell r="F109">
            <v>990000</v>
          </cell>
        </row>
        <row r="110">
          <cell r="A110" t="str">
            <v>14-04-130</v>
          </cell>
          <cell r="B110">
            <v>110</v>
          </cell>
          <cell r="C110" t="str">
            <v>ACOMETIDA DOMICILIARIA DE ALCANTARILLADO LLUVIAS</v>
          </cell>
          <cell r="D110" t="str">
            <v>UN</v>
          </cell>
          <cell r="E110">
            <v>4</v>
          </cell>
          <cell r="F110">
            <v>990000</v>
          </cell>
        </row>
        <row r="111">
          <cell r="A111" t="str">
            <v>14-04-170</v>
          </cell>
          <cell r="B111">
            <v>110</v>
          </cell>
          <cell r="C111" t="str">
            <v>ACOMETIDA DOMICILIARIA DE ALCANTARILLADO LLUVIAS</v>
          </cell>
          <cell r="D111" t="str">
            <v>UN</v>
          </cell>
          <cell r="E111">
            <v>4</v>
          </cell>
          <cell r="F111">
            <v>2125600</v>
          </cell>
        </row>
        <row r="112">
          <cell r="A112" t="str">
            <v>14-05</v>
          </cell>
          <cell r="C112" t="str">
            <v>REDES DE AGUA POTABLE E INCENDIOS</v>
          </cell>
        </row>
        <row r="113">
          <cell r="A113" t="str">
            <v>14-05-040</v>
          </cell>
          <cell r="B113">
            <v>120</v>
          </cell>
          <cell r="C113" t="str">
            <v>SUMINISTRO E INSTALACION DE CAMARAS DE AIRE EN COBRE SEGUN DETALLE EN PLANOS D = 13 MM</v>
          </cell>
          <cell r="D113" t="str">
            <v>UN</v>
          </cell>
          <cell r="E113">
            <v>330</v>
          </cell>
          <cell r="F113">
            <v>25600</v>
          </cell>
        </row>
        <row r="114">
          <cell r="A114" t="str">
            <v>14-05-050</v>
          </cell>
          <cell r="B114">
            <v>121</v>
          </cell>
          <cell r="C114" t="str">
            <v>TUBERIA EN ACERO CALIBRE 10 NORMA ASTM - A795 PARA RED CONTRA INCENDIOS D= 150 MM (6")</v>
          </cell>
          <cell r="D114" t="str">
            <v>M</v>
          </cell>
          <cell r="E114">
            <v>66</v>
          </cell>
          <cell r="F114">
            <v>152200</v>
          </cell>
        </row>
        <row r="115">
          <cell r="A115" t="str">
            <v>14-05-060</v>
          </cell>
          <cell r="B115">
            <v>122</v>
          </cell>
          <cell r="C115" t="str">
            <v>TUBERIA EN ACERO CALIBRE 10 NORMA ASTM - A795 PARA RED CONTRA INCENDIOS D= 100 MM (4")</v>
          </cell>
          <cell r="D115" t="str">
            <v>M</v>
          </cell>
          <cell r="E115">
            <v>45</v>
          </cell>
          <cell r="F115">
            <v>77300</v>
          </cell>
        </row>
        <row r="116">
          <cell r="A116" t="str">
            <v>14-05-070</v>
          </cell>
          <cell r="B116">
            <v>123</v>
          </cell>
          <cell r="C116" t="str">
            <v>TUBERIA EN ACERO CALIBRE 10 NORMA ASTM - A795 PARA RED CONTRA INCENDIOS D= 75 MM (3")</v>
          </cell>
          <cell r="D116" t="str">
            <v>M</v>
          </cell>
          <cell r="E116">
            <v>105</v>
          </cell>
          <cell r="F116">
            <v>59500</v>
          </cell>
        </row>
        <row r="117">
          <cell r="A117" t="str">
            <v>14-05-080</v>
          </cell>
          <cell r="B117">
            <v>124</v>
          </cell>
          <cell r="C117" t="str">
            <v>TUBERIA EN ACERO CALIBRE 10 NORMA ASTM - A795 PARA RED CONTRA INCENDIOS D= 63 MM (2 1/2")</v>
          </cell>
          <cell r="D117" t="str">
            <v>M</v>
          </cell>
          <cell r="E117">
            <v>449</v>
          </cell>
          <cell r="F117">
            <v>48900</v>
          </cell>
        </row>
        <row r="118">
          <cell r="A118" t="str">
            <v>14-05-090</v>
          </cell>
          <cell r="B118">
            <v>125</v>
          </cell>
          <cell r="C118" t="str">
            <v>TUBERIA EN ACERO CALIBRE 10 NORMA ASTM - A795 PARA RED CONTRA INCENDIOS D= 50 MM (2")</v>
          </cell>
          <cell r="D118" t="str">
            <v>M</v>
          </cell>
          <cell r="E118">
            <v>300</v>
          </cell>
          <cell r="F118">
            <v>36600</v>
          </cell>
        </row>
        <row r="119">
          <cell r="A119" t="str">
            <v>14-05-100</v>
          </cell>
          <cell r="B119">
            <v>126</v>
          </cell>
          <cell r="C119" t="str">
            <v>TUBERIA EN ACERO CALIBRE 10 NORMA ASTM - A795 PARA RED CONTRA INCENDIOS D= 38 MM (1 1/2")</v>
          </cell>
          <cell r="D119" t="str">
            <v>M</v>
          </cell>
          <cell r="E119">
            <v>401</v>
          </cell>
          <cell r="F119">
            <v>28900</v>
          </cell>
        </row>
        <row r="120">
          <cell r="A120" t="str">
            <v>14-05-110</v>
          </cell>
          <cell r="B120">
            <v>127</v>
          </cell>
          <cell r="C120" t="str">
            <v>TUBERIA EN ACERO CALIBRE 10 NORMA ASTM - A795 PARA RED CONTRA INCENDIOS D= 32 MM (1 1/4")</v>
          </cell>
          <cell r="D120" t="str">
            <v>M</v>
          </cell>
          <cell r="E120">
            <v>9</v>
          </cell>
          <cell r="F120">
            <v>21500</v>
          </cell>
        </row>
        <row r="121">
          <cell r="A121" t="str">
            <v>14-05-120</v>
          </cell>
          <cell r="B121">
            <v>128</v>
          </cell>
          <cell r="C121" t="str">
            <v>TUBERIA EN ACERO CALIBRE 10 NORMA ASTM - A795 PARA RED CONTRA INCENDIOS D= 25 MM (1")</v>
          </cell>
          <cell r="D121" t="str">
            <v>M</v>
          </cell>
          <cell r="E121">
            <v>27</v>
          </cell>
          <cell r="F121">
            <v>19400</v>
          </cell>
        </row>
        <row r="122">
          <cell r="A122" t="str">
            <v>14-05-130</v>
          </cell>
          <cell r="B122">
            <v>129</v>
          </cell>
          <cell r="C122" t="str">
            <v>TUBERIA EN ACERO CALIBRE 10 NORMA ASTM - A795 PARA RED CONTRA INCENDIOS D= 19 MM (3/4")</v>
          </cell>
          <cell r="D122" t="str">
            <v>M</v>
          </cell>
          <cell r="E122">
            <v>400</v>
          </cell>
          <cell r="F122">
            <v>13700</v>
          </cell>
        </row>
        <row r="123">
          <cell r="A123" t="str">
            <v>14-05-140</v>
          </cell>
          <cell r="B123">
            <v>81</v>
          </cell>
          <cell r="C123" t="str">
            <v>SUMINISTRO E INSTALACION DE GABINETES RED CONTRA INCENDIO CLASE II</v>
          </cell>
          <cell r="D123" t="str">
            <v>UN</v>
          </cell>
          <cell r="E123">
            <v>41</v>
          </cell>
          <cell r="F123">
            <v>1090000</v>
          </cell>
        </row>
        <row r="124">
          <cell r="A124" t="str">
            <v>14-05-150</v>
          </cell>
          <cell r="B124">
            <v>82</v>
          </cell>
          <cell r="C124" t="str">
            <v>SUMINISTRO E INSTALACION DE ROCIADORES (SPRINKLER) TIPO (NPT) Y DIAMETRO DE ROSCA D = 13 MM, DIAMETRO NOMINAL DE ORIFICIO D = 9.5 MM</v>
          </cell>
          <cell r="D124" t="str">
            <v>UN</v>
          </cell>
          <cell r="E124">
            <v>306</v>
          </cell>
          <cell r="F124">
            <v>42300</v>
          </cell>
        </row>
        <row r="125">
          <cell r="A125" t="str">
            <v>14-05-160</v>
          </cell>
          <cell r="B125">
            <v>83</v>
          </cell>
          <cell r="C125" t="str">
            <v>SUMINISTRO E INSTALACION DE MANOMETROS PARA EL CONTROL Y SUPERVISION DE PRESIONES.</v>
          </cell>
          <cell r="D125" t="str">
            <v>UN</v>
          </cell>
          <cell r="E125">
            <v>4</v>
          </cell>
          <cell r="F125">
            <v>76500</v>
          </cell>
        </row>
        <row r="126">
          <cell r="A126" t="str">
            <v>14-05-170</v>
          </cell>
          <cell r="B126">
            <v>84</v>
          </cell>
          <cell r="C126" t="str">
            <v>SUMINISTRO E INSTALACION DE VALVULA SIAMESA, INCLUYE VALULA Y CODOS</v>
          </cell>
          <cell r="D126" t="str">
            <v>UN</v>
          </cell>
          <cell r="E126">
            <v>8</v>
          </cell>
          <cell r="F126">
            <v>2268000</v>
          </cell>
        </row>
        <row r="127">
          <cell r="A127" t="str">
            <v>14-05-180</v>
          </cell>
          <cell r="B127">
            <v>85</v>
          </cell>
          <cell r="C127" t="str">
            <v>SISTEMA DE PRESURIZACION PREENSAMBLADO PARA RED DE ABASTOS, INCLUYE DOS MOTOBOMBAS (P=5 HP C/U), TANQUE HIDROFLO V=200 LITROS, VALVULA CHEQUE, FLOTADORES, TABLERO E INTERRUPTORES ELECTRICOS.</v>
          </cell>
          <cell r="D127" t="str">
            <v>UN</v>
          </cell>
          <cell r="E127">
            <v>12</v>
          </cell>
          <cell r="F127">
            <v>9685000</v>
          </cell>
        </row>
        <row r="128">
          <cell r="C128" t="str">
            <v>TOTAL</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GENERAL"/>
      <sheetName val="APUS"/>
      <sheetName val="BLOQUE A (2)"/>
      <sheetName val="BLOQUE B (2)"/>
      <sheetName val="BLOQUE C (2)"/>
      <sheetName val="BLOQUE D (2)"/>
      <sheetName val="BLOQUE E (2)"/>
      <sheetName val="BLOQUE A"/>
      <sheetName val="BLOQUE B"/>
      <sheetName val="BLOQUE C"/>
      <sheetName val="BLOQUE D"/>
      <sheetName val="BLOQUE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sheetData>
      <sheetData sheetId="3">
        <row r="6">
          <cell r="A6" t="str">
            <v>ADMINISTRACION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LIMPIEZA"/>
      <sheetName val="CONCRETO 3000 PSI"/>
      <sheetName val="CONCRETO 3000 PLACA"/>
      <sheetName val="RELLENOS"/>
      <sheetName val="CAJA DRENAJE"/>
      <sheetName val="ASEO Y LIMPIEZA FINAL"/>
      <sheetName val="MANO DE OBRA CIV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Vuelta_AIA"/>
      <sheetName val="75_Item"/>
      <sheetName val="Vuelta_AD_5"/>
      <sheetName val="ICCP"/>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 val="PR 0"/>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s>
    <sheetDataSet>
      <sheetData sheetId="0"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onductos "/>
      <sheetName val="TUBERIA AGUA"/>
      <sheetName val="AISLAMIENTO "/>
      <sheetName val="REJILLAS Y DIFUSORES "/>
      <sheetName val="  SUPERVISION "/>
      <sheetName val="VALVULAS "/>
      <sheetName val="VALVULAS_REGULADORAS"/>
      <sheetName val="VALORES"/>
      <sheetName val="SALARIOS "/>
      <sheetName val="Informe de compatibilidad"/>
      <sheetName val="Hoja2"/>
    </sheetNames>
    <sheetDataSet>
      <sheetData sheetId="0" refreshError="1"/>
      <sheetData sheetId="1">
        <row r="47">
          <cell r="H47">
            <v>93539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ow r="15">
          <cell r="N15" t="str">
            <v>Alto</v>
          </cell>
        </row>
        <row r="16">
          <cell r="N16" t="str">
            <v>Medio-Alto</v>
          </cell>
        </row>
        <row r="17">
          <cell r="N17" t="str">
            <v>Medio-Bajo</v>
          </cell>
        </row>
        <row r="18">
          <cell r="N18" t="str">
            <v>Bajo</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Equipos"/>
      <sheetName val="Materiales"/>
      <sheetName val="ManoObra"/>
      <sheetName val="INSUMOS"/>
    </sheetNames>
    <sheetDataSet>
      <sheetData sheetId="0"/>
      <sheetData sheetId="1"/>
      <sheetData sheetId="2"/>
      <sheetData sheetId="3" refreshError="1">
        <row r="61">
          <cell r="AG61">
            <v>1</v>
          </cell>
          <cell r="AH61" t="str">
            <v>GRUPO I</v>
          </cell>
          <cell r="AI61" t="str">
            <v>Obrero II</v>
          </cell>
          <cell r="AJ61">
            <v>3754.25</v>
          </cell>
        </row>
        <row r="62">
          <cell r="AG62">
            <v>2</v>
          </cell>
          <cell r="AH62" t="str">
            <v>GRUPO I</v>
          </cell>
          <cell r="AI62" t="str">
            <v>Aux. Serv. Grles II</v>
          </cell>
          <cell r="AJ62">
            <v>3754.25</v>
          </cell>
        </row>
        <row r="63">
          <cell r="AG63">
            <v>3</v>
          </cell>
          <cell r="AH63" t="str">
            <v>GRUPO II</v>
          </cell>
          <cell r="AI63" t="str">
            <v>Obrero I</v>
          </cell>
          <cell r="AJ63">
            <v>3989.38</v>
          </cell>
        </row>
        <row r="64">
          <cell r="AG64">
            <v>4</v>
          </cell>
          <cell r="AH64" t="str">
            <v>GRUPO II</v>
          </cell>
          <cell r="AI64" t="str">
            <v>Aux. Serv. Grles I</v>
          </cell>
          <cell r="AJ64">
            <v>3989.38</v>
          </cell>
        </row>
        <row r="65">
          <cell r="AG65">
            <v>5</v>
          </cell>
          <cell r="AH65" t="str">
            <v>GRUPO II</v>
          </cell>
          <cell r="AI65" t="str">
            <v>Ofici.Lenceria III</v>
          </cell>
          <cell r="AJ65">
            <v>3989.38</v>
          </cell>
        </row>
        <row r="66">
          <cell r="AG66">
            <v>6</v>
          </cell>
          <cell r="AH66" t="str">
            <v>GRUPO III</v>
          </cell>
          <cell r="AI66" t="str">
            <v>Ayudante Técnico</v>
          </cell>
          <cell r="AJ66">
            <v>4156.63</v>
          </cell>
        </row>
        <row r="67">
          <cell r="AG67">
            <v>7</v>
          </cell>
          <cell r="AH67" t="str">
            <v>GRUPO III</v>
          </cell>
          <cell r="AI67" t="str">
            <v>Chofer II</v>
          </cell>
          <cell r="AJ67">
            <v>4156.63</v>
          </cell>
        </row>
        <row r="68">
          <cell r="AG68">
            <v>8</v>
          </cell>
          <cell r="AH68" t="str">
            <v>GRUPO III</v>
          </cell>
          <cell r="AI68" t="str">
            <v>Aux. Mater. IV</v>
          </cell>
          <cell r="AJ68">
            <v>4156.63</v>
          </cell>
        </row>
        <row r="69">
          <cell r="AG69">
            <v>9</v>
          </cell>
          <cell r="AH69" t="str">
            <v>GRUPO III</v>
          </cell>
          <cell r="AI69" t="str">
            <v>Oficinista IV</v>
          </cell>
          <cell r="AJ69">
            <v>4156.63</v>
          </cell>
        </row>
        <row r="70">
          <cell r="AG70">
            <v>10</v>
          </cell>
          <cell r="AH70" t="str">
            <v>Vigilante III</v>
          </cell>
          <cell r="AI70" t="str">
            <v>Vigilante III</v>
          </cell>
          <cell r="AJ70">
            <v>4156.63</v>
          </cell>
        </row>
        <row r="71">
          <cell r="AG71">
            <v>11</v>
          </cell>
          <cell r="AH71" t="str">
            <v>GRUPO III</v>
          </cell>
          <cell r="AI71" t="str">
            <v>Cocinero III</v>
          </cell>
          <cell r="AJ71">
            <v>4156.63</v>
          </cell>
        </row>
        <row r="72">
          <cell r="AG72">
            <v>12</v>
          </cell>
          <cell r="AH72" t="str">
            <v>GRUPO III</v>
          </cell>
          <cell r="AI72" t="str">
            <v>Aux. Casino III</v>
          </cell>
          <cell r="AJ72">
            <v>4156.63</v>
          </cell>
        </row>
        <row r="73">
          <cell r="AG73">
            <v>13</v>
          </cell>
          <cell r="AH73" t="str">
            <v>GRUPO III</v>
          </cell>
          <cell r="AI73" t="str">
            <v>Carnicero III</v>
          </cell>
          <cell r="AJ73">
            <v>4156.63</v>
          </cell>
        </row>
        <row r="74">
          <cell r="AG74">
            <v>14</v>
          </cell>
          <cell r="AH74" t="str">
            <v>GRUPO III</v>
          </cell>
          <cell r="AI74" t="str">
            <v>Albañil III</v>
          </cell>
          <cell r="AJ74">
            <v>4156.63</v>
          </cell>
        </row>
        <row r="75">
          <cell r="AG75">
            <v>15</v>
          </cell>
          <cell r="AH75" t="str">
            <v>GRUPO III</v>
          </cell>
          <cell r="AI75" t="str">
            <v>Plomero III</v>
          </cell>
          <cell r="AJ75">
            <v>4156.63</v>
          </cell>
        </row>
        <row r="76">
          <cell r="AG76">
            <v>16</v>
          </cell>
          <cell r="AH76" t="str">
            <v>GRUPO III</v>
          </cell>
          <cell r="AI76" t="str">
            <v>Pintor III</v>
          </cell>
          <cell r="AJ76">
            <v>4156.63</v>
          </cell>
        </row>
        <row r="77">
          <cell r="AG77">
            <v>17</v>
          </cell>
          <cell r="AH77" t="str">
            <v>GRUPO III</v>
          </cell>
          <cell r="AI77" t="str">
            <v>Carpintero III</v>
          </cell>
          <cell r="AJ77">
            <v>4156.63</v>
          </cell>
        </row>
        <row r="78">
          <cell r="AG78">
            <v>18</v>
          </cell>
          <cell r="AH78" t="str">
            <v>GRUPO III</v>
          </cell>
          <cell r="AI78" t="str">
            <v>Ofic. Lenceria II</v>
          </cell>
          <cell r="AJ78">
            <v>4156.63</v>
          </cell>
        </row>
        <row r="79">
          <cell r="AG79">
            <v>19</v>
          </cell>
          <cell r="AH79" t="str">
            <v>GRUPO III</v>
          </cell>
          <cell r="AI79" t="str">
            <v>Aprendiz</v>
          </cell>
          <cell r="AJ79">
            <v>4156.63</v>
          </cell>
        </row>
        <row r="80">
          <cell r="AG80">
            <v>20</v>
          </cell>
          <cell r="AH80" t="str">
            <v>GRUPO III</v>
          </cell>
          <cell r="AI80" t="str">
            <v>Auxiliar de Servicios Gles.</v>
          </cell>
          <cell r="AJ80">
            <v>4156.63</v>
          </cell>
        </row>
        <row r="81">
          <cell r="AG81">
            <v>21</v>
          </cell>
          <cell r="AH81" t="str">
            <v>GRUPO III</v>
          </cell>
          <cell r="AI81" t="str">
            <v>Obrero</v>
          </cell>
          <cell r="AJ81">
            <v>4156.63</v>
          </cell>
        </row>
        <row r="82">
          <cell r="AG82">
            <v>22</v>
          </cell>
          <cell r="AH82" t="str">
            <v>GRUPO IV</v>
          </cell>
          <cell r="AI82" t="str">
            <v>Asistente</v>
          </cell>
          <cell r="AJ82">
            <v>4258.13</v>
          </cell>
        </row>
        <row r="83">
          <cell r="AG83">
            <v>23</v>
          </cell>
          <cell r="AH83" t="str">
            <v>GRUPO IV</v>
          </cell>
          <cell r="AI83" t="str">
            <v>Asistente de Produccion</v>
          </cell>
          <cell r="AJ83">
            <v>4258.13</v>
          </cell>
        </row>
        <row r="84">
          <cell r="AG84">
            <v>24</v>
          </cell>
          <cell r="AH84" t="str">
            <v>GRUPO IV</v>
          </cell>
          <cell r="AI84" t="str">
            <v>Op. Serv. Pozos III</v>
          </cell>
          <cell r="AJ84">
            <v>4258.13</v>
          </cell>
        </row>
        <row r="85">
          <cell r="AG85">
            <v>25</v>
          </cell>
          <cell r="AH85" t="str">
            <v>GRUPO IV</v>
          </cell>
          <cell r="AI85" t="str">
            <v>Op. Plantas Prod. IV</v>
          </cell>
          <cell r="AJ85">
            <v>4258.13</v>
          </cell>
        </row>
        <row r="86">
          <cell r="AG86">
            <v>26</v>
          </cell>
          <cell r="AH86" t="str">
            <v>GRUPO IV</v>
          </cell>
          <cell r="AI86" t="str">
            <v>Reparador Plantas III</v>
          </cell>
          <cell r="AJ86">
            <v>4258.13</v>
          </cell>
        </row>
        <row r="87">
          <cell r="AG87">
            <v>27</v>
          </cell>
          <cell r="AH87" t="str">
            <v>GRUPO IV</v>
          </cell>
          <cell r="AI87" t="str">
            <v>Asistente Produccion</v>
          </cell>
          <cell r="AJ87">
            <v>4258.13</v>
          </cell>
        </row>
        <row r="88">
          <cell r="AG88">
            <v>28</v>
          </cell>
          <cell r="AH88" t="str">
            <v>GRUPO IV</v>
          </cell>
          <cell r="AI88" t="str">
            <v>Op. Refineria IV</v>
          </cell>
          <cell r="AJ88">
            <v>4258.13</v>
          </cell>
        </row>
        <row r="89">
          <cell r="AG89">
            <v>29</v>
          </cell>
          <cell r="AH89" t="str">
            <v>GRUPO IV</v>
          </cell>
          <cell r="AI89" t="str">
            <v>Op. Trans. Fluidos III</v>
          </cell>
          <cell r="AJ89">
            <v>4258.13</v>
          </cell>
        </row>
        <row r="90">
          <cell r="AG90">
            <v>30</v>
          </cell>
          <cell r="AH90" t="str">
            <v>GRUPO IV</v>
          </cell>
          <cell r="AI90" t="str">
            <v>Analista III</v>
          </cell>
          <cell r="AJ90">
            <v>4258.13</v>
          </cell>
        </row>
        <row r="91">
          <cell r="AG91">
            <v>31</v>
          </cell>
          <cell r="AH91" t="str">
            <v>GRUPO IV</v>
          </cell>
          <cell r="AI91" t="str">
            <v>Mecánico Mantto III</v>
          </cell>
          <cell r="AJ91">
            <v>4258.13</v>
          </cell>
        </row>
        <row r="92">
          <cell r="AG92">
            <v>32</v>
          </cell>
          <cell r="AH92" t="str">
            <v>GRUPO IV</v>
          </cell>
          <cell r="AI92" t="str">
            <v>Instrumentista III</v>
          </cell>
          <cell r="AJ92">
            <v>4258.13</v>
          </cell>
        </row>
        <row r="93">
          <cell r="AG93">
            <v>33</v>
          </cell>
          <cell r="AH93" t="str">
            <v>GRUPO IV</v>
          </cell>
          <cell r="AI93" t="str">
            <v>Electricista III</v>
          </cell>
          <cell r="AJ93">
            <v>4258.13</v>
          </cell>
        </row>
        <row r="94">
          <cell r="AG94">
            <v>34</v>
          </cell>
          <cell r="AH94" t="str">
            <v>GRUPO IV</v>
          </cell>
          <cell r="AI94" t="str">
            <v>Soldador III</v>
          </cell>
          <cell r="AJ94">
            <v>4258.13</v>
          </cell>
        </row>
        <row r="95">
          <cell r="AG95">
            <v>35</v>
          </cell>
          <cell r="AH95" t="str">
            <v>GRUPO IV</v>
          </cell>
          <cell r="AI95" t="str">
            <v>Metalista III</v>
          </cell>
          <cell r="AJ95">
            <v>4258.13</v>
          </cell>
        </row>
        <row r="96">
          <cell r="AG96">
            <v>36</v>
          </cell>
          <cell r="AH96" t="str">
            <v>GRUPO IV</v>
          </cell>
          <cell r="AI96" t="str">
            <v>Tubero III</v>
          </cell>
          <cell r="AJ96">
            <v>4258.13</v>
          </cell>
        </row>
        <row r="97">
          <cell r="AG97">
            <v>37</v>
          </cell>
          <cell r="AH97" t="str">
            <v>GRUPO IV</v>
          </cell>
          <cell r="AI97" t="str">
            <v>Pailero III</v>
          </cell>
          <cell r="AJ97">
            <v>4258.13</v>
          </cell>
        </row>
        <row r="98">
          <cell r="AG98">
            <v>38</v>
          </cell>
          <cell r="AH98" t="str">
            <v>GRUPO IV</v>
          </cell>
          <cell r="AI98" t="str">
            <v>Herrero III</v>
          </cell>
          <cell r="AJ98">
            <v>4258.13</v>
          </cell>
        </row>
        <row r="99">
          <cell r="AG99">
            <v>39</v>
          </cell>
          <cell r="AH99" t="str">
            <v>GRUPO IV</v>
          </cell>
          <cell r="AI99" t="str">
            <v>Moldeador III</v>
          </cell>
          <cell r="AJ99">
            <v>4258.13</v>
          </cell>
        </row>
        <row r="100">
          <cell r="AG100">
            <v>40</v>
          </cell>
          <cell r="AH100" t="str">
            <v>GRUPO IV</v>
          </cell>
          <cell r="AI100" t="str">
            <v>Mecánico Automotriz III</v>
          </cell>
          <cell r="AJ100">
            <v>4258.13</v>
          </cell>
        </row>
        <row r="101">
          <cell r="AG101">
            <v>41</v>
          </cell>
          <cell r="AH101" t="str">
            <v>GRUPO IV</v>
          </cell>
          <cell r="AI101" t="str">
            <v>Repara. Garaje III</v>
          </cell>
          <cell r="AJ101">
            <v>4258.13</v>
          </cell>
        </row>
        <row r="102">
          <cell r="AG102">
            <v>42</v>
          </cell>
          <cell r="AH102" t="str">
            <v>GRUPO IV</v>
          </cell>
          <cell r="AI102" t="str">
            <v>Ope. C/incendio II</v>
          </cell>
          <cell r="AJ102">
            <v>4258.13</v>
          </cell>
        </row>
        <row r="103">
          <cell r="AG103">
            <v>43</v>
          </cell>
          <cell r="AH103" t="str">
            <v>GRUPO IV</v>
          </cell>
          <cell r="AI103" t="str">
            <v>Oficinista III</v>
          </cell>
          <cell r="AJ103">
            <v>4258.13</v>
          </cell>
        </row>
        <row r="104">
          <cell r="AG104">
            <v>44</v>
          </cell>
          <cell r="AH104" t="str">
            <v>GRUPO IV</v>
          </cell>
          <cell r="AI104" t="str">
            <v>Operario Automotriz II</v>
          </cell>
          <cell r="AJ104">
            <v>4258.13</v>
          </cell>
        </row>
        <row r="105">
          <cell r="AG105">
            <v>45</v>
          </cell>
          <cell r="AH105" t="str">
            <v>GRUPO IV</v>
          </cell>
          <cell r="AI105" t="str">
            <v>Vigilante II</v>
          </cell>
          <cell r="AJ105">
            <v>4258.13</v>
          </cell>
        </row>
        <row r="106">
          <cell r="AG106">
            <v>46</v>
          </cell>
          <cell r="AH106" t="str">
            <v>GRUPO IV</v>
          </cell>
          <cell r="AI106" t="str">
            <v>Cocinero II</v>
          </cell>
          <cell r="AJ106">
            <v>4258.13</v>
          </cell>
        </row>
        <row r="107">
          <cell r="AG107">
            <v>47</v>
          </cell>
          <cell r="AH107" t="str">
            <v>GRUPO IV</v>
          </cell>
          <cell r="AI107" t="str">
            <v>Aux. Casino II</v>
          </cell>
          <cell r="AJ107">
            <v>4258.13</v>
          </cell>
        </row>
        <row r="108">
          <cell r="AG108">
            <v>48</v>
          </cell>
          <cell r="AH108" t="str">
            <v>GRUPO IV</v>
          </cell>
          <cell r="AI108" t="str">
            <v>Carnicero II</v>
          </cell>
          <cell r="AJ108">
            <v>4258.13</v>
          </cell>
        </row>
        <row r="109">
          <cell r="AG109">
            <v>49</v>
          </cell>
          <cell r="AH109" t="str">
            <v>GRUPO IV</v>
          </cell>
          <cell r="AI109" t="str">
            <v>Albañil II</v>
          </cell>
          <cell r="AJ109">
            <v>4258.13</v>
          </cell>
        </row>
        <row r="110">
          <cell r="AG110">
            <v>50</v>
          </cell>
          <cell r="AH110" t="str">
            <v>GRUPO IV</v>
          </cell>
          <cell r="AI110" t="str">
            <v>Plomero II</v>
          </cell>
          <cell r="AJ110">
            <v>4258.13</v>
          </cell>
        </row>
        <row r="111">
          <cell r="AG111">
            <v>51</v>
          </cell>
          <cell r="AH111" t="str">
            <v>GRUPO IV</v>
          </cell>
          <cell r="AI111" t="str">
            <v>Pintor II</v>
          </cell>
          <cell r="AJ111">
            <v>4258.13</v>
          </cell>
        </row>
        <row r="112">
          <cell r="AG112">
            <v>52</v>
          </cell>
          <cell r="AH112" t="str">
            <v>GRUPO IV</v>
          </cell>
          <cell r="AI112" t="str">
            <v>Carpintero II</v>
          </cell>
          <cell r="AJ112">
            <v>4258.13</v>
          </cell>
        </row>
        <row r="113">
          <cell r="AG113">
            <v>53</v>
          </cell>
          <cell r="AH113" t="str">
            <v>GRUPO IV</v>
          </cell>
          <cell r="AI113" t="str">
            <v>Ofic. Lenceria I</v>
          </cell>
          <cell r="AJ113">
            <v>4258.13</v>
          </cell>
        </row>
        <row r="114">
          <cell r="AG114">
            <v>54</v>
          </cell>
          <cell r="AH114" t="str">
            <v>GRUPO IV</v>
          </cell>
          <cell r="AI114" t="str">
            <v>Mensajero Asistente</v>
          </cell>
          <cell r="AJ114">
            <v>4258.13</v>
          </cell>
        </row>
        <row r="115">
          <cell r="AG115">
            <v>55</v>
          </cell>
          <cell r="AH115" t="str">
            <v>GRUPO V</v>
          </cell>
          <cell r="AI115" t="str">
            <v>Manilero</v>
          </cell>
          <cell r="AJ115">
            <v>4415.13</v>
          </cell>
        </row>
        <row r="116">
          <cell r="AG116">
            <v>56</v>
          </cell>
          <cell r="AH116" t="str">
            <v>GRUPO V</v>
          </cell>
          <cell r="AI116" t="str">
            <v>Asistente Operacion</v>
          </cell>
          <cell r="AJ116">
            <v>4415.13</v>
          </cell>
        </row>
        <row r="117">
          <cell r="AG117">
            <v>57</v>
          </cell>
          <cell r="AH117" t="str">
            <v>GRUPO V</v>
          </cell>
          <cell r="AI117" t="str">
            <v>Op. Produccion III</v>
          </cell>
          <cell r="AJ117">
            <v>4415.13</v>
          </cell>
        </row>
        <row r="118">
          <cell r="AG118">
            <v>58</v>
          </cell>
          <cell r="AH118" t="str">
            <v>GRUPO V</v>
          </cell>
          <cell r="AI118" t="str">
            <v>Op. Plantas Prod. III</v>
          </cell>
          <cell r="AJ118">
            <v>4415.13</v>
          </cell>
        </row>
        <row r="119">
          <cell r="AG119">
            <v>59</v>
          </cell>
          <cell r="AH119" t="str">
            <v>GRUPO V</v>
          </cell>
          <cell r="AI119" t="str">
            <v>Reparador Plantas II</v>
          </cell>
          <cell r="AJ119">
            <v>4415.13</v>
          </cell>
        </row>
        <row r="120">
          <cell r="AG120">
            <v>60</v>
          </cell>
          <cell r="AH120" t="str">
            <v>GRUPO V</v>
          </cell>
          <cell r="AI120" t="str">
            <v>Bombero II</v>
          </cell>
          <cell r="AJ120">
            <v>4415.13</v>
          </cell>
        </row>
        <row r="121">
          <cell r="AG121">
            <v>61</v>
          </cell>
          <cell r="AH121" t="str">
            <v>GRUPO V</v>
          </cell>
          <cell r="AI121" t="str">
            <v>Op. Refineria III</v>
          </cell>
          <cell r="AJ121">
            <v>4415.13</v>
          </cell>
        </row>
        <row r="122">
          <cell r="AG122">
            <v>62</v>
          </cell>
          <cell r="AH122" t="str">
            <v>GRUPO V</v>
          </cell>
          <cell r="AI122" t="str">
            <v>Armador Estruc. Met. II</v>
          </cell>
          <cell r="AJ122">
            <v>4415.13</v>
          </cell>
        </row>
        <row r="123">
          <cell r="AG123">
            <v>63</v>
          </cell>
          <cell r="AH123" t="str">
            <v>GRUPO V</v>
          </cell>
          <cell r="AI123" t="str">
            <v>Armador Torres II</v>
          </cell>
          <cell r="AJ123">
            <v>4415.13</v>
          </cell>
        </row>
        <row r="124">
          <cell r="AG124">
            <v>64</v>
          </cell>
          <cell r="AH124" t="str">
            <v>GRUPO V</v>
          </cell>
          <cell r="AI124" t="str">
            <v>Herrero II</v>
          </cell>
          <cell r="AJ124">
            <v>4415.13</v>
          </cell>
        </row>
        <row r="125">
          <cell r="AG125">
            <v>65</v>
          </cell>
          <cell r="AH125" t="str">
            <v>GRUPO V</v>
          </cell>
          <cell r="AI125" t="str">
            <v>Moldeador II</v>
          </cell>
          <cell r="AJ125">
            <v>4415.13</v>
          </cell>
        </row>
        <row r="126">
          <cell r="AG126">
            <v>66</v>
          </cell>
          <cell r="AH126" t="str">
            <v>GRUPO V</v>
          </cell>
          <cell r="AI126" t="str">
            <v>Repara. Garaje II</v>
          </cell>
          <cell r="AJ126">
            <v>4415.13</v>
          </cell>
        </row>
        <row r="127">
          <cell r="AG127">
            <v>67</v>
          </cell>
          <cell r="AH127" t="str">
            <v>GRUPO V</v>
          </cell>
          <cell r="AI127" t="str">
            <v>Oficinista II</v>
          </cell>
          <cell r="AJ127">
            <v>4415.13</v>
          </cell>
        </row>
        <row r="128">
          <cell r="AG128">
            <v>68</v>
          </cell>
          <cell r="AH128" t="str">
            <v>GRUPO V</v>
          </cell>
          <cell r="AI128" t="str">
            <v>Auxiliar de Inge. III</v>
          </cell>
          <cell r="AJ128">
            <v>4415.13</v>
          </cell>
        </row>
        <row r="129">
          <cell r="AG129">
            <v>69</v>
          </cell>
          <cell r="AH129" t="str">
            <v>GRUPO V</v>
          </cell>
          <cell r="AI129" t="str">
            <v>Auxiliar Serv. Salud III</v>
          </cell>
          <cell r="AJ129">
            <v>4415.13</v>
          </cell>
        </row>
        <row r="130">
          <cell r="AG130">
            <v>70</v>
          </cell>
          <cell r="AH130" t="str">
            <v>GRUPO V</v>
          </cell>
          <cell r="AI130" t="str">
            <v>Operario Automotor I</v>
          </cell>
          <cell r="AJ130">
            <v>4415.13</v>
          </cell>
        </row>
        <row r="131">
          <cell r="AG131">
            <v>71</v>
          </cell>
          <cell r="AH131" t="str">
            <v>GRUPO V</v>
          </cell>
          <cell r="AI131" t="str">
            <v>Cocinero I</v>
          </cell>
          <cell r="AJ131">
            <v>4415.13</v>
          </cell>
        </row>
        <row r="132">
          <cell r="AG132">
            <v>72</v>
          </cell>
          <cell r="AH132" t="str">
            <v>GRUPO V</v>
          </cell>
          <cell r="AI132" t="str">
            <v>Aux. Casino I</v>
          </cell>
          <cell r="AJ132">
            <v>4415.13</v>
          </cell>
        </row>
        <row r="133">
          <cell r="AG133">
            <v>73</v>
          </cell>
          <cell r="AH133" t="str">
            <v>GRUPO V</v>
          </cell>
          <cell r="AI133" t="str">
            <v>Carnicero I</v>
          </cell>
          <cell r="AJ133">
            <v>4415.13</v>
          </cell>
        </row>
        <row r="134">
          <cell r="AG134">
            <v>74</v>
          </cell>
          <cell r="AH134" t="str">
            <v>GRUPO V</v>
          </cell>
          <cell r="AI134" t="str">
            <v>Albañil I</v>
          </cell>
          <cell r="AJ134">
            <v>4415.13</v>
          </cell>
        </row>
        <row r="135">
          <cell r="AG135">
            <v>75</v>
          </cell>
          <cell r="AH135" t="str">
            <v>GRUPO V</v>
          </cell>
          <cell r="AI135" t="str">
            <v>Plomero I</v>
          </cell>
          <cell r="AJ135">
            <v>4415.13</v>
          </cell>
        </row>
        <row r="136">
          <cell r="AG136">
            <v>76</v>
          </cell>
          <cell r="AH136" t="str">
            <v>GRUPO V</v>
          </cell>
          <cell r="AI136" t="str">
            <v>Pintor I</v>
          </cell>
          <cell r="AJ136">
            <v>4415.13</v>
          </cell>
        </row>
        <row r="137">
          <cell r="AG137">
            <v>77</v>
          </cell>
          <cell r="AH137" t="str">
            <v>GRUPO V</v>
          </cell>
          <cell r="AI137" t="str">
            <v>Carpintero I</v>
          </cell>
          <cell r="AJ137">
            <v>4415.13</v>
          </cell>
        </row>
        <row r="138">
          <cell r="AG138">
            <v>78</v>
          </cell>
          <cell r="AH138" t="str">
            <v>GRUPO V</v>
          </cell>
          <cell r="AI138" t="str">
            <v>Chofer I</v>
          </cell>
          <cell r="AJ138">
            <v>4415.13</v>
          </cell>
        </row>
        <row r="139">
          <cell r="AG139">
            <v>79</v>
          </cell>
          <cell r="AH139" t="str">
            <v>GRUPO V</v>
          </cell>
          <cell r="AI139" t="str">
            <v>Aux. Materiales III</v>
          </cell>
          <cell r="AJ139">
            <v>4415.13</v>
          </cell>
        </row>
        <row r="140">
          <cell r="AG140">
            <v>80</v>
          </cell>
          <cell r="AH140" t="str">
            <v>GRUPO VI</v>
          </cell>
          <cell r="AI140" t="str">
            <v>Op. Serv. Pozos II</v>
          </cell>
          <cell r="AJ140">
            <v>4525.13</v>
          </cell>
        </row>
        <row r="141">
          <cell r="AG141">
            <v>81</v>
          </cell>
          <cell r="AH141" t="str">
            <v>GRUPO VI</v>
          </cell>
          <cell r="AI141" t="str">
            <v>Op. Plantas Prod. II</v>
          </cell>
          <cell r="AJ141">
            <v>4525.13</v>
          </cell>
        </row>
        <row r="142">
          <cell r="AG142">
            <v>82</v>
          </cell>
          <cell r="AH142" t="str">
            <v>GRUPO VI</v>
          </cell>
          <cell r="AI142" t="str">
            <v>Op. Refineria II</v>
          </cell>
          <cell r="AJ142">
            <v>4525.13</v>
          </cell>
        </row>
        <row r="143">
          <cell r="AG143">
            <v>83</v>
          </cell>
          <cell r="AH143" t="str">
            <v>GRUPO VI</v>
          </cell>
          <cell r="AI143" t="str">
            <v>Op. Trans. Fluidos II</v>
          </cell>
          <cell r="AJ143">
            <v>4525.13</v>
          </cell>
        </row>
        <row r="144">
          <cell r="AG144">
            <v>84</v>
          </cell>
          <cell r="AH144" t="str">
            <v>GRUPO VI</v>
          </cell>
          <cell r="AI144" t="str">
            <v>Analista II</v>
          </cell>
          <cell r="AJ144">
            <v>4525.13</v>
          </cell>
        </row>
        <row r="145">
          <cell r="AG145">
            <v>85</v>
          </cell>
          <cell r="AH145" t="str">
            <v>GRUPO VI</v>
          </cell>
          <cell r="AI145" t="str">
            <v>Mecánico Mantto II</v>
          </cell>
          <cell r="AJ145">
            <v>4525.13</v>
          </cell>
        </row>
        <row r="146">
          <cell r="AG146">
            <v>86</v>
          </cell>
          <cell r="AH146" t="str">
            <v>GRUPO VI</v>
          </cell>
          <cell r="AI146" t="str">
            <v>Instrumentista II</v>
          </cell>
          <cell r="AJ146">
            <v>4525.13</v>
          </cell>
        </row>
        <row r="147">
          <cell r="AG147">
            <v>87</v>
          </cell>
          <cell r="AH147" t="str">
            <v>GRUPO VI</v>
          </cell>
          <cell r="AI147" t="str">
            <v>Electricista II</v>
          </cell>
          <cell r="AJ147">
            <v>4525.13</v>
          </cell>
        </row>
        <row r="148">
          <cell r="AG148">
            <v>88</v>
          </cell>
          <cell r="AH148" t="str">
            <v>GRUPO VI</v>
          </cell>
          <cell r="AI148" t="str">
            <v>Soldador II</v>
          </cell>
          <cell r="AJ148">
            <v>4525.13</v>
          </cell>
        </row>
        <row r="149">
          <cell r="AG149">
            <v>89</v>
          </cell>
          <cell r="AH149" t="str">
            <v>GRUPO VI</v>
          </cell>
          <cell r="AI149" t="str">
            <v>Metalista II</v>
          </cell>
          <cell r="AJ149">
            <v>4525.13</v>
          </cell>
        </row>
      </sheetData>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sheetData sheetId="40" refreshError="1"/>
      <sheetData sheetId="4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DE PRESTACIONES"/>
      <sheetName val="JORNALES"/>
      <sheetName val="EQUIPO, MATERIALES Y TRANSPORTE"/>
      <sheetName val="RESUMEN"/>
      <sheetName val="VAGÓN + CIMENTACIÓN"/>
      <sheetName val="1.02"/>
      <sheetName val="2.01"/>
      <sheetName val="3.01"/>
      <sheetName val="3.02"/>
      <sheetName val="3.03"/>
      <sheetName val="4.01"/>
      <sheetName val="4.02"/>
      <sheetName val="4.03"/>
      <sheetName val="4.04"/>
      <sheetName val="4,05"/>
      <sheetName val="4,06"/>
      <sheetName val="4,07"/>
      <sheetName val="4,08"/>
      <sheetName val="5,01"/>
      <sheetName val="5,02"/>
      <sheetName val="5.03"/>
      <sheetName val="5.04"/>
      <sheetName val="6.01"/>
      <sheetName val="6.02"/>
      <sheetName val="6.03"/>
      <sheetName val="6.04"/>
      <sheetName val="6.05"/>
      <sheetName val="7.01"/>
      <sheetName val="7.02"/>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9,01"/>
      <sheetName val="9,02"/>
      <sheetName val="9,03"/>
      <sheetName val="9,04"/>
    </sheetNames>
    <sheetDataSet>
      <sheetData sheetId="0"/>
      <sheetData sheetId="1"/>
      <sheetData sheetId="2">
        <row r="3">
          <cell r="B3" t="str">
            <v>CAMIONETA D-300</v>
          </cell>
        </row>
        <row r="40">
          <cell r="B40" t="str">
            <v>ACERO PDR-60</v>
          </cell>
        </row>
        <row r="41">
          <cell r="B41" t="str">
            <v>ACERO ESTRUCT. ASTM A-36</v>
          </cell>
        </row>
        <row r="42">
          <cell r="B42" t="str">
            <v>ALAMBRE NEGRO PARA AMARRE # 18</v>
          </cell>
        </row>
        <row r="43">
          <cell r="B43" t="str">
            <v>ANTISOL BLANCO (20KG)</v>
          </cell>
        </row>
        <row r="44">
          <cell r="B44" t="str">
            <v>CONCRETO 14 MPA</v>
          </cell>
        </row>
        <row r="45">
          <cell r="B45" t="str">
            <v xml:space="preserve">CONCRETO 21 MPA </v>
          </cell>
        </row>
        <row r="46">
          <cell r="B46" t="str">
            <v>Bandeja tipo fondo sólido 8"x 3",  con división central y tapa superior. Color Blanco. REBRA</v>
          </cell>
        </row>
        <row r="47">
          <cell r="B47" t="str">
            <v>Codo horizontal para B.F.S. 8"x3"</v>
          </cell>
        </row>
        <row r="48">
          <cell r="B48" t="str">
            <v>Codo vertical para B.F.S. 8"x3"</v>
          </cell>
        </row>
        <row r="49">
          <cell r="B49" t="str">
            <v>Tee B.F.S. 8"X3"</v>
          </cell>
        </row>
        <row r="50">
          <cell r="B50" t="str">
            <v>Cable de Cu. # 4 desnudo (tierra)</v>
          </cell>
        </row>
        <row r="51">
          <cell r="B51" t="str">
            <v>Conector a tierra Cu. # 4 (conector de superficie plana)</v>
          </cell>
        </row>
        <row r="52">
          <cell r="B52" t="str">
            <v>Grapa viga - varilla</v>
          </cell>
        </row>
        <row r="53">
          <cell r="B53" t="str">
            <v>tornillo  grado 8 de 3x3/8"</v>
          </cell>
        </row>
        <row r="54">
          <cell r="B54" t="str">
            <v>Canal estructurado 4x4cms</v>
          </cell>
        </row>
        <row r="55">
          <cell r="B55" t="str">
            <v>Tuerca galvanizada hexagonal Ø3/8"</v>
          </cell>
        </row>
        <row r="56">
          <cell r="B56" t="str">
            <v>Wasa + arandela galvanizada Ø3/8"</v>
          </cell>
        </row>
        <row r="57">
          <cell r="B57" t="str">
            <v>Varilla roscada Ø3/8"</v>
          </cell>
        </row>
        <row r="58">
          <cell r="B58" t="str">
            <v>Caja FS Rawelt 2x4" salidas Ø3/4"</v>
          </cell>
        </row>
        <row r="59">
          <cell r="B59" t="str">
            <v>Caja metálica 5" x 5"</v>
          </cell>
        </row>
        <row r="60">
          <cell r="B60" t="str">
            <v>Tubo EMT Ø 3/4"x3 mts</v>
          </cell>
        </row>
        <row r="61">
          <cell r="B61" t="str">
            <v>Unión EMT Ø 3/4"</v>
          </cell>
        </row>
        <row r="62">
          <cell r="B62" t="str">
            <v>Conector terminal EMT Ø 3/4"</v>
          </cell>
        </row>
        <row r="63">
          <cell r="B63" t="str">
            <v>Curva EMT Ø3/4"</v>
          </cell>
        </row>
        <row r="64">
          <cell r="B64" t="str">
            <v>Canal estructural 4x4 cms</v>
          </cell>
        </row>
        <row r="65">
          <cell r="B65" t="str">
            <v>Abrazadera ajustable Ø3/4"</v>
          </cell>
        </row>
        <row r="66">
          <cell r="B66" t="str">
            <v>Perno+carga HILTI ó similar anclajes</v>
          </cell>
        </row>
        <row r="67">
          <cell r="B67" t="str">
            <v>Marquilla adhesiva para tubería 3/4"-10cms.</v>
          </cell>
        </row>
        <row r="68">
          <cell r="B68" t="str">
            <v>CABLE UTP CAT6 AMP</v>
          </cell>
        </row>
        <row r="69">
          <cell r="B69" t="str">
            <v>JACK  RJ45 AZUL  CAT6 AMP</v>
          </cell>
        </row>
        <row r="70">
          <cell r="B70" t="str">
            <v>FACE PLATE DOBLE AMP CAT6 A 90GRADOS</v>
          </cell>
        </row>
        <row r="71">
          <cell r="B71" t="str">
            <v xml:space="preserve">MARQUILLAS DE INDENTIFICACION </v>
          </cell>
        </row>
        <row r="72">
          <cell r="B72" t="str">
            <v>CERTIFICACION CABLEADO CAT6</v>
          </cell>
        </row>
        <row r="73">
          <cell r="B73" t="str">
            <v>CINTA VELCRON</v>
          </cell>
        </row>
        <row r="74">
          <cell r="B74" t="str">
            <v>PACHT CORD DE 3FT USUARIOS  AMPCAT6</v>
          </cell>
        </row>
        <row r="75">
          <cell r="B75" t="str">
            <v>PACHT CORD DE 5FT ADMINISTRACION AMPCAT6</v>
          </cell>
        </row>
        <row r="76">
          <cell r="B76" t="str">
            <v xml:space="preserve">Union EMT Ø3/4" </v>
          </cell>
        </row>
        <row r="77">
          <cell r="B77" t="str">
            <v>Conector terminal EMT Ø3/4"</v>
          </cell>
        </row>
        <row r="78">
          <cell r="B78" t="str">
            <v>Caja FS Rawelt 4x4" salidas Ø3/4"</v>
          </cell>
        </row>
        <row r="79">
          <cell r="B79" t="str">
            <v>Caja FS Rawelt 4x4" salidas Ø3/4" doble fondo</v>
          </cell>
        </row>
        <row r="80">
          <cell r="B80" t="str">
            <v xml:space="preserve">Caja FS Rawelt octogonal salidas Ø3/4" </v>
          </cell>
        </row>
        <row r="81">
          <cell r="B81" t="str">
            <v>Caja metálica 8"x8"x6"</v>
          </cell>
        </row>
        <row r="82">
          <cell r="B82" t="str">
            <v xml:space="preserve">CABLE  2x18antifuego  </v>
          </cell>
        </row>
        <row r="83">
          <cell r="B83" t="str">
            <v>Tornillo autoperforante 1-1/2"X 5/16"</v>
          </cell>
        </row>
        <row r="84">
          <cell r="B84" t="str">
            <v>Conduleta LB Ø3/4"</v>
          </cell>
        </row>
        <row r="85">
          <cell r="B85" t="str">
            <v xml:space="preserve">Coraza americana LT Ø3/4" </v>
          </cell>
        </row>
        <row r="86">
          <cell r="B86" t="str">
            <v>Conector recto LT Ø3/4"</v>
          </cell>
        </row>
        <row r="87">
          <cell r="B87" t="str">
            <v>Conector Curvo LT Ø3/4"</v>
          </cell>
        </row>
        <row r="88">
          <cell r="B88" t="str">
            <v xml:space="preserve">Rack de pared  15 U. rack cerrado certificado y con puerta tipo  malla y laterales desmontables.  </v>
          </cell>
        </row>
        <row r="89">
          <cell r="B89" t="str">
            <v>varilla roscada con  grapa varilla de 1m mas tuercas arandela de seguridad</v>
          </cell>
        </row>
        <row r="90">
          <cell r="B90" t="str">
            <v>organizador orizontal  de 60x60 mm AMP</v>
          </cell>
        </row>
        <row r="91">
          <cell r="B91" t="str">
            <v>patch panel de 24 puertos AMP cat 6</v>
          </cell>
        </row>
        <row r="92">
          <cell r="B92" t="str">
            <v>multitoma para rack de 6 salidas con polo a tierra aislado</v>
          </cell>
        </row>
        <row r="93">
          <cell r="B93" t="str">
            <v>borna terminal  #12 tierras</v>
          </cell>
        </row>
        <row r="94">
          <cell r="B94" t="str">
            <v>MARQUILLA DE IDENTIFICACIÓN RACK</v>
          </cell>
        </row>
        <row r="95">
          <cell r="B95">
            <v>0</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row r="106">
          <cell r="B106">
            <v>0</v>
          </cell>
        </row>
        <row r="107">
          <cell r="B107">
            <v>0</v>
          </cell>
        </row>
        <row r="108">
          <cell r="B108">
            <v>0</v>
          </cell>
        </row>
        <row r="109">
          <cell r="B109">
            <v>0</v>
          </cell>
        </row>
        <row r="110">
          <cell r="B110">
            <v>0</v>
          </cell>
        </row>
        <row r="111">
          <cell r="B111">
            <v>0</v>
          </cell>
        </row>
        <row r="112">
          <cell r="B112">
            <v>0</v>
          </cell>
        </row>
        <row r="113">
          <cell r="B113">
            <v>0</v>
          </cell>
        </row>
        <row r="114">
          <cell r="B114">
            <v>0</v>
          </cell>
        </row>
        <row r="115">
          <cell r="B115">
            <v>0</v>
          </cell>
        </row>
        <row r="116">
          <cell r="B116">
            <v>0</v>
          </cell>
        </row>
        <row r="117">
          <cell r="B117">
            <v>0</v>
          </cell>
        </row>
        <row r="118">
          <cell r="B118">
            <v>0</v>
          </cell>
        </row>
        <row r="119">
          <cell r="B119">
            <v>0</v>
          </cell>
        </row>
        <row r="120">
          <cell r="B120" t="str">
            <v>CHAPA MANIJA</v>
          </cell>
        </row>
        <row r="121">
          <cell r="B121" t="str">
            <v>BISAGRA DE SEGURIDAD</v>
          </cell>
        </row>
        <row r="122">
          <cell r="B122" t="str">
            <v xml:space="preserve">PERNO 5/8" X 2 1/2" </v>
          </cell>
        </row>
        <row r="123">
          <cell r="B123" t="str">
            <v xml:space="preserve">FRESCASA ECO 3 1/2" </v>
          </cell>
        </row>
        <row r="124">
          <cell r="B124" t="str">
            <v>MALLA EXPANDIDA EXR 20MM CAL 12</v>
          </cell>
        </row>
        <row r="125">
          <cell r="B125" t="str">
            <v>POLISOMBRA NEGRA 80%</v>
          </cell>
        </row>
        <row r="126">
          <cell r="B126" t="str">
            <v xml:space="preserve">ANTICORROSIVO PHCL </v>
          </cell>
        </row>
        <row r="127">
          <cell r="B127" t="str">
            <v>EA12: PUERTA N°1 TIPO MICROPERFORADA FLEJE GALV CAL 22 0,75X128 MM G60 COLOR RAL 7N° 7045 GRIS TELE 1 CON DIMENSIONES DE VANO 8,84 M DE ANCHO POR 2,7 M DE ALTO, MONTAJE (DER) ENTRE M-CON TUBO, (IZQ) ENTRE M-CON TUBO, SUPERIOR BAJO DINTEL, INFERIOR, OPERACIÓN AUTOMATIZADA PARTES EN COLOR RAL 7 N°7045 GRIS TELE + MOTOR HULK 400 - 1HP.</v>
          </cell>
        </row>
        <row r="128">
          <cell r="B128" t="str">
            <v>SUMINISTRO E INSTALACIÓN DE PUERTA N°2 TIPO MICROPERFORADA FLEJE GALV CAL 22 0,75X128 MM G60 COLOR RAL 7N° 7045 GRIS TELE 1 CON DIMENSIONES DE VANO 5,84 M DE ANCHO POR 2,7 M DE ALTO, MONTAJE (DER) ENTRE M-CON TUBO, (IZQ) ENTRE M-CON TUBO, SUPERIOR BAJO DINTEL, INFERIOR, OPERACIÓN AUTOMATIZADA PARTES EN COLOR RAL 7 N°7045 GRIS TELE+ MOTOR HULK 400 - 1HP.</v>
          </cell>
        </row>
        <row r="129">
          <cell r="B129" t="str">
            <v>SUMINISTRO E INSTALACIÓN DE BANDA POLARIS</v>
          </cell>
        </row>
        <row r="130">
          <cell r="B130" t="str">
            <v xml:space="preserve">SUMINISTRO E INSTALACIÓN DE CIELO RASO MULTIPANEL B 80MM, 130MM, 180MM, LISO HUNTER DOUGLAS. MATERIAL ALUZINC, PINTADO UNA CARA </v>
          </cell>
        </row>
        <row r="131">
          <cell r="B131" t="str">
            <v>KIT CERRADURA ELECTROMAGNÉTICA TIPO CANTONERA</v>
          </cell>
        </row>
        <row r="132">
          <cell r="B132" t="str">
            <v xml:space="preserve">SOLDADURA ACERO INOXIDABLE </v>
          </cell>
        </row>
        <row r="133">
          <cell r="B133" t="str">
            <v>TUBO ACERO INOXIDABLE D=2" CAL 12</v>
          </cell>
        </row>
        <row r="134">
          <cell r="B134" t="str">
            <v>CATALIZADOR INCOLORO COMPONENTE B PINTUCO REF 11351</v>
          </cell>
        </row>
        <row r="135">
          <cell r="B135" t="str">
            <v>ESMALTE URETANO POLIESTER PINTUCO ROJO BERMEÑON REF 11326</v>
          </cell>
        </row>
        <row r="136">
          <cell r="B136" t="str">
            <v>SOLDADURA MIG KC-28 0,045</v>
          </cell>
        </row>
        <row r="137">
          <cell r="B137" t="str">
            <v>ALAMBRE GALVANIZADO</v>
          </cell>
        </row>
        <row r="138">
          <cell r="B138" t="str">
            <v>CUARTON DE OTOBO 2" X 4" X 2.90 M</v>
          </cell>
        </row>
        <row r="139">
          <cell r="B139" t="str">
            <v>DISPOSICIÓN FINAL DE ESCOMBROS EN SITIO AUTORIZADO</v>
          </cell>
        </row>
        <row r="140">
          <cell r="B140" t="str">
            <v>EMULSIÓN CRL-1</v>
          </cell>
        </row>
        <row r="141">
          <cell r="B141" t="str">
            <v>EMULSIÓN CRR-1</v>
          </cell>
        </row>
        <row r="142">
          <cell r="B142" t="str">
            <v>ESFERAS REFLECTIVAS</v>
          </cell>
        </row>
        <row r="143">
          <cell r="B143" t="str">
            <v>PEGANTE PARA PISO VINILO EN ROLLO</v>
          </cell>
        </row>
        <row r="144">
          <cell r="B144" t="str">
            <v>PISO VINILO EN ROLLO CAL 2 MM ALTO TRAFICO</v>
          </cell>
        </row>
        <row r="145">
          <cell r="B145" t="str">
            <v xml:space="preserve">FORMALETA </v>
          </cell>
        </row>
        <row r="146">
          <cell r="B146" t="str">
            <v xml:space="preserve">GEOTEXTIL TEJIDO FORTEX BX-90 O SIMILAR </v>
          </cell>
        </row>
        <row r="147">
          <cell r="B147" t="str">
            <v>GEOMALLA BIAXIAL FORTGRID BX-50 O SIMILAR</v>
          </cell>
        </row>
        <row r="148">
          <cell r="B148" t="str">
            <v>GUADUAS L= 8 M</v>
          </cell>
        </row>
        <row r="149">
          <cell r="B149" t="str">
            <v>TABLA 25 X2,5X300 SIN CEPILLAR</v>
          </cell>
        </row>
        <row r="150">
          <cell r="B150" t="str">
            <v xml:space="preserve">MATERIAL DE BASE </v>
          </cell>
        </row>
        <row r="151">
          <cell r="B151" t="str">
            <v xml:space="preserve">MATERIAL DE SUBBASE </v>
          </cell>
        </row>
        <row r="152">
          <cell r="B152" t="str">
            <v>MASTIC EPOXICO BLANCO BLANCO PINTUCO REF 13211 O SIMILAR</v>
          </cell>
        </row>
        <row r="153">
          <cell r="B153" t="str">
            <v>PINTOXIDO INCOLORO 514</v>
          </cell>
        </row>
        <row r="154">
          <cell r="B154" t="str">
            <v>SIKAFLEX 515</v>
          </cell>
        </row>
        <row r="155">
          <cell r="B155" t="str">
            <v>SIKA ACTIVATOR -100 AGENTE LIMPIADOR Y ACTIVADOR</v>
          </cell>
        </row>
        <row r="156">
          <cell r="B156" t="str">
            <v>TORNILLO AUTOPERFORANTE CABEZA PLANA #10 X 1  1/2"</v>
          </cell>
        </row>
        <row r="157">
          <cell r="B157" t="str">
            <v>TORNILLO AUTOPERFORANTE CABEZA EXAGONAL #10 X 1  1/2"</v>
          </cell>
        </row>
        <row r="158">
          <cell r="B158" t="str">
            <v>SIKAFLEX 252</v>
          </cell>
        </row>
        <row r="159">
          <cell r="B159" t="str">
            <v>SIKACOR PRIMER FZ GRIS CLARO COMP A + COMP B, 1 CUÑETE C/U</v>
          </cell>
        </row>
        <row r="160">
          <cell r="B160" t="str">
            <v>CATALIZADOR CREMA COMP B 13218</v>
          </cell>
        </row>
        <row r="161">
          <cell r="B161" t="str">
            <v>ACELERADOR PARA EPOXICOS AMBAR</v>
          </cell>
        </row>
        <row r="162">
          <cell r="B162" t="str">
            <v>SIKA FIXING TAPE 12 MM X 3 MM</v>
          </cell>
        </row>
        <row r="163">
          <cell r="B163" t="str">
            <v>MASCOAT WB</v>
          </cell>
        </row>
        <row r="164">
          <cell r="B164" t="str">
            <v>ESMALTE ACRILICO BASE SOLVENTE BRILLANTE</v>
          </cell>
        </row>
        <row r="165">
          <cell r="B165" t="str">
            <v>ESMALTE POLIURETANO PINTUCO REF 11323 COMPONENTE A</v>
          </cell>
        </row>
        <row r="166">
          <cell r="B166" t="str">
            <v>POLISOMBRA VERDE</v>
          </cell>
        </row>
        <row r="167">
          <cell r="B167" t="str">
            <v xml:space="preserve">DISCO DE PULIR </v>
          </cell>
        </row>
        <row r="168">
          <cell r="B168" t="str">
            <v>MATERIAL SELECCIONADO TIPO ROCA MUERTA</v>
          </cell>
        </row>
        <row r="169">
          <cell r="B169" t="str">
            <v>MEZCLA ASFÁLTICA MAM-25 TIPO V</v>
          </cell>
        </row>
        <row r="170">
          <cell r="B170" t="str">
            <v xml:space="preserve">MEZCLA ASFALTICA MDC-10 </v>
          </cell>
        </row>
        <row r="171">
          <cell r="B171" t="str">
            <v>MEZCLA ASFÁLTICA MSC-19 TIPO III</v>
          </cell>
        </row>
        <row r="172">
          <cell r="B172" t="str">
            <v>MORTERO DE PEGA 1:3</v>
          </cell>
        </row>
        <row r="173">
          <cell r="B173" t="str">
            <v xml:space="preserve">PINTURA EN ACEITE </v>
          </cell>
        </row>
        <row r="174">
          <cell r="B174" t="str">
            <v xml:space="preserve">PINTURA TERMOPLÁSTICA PARA DEMARCACIÓN VIAL </v>
          </cell>
        </row>
        <row r="175">
          <cell r="B175" t="str">
            <v>POSTE EN ÁNGULO DE 2 X 2 X 1/4 DE 3.5 M PARA SEÑAL</v>
          </cell>
        </row>
        <row r="176">
          <cell r="B176" t="str">
            <v xml:space="preserve">CABLE DUPLEX #12 </v>
          </cell>
        </row>
        <row r="177">
          <cell r="B177" t="str">
            <v>VARETA 2""x2""x3M OTOBO</v>
          </cell>
        </row>
        <row r="178">
          <cell r="B178" t="str">
            <v>PUNTILLA DE 2"</v>
          </cell>
        </row>
        <row r="179">
          <cell r="B179" t="str">
            <v>CANDADO INTEMPERIE 71 MM O SIMILAR</v>
          </cell>
        </row>
        <row r="180">
          <cell r="B180" t="str">
            <v xml:space="preserve">GROUTING 3100 PSI </v>
          </cell>
        </row>
        <row r="181">
          <cell r="B181" t="str">
            <v>PLATINA 22,5 CMX22,5 CM X 1/4"</v>
          </cell>
        </row>
        <row r="182">
          <cell r="B182" t="str">
            <v>PLATINA 35 CMX22,5 CM X 1/4"</v>
          </cell>
        </row>
        <row r="183">
          <cell r="B183" t="str">
            <v>CHAZO DE EXPANSIÓN DE 3/8" X 2 1/2"</v>
          </cell>
        </row>
        <row r="184">
          <cell r="B184" t="str">
            <v>CHAZO DE EXPANSIÓN DE 5/8" X 4"</v>
          </cell>
        </row>
        <row r="185">
          <cell r="B185" t="str">
            <v>BLOQUE CONCRETO 19X19X39</v>
          </cell>
        </row>
        <row r="186">
          <cell r="B186" t="str">
            <v>SOLDADURA 6013 1/8"</v>
          </cell>
        </row>
        <row r="187">
          <cell r="B187" t="str">
            <v>SOLDADURA 6011 x 1/8"</v>
          </cell>
        </row>
        <row r="188">
          <cell r="B188" t="str">
            <v>CADENA ESLABONADA GALVANIZADA 3/8"</v>
          </cell>
        </row>
        <row r="189">
          <cell r="B189" t="str">
            <v>TEJA ZINC ONDULADA E=0,17 MM 0,8M X 3,66 X</v>
          </cell>
        </row>
        <row r="190">
          <cell r="B190" t="str">
            <v>PUNTILLA DE 3"</v>
          </cell>
        </row>
        <row r="191">
          <cell r="B191" t="str">
            <v>TABLERO EN LÁMINA GALVANIZADA DE 75 x 75 CALIBRE 16 REFLECTIVO GRADO IV</v>
          </cell>
        </row>
      </sheetData>
      <sheetData sheetId="3"/>
      <sheetData sheetId="4">
        <row r="11">
          <cell r="F11" t="str">
            <v>M3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ezclas_asfálticas"/>
      <sheetName val="Mezclas asfáltica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
      <sheetName val="CAM. RED SECA"/>
      <sheetName val="TUNEL PEAT."/>
      <sheetName val="CÁMARAS TIPO EMCALI"/>
      <sheetName val="Insumos Basicos M.O."/>
      <sheetName val="Insumos Básicos - Personal"/>
      <sheetName val="COTIZ."/>
      <sheetName val="APU P "/>
      <sheetName val="M.PLAT "/>
      <sheetName val="M.CUB "/>
      <sheetName val="CCTO 1400"/>
      <sheetName val="CCTO 3000"/>
      <sheetName val="MORTERO 1-2"/>
      <sheetName val="MORTERO 1-3"/>
      <sheetName val="MORTERO 1-4"/>
      <sheetName val="Equipo y Materiales"/>
      <sheetName val="COTIZACION"/>
      <sheetName val="BASE2018"/>
      <sheetName val="1.1.1"/>
      <sheetName val="1.1.2"/>
      <sheetName val="1.1.3"/>
      <sheetName val="1.2.1"/>
      <sheetName val="1.2.2"/>
      <sheetName val="1.2.3"/>
      <sheetName val="1.3.1"/>
      <sheetName val="1.3.2"/>
      <sheetName val="1.3.3"/>
      <sheetName val="1.3.4"/>
      <sheetName val="1.3.5"/>
      <sheetName val="1.3.6"/>
      <sheetName val="1.3.7"/>
      <sheetName val="1.3.8"/>
      <sheetName val="1.3.9"/>
      <sheetName val="1.3.10"/>
      <sheetName val="1.4.1"/>
      <sheetName val="1.4.2"/>
      <sheetName val="1.4.3"/>
      <sheetName val="1.4.4"/>
      <sheetName val="1.4.5"/>
      <sheetName val="1.4.6"/>
      <sheetName val="1.5.1"/>
      <sheetName val="1.5.2"/>
      <sheetName val="1.5.3"/>
      <sheetName val="1.5.4"/>
      <sheetName val="1.5.5"/>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3.14.22 (2)"/>
      <sheetName val="1.7.1"/>
      <sheetName val="1.7.2"/>
      <sheetName val="1.7.3"/>
      <sheetName val="1.7.4"/>
      <sheetName val="1.7.5"/>
      <sheetName val="1.7.5A"/>
      <sheetName val="1.7.6"/>
      <sheetName val="1.7.7"/>
      <sheetName val="1.7.8"/>
      <sheetName val="1.7.9"/>
      <sheetName val="1.7.10"/>
      <sheetName val="2.1.1"/>
      <sheetName val="2.1.2"/>
      <sheetName val="2.1.3"/>
      <sheetName val="2.2.1"/>
      <sheetName val="2.2.2"/>
      <sheetName val="2.3.1"/>
      <sheetName val="2.3.2"/>
      <sheetName val="2.3.3"/>
      <sheetName val="2.3.4"/>
      <sheetName val="2.3.5"/>
      <sheetName val="2.3.6"/>
      <sheetName val="2.3.7"/>
      <sheetName val="2.4.1"/>
      <sheetName val="2.4.2"/>
      <sheetName val="2.4.3"/>
      <sheetName val="2.4.3A"/>
      <sheetName val="2.4.4"/>
      <sheetName val="2.4.4A"/>
      <sheetName val="2.4.4B"/>
      <sheetName val="2.4.5"/>
      <sheetName val="2.4.6"/>
      <sheetName val="2.4.7"/>
      <sheetName val="2.4.8"/>
      <sheetName val="2.4.9"/>
      <sheetName val="2.5.1"/>
      <sheetName val="2.5.2"/>
      <sheetName val="2.5.3"/>
      <sheetName val="2.5.3A"/>
      <sheetName val="2.5.4"/>
      <sheetName val="2.5.4A"/>
      <sheetName val="2.5.5"/>
      <sheetName val="2.5.6"/>
      <sheetName val="2.5.7"/>
      <sheetName val="2.5.8"/>
      <sheetName val="2.5.9"/>
      <sheetName val="2.5.10"/>
      <sheetName val="2.5.11"/>
      <sheetName val="2.5.12"/>
      <sheetName val="2.5.13"/>
      <sheetName val="2.5.14"/>
      <sheetName val="2.5.15"/>
      <sheetName val="2.6.1"/>
      <sheetName val="2.6.2"/>
      <sheetName val="2.6.3"/>
      <sheetName val="2.6.4"/>
      <sheetName val="2.6.4A"/>
      <sheetName val="2.6.5"/>
      <sheetName val="2.6.6"/>
      <sheetName val="2.6.7"/>
      <sheetName val="2.6.7A"/>
      <sheetName val="2.6.7B"/>
      <sheetName val="2.6.8"/>
      <sheetName val="2.6.9"/>
      <sheetName val="2.6.10"/>
      <sheetName val="2.6.11"/>
      <sheetName val="2.6.12"/>
      <sheetName val="2.6.13"/>
      <sheetName val="2.6.14"/>
      <sheetName val="2.6.15"/>
      <sheetName val="2.6.16"/>
      <sheetName val="2.6.17"/>
      <sheetName val="2.6.18"/>
      <sheetName val="3.1.1"/>
      <sheetName val="3.2.1"/>
      <sheetName val="3.2.2"/>
      <sheetName val="3.2.3"/>
      <sheetName val="3.3.0)"/>
      <sheetName val="3.3.1"/>
      <sheetName val="3.3.2"/>
      <sheetName val="3.3.3"/>
      <sheetName val="3.3.4"/>
      <sheetName val="3.3.5"/>
      <sheetName val="3.3.5A"/>
      <sheetName val="3.3.6"/>
      <sheetName val="3.3.7"/>
      <sheetName val="3.3.8"/>
      <sheetName val="3.3.9"/>
      <sheetName val="3.3.10"/>
      <sheetName val="3.3.11"/>
      <sheetName val="3.3.12"/>
      <sheetName val="3.3.13"/>
      <sheetName val="3.3.14"/>
      <sheetName val="3.3.14A"/>
      <sheetName val="3.3.14B"/>
      <sheetName val="3.3.14C"/>
      <sheetName val="3.3.15"/>
      <sheetName val="3.3.16"/>
      <sheetName val="3.3.16A"/>
      <sheetName val="3.3.17"/>
      <sheetName val="3.3.17A"/>
      <sheetName val="3.3.17B"/>
      <sheetName val="3.3.17C"/>
      <sheetName val="3.3.17D"/>
      <sheetName val="3.3.17E"/>
      <sheetName val="3.3.18"/>
      <sheetName val="3.3.18A"/>
      <sheetName val="3.3.19"/>
      <sheetName val="3.3.20"/>
      <sheetName val="3.3.20A"/>
      <sheetName val="3.3.20B"/>
      <sheetName val="3.3.21"/>
      <sheetName val="3.3.21A"/>
      <sheetName val="3.3.22"/>
      <sheetName val="3.3.23"/>
      <sheetName val="3.3.23A"/>
      <sheetName val="3.3.24"/>
      <sheetName val="3.3.25"/>
      <sheetName val="3.3.26"/>
      <sheetName val="3.3.27"/>
      <sheetName val="3.3.28"/>
      <sheetName val="3.3.29"/>
      <sheetName val="3.3.30"/>
      <sheetName val="3.3.31"/>
      <sheetName val="3.3.31A"/>
      <sheetName val="3.3.32"/>
      <sheetName val="3.3.33"/>
      <sheetName val="3.3.34"/>
      <sheetName val="3.3.35"/>
      <sheetName val="3.3.36"/>
      <sheetName val="3.3.37"/>
      <sheetName val="3.3.38"/>
      <sheetName val="3.3.39"/>
      <sheetName val="3.3.40"/>
      <sheetName val="3.3.41"/>
      <sheetName val="3.3.42"/>
      <sheetName val="3.3.43"/>
      <sheetName val="3.3.44"/>
      <sheetName val="3.3.45"/>
      <sheetName val="3.3.46"/>
      <sheetName val="3.3.47"/>
      <sheetName val="3.3.48"/>
      <sheetName val="3.3.48A"/>
      <sheetName val="3.3.49"/>
      <sheetName val="3.3.50"/>
      <sheetName val="3.3.51"/>
      <sheetName val="3.3.52"/>
      <sheetName val="3.3.53"/>
      <sheetName val="3.3.54"/>
      <sheetName val="3.3.55"/>
      <sheetName val="3.3.56"/>
      <sheetName val="3.3.57"/>
      <sheetName val="3.4.1"/>
      <sheetName val="3.4.2"/>
      <sheetName val="3.4.3"/>
      <sheetName val="3.4.4"/>
      <sheetName val="3.4.5"/>
      <sheetName val="3.4.6"/>
      <sheetName val="3.5.1"/>
      <sheetName val="3.5.2"/>
      <sheetName val="3.5.3"/>
      <sheetName val="3.5.4"/>
      <sheetName val="3.5.5"/>
      <sheetName val="3.5.5A"/>
      <sheetName val="3.5.6"/>
      <sheetName val="3.5.7"/>
      <sheetName val="3.5.8"/>
      <sheetName val="3.5.9"/>
      <sheetName val="3.5.10"/>
      <sheetName val="3.5.11"/>
      <sheetName val="3.5.12"/>
      <sheetName val="3.5.13"/>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7.1"/>
      <sheetName val="3.7.2"/>
      <sheetName val="3.7.3A"/>
      <sheetName val="3.7.3B"/>
      <sheetName val="3.7.3C"/>
      <sheetName val="3.7.3D"/>
      <sheetName val="3.7.3E"/>
      <sheetName val="3.7.4"/>
      <sheetName val="3.7.5"/>
      <sheetName val="3.7.6"/>
      <sheetName val="3.7.7"/>
      <sheetName val="3.7.8"/>
      <sheetName val="3.7.9"/>
      <sheetName val="3.7.10"/>
      <sheetName val="3.7.11"/>
      <sheetName val="3.7.12"/>
      <sheetName val="3.7.12A"/>
      <sheetName val="3.7.13"/>
      <sheetName val="3.7.14"/>
      <sheetName val="3.7.15"/>
      <sheetName val="3.7.16"/>
      <sheetName val="3.7.17"/>
      <sheetName val="3.7.18"/>
      <sheetName val="3.7.19"/>
      <sheetName val="3.7.20"/>
      <sheetName val="3.7.21"/>
      <sheetName val="3.7.21A"/>
      <sheetName val="3.7.22"/>
      <sheetName val="3.7.23"/>
      <sheetName val="3.7.24"/>
      <sheetName val="3.7.25"/>
      <sheetName val="3.8.1"/>
      <sheetName val="3.8.2"/>
      <sheetName val="3.8.3"/>
      <sheetName val="3.8.4"/>
      <sheetName val="3.8.5"/>
      <sheetName val="3.8.6"/>
      <sheetName val="3.8.7"/>
      <sheetName val="3.8.8"/>
      <sheetName val="3.8.9"/>
      <sheetName val="3.8.10"/>
      <sheetName val="3.8.11"/>
      <sheetName val="3.8.12"/>
      <sheetName val="3.8.12A"/>
      <sheetName val="3.8.12B"/>
      <sheetName val="3.8.12C"/>
      <sheetName val="3.8.12D"/>
      <sheetName val="3.8.13"/>
      <sheetName val="3.8.14"/>
      <sheetName val="3.8.15"/>
      <sheetName val="3.8.16"/>
      <sheetName val="3.8.17"/>
      <sheetName val="3.8.18"/>
      <sheetName val="3.8.18A"/>
      <sheetName val="3.8.19"/>
      <sheetName val="3.8.20"/>
      <sheetName val="3.8.21"/>
      <sheetName val="3.8.22"/>
      <sheetName val="3.9.1"/>
      <sheetName val="3.9.2"/>
      <sheetName val="3.9.3"/>
      <sheetName val="3.9.4"/>
      <sheetName val="3.9.5"/>
      <sheetName val="3.9.6"/>
      <sheetName val="3.9.7"/>
      <sheetName val="3.9.8"/>
      <sheetName val="3.9.9"/>
      <sheetName val="3.9.10"/>
      <sheetName val="3.9.11"/>
      <sheetName val="3.10.1"/>
      <sheetName val="3.10.2"/>
      <sheetName val="3.10.3"/>
      <sheetName val="3.10.4"/>
      <sheetName val="3.10.5"/>
      <sheetName val="3.10.6"/>
      <sheetName val="3.10.7"/>
      <sheetName val="3.10.8"/>
      <sheetName val="3.11.1"/>
      <sheetName val="3.11.2"/>
      <sheetName val="3.11.3"/>
      <sheetName val="3.11.4"/>
      <sheetName val="3.11.5"/>
      <sheetName val="3.11.6"/>
      <sheetName val="3.11.7"/>
      <sheetName val="3.11.8"/>
      <sheetName val="3.11.9"/>
      <sheetName val="3.11.10"/>
      <sheetName val="3.11.11"/>
      <sheetName val="3.11.12"/>
      <sheetName val="3.11.13"/>
      <sheetName val="3.11.14"/>
      <sheetName val="3.11.14A"/>
      <sheetName val="3.11.15"/>
      <sheetName val="3.11.15A"/>
      <sheetName val="3.11.16"/>
      <sheetName val="3.11.17"/>
      <sheetName val="3.11.18"/>
      <sheetName val="3.11.19"/>
      <sheetName val="3.11.20"/>
      <sheetName val="3.11.21"/>
      <sheetName val="3.11.22"/>
      <sheetName val="3.11.23"/>
      <sheetName val="3.11.24"/>
      <sheetName val="3.11.25"/>
      <sheetName val="3.11.26"/>
      <sheetName val="3.11.27"/>
      <sheetName val="3.11.28"/>
      <sheetName val="3.11.28A"/>
      <sheetName val="3.11.28B"/>
      <sheetName val="3.11.28C"/>
      <sheetName val="3.11.29"/>
      <sheetName val="3.11.30"/>
      <sheetName val="3.11.31"/>
      <sheetName val="3.11.32"/>
      <sheetName val="3.11.33"/>
      <sheetName val="3.11.34"/>
      <sheetName val="3.11.35"/>
      <sheetName val="3.11.36"/>
      <sheetName val="3.11.37"/>
      <sheetName val="3.11.38"/>
      <sheetName val="3.12.1"/>
      <sheetName val="3.12.2"/>
      <sheetName val="3.13.1"/>
      <sheetName val="3.13.2"/>
      <sheetName val="3.13.3"/>
      <sheetName val="3.13.4"/>
      <sheetName val="3.13.5"/>
      <sheetName val="3.13.6"/>
      <sheetName val="3.13.7"/>
      <sheetName val="3.13.8"/>
      <sheetName val="3.13.9"/>
      <sheetName val="3.13.10"/>
      <sheetName val="3.13.11"/>
      <sheetName val="3.13.12"/>
      <sheetName val="3.13.13"/>
      <sheetName val="3.13.14"/>
      <sheetName val="3.13.15"/>
      <sheetName val="3.13.16"/>
      <sheetName val="3.13.17"/>
      <sheetName val="3.13.18"/>
      <sheetName val="3.13.19"/>
      <sheetName val="3.13.20A"/>
      <sheetName val="3.13.20B"/>
      <sheetName val="3.13.20C"/>
      <sheetName val="3.13.20D"/>
      <sheetName val="3.13.21"/>
      <sheetName val="3.13.22"/>
      <sheetName val="3.13.23"/>
      <sheetName val="3.13.24"/>
      <sheetName val="3.13.25"/>
      <sheetName val="3.13.25A"/>
      <sheetName val="3.13.26"/>
      <sheetName val="3.13.26A"/>
      <sheetName val="3.13.27"/>
      <sheetName val="3.13.28"/>
      <sheetName val="3.13.29"/>
      <sheetName val="3.13.30"/>
      <sheetName val="3.13.31A"/>
      <sheetName val="3.13.31B"/>
      <sheetName val="3.13.32"/>
      <sheetName val="3.13.33"/>
      <sheetName val="3.13.34"/>
      <sheetName val="3.13.35"/>
      <sheetName val="3.13.36"/>
      <sheetName val="3.13.37"/>
      <sheetName val="3.13.38"/>
      <sheetName val="3.13.39"/>
      <sheetName val="3.13.40"/>
      <sheetName val="3.13.41"/>
      <sheetName val="3.13.42"/>
      <sheetName val="3.13.43"/>
      <sheetName val="3.13.44"/>
      <sheetName val="3.13.45"/>
      <sheetName val="3.13.46"/>
      <sheetName val="3.13.47"/>
      <sheetName val="3.13.48"/>
      <sheetName val="3.13.49"/>
      <sheetName val="3.13.50"/>
      <sheetName val="3.13.51"/>
      <sheetName val="3.13.52"/>
      <sheetName val="3.13.53"/>
      <sheetName val="3.13.54"/>
      <sheetName val="3.13.55"/>
      <sheetName val="3.13.56"/>
      <sheetName val="3.13.57"/>
      <sheetName val="3.13.58"/>
      <sheetName val="3.13.59"/>
      <sheetName val="3.13.60"/>
      <sheetName val="3.13.61"/>
      <sheetName val="3.13.62"/>
      <sheetName val="3.13.63"/>
      <sheetName val="3.13.64"/>
      <sheetName val="3.13.65"/>
      <sheetName val="3.13.66"/>
      <sheetName val="3.13.67"/>
      <sheetName val="3.13.68"/>
      <sheetName val="3.13.69"/>
      <sheetName val="3.13.70"/>
      <sheetName val="3.13.71"/>
      <sheetName val="3.13.72"/>
      <sheetName val="3.13.73"/>
      <sheetName val="3.13.74"/>
      <sheetName val="3.13.75"/>
      <sheetName val="3.13.76"/>
      <sheetName val="3.13.77"/>
      <sheetName val="3.13.78"/>
      <sheetName val="3.13.79"/>
      <sheetName val="3.13.80"/>
      <sheetName val="3.13.81"/>
      <sheetName val="3.13.82"/>
      <sheetName val="3.13.83"/>
      <sheetName val="3.13.84"/>
      <sheetName val="3.13.85"/>
      <sheetName val="3.13.86"/>
      <sheetName val="3.13.87"/>
      <sheetName val="3.13.88"/>
      <sheetName val="3.13.89"/>
      <sheetName val="3.13.90"/>
      <sheetName val="3.13.91"/>
      <sheetName val="3.13.92"/>
      <sheetName val="3.13.93"/>
      <sheetName val="3.13.94"/>
      <sheetName val="3.13.95"/>
      <sheetName val="3.13.96"/>
      <sheetName val="3.13.97"/>
      <sheetName val="3.13.98"/>
      <sheetName val="3.13.99"/>
      <sheetName val="3.13.100"/>
      <sheetName val="3.13.104"/>
      <sheetName val="3.13.101"/>
      <sheetName val="3.13.102"/>
      <sheetName val="3.13.103"/>
      <sheetName val="3.13.105"/>
      <sheetName val="3.13.106"/>
      <sheetName val="3.13.107"/>
      <sheetName val="3.13.108"/>
      <sheetName val="3.13.109"/>
      <sheetName val="3.13.110"/>
      <sheetName val="3.13.111"/>
      <sheetName val="3.13.112"/>
      <sheetName val="3.13.113"/>
      <sheetName val="3.13.114"/>
      <sheetName val="3.13.115"/>
      <sheetName val="3.13.116"/>
      <sheetName val="3.13.117"/>
      <sheetName val="3.13.118"/>
      <sheetName val="3.13.119"/>
      <sheetName val="3.13.120"/>
      <sheetName val="3.13.121"/>
      <sheetName val="3.13.122"/>
      <sheetName val="3.13.123"/>
      <sheetName val="3.13.124"/>
      <sheetName val="3.13.125"/>
      <sheetName val="3.13.126"/>
      <sheetName val="3.13.127"/>
      <sheetName val="3.13.128"/>
      <sheetName val="3.13.129"/>
      <sheetName val="3.13.130"/>
      <sheetName val="3.13.131"/>
      <sheetName val="3.13.132"/>
      <sheetName val="3.13.133"/>
      <sheetName val="3.13.134"/>
      <sheetName val="3.13.135"/>
      <sheetName val="3.13.136"/>
      <sheetName val="3.13.137"/>
      <sheetName val="3.13.138"/>
      <sheetName val="3.13.139"/>
      <sheetName val="3.13.140"/>
      <sheetName val="3.13.141"/>
      <sheetName val="3.13.142"/>
      <sheetName val="3.13.143"/>
      <sheetName val="3.13.144"/>
      <sheetName val="3.13.145"/>
      <sheetName val="3.13.146"/>
      <sheetName val="3.13.147"/>
      <sheetName val="3.13.148"/>
      <sheetName val="3.13.149"/>
      <sheetName val="3.13.150"/>
      <sheetName val="3.14.1"/>
      <sheetName val="3.14.2"/>
      <sheetName val="3.14.3"/>
      <sheetName val="3.14.4"/>
      <sheetName val="3.14.5"/>
      <sheetName val="3.14.6"/>
      <sheetName val="3.14.7"/>
      <sheetName val="3.14.8"/>
      <sheetName val="3.14.9"/>
      <sheetName val="3.14.10"/>
      <sheetName val="3.14.11"/>
      <sheetName val="3.14.12"/>
      <sheetName val="3.14.13"/>
      <sheetName val="3.14.14"/>
      <sheetName val="3.14.15"/>
      <sheetName val="3.14.16"/>
      <sheetName val="3.14.17"/>
      <sheetName val="3.14.18"/>
      <sheetName val="3.14.19"/>
      <sheetName val="3.14.20"/>
      <sheetName val="3.14.21"/>
      <sheetName val="3.14.22"/>
      <sheetName val="3.14.23"/>
      <sheetName val="3.14.24"/>
      <sheetName val="3.15.1"/>
      <sheetName val="3.15.2"/>
      <sheetName val="3.15.3"/>
      <sheetName val="3.15.4"/>
      <sheetName val="3.16.1"/>
      <sheetName val="3.16.2"/>
      <sheetName val="3.16.3"/>
      <sheetName val="3.16.4"/>
      <sheetName val="3.16.5"/>
      <sheetName val="3.16.6"/>
      <sheetName val="3.16.7"/>
      <sheetName val="3.16.8"/>
      <sheetName val="3.16.9"/>
      <sheetName val="3.16.10"/>
      <sheetName val="3.16.11"/>
      <sheetName val="3.17.1"/>
      <sheetName val="3.17.2"/>
      <sheetName val="3.17.3"/>
      <sheetName val="3.17.4"/>
      <sheetName val="3.17.5"/>
      <sheetName val="3.17.6"/>
      <sheetName val="3.17.7"/>
      <sheetName val="3.17.8"/>
      <sheetName val="4.1.1"/>
      <sheetName val="4.1.1A"/>
      <sheetName val="4.1.2"/>
      <sheetName val="4.1.3"/>
      <sheetName val="4.1.4"/>
      <sheetName val="4.1.5"/>
      <sheetName val="4.1.6"/>
      <sheetName val="4.1.7"/>
      <sheetName val="4.1.8"/>
      <sheetName val="4.1.9"/>
      <sheetName val="4.1.9A"/>
      <sheetName val="4.1.10"/>
      <sheetName val="4.1.11"/>
      <sheetName val="4.1.12"/>
      <sheetName val="4.1.13"/>
      <sheetName val="4.1.14"/>
      <sheetName val="4.1.15"/>
      <sheetName val="4.1.16"/>
      <sheetName val="4.1.17"/>
      <sheetName val="4.1.18"/>
      <sheetName val="4.1.19"/>
      <sheetName val="4.1.20"/>
      <sheetName val="4.1.21"/>
      <sheetName val="4.1.21A"/>
      <sheetName val="4.1.22"/>
      <sheetName val="4.2.1"/>
      <sheetName val="4.2.2"/>
      <sheetName val="4.2.3"/>
      <sheetName val="4.2.4"/>
      <sheetName val="4.2.5"/>
      <sheetName val="4.2.5A"/>
      <sheetName val="4.2.6"/>
      <sheetName val="4.2.7"/>
      <sheetName val="4.2.8"/>
      <sheetName val="4.2.9"/>
      <sheetName val="4.2.10"/>
      <sheetName val="4.2.11"/>
      <sheetName val="4.2.12"/>
      <sheetName val="4.2.13"/>
      <sheetName val="4.3.1"/>
      <sheetName val="4.3.2"/>
      <sheetName val="4.3.3"/>
      <sheetName val="4.3.4"/>
      <sheetName val="4.3.5"/>
      <sheetName val="4.3.6"/>
      <sheetName val="4.3.7"/>
      <sheetName val="4.3.8"/>
      <sheetName val="4.3.9"/>
      <sheetName val="4.3.10"/>
      <sheetName val="4.3.11"/>
      <sheetName val="4.3.12"/>
      <sheetName val="4.3.12A"/>
      <sheetName val="4.3.12B"/>
      <sheetName val="4.3.12C"/>
      <sheetName val="4.3.13"/>
      <sheetName val="4.3.13A"/>
      <sheetName val="4.3.14"/>
      <sheetName val="4.3.15"/>
      <sheetName val="4.3.16"/>
      <sheetName val="4.3.17"/>
      <sheetName val="4.3.18"/>
      <sheetName val="4.3.19"/>
      <sheetName val="4.3.20"/>
      <sheetName val="4.3.21"/>
      <sheetName val="4.3.22"/>
      <sheetName val="4.3.23"/>
      <sheetName val="4.3.24"/>
      <sheetName val="4.3.25"/>
      <sheetName val="4.3.26"/>
      <sheetName val="4.3.27"/>
      <sheetName val="4.3.28"/>
      <sheetName val="4.3.29"/>
      <sheetName val="4.3.30"/>
      <sheetName val="4.4.1"/>
      <sheetName val="4.4.2"/>
      <sheetName val="4.4.3"/>
      <sheetName val="4.4.4"/>
      <sheetName val="4.5.1"/>
      <sheetName val="Reparación profundidad parcial"/>
      <sheetName val="Reparación profundidad total"/>
      <sheetName val="Reparación de Grietas"/>
      <sheetName val="Realce de Sumidero"/>
      <sheetName val="Realce Camaras+Tapa (2)"/>
      <sheetName val="TUB. 6&quot;"/>
      <sheetName val="TUB. 8&quot;"/>
      <sheetName val="Marca Vial Termoplástica"/>
      <sheetName val="4.5.2"/>
      <sheetName val="4.5.3"/>
      <sheetName val="4.5.4"/>
      <sheetName val="4.5.5"/>
      <sheetName val="4.5.6"/>
      <sheetName val="4.5.7"/>
      <sheetName val="4.5.8"/>
      <sheetName val="4.5.9"/>
      <sheetName val="4.5.10"/>
      <sheetName val="4.5.11"/>
      <sheetName val="4.5.12"/>
      <sheetName val="4.5.13"/>
      <sheetName val="4.5.14"/>
      <sheetName val="4.5.15"/>
      <sheetName val="4.5.16"/>
      <sheetName val="4.5.17"/>
      <sheetName val="4.5.18"/>
      <sheetName val="4.5.19"/>
      <sheetName val="4.5.20"/>
      <sheetName val="4.5.21"/>
      <sheetName val="4.5.22"/>
      <sheetName val="4.5.23"/>
      <sheetName val="5.1.1"/>
      <sheetName val="5.1.1A"/>
      <sheetName val="5.1.1B"/>
      <sheetName val="5.1.1C"/>
      <sheetName val="5.1.1D"/>
      <sheetName val="5.1.2"/>
      <sheetName val="5.1.2A"/>
      <sheetName val="5.1.2B"/>
      <sheetName val="5.1.2C"/>
      <sheetName val="5.1.2D"/>
      <sheetName val="5.1.3"/>
      <sheetName val="5.1.4"/>
      <sheetName val="5.1.5"/>
      <sheetName val="5.1.5A"/>
      <sheetName val="5.1.5B"/>
      <sheetName val="5.1.6"/>
      <sheetName val="5.1.7"/>
      <sheetName val="5.1.8"/>
      <sheetName val="5.1.8A"/>
      <sheetName val="5.1.8B"/>
      <sheetName val="5.1.9"/>
      <sheetName val="5.1.9A"/>
      <sheetName val="5.1.9B"/>
      <sheetName val="5.1.10"/>
      <sheetName val="5.1.10A"/>
      <sheetName val="5.1.10B"/>
      <sheetName val="5.1.10C"/>
      <sheetName val="5.1.10D"/>
      <sheetName val="5.1.11"/>
      <sheetName val="5.1.11A"/>
      <sheetName val="5.1.11B"/>
      <sheetName val="5.1.11C"/>
      <sheetName val="5.1.12"/>
      <sheetName val="5.1.13"/>
      <sheetName val="5.1.14"/>
      <sheetName val="5.1.15"/>
      <sheetName val="5.1.15A"/>
      <sheetName val="5.1.15B"/>
      <sheetName val="5.1.15C"/>
      <sheetName val="5.1.15D"/>
      <sheetName val="5.1.15E"/>
      <sheetName val="5.1.16"/>
      <sheetName val="5.1.17"/>
      <sheetName val="5.1.18"/>
      <sheetName val="5.1.19"/>
      <sheetName val="5.1.20"/>
      <sheetName val="5.1.21"/>
      <sheetName val="5.1.22"/>
      <sheetName val="5.1.23"/>
      <sheetName val="5.1.24"/>
      <sheetName val="5.1.25"/>
      <sheetName val="5.1.26"/>
      <sheetName val="5.1.27"/>
      <sheetName val="5.1.28"/>
      <sheetName val="5.2.1"/>
      <sheetName val="5.2.2"/>
      <sheetName val="5.2.3"/>
      <sheetName val="5.2.4"/>
      <sheetName val="5.2.5"/>
      <sheetName val="5.2.6"/>
      <sheetName val="Reemplazo de Losas (Reforzadas)"/>
      <sheetName val="5.2.7"/>
      <sheetName val="5.2.8"/>
      <sheetName val="5.2.9"/>
      <sheetName val="5.2.10"/>
      <sheetName val="5.2.11"/>
      <sheetName val="6.1"/>
      <sheetName val="6.2"/>
      <sheetName val="6.3"/>
      <sheetName val="6.4"/>
      <sheetName val="6.5"/>
      <sheetName val="6.5A"/>
      <sheetName val="6.5B"/>
      <sheetName val="6.5C"/>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5A"/>
      <sheetName val="6.26"/>
      <sheetName val="6.27"/>
      <sheetName val="6.28"/>
      <sheetName val="7.1.1"/>
      <sheetName val="7.1.1A"/>
      <sheetName val="7.1.2"/>
      <sheetName val="7.1.3"/>
      <sheetName val="7.2.1"/>
      <sheetName val="7.2.2"/>
      <sheetName val="7.2.3"/>
      <sheetName val="7.2.4"/>
      <sheetName val="7.3.1"/>
      <sheetName val="7.3.2"/>
      <sheetName val="7.3.3"/>
      <sheetName val="7.3.4"/>
      <sheetName val="7.3.5"/>
      <sheetName val="7.3.6"/>
      <sheetName val="7.3.6A"/>
      <sheetName val="7.3.7"/>
      <sheetName val="7.3.8"/>
      <sheetName val="7.3.9"/>
      <sheetName val="7.3.10"/>
      <sheetName val="7.3.11"/>
      <sheetName val="7.3.12"/>
      <sheetName val="7.3.13"/>
      <sheetName val="7.3.14"/>
      <sheetName val="7.3.14A"/>
      <sheetName val="7.3.14B"/>
      <sheetName val="7.3.15"/>
      <sheetName val="7.3.15A"/>
      <sheetName val="7.3.16"/>
      <sheetName val="7.3.17"/>
      <sheetName val="7.3.18"/>
      <sheetName val="7.3.18A"/>
      <sheetName val="7.3.19"/>
      <sheetName val="7.3.19A"/>
      <sheetName val="7.3.19B"/>
      <sheetName val="7.3.19C"/>
      <sheetName val="7.3.19D"/>
      <sheetName val="7.3.20"/>
      <sheetName val="7.3.21"/>
      <sheetName val="7.3.22"/>
      <sheetName val="7.3.22A"/>
      <sheetName val="7.3.22B"/>
      <sheetName val="7.3.22C"/>
      <sheetName val="7.3.22D"/>
      <sheetName val="7.3.22E"/>
      <sheetName val="7.3.23"/>
      <sheetName val="7.3.24"/>
      <sheetName val="7.3.25"/>
      <sheetName val="7.3.26"/>
      <sheetName val="7.3.27"/>
      <sheetName val="7.3.27A"/>
      <sheetName val="7.3.28"/>
      <sheetName val="7.3.29"/>
      <sheetName val="7.3.29A"/>
      <sheetName val="7.3.29B"/>
      <sheetName val="7.3.30"/>
      <sheetName val="7.3.31"/>
      <sheetName val="7.3.32"/>
      <sheetName val="7.3.33"/>
      <sheetName val="7.3.34"/>
      <sheetName val="7.3.35"/>
      <sheetName val="7.3.36"/>
      <sheetName val="7.3.36A"/>
      <sheetName val="7.3.37"/>
      <sheetName val="7.3.38"/>
      <sheetName val="7.3.38A"/>
      <sheetName val="7.3.38B"/>
      <sheetName val="7.3.38C"/>
      <sheetName val="7.3.39"/>
      <sheetName val="7.3.39A"/>
      <sheetName val="7.3.39B"/>
      <sheetName val="7.3.40"/>
      <sheetName val="7.3.40A"/>
      <sheetName val="7.3.40B"/>
      <sheetName val="7.3.41"/>
      <sheetName val="7.3.42"/>
      <sheetName val="7.3.43"/>
      <sheetName val="7.3.44"/>
      <sheetName val="7.3.45"/>
      <sheetName val="7.3.46"/>
      <sheetName val="7.3.47"/>
      <sheetName val="7.3.48"/>
      <sheetName val="7.3.49"/>
      <sheetName val="7.3.50"/>
      <sheetName val="7.3.51"/>
      <sheetName val="7.3.52"/>
      <sheetName val="7.3.53"/>
      <sheetName val="7.3.53A"/>
      <sheetName val="7.3.54"/>
      <sheetName val="7.3.55"/>
      <sheetName val="7.3.56"/>
      <sheetName val="7.3.57"/>
      <sheetName val="7.3.58"/>
      <sheetName val="7.3.59"/>
      <sheetName val="7.3.60"/>
      <sheetName val="7.3.61"/>
      <sheetName val="7.3.62"/>
      <sheetName val="7.3.63"/>
      <sheetName val="7.3.64"/>
      <sheetName val="7.3.65"/>
      <sheetName val="7.3.66"/>
      <sheetName val="7.3.67"/>
      <sheetName val="7.3.68"/>
      <sheetName val="7.3.69"/>
      <sheetName val="7.3.70"/>
      <sheetName val="7.3.71"/>
      <sheetName val="7.3.72"/>
      <sheetName val="7.3.73"/>
      <sheetName val="7.3.74"/>
      <sheetName val="7.4.1"/>
      <sheetName val="7.4.2"/>
      <sheetName val="7.4.3"/>
      <sheetName val="7.4.4"/>
      <sheetName val="7.4.5"/>
      <sheetName val="7.4.6"/>
      <sheetName val="7.4.7"/>
      <sheetName val="7.4.8"/>
      <sheetName val="7.4.9"/>
      <sheetName val="7.4.10"/>
      <sheetName val="7.4.10A"/>
      <sheetName val="7.4.10B"/>
      <sheetName val="7.4.10C"/>
      <sheetName val="7.4.10D"/>
      <sheetName val="7.4.11"/>
      <sheetName val="7.4.12"/>
      <sheetName val="7.4.13"/>
      <sheetName val="7.4.14"/>
      <sheetName val="7.4.15"/>
      <sheetName val="7.4.16"/>
      <sheetName val="7.4.17"/>
      <sheetName val="7.4.18"/>
      <sheetName val="7.4.18A"/>
      <sheetName val="7.4.18B"/>
      <sheetName val="7.4.19"/>
      <sheetName val="7.4.20"/>
      <sheetName val="7.4.21"/>
      <sheetName val="7.4.22"/>
      <sheetName val="7.4.23"/>
      <sheetName val="7.4.24"/>
      <sheetName val="7.4.25"/>
      <sheetName val="7.4.26"/>
      <sheetName val="7.4.27"/>
      <sheetName val="7.4.28"/>
      <sheetName val="7.4.29"/>
      <sheetName val="7.4.30"/>
      <sheetName val="7.4.31"/>
      <sheetName val="7.4.32"/>
      <sheetName val="7.4.33"/>
      <sheetName val="7.4.34"/>
      <sheetName val="7.4.35"/>
      <sheetName val="7.4.36"/>
      <sheetName val="7.4.37"/>
      <sheetName val="7.4.38"/>
      <sheetName val="7.4.39"/>
      <sheetName val="7.4.40"/>
      <sheetName val="7.4.41"/>
      <sheetName val="7.4.42"/>
      <sheetName val="7.4.43"/>
      <sheetName val="7.4.44"/>
      <sheetName val="7.4.45"/>
      <sheetName val="7.4.46"/>
      <sheetName val="7.4.47"/>
      <sheetName val="7.4.48"/>
      <sheetName val="7.4.49"/>
      <sheetName val="7.4.50"/>
      <sheetName val="7.4.51"/>
      <sheetName val="7.4.52"/>
      <sheetName val="7.4.53"/>
      <sheetName val="7.4.54"/>
      <sheetName val="7.4.55"/>
      <sheetName val="7.4.56"/>
      <sheetName val="7.4.57"/>
      <sheetName val="7.4.58"/>
      <sheetName val="7.4.59"/>
      <sheetName val="7.4.60"/>
      <sheetName val="7.4.61"/>
      <sheetName val="7.4.62"/>
      <sheetName val="7.4.63"/>
      <sheetName val="7.4.64"/>
      <sheetName val="7.4.65"/>
      <sheetName val="7.4.66"/>
      <sheetName val="7.4.67"/>
      <sheetName val="7.4.68"/>
      <sheetName val="7.4.69"/>
      <sheetName val="7.4.70"/>
      <sheetName val="7.4.71"/>
      <sheetName val="7.4.72"/>
      <sheetName val="7.4.73"/>
      <sheetName val="7.4.74"/>
      <sheetName val="7.4.75"/>
      <sheetName val="7.4.76"/>
      <sheetName val="7.4.77"/>
      <sheetName val="7.4.78"/>
      <sheetName val="7.4.79"/>
      <sheetName val="7.4.80"/>
      <sheetName val="7.4.81"/>
      <sheetName val="7.4.82"/>
      <sheetName val="7.4.83"/>
      <sheetName val="7.4.84"/>
      <sheetName val="7.4.85"/>
      <sheetName val="7.4.86"/>
      <sheetName val="7.4.87"/>
      <sheetName val="7.4.88"/>
      <sheetName val="7.4.89"/>
      <sheetName val="7.4.90"/>
      <sheetName val="7.4.91"/>
      <sheetName val="7.4.92"/>
      <sheetName val="7.4.93"/>
      <sheetName val="7.4.94"/>
      <sheetName val="7.4.95"/>
      <sheetName val="7.4.96"/>
      <sheetName val="7.4.97"/>
      <sheetName val="7.4.98"/>
      <sheetName val="7.4.99"/>
      <sheetName val="7.4.100"/>
      <sheetName val="7.4.101"/>
      <sheetName val="7.4.102"/>
      <sheetName val="7.4.103"/>
      <sheetName val="7.4.104"/>
      <sheetName val="7.4.105"/>
      <sheetName val="7.4.106"/>
      <sheetName val="7.4.107"/>
      <sheetName val="7.4.108"/>
      <sheetName val="7.4.109"/>
      <sheetName val="7.4.110"/>
      <sheetName val="7.4.111"/>
      <sheetName val="7.4.112"/>
      <sheetName val="7.4.113"/>
      <sheetName val="7.4.114"/>
      <sheetName val="7.4.115"/>
      <sheetName val="7.4.116"/>
      <sheetName val="7.4.117"/>
      <sheetName val="7.4.118"/>
      <sheetName val="7.4.119"/>
      <sheetName val="7.4.120"/>
      <sheetName val="7.4.121"/>
      <sheetName val="7.4.122"/>
      <sheetName val="7.4.123"/>
      <sheetName val="7.4.124"/>
      <sheetName val="7.4.125"/>
      <sheetName val="7.4.126"/>
      <sheetName val="7.4.127"/>
      <sheetName val="7.4.128"/>
      <sheetName val="7.4.128A"/>
      <sheetName val="7.4.128B"/>
      <sheetName val="7.4.129"/>
      <sheetName val="7.4.130"/>
      <sheetName val="7.4.131"/>
      <sheetName val="7.4.132"/>
      <sheetName val="7.4.132A"/>
      <sheetName val="7.4.132B"/>
      <sheetName val="7.4.133"/>
      <sheetName val="7.4.134"/>
      <sheetName val="7.4.135"/>
      <sheetName val="7.4.136"/>
      <sheetName val="7.4.137"/>
      <sheetName val="7.4.138"/>
      <sheetName val="7.4.139"/>
      <sheetName val="7.4.140"/>
      <sheetName val="7.4.141"/>
      <sheetName val="7.4.142"/>
      <sheetName val="7.4.142A"/>
      <sheetName val="7.4.142B"/>
      <sheetName val="7.4.143"/>
      <sheetName val="7.4.144"/>
      <sheetName val="7.4.145"/>
      <sheetName val="7.4.146"/>
      <sheetName val="7.4.147"/>
      <sheetName val="7.4.148"/>
      <sheetName val="7.4.149"/>
      <sheetName val="7.4.150"/>
      <sheetName val="7.4.151"/>
      <sheetName val="7.4.152"/>
      <sheetName val="7.4.153"/>
      <sheetName val="7.4.154"/>
      <sheetName val="7.4.155"/>
      <sheetName val="7.4.156"/>
      <sheetName val="7.4.157"/>
      <sheetName val="7.4.158"/>
      <sheetName val="7.4.159"/>
      <sheetName val="7.4.160"/>
      <sheetName val="7.4.161"/>
      <sheetName val="7.4.162"/>
      <sheetName val="7.4.163"/>
      <sheetName val="7.4.164"/>
      <sheetName val="7.4.165"/>
      <sheetName val="7.4.166"/>
      <sheetName val="7.4.167"/>
      <sheetName val="7.4.168"/>
      <sheetName val="7.4.169"/>
      <sheetName val="7.4.170"/>
      <sheetName val="7.5.1"/>
      <sheetName val="7.5.2"/>
      <sheetName val="7.5.3"/>
      <sheetName val="7.5.4"/>
      <sheetName val="7.5.5"/>
      <sheetName val="7.5.6"/>
      <sheetName val="7.5.7"/>
      <sheetName val="7.5.8"/>
      <sheetName val="7.5.9"/>
      <sheetName val="7.5.10"/>
      <sheetName val="7.5.11"/>
      <sheetName val="7.5.12"/>
      <sheetName val="7.5.13"/>
      <sheetName val="7.5.14"/>
      <sheetName val="7.5.15"/>
      <sheetName val="7.6.1"/>
      <sheetName val="7.6.2"/>
      <sheetName val="7.6.3"/>
      <sheetName val="7.6.4"/>
      <sheetName val="7.6.5"/>
      <sheetName val="7.6.6"/>
      <sheetName val="7.6.7"/>
      <sheetName val="7.6.8"/>
      <sheetName val="7.6.9"/>
      <sheetName val="7.7.1"/>
      <sheetName val="7.7.2"/>
      <sheetName val="7.7.3"/>
      <sheetName val="7.7.4"/>
      <sheetName val="7.7.5"/>
      <sheetName val="7.7.6"/>
      <sheetName val="7.7.7"/>
      <sheetName val="7.7.8"/>
      <sheetName val="7.7.9"/>
      <sheetName val="7.7.10"/>
      <sheetName val="7.7.11"/>
      <sheetName val="7.7.12"/>
      <sheetName val="7.7.13"/>
      <sheetName val="7.7.14"/>
      <sheetName val="7.7.15"/>
      <sheetName val="7.7.16"/>
      <sheetName val="7.7.16A"/>
      <sheetName val="7.7.16B"/>
      <sheetName val="7.7.16C"/>
      <sheetName val="7.7.17"/>
      <sheetName val="7.7.18"/>
      <sheetName val="7.7.18A"/>
      <sheetName val="7.7.19"/>
      <sheetName val="7.7.20"/>
      <sheetName val="7.7.21"/>
      <sheetName val="7.7.22"/>
      <sheetName val="7.7.23"/>
      <sheetName val="7.7.24"/>
      <sheetName val="7.7.25"/>
      <sheetName val="7.7.26"/>
      <sheetName val="7.7.27"/>
      <sheetName val="CAM. ESP ALC."/>
      <sheetName val="7.7.28"/>
      <sheetName val="7.7.29"/>
      <sheetName val="7.7.30"/>
      <sheetName val="7.7.31"/>
      <sheetName val="7.7.32"/>
      <sheetName val="7.7.33"/>
      <sheetName val="7.7.34"/>
      <sheetName val="7.8.1"/>
      <sheetName val="7.8.2"/>
      <sheetName val="7.8.3"/>
      <sheetName val="7.8.4"/>
      <sheetName val="7.8.5"/>
      <sheetName val="7.8.6"/>
      <sheetName val="7.8.7"/>
      <sheetName val="7.9.1"/>
      <sheetName val="7.9.2"/>
      <sheetName val="7.9.3"/>
      <sheetName val="7.9.4"/>
      <sheetName val="7.9.5"/>
      <sheetName val="7.9.6"/>
      <sheetName val="7.9.7"/>
      <sheetName val="7.9.8"/>
      <sheetName val="7.9.9"/>
      <sheetName val="7.9.10"/>
      <sheetName val="7.9.11"/>
      <sheetName val="7.9.12"/>
      <sheetName val="7.9.13"/>
      <sheetName val="7.9.14"/>
      <sheetName val="7.9.15"/>
      <sheetName val="7.9.16"/>
      <sheetName val="7.9.17"/>
      <sheetName val="7.9.18"/>
      <sheetName val="7.9.19"/>
      <sheetName val="7.9.20"/>
      <sheetName val="7.9.21"/>
      <sheetName val="7.9.22"/>
      <sheetName val="7.9.23"/>
      <sheetName val="7.9.24"/>
      <sheetName val="7.9.25"/>
      <sheetName val="7.9.26"/>
      <sheetName val="7.9.27"/>
      <sheetName val="7.9.28"/>
      <sheetName val="7.9.29"/>
      <sheetName val="7.9.30"/>
      <sheetName val="8.1.1"/>
      <sheetName val="8.1.2"/>
      <sheetName val="8.1.3"/>
      <sheetName val="8.1.4"/>
      <sheetName val="8.1.5"/>
      <sheetName val="8.1.6"/>
      <sheetName val="8.2.1"/>
      <sheetName val="8.2.2"/>
      <sheetName val="8.2.3"/>
      <sheetName val="8.3.1"/>
      <sheetName val="8.3.2"/>
      <sheetName val="8.3.3"/>
      <sheetName val="9.1.1"/>
      <sheetName val="9.1.2"/>
      <sheetName val="9.1.3"/>
      <sheetName val="9.1.4"/>
      <sheetName val="9.1.5"/>
      <sheetName val="9.1.6"/>
      <sheetName val="9.1.7"/>
      <sheetName val="9.1.8"/>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3.1"/>
      <sheetName val="9.3.2"/>
      <sheetName val="9.3.3"/>
      <sheetName val="9.3.4"/>
      <sheetName val="9.3.5"/>
      <sheetName val="9.3.6"/>
      <sheetName val="9.3.7"/>
      <sheetName val="9.3.8"/>
      <sheetName val="9.3.9"/>
      <sheetName val="9.3.10"/>
      <sheetName val="9.3.11"/>
      <sheetName val="9.3.12"/>
      <sheetName val="9.4.1"/>
      <sheetName val="9.4.2"/>
      <sheetName val="9.4.3"/>
      <sheetName val="9.4.4"/>
      <sheetName val="9.4.5"/>
      <sheetName val="9.4.6"/>
      <sheetName val="9.4.7"/>
      <sheetName val="9.4.8"/>
      <sheetName val="9.4.9"/>
      <sheetName val="9.4.10"/>
      <sheetName val="9.4.11"/>
      <sheetName val="9.4.12"/>
      <sheetName val="9.4.13"/>
      <sheetName val="9.4.14"/>
      <sheetName val="9.4.15"/>
      <sheetName val="9.4.16"/>
      <sheetName val="9.4.17"/>
      <sheetName val="9.4.18"/>
      <sheetName val="9.4.19"/>
      <sheetName val="9.4.20"/>
      <sheetName val="9.4.21"/>
      <sheetName val="9.4.22"/>
      <sheetName val="9.4.23"/>
      <sheetName val="9.4.24"/>
      <sheetName val="9.4.25"/>
      <sheetName val="9.5.1"/>
      <sheetName val="9.5.2"/>
      <sheetName val="9.5.3"/>
      <sheetName val="9.5.4"/>
      <sheetName val="9.5.5"/>
      <sheetName val="9.5.6"/>
      <sheetName val="9.5.7"/>
      <sheetName val="9.5.8"/>
      <sheetName val="9.5.9"/>
      <sheetName val="9.5.10"/>
      <sheetName val="9.5.11"/>
      <sheetName val="9.5.12"/>
      <sheetName val="9.5.13"/>
      <sheetName val="9.5.14"/>
      <sheetName val="9.5.15"/>
      <sheetName val="9.5.16"/>
      <sheetName val="9.5.17"/>
      <sheetName val="9.5.18"/>
      <sheetName val="9.5.19"/>
      <sheetName val="9.5.20"/>
      <sheetName val="9.5.21"/>
      <sheetName val="9.5.22"/>
      <sheetName val="9.5.23"/>
      <sheetName val="9.5.24"/>
      <sheetName val="9.5.25"/>
      <sheetName val="9.5.26"/>
      <sheetName val="9.5.27"/>
      <sheetName val="9.5.28"/>
      <sheetName val="9.5.29"/>
      <sheetName val="9.5.30"/>
      <sheetName val="9.5.31"/>
      <sheetName val="9.5.32"/>
      <sheetName val="9.5.33"/>
      <sheetName val="9.5.34"/>
      <sheetName val="9.5.35"/>
      <sheetName val="9.5.36"/>
      <sheetName val="9.5.37"/>
      <sheetName val="9.5.38"/>
      <sheetName val="9.5.39"/>
      <sheetName val="9.5.40"/>
      <sheetName val="9.5.41"/>
      <sheetName val="9.5.42"/>
      <sheetName val="9.5.43"/>
      <sheetName val="9.5.44"/>
      <sheetName val="9.5.45"/>
      <sheetName val="9.5.46"/>
      <sheetName val="9.5.47"/>
      <sheetName val="9.5.48"/>
      <sheetName val="9.5.49"/>
      <sheetName val="9.5.50"/>
      <sheetName val="9.5.51"/>
      <sheetName val="9.5.52"/>
      <sheetName val="9.5.53"/>
      <sheetName val="9.5.54"/>
      <sheetName val="9.5.55"/>
      <sheetName val="9.5.56"/>
      <sheetName val="9.5.57"/>
      <sheetName val="9.5.58"/>
      <sheetName val="9.5.59"/>
      <sheetName val="9.5.60"/>
      <sheetName val="9.5.61"/>
      <sheetName val="9.5.62"/>
      <sheetName val="9.5.63"/>
      <sheetName val="9.5.64"/>
      <sheetName val="9.5.65"/>
      <sheetName val="9.5.66"/>
      <sheetName val="9.5.67"/>
      <sheetName val="9.5.68"/>
      <sheetName val="9.5.69"/>
      <sheetName val="9.5.70"/>
      <sheetName val="9.5.71"/>
      <sheetName val="9.5.72"/>
      <sheetName val="9.5.73"/>
      <sheetName val="9.5.74"/>
      <sheetName val="9.5.75"/>
      <sheetName val="9.5.76"/>
      <sheetName val="9.5.77"/>
      <sheetName val="9.5.78"/>
      <sheetName val="9.5.79"/>
      <sheetName val="9.5.80"/>
      <sheetName val="9.5.81"/>
      <sheetName val="9.5.82"/>
      <sheetName val="9.5.83"/>
      <sheetName val="9.5.84"/>
      <sheetName val="9.5.85"/>
      <sheetName val="9.5.86"/>
      <sheetName val="9.5.87"/>
      <sheetName val="9.5.88"/>
      <sheetName val="9.5.89"/>
      <sheetName val="9.5.90"/>
      <sheetName val="9.5.91"/>
      <sheetName val="9.5.92"/>
      <sheetName val="9.6.1"/>
      <sheetName val="9.6.2"/>
      <sheetName val="9.6.3"/>
      <sheetName val="9.6.4"/>
      <sheetName val="9.6.5"/>
      <sheetName val="9.6.6"/>
      <sheetName val="9.6.7"/>
      <sheetName val="9.6.8"/>
      <sheetName val="9.7.1"/>
      <sheetName val="9.7.2"/>
      <sheetName val="9.7.3"/>
      <sheetName val="9.7.4"/>
      <sheetName val="9.7.5"/>
      <sheetName val="9.7.6"/>
      <sheetName val="9.8.1"/>
      <sheetName val="9.8.2"/>
      <sheetName val="9.8.3"/>
      <sheetName val="9.8.4"/>
      <sheetName val="9.8.5"/>
      <sheetName val="9.8.6"/>
      <sheetName val="9.8.7"/>
      <sheetName val="9.8.8"/>
      <sheetName val="9.8.9"/>
      <sheetName val="9.8.10"/>
      <sheetName val="9.8.11"/>
      <sheetName val="9.8.12"/>
      <sheetName val="9.8.13"/>
      <sheetName val="9.8.14"/>
      <sheetName val="9.8.15"/>
      <sheetName val="9.8.16"/>
      <sheetName val="9.8.17"/>
      <sheetName val="9.8.18"/>
      <sheetName val="9.8.19"/>
      <sheetName val="9.8.20"/>
      <sheetName val="9.8.21"/>
      <sheetName val="9.8.22"/>
      <sheetName val="9.8.23"/>
      <sheetName val="9.8.24"/>
      <sheetName val="9.8.25"/>
      <sheetName val="9.8.26"/>
      <sheetName val="9.9.1"/>
      <sheetName val="9.9.1A"/>
      <sheetName val="9.9.2"/>
      <sheetName val="9.9.2A"/>
      <sheetName val="9.9.2B"/>
      <sheetName val="9.9.3"/>
      <sheetName val="9.9.4"/>
      <sheetName val="9.9.5"/>
      <sheetName val="9.9.6"/>
      <sheetName val="9.9.7"/>
      <sheetName val="9.9.8"/>
      <sheetName val="9.9.9"/>
      <sheetName val="9.9.10"/>
      <sheetName val="9.9.11"/>
      <sheetName val="9.9.12"/>
      <sheetName val="9.9.13"/>
      <sheetName val="9.9.14"/>
      <sheetName val="9.9.15"/>
      <sheetName val="9.9.16"/>
      <sheetName val="9.9.17"/>
      <sheetName val="9.9.18"/>
      <sheetName val="9.9.19"/>
      <sheetName val="9.9.20"/>
      <sheetName val="9.9.21"/>
      <sheetName val="9.9.22"/>
      <sheetName val="9.9.23"/>
      <sheetName val="9.9.24"/>
      <sheetName val="9.9.25"/>
      <sheetName val="9.9.26"/>
      <sheetName val="9.9.27"/>
      <sheetName val="9.9.28"/>
      <sheetName val="9.9.29"/>
      <sheetName val="9.9.30"/>
      <sheetName val="9.9.31"/>
      <sheetName val="9.9.32"/>
      <sheetName val="9.9.33"/>
      <sheetName val="9.9.34"/>
      <sheetName val="9.9.35"/>
      <sheetName val="9.9.36"/>
      <sheetName val="9.9.36A"/>
      <sheetName val="9.9.36B"/>
      <sheetName val="9.9.37"/>
      <sheetName val="9.9.37A"/>
      <sheetName val="9.9.38"/>
      <sheetName val="9.9.39"/>
      <sheetName val="9.9.40"/>
      <sheetName val="9.9.41"/>
      <sheetName val="10.1.1"/>
      <sheetName val="10.1.2"/>
      <sheetName val="10.2.1"/>
      <sheetName val="10.3.1"/>
      <sheetName val="10.3.2"/>
      <sheetName val="10.4.1"/>
      <sheetName val="10.4.2"/>
      <sheetName val="10.5.1"/>
      <sheetName val="10.5.2"/>
      <sheetName val="10.5.3"/>
      <sheetName val="10.5.4"/>
      <sheetName val="10.6.1"/>
      <sheetName val="10.6.2"/>
      <sheetName val="10.6.3"/>
      <sheetName val="Linea Demarcación Acrilica"/>
      <sheetName val="con F.M. MetroCali"/>
      <sheetName val="MDC2"/>
      <sheetName val="EMULSIÓN"/>
      <sheetName val="BG"/>
      <sheetName val="VIAS CLL13"/>
      <sheetName val="PUENTE PEATONAL"/>
      <sheetName val="TUNEL PEATONAL "/>
      <sheetName val="COSTO M2 URB."/>
      <sheetName val="COSTO M2 PAIS."/>
      <sheetName val="COSTO M2 JARDIN"/>
      <sheetName val="COSTO ML CICLORUTA"/>
      <sheetName val="11.1"/>
      <sheetName val="11.2"/>
      <sheetName val="11.3"/>
      <sheetName val="11.4"/>
      <sheetName val="EMCALI"/>
      <sheetName val="PGS-G2"/>
      <sheetName val="PMA-G2"/>
      <sheetName val="PMT-G2"/>
      <sheetName val="PRESUPUESTO"/>
      <sheetName val="CICLOVIA"/>
      <sheetName val="R4"/>
      <sheetName val="Hoja1"/>
      <sheetName val="1.2.2A"/>
      <sheetName val="2.5.16"/>
      <sheetName val="3.3.58"/>
      <sheetName val="3.3.59"/>
      <sheetName val="3.3.60"/>
      <sheetName val="3.10.9"/>
      <sheetName val="3.10.10"/>
      <sheetName val="3.13.151"/>
      <sheetName val="7.3.36B"/>
      <sheetName val="7.4.1A"/>
      <sheetName val="7.4.1B"/>
      <sheetName val="7.4.1C"/>
      <sheetName val="7.4.1D"/>
      <sheetName val="7.4.1E"/>
      <sheetName val="7.4.1F"/>
      <sheetName val="7.4.1G"/>
      <sheetName val="7.4.1H"/>
      <sheetName val="7.4.12A"/>
      <sheetName val="7.4.13A"/>
      <sheetName val="7.4.14A"/>
      <sheetName val="7.4.108A"/>
      <sheetName val="7.4.109A"/>
      <sheetName val="7.4.158A"/>
      <sheetName val="7.4.158B"/>
      <sheetName val="7.7.17A"/>
      <sheetName val="7.7.17B"/>
      <sheetName val="9.5.4A"/>
      <sheetName val="9.5.4B"/>
      <sheetName val="9.5.7A"/>
      <sheetName val="9.5.11A"/>
      <sheetName val="9.5.36A"/>
      <sheetName val="9.5.36B"/>
      <sheetName val="9.6.3A"/>
      <sheetName val="9.6.3B"/>
      <sheetName val="9.7.3A"/>
      <sheetName val="9.9.12A"/>
    </sheetNames>
    <sheetDataSet>
      <sheetData sheetId="0"/>
      <sheetData sheetId="1"/>
      <sheetData sheetId="2"/>
      <sheetData sheetId="3"/>
      <sheetData sheetId="4">
        <row r="3">
          <cell r="O3">
            <v>781242</v>
          </cell>
        </row>
      </sheetData>
      <sheetData sheetId="5">
        <row r="3">
          <cell r="B3" t="str">
            <v>Obrero</v>
          </cell>
        </row>
        <row r="4">
          <cell r="B4" t="str">
            <v>Ayudante</v>
          </cell>
        </row>
        <row r="5">
          <cell r="B5" t="str">
            <v>Tubero</v>
          </cell>
        </row>
        <row r="6">
          <cell r="B6" t="str">
            <v>Ayudante Eléctrico</v>
          </cell>
        </row>
        <row r="7">
          <cell r="B7" t="str">
            <v>Secretaria</v>
          </cell>
        </row>
        <row r="8">
          <cell r="B8" t="str">
            <v>Motorista</v>
          </cell>
        </row>
        <row r="9">
          <cell r="B9" t="str">
            <v>Cadenero 2</v>
          </cell>
        </row>
        <row r="10">
          <cell r="B10" t="str">
            <v>Cadenero 1</v>
          </cell>
        </row>
        <row r="11">
          <cell r="B11" t="str">
            <v>Auxiliar Administrativo</v>
          </cell>
        </row>
        <row r="12">
          <cell r="B12" t="str">
            <v>Dibujante 2</v>
          </cell>
        </row>
        <row r="13">
          <cell r="B13" t="str">
            <v>Topografo Auxiliar</v>
          </cell>
        </row>
        <row r="14">
          <cell r="B14" t="str">
            <v>Oficial</v>
          </cell>
        </row>
        <row r="15">
          <cell r="B15" t="str">
            <v>Auxiiar de Ingeniería</v>
          </cell>
        </row>
        <row r="16">
          <cell r="B16" t="str">
            <v>Topografo</v>
          </cell>
        </row>
        <row r="17">
          <cell r="B17" t="str">
            <v>Dibujante 1</v>
          </cell>
        </row>
        <row r="18">
          <cell r="B18" t="str">
            <v>Administrador</v>
          </cell>
        </row>
        <row r="19">
          <cell r="B19" t="str">
            <v>Maestro</v>
          </cell>
        </row>
        <row r="20">
          <cell r="B20" t="str">
            <v>INGENIERO ELECTRICO</v>
          </cell>
        </row>
        <row r="21">
          <cell r="B21" t="str">
            <v>INGENIERO ELECTRONICO</v>
          </cell>
        </row>
        <row r="22">
          <cell r="B22" t="str">
            <v>INGENIERO ESPECIALISTA EN PLANEAMIENTO</v>
          </cell>
        </row>
        <row r="23">
          <cell r="B23" t="str">
            <v>Ingeniero Cat. 6</v>
          </cell>
        </row>
        <row r="24">
          <cell r="B24" t="str">
            <v>Ingeniero Cat. 5</v>
          </cell>
        </row>
        <row r="25">
          <cell r="B25" t="str">
            <v>Ingeniero Cat. 4</v>
          </cell>
        </row>
        <row r="26">
          <cell r="B26" t="str">
            <v>Ingeniero Cat. 3</v>
          </cell>
        </row>
        <row r="27">
          <cell r="B27" t="str">
            <v>Cuadrilla 1 Ayudante</v>
          </cell>
        </row>
        <row r="28">
          <cell r="B28" t="str">
            <v>Operario Compresor</v>
          </cell>
        </row>
        <row r="29">
          <cell r="B29" t="str">
            <v>Operario Maquinaria Pesada</v>
          </cell>
        </row>
        <row r="30">
          <cell r="B30" t="str">
            <v>Cuadrilla 1 Of. + 1 Ay.</v>
          </cell>
        </row>
        <row r="31">
          <cell r="B31" t="str">
            <v>Cuadrilla 1 Of. + 2 Ay.</v>
          </cell>
        </row>
        <row r="32">
          <cell r="B32" t="str">
            <v>Cuadrilla 1 Of. + 3 Ay.</v>
          </cell>
        </row>
        <row r="33">
          <cell r="B33" t="str">
            <v>Cuadrilla 1 Of. + 4 Ay.</v>
          </cell>
        </row>
        <row r="34">
          <cell r="B34" t="str">
            <v>Comisión de Topografía</v>
          </cell>
        </row>
        <row r="35">
          <cell r="B35" t="str">
            <v>Personal Manejo Tráfico (2 Obreros)</v>
          </cell>
        </row>
        <row r="36">
          <cell r="B36" t="str">
            <v>Cuadrilla electrica</v>
          </cell>
        </row>
        <row r="37">
          <cell r="B37" t="str">
            <v>Cuadrilla de desmontaje</v>
          </cell>
        </row>
      </sheetData>
      <sheetData sheetId="6"/>
      <sheetData sheetId="7"/>
      <sheetData sheetId="8"/>
      <sheetData sheetId="9"/>
      <sheetData sheetId="10"/>
      <sheetData sheetId="11"/>
      <sheetData sheetId="12"/>
      <sheetData sheetId="13"/>
      <sheetData sheetId="14"/>
      <sheetData sheetId="15">
        <row r="3">
          <cell r="C3" t="str">
            <v>EQUIPO</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Programacion"/>
      <sheetName val="Programacion (2)"/>
      <sheetName val="AIU"/>
      <sheetName val="Hoja2"/>
      <sheetName val="Hoja1"/>
    </sheetNames>
    <sheetDataSet>
      <sheetData sheetId="0">
        <row r="161">
          <cell r="G161">
            <v>214741589.25642857</v>
          </cell>
        </row>
      </sheetData>
      <sheetData sheetId="1"/>
      <sheetData sheetId="2"/>
      <sheetData sheetId="3"/>
      <sheetData sheetId="4"/>
      <sheetData sheetId="5"/>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s>
    <sheetDataSet>
      <sheetData sheetId="0" refreshError="1">
        <row r="48">
          <cell r="E48">
            <v>6</v>
          </cell>
        </row>
      </sheetData>
      <sheetData sheetId="1"/>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row r="10">
          <cell r="C10">
            <v>363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VrEqpBasica"/>
      <sheetName val="ModeloPresupuesto"/>
      <sheetName val="ACTA DE MODIFICACION  (2)"/>
      <sheetName val="PROGR_1"/>
      <sheetName val="PROGR_"/>
      <sheetName val="CRA.MODI"/>
      <sheetName val="Presup_Cancha"/>
      <sheetName val="1,01"/>
      <sheetName val="devdic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ow r="6">
          <cell r="A6" t="str">
            <v>UNIDAD ADMINISTRATIVA ESPECIAL DE LA AERONAUTICA CIVIL</v>
          </cell>
        </row>
      </sheetData>
      <sheetData sheetId="23" refreshError="1"/>
      <sheetData sheetId="24" refreshError="1"/>
      <sheetData sheetId="25" refreshError="1"/>
      <sheetData sheetId="2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 val="Resumen_APU"/>
      <sheetName val="SALARIOS"/>
      <sheetName val="ITEMS"/>
      <sheetName val="TARIFAS"/>
      <sheetName val="Indicadores"/>
    </sheetNames>
    <sheetDataSet>
      <sheetData sheetId="0" refreshError="1">
        <row r="74">
          <cell r="E74">
            <v>0.06</v>
          </cell>
        </row>
      </sheetData>
      <sheetData sheetId="1" refreshError="1"/>
      <sheetData sheetId="2" refreshError="1"/>
      <sheetData sheetId="3" refreshError="1"/>
      <sheetData sheetId="4" refreshError="1"/>
      <sheetData sheetId="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ARMENIA-CLUB_DE_TIRO"/>
      <sheetName val="INTERS_CIRCASIA1"/>
      <sheetName val="PUENTE_CIRCACIA1"/>
      <sheetName val="INTERS__CIRCASIA_2"/>
      <sheetName val="INTERS_SALENTO"/>
      <sheetName val="PTE_SALENTO"/>
      <sheetName val="INTERSEC_FILANDIA"/>
      <sheetName val="PTE_BOLILLOS"/>
      <sheetName val="PTE_BARROBLANCO"/>
      <sheetName val="PTE_BARBAS"/>
      <sheetName val="PTE__CLUB_DE_TIRO"/>
      <sheetName val="INTERS_C_DE_TIRO"/>
      <sheetName val="CONST_VARIANTE_SUR"/>
      <sheetName val="PTE__LA_CONDINA"/>
      <sheetName val="PTE_INTERS_ALTAGRACIA"/>
      <sheetName val="PTE_INTERS_ALCALA"/>
      <sheetName val="PTE__CONSOTA"/>
      <sheetName val="INTERS_CONSOTA"/>
      <sheetName val="INTERS_EL_POLLO"/>
      <sheetName val="PTE_EL_POLLO"/>
      <sheetName val="ARMENIA-CLUB_DE_TIRO_(2)"/>
      <sheetName val="Resumen_APU"/>
      <sheetName val="Resumen APU"/>
      <sheetName val="ARMENIA_CLUB DE TIRO"/>
      <sheetName val="Mes a Mes"/>
      <sheetName val="Indicadores"/>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cant_y_precios"/>
      <sheetName val="administracion_"/>
      <sheetName val="APU_EXPLOTACION"/>
      <sheetName val="APU_TRITURACION"/>
      <sheetName val="MR41_año_2002"/>
      <sheetName val="APU_EXPLANACION"/>
      <sheetName val="APU_FILTROS"/>
      <sheetName val="cant_y_precios_(2)"/>
      <sheetName val="ARMENIA-CLUB_DE_TIRO"/>
      <sheetName val="ARMENIA-CLUB DE TIRO"/>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PRESENTACION"/>
      <sheetName val="RESUMEN INICIAL "/>
      <sheetName val="RESUMEN "/>
      <sheetName val="PRESUPUESTO"/>
      <sheetName val="M.O"/>
      <sheetName val="CALCULO DE PRESTACIONES"/>
      <sheetName val="TABLA SALARIAL"/>
      <sheetName val="FACTOR MULTIPLICADOR"/>
      <sheetName val="1. PRELIMINARES"/>
      <sheetName val="2. DEMOLICIONES "/>
      <sheetName val="3. EXC Y LLENOS"/>
      <sheetName val="4. RETIRO Y CA"/>
      <sheetName val="5. CIMENTACION"/>
      <sheetName val="6. ESTRUCTURA"/>
      <sheetName val="7. MAMPOST"/>
      <sheetName val="8. PISOS"/>
      <sheetName val="9. ARQ REPE"/>
      <sheetName val="9. ARQ EST Y PIN"/>
      <sheetName val="9.ENCHAPE"/>
      <sheetName val="9.FACHADA"/>
      <sheetName val="9.8 MOBILIARIO"/>
      <sheetName val="9.CIELOS"/>
      <sheetName val="9.APR. SANIT"/>
      <sheetName val="12.OBRAS VIALES  "/>
      <sheetName val="13.OBRAS CONEXION"/>
      <sheetName val="14. SEÑALIZACION"/>
      <sheetName val="14. URBANISMO"/>
      <sheetName val="15. PAISAJISMO"/>
      <sheetName val="11. CUBIERTA"/>
      <sheetName val="21. SEMAFORIZACION"/>
      <sheetName val="MATERIALES "/>
      <sheetName val="SUBANALISIS "/>
      <sheetName val="EQUIPO"/>
      <sheetName val="TRANSPORTE"/>
      <sheetName val="PMT"/>
      <sheetName val="AIU"/>
      <sheetName val="INTERVENTORI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2">
          <cell r="C2" t="str">
            <v>CONTRATO No. 221 – 2020 – PR. 169 
“ESTUDIOS Y DISEÑOS DE ELEMENTOS DE INFRAESTRUCTURA DEL SETP - POPAYÁN: ESTACIÓN DE INTEGRACIÓN NORTE, ESTACIÓN DE INTEGRACIÓN OCCIDENTE, PARADERO CON ESPACIO PÚBLICO DEL SUR Y CONEXIONES VIALES ASOCIADAS, QUE PERMITIRÁN MEDIANTE LA INFRAESTRUCTURA ADECUADA LA INTERACCIÓN DE LOS DIFERENTES MODOS DE TRANSPORTE EN LA CIUDAD, EN PUNTOS ESTRATÉGICOS”</v>
          </cell>
          <cell r="H2" t="str">
            <v>MOVILIDAD FUTURA S.A.S
NIT 900323358-2
Carrera 5 No. 2 - 11
Popayán, Cauca
www.movilidadfutura.gov.co</v>
          </cell>
        </row>
      </sheetData>
      <sheetData sheetId="35"/>
      <sheetData sheetId="3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LIMINARES"/>
      <sheetName val="RESUMEN "/>
      <sheetName val="PRESUPUESTO"/>
      <sheetName val="1. PRELIMINARES -"/>
      <sheetName val="2. DEMOLICIONES "/>
      <sheetName val="2. DEMOLICIONES  -"/>
      <sheetName val="3. EXC Y LLENOS"/>
      <sheetName val="3. EXC Y LLENOS -"/>
      <sheetName val="4. RETIRO Y CA"/>
      <sheetName val="4. RETIRO Y CA -"/>
      <sheetName val="5. CIMENTACION"/>
      <sheetName val="6. ESTRUCTURA"/>
      <sheetName val="7. MAMPOST"/>
      <sheetName val="8. PISOS"/>
      <sheetName val="9.1 ARQ REPE"/>
      <sheetName val="9.2 ARQ EST Y PIN"/>
      <sheetName val="9.3 ENCHAPE"/>
      <sheetName val="9.4 FACHADA"/>
      <sheetName val="9.4 FACHADA -"/>
      <sheetName val="9.5 CIELOS"/>
      <sheetName val="9.5 CIELOS -"/>
      <sheetName val="9.6 PUERTAS"/>
      <sheetName val="9.7 VENTANERIA "/>
      <sheetName val="9.8 MOBILIARIO"/>
      <sheetName val="9.8 MOBILIARIO -"/>
      <sheetName val="9.9 APR. SANIT"/>
      <sheetName val="11. CUBIERTA"/>
      <sheetName val="12.OBRAS VIALES INTERNAS  "/>
      <sheetName val="13.OBRAS CONEXION"/>
      <sheetName val="14. SEÑALIZACION"/>
      <sheetName val="12.OBRAS VIALES INTERNAS   -"/>
      <sheetName val="13.OBRAS CONEXION -"/>
      <sheetName val="14. SEÑALIZACION -"/>
      <sheetName val="15. URBANISMO"/>
      <sheetName val="15. URBANISMO -"/>
      <sheetName val="16. PAISAJISMO"/>
      <sheetName val="16. PAISAJISMO -"/>
      <sheetName val="REDES HUMEDAS"/>
      <sheetName val="REDES HUMEDAS -"/>
      <sheetName val="SEMAFOROS"/>
      <sheetName val="SEMAFOROS -"/>
      <sheetName val="REDES SECAS"/>
      <sheetName val="MATERIALES "/>
      <sheetName val="INSUM"/>
      <sheetName val="EQUIPO"/>
      <sheetName val="TRANSPORTE"/>
      <sheetName val="M.O"/>
      <sheetName val="CALCULO DE PRESTACIONES"/>
      <sheetName val="TABLA SALARIAL"/>
    </sheetNames>
    <sheetDataSet>
      <sheetData sheetId="0" refreshError="1"/>
      <sheetData sheetId="1">
        <row r="65">
          <cell r="F65">
            <v>14406307640</v>
          </cell>
        </row>
      </sheetData>
      <sheetData sheetId="2">
        <row r="610">
          <cell r="H610">
            <v>10611671730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MT"/>
      <sheetName val="PAPSO"/>
      <sheetName val="INTERVENTORIA "/>
      <sheetName val="FACTOR MULTIPLICADOR"/>
    </sheetNames>
    <sheetDataSet>
      <sheetData sheetId="0">
        <row r="1">
          <cell r="B1" t="str">
            <v>CONTRATO No. 221 – 2020 – PR. 169 
“ESTUDIOS Y DISEÑOS DE ELEMENTOS DE INFRAESTRUCTURA DEL SETP - POPAYÁN: ESTACIÓN DE INTEGRACIÓN NORTE, ESTACIÓN DE INTEGRACIÓN OCCIDENTE, PARADERO CON ESPACIO PÚBLICO DEL SUR Y CONEXIONES VIALES ASOCIADAS, QUE PERMITIRÁN MEDIANTE LA INFRAESTRUCTURA ADECUADA LA INTERACCIÓN DE LOS DIFERENTES MODOS DE TRANSPORTE EN LA CIUDAD, EN PUNTOS ESTRATÉGICOS”</v>
          </cell>
          <cell r="G1" t="str">
            <v>MOVILIDAD FUTURA S.A.S
NIT 900323358-2
Carrera 5 No. 2 - 11
Popayán, Cauca
www.movilidadfutura.gov.co</v>
          </cell>
        </row>
      </sheetData>
      <sheetData sheetId="1">
        <row r="2">
          <cell r="C2" t="str">
            <v>CONTRATO No. 221 – 2020 – PR. 169 
“ESTUDIOS Y DISEÑOS DE ELEMENTOS DE INFRAESTRUCTURA DEL SETP - POPAYÁN: ESTACIÓN DE INTEGRACIÓN NORTE, ESTACIÓN DE INTEGRACIÓN OCCIDENTE, PARADERO CON ESPACIO PÚBLICO DEL SUR Y CONEXIONES VIALES ASOCIADAS, QUE PERMITIRÁN MEDIANTE LA INFRAESTRUCTURA ADECUADA LA INTERACCIÓN DE LOS DIFERENTES MODOS DE TRANSPORTE EN LA CIUDAD, EN PUNTOS ESTRATÉGICOS”</v>
          </cell>
        </row>
      </sheetData>
      <sheetData sheetId="2" refreshError="1"/>
      <sheetData sheetId="3"/>
      <sheetData sheetId="4"/>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PRESUPUESTO"/>
      <sheetName val="1. PRELIMINARES"/>
      <sheetName val="2. DEMOLICIONES "/>
      <sheetName val="3. EXC Y LLENOS"/>
      <sheetName val="4. RETIRO Y CA"/>
      <sheetName val="5. CIMENTACION"/>
      <sheetName val="6. ESTRUCTURA"/>
      <sheetName val="7. MAMPOST"/>
      <sheetName val="8. PISOS"/>
      <sheetName val="9.1 ARQ REPE"/>
      <sheetName val="9.2 ARQ EST Y PIN"/>
      <sheetName val="9.3 ENCHAPE"/>
      <sheetName val="9.4 FACHADA"/>
      <sheetName val="9.5 CIELOS"/>
      <sheetName val="9.6 PUERTAS"/>
      <sheetName val="9.8 MOBILIARIO"/>
      <sheetName val="9.9 APR. SANIT"/>
      <sheetName val="11. CUBIERTA"/>
      <sheetName val="12.OBRAS VIALES INTERNAS  "/>
      <sheetName val="13.OBRAS CONEXION"/>
      <sheetName val="14. SEÑALIZACION"/>
      <sheetName val="15. URBANISMO"/>
      <sheetName val="16. PAISAJISMO"/>
      <sheetName val="REDES HUMEDAS"/>
      <sheetName val="SEMAFOROS"/>
      <sheetName val="REDES SECAS"/>
      <sheetName val="INSUM"/>
      <sheetName val="MATERIALES "/>
      <sheetName val="EQUIPO"/>
      <sheetName val="TRANSPORTE"/>
      <sheetName val="M.O"/>
      <sheetName val="CALCULO DE PRESTACIONES"/>
      <sheetName val="TABLA SALARIAL"/>
    </sheetNames>
    <sheetDataSet>
      <sheetData sheetId="0">
        <row r="54">
          <cell r="F54">
            <v>6117486206.3750992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6">
          <cell r="K16">
            <v>2319411.7647058824</v>
          </cell>
        </row>
      </sheetData>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ELIMINARES"/>
      <sheetName val="RESUMEN "/>
      <sheetName val="PRESUPUESTO"/>
      <sheetName val="1. PRELIMINARES -"/>
      <sheetName val="2. DEMOLICIONES "/>
      <sheetName val="2. DEMOLICIONES  -"/>
      <sheetName val="3. EXC Y LLENOS"/>
      <sheetName val="3. EXC Y LLENOS -"/>
      <sheetName val="4. RETIRO Y CA"/>
      <sheetName val="4. RETIRO Y CA -"/>
      <sheetName val="5. CIMENTACION"/>
      <sheetName val="6. ESTRUCTURA"/>
      <sheetName val="7. MAMPOST"/>
      <sheetName val="8. PISOS"/>
      <sheetName val="9.1 ARQ REPE"/>
      <sheetName val="9.2 ARQ EST Y PIN"/>
      <sheetName val="9.3 ENCHAPE"/>
      <sheetName val="9.4 FACHADA"/>
      <sheetName val="9.4 FACHADA -"/>
      <sheetName val="9.5 CIELOS"/>
      <sheetName val="9.5 CIELOS -"/>
      <sheetName val="9.6 PUERTAS"/>
      <sheetName val="9.7 VENTANERIA "/>
      <sheetName val="9.8 MOBILIARIO"/>
      <sheetName val="9.8 MOBILIARIO -"/>
      <sheetName val="9.9 APR. SANIT"/>
      <sheetName val="11. CUBIERTA"/>
      <sheetName val="12.OBRAS VIALES INTERNAS  "/>
      <sheetName val="13.OBRAS CONEXION"/>
      <sheetName val="14. SEÑALIZACION"/>
      <sheetName val="12.OBRAS VIALES INTERNAS   -"/>
      <sheetName val="13.OBRAS CONEXION -"/>
      <sheetName val="14. SEÑALIZACION -"/>
      <sheetName val="15. URBANISMO"/>
      <sheetName val="15. URBANISMO -"/>
      <sheetName val="16. PAISAJISMO"/>
      <sheetName val="16. PAISAJISMO -"/>
      <sheetName val="REDES HUMEDAS"/>
      <sheetName val="REDES HUMEDAS -"/>
      <sheetName val="SEMAFOROS"/>
      <sheetName val="SEMAFOROS -"/>
      <sheetName val="REDES SECAS"/>
      <sheetName val="MATERIALES "/>
      <sheetName val="INSUM"/>
      <sheetName val="EQUIPO"/>
      <sheetName val="TRANSPORTE"/>
      <sheetName val="M.O"/>
      <sheetName val="CALCULO DE PRESTACIONES"/>
      <sheetName val="TABLA SALARIAL"/>
    </sheetNames>
    <sheetDataSet>
      <sheetData sheetId="0"/>
      <sheetData sheetId="1">
        <row r="65">
          <cell r="F65">
            <v>14486371956.799999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persons/person.xml><?xml version="1.0" encoding="utf-8"?>
<personList xmlns="http://schemas.microsoft.com/office/spreadsheetml/2018/threadedcomments" xmlns:x="http://schemas.openxmlformats.org/spreadsheetml/2006/main">
  <person displayName="Leonardo" id="{BB0363F7-C64E-41C6-A789-02FF8EE2A261}" userId="adecc0c0f7bca69b"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95"/>
  <sheetViews>
    <sheetView view="pageBreakPreview" topLeftCell="A52" zoomScale="80" zoomScaleNormal="60" zoomScaleSheetLayoutView="80" workbookViewId="0">
      <selection activeCell="I72" sqref="I72"/>
    </sheetView>
  </sheetViews>
  <sheetFormatPr baseColWidth="10" defaultRowHeight="15"/>
  <cols>
    <col min="1" max="1" width="30.42578125" customWidth="1"/>
    <col min="2" max="2" width="42.42578125" style="62" customWidth="1"/>
    <col min="7" max="7" width="16.28515625" bestFit="1" customWidth="1"/>
    <col min="8" max="8" width="20.140625" bestFit="1" customWidth="1"/>
    <col min="9" max="9" width="22.42578125" customWidth="1"/>
    <col min="10" max="10" width="17.42578125" bestFit="1" customWidth="1"/>
    <col min="257" max="257" width="21.5703125" customWidth="1"/>
    <col min="258" max="258" width="42.42578125" customWidth="1"/>
    <col min="263" max="263" width="13.28515625" customWidth="1"/>
    <col min="264" max="264" width="14.140625" bestFit="1" customWidth="1"/>
    <col min="265" max="265" width="22.42578125" customWidth="1"/>
    <col min="266" max="266" width="17.42578125" bestFit="1" customWidth="1"/>
    <col min="513" max="513" width="21.5703125" customWidth="1"/>
    <col min="514" max="514" width="42.42578125" customWidth="1"/>
    <col min="519" max="519" width="13.28515625" customWidth="1"/>
    <col min="520" max="520" width="14.140625" bestFit="1" customWidth="1"/>
    <col min="521" max="521" width="22.42578125" customWidth="1"/>
    <col min="522" max="522" width="17.42578125" bestFit="1" customWidth="1"/>
    <col min="769" max="769" width="21.5703125" customWidth="1"/>
    <col min="770" max="770" width="42.42578125" customWidth="1"/>
    <col min="775" max="775" width="13.28515625" customWidth="1"/>
    <col min="776" max="776" width="14.140625" bestFit="1" customWidth="1"/>
    <col min="777" max="777" width="22.42578125" customWidth="1"/>
    <col min="778" max="778" width="17.42578125" bestFit="1" customWidth="1"/>
    <col min="1025" max="1025" width="21.5703125" customWidth="1"/>
    <col min="1026" max="1026" width="42.42578125" customWidth="1"/>
    <col min="1031" max="1031" width="13.28515625" customWidth="1"/>
    <col min="1032" max="1032" width="14.140625" bestFit="1" customWidth="1"/>
    <col min="1033" max="1033" width="22.42578125" customWidth="1"/>
    <col min="1034" max="1034" width="17.42578125" bestFit="1" customWidth="1"/>
    <col min="1281" max="1281" width="21.5703125" customWidth="1"/>
    <col min="1282" max="1282" width="42.42578125" customWidth="1"/>
    <col min="1287" max="1287" width="13.28515625" customWidth="1"/>
    <col min="1288" max="1288" width="14.140625" bestFit="1" customWidth="1"/>
    <col min="1289" max="1289" width="22.42578125" customWidth="1"/>
    <col min="1290" max="1290" width="17.42578125" bestFit="1" customWidth="1"/>
    <col min="1537" max="1537" width="21.5703125" customWidth="1"/>
    <col min="1538" max="1538" width="42.42578125" customWidth="1"/>
    <col min="1543" max="1543" width="13.28515625" customWidth="1"/>
    <col min="1544" max="1544" width="14.140625" bestFit="1" customWidth="1"/>
    <col min="1545" max="1545" width="22.42578125" customWidth="1"/>
    <col min="1546" max="1546" width="17.42578125" bestFit="1" customWidth="1"/>
    <col min="1793" max="1793" width="21.5703125" customWidth="1"/>
    <col min="1794" max="1794" width="42.42578125" customWidth="1"/>
    <col min="1799" max="1799" width="13.28515625" customWidth="1"/>
    <col min="1800" max="1800" width="14.140625" bestFit="1" customWidth="1"/>
    <col min="1801" max="1801" width="22.42578125" customWidth="1"/>
    <col min="1802" max="1802" width="17.42578125" bestFit="1" customWidth="1"/>
    <col min="2049" max="2049" width="21.5703125" customWidth="1"/>
    <col min="2050" max="2050" width="42.42578125" customWidth="1"/>
    <col min="2055" max="2055" width="13.28515625" customWidth="1"/>
    <col min="2056" max="2056" width="14.140625" bestFit="1" customWidth="1"/>
    <col min="2057" max="2057" width="22.42578125" customWidth="1"/>
    <col min="2058" max="2058" width="17.42578125" bestFit="1" customWidth="1"/>
    <col min="2305" max="2305" width="21.5703125" customWidth="1"/>
    <col min="2306" max="2306" width="42.42578125" customWidth="1"/>
    <col min="2311" max="2311" width="13.28515625" customWidth="1"/>
    <col min="2312" max="2312" width="14.140625" bestFit="1" customWidth="1"/>
    <col min="2313" max="2313" width="22.42578125" customWidth="1"/>
    <col min="2314" max="2314" width="17.42578125" bestFit="1" customWidth="1"/>
    <col min="2561" max="2561" width="21.5703125" customWidth="1"/>
    <col min="2562" max="2562" width="42.42578125" customWidth="1"/>
    <col min="2567" max="2567" width="13.28515625" customWidth="1"/>
    <col min="2568" max="2568" width="14.140625" bestFit="1" customWidth="1"/>
    <col min="2569" max="2569" width="22.42578125" customWidth="1"/>
    <col min="2570" max="2570" width="17.42578125" bestFit="1" customWidth="1"/>
    <col min="2817" max="2817" width="21.5703125" customWidth="1"/>
    <col min="2818" max="2818" width="42.42578125" customWidth="1"/>
    <col min="2823" max="2823" width="13.28515625" customWidth="1"/>
    <col min="2824" max="2824" width="14.140625" bestFit="1" customWidth="1"/>
    <col min="2825" max="2825" width="22.42578125" customWidth="1"/>
    <col min="2826" max="2826" width="17.42578125" bestFit="1" customWidth="1"/>
    <col min="3073" max="3073" width="21.5703125" customWidth="1"/>
    <col min="3074" max="3074" width="42.42578125" customWidth="1"/>
    <col min="3079" max="3079" width="13.28515625" customWidth="1"/>
    <col min="3080" max="3080" width="14.140625" bestFit="1" customWidth="1"/>
    <col min="3081" max="3081" width="22.42578125" customWidth="1"/>
    <col min="3082" max="3082" width="17.42578125" bestFit="1" customWidth="1"/>
    <col min="3329" max="3329" width="21.5703125" customWidth="1"/>
    <col min="3330" max="3330" width="42.42578125" customWidth="1"/>
    <col min="3335" max="3335" width="13.28515625" customWidth="1"/>
    <col min="3336" max="3336" width="14.140625" bestFit="1" customWidth="1"/>
    <col min="3337" max="3337" width="22.42578125" customWidth="1"/>
    <col min="3338" max="3338" width="17.42578125" bestFit="1" customWidth="1"/>
    <col min="3585" max="3585" width="21.5703125" customWidth="1"/>
    <col min="3586" max="3586" width="42.42578125" customWidth="1"/>
    <col min="3591" max="3591" width="13.28515625" customWidth="1"/>
    <col min="3592" max="3592" width="14.140625" bestFit="1" customWidth="1"/>
    <col min="3593" max="3593" width="22.42578125" customWidth="1"/>
    <col min="3594" max="3594" width="17.42578125" bestFit="1" customWidth="1"/>
    <col min="3841" max="3841" width="21.5703125" customWidth="1"/>
    <col min="3842" max="3842" width="42.42578125" customWidth="1"/>
    <col min="3847" max="3847" width="13.28515625" customWidth="1"/>
    <col min="3848" max="3848" width="14.140625" bestFit="1" customWidth="1"/>
    <col min="3849" max="3849" width="22.42578125" customWidth="1"/>
    <col min="3850" max="3850" width="17.42578125" bestFit="1" customWidth="1"/>
    <col min="4097" max="4097" width="21.5703125" customWidth="1"/>
    <col min="4098" max="4098" width="42.42578125" customWidth="1"/>
    <col min="4103" max="4103" width="13.28515625" customWidth="1"/>
    <col min="4104" max="4104" width="14.140625" bestFit="1" customWidth="1"/>
    <col min="4105" max="4105" width="22.42578125" customWidth="1"/>
    <col min="4106" max="4106" width="17.42578125" bestFit="1" customWidth="1"/>
    <col min="4353" max="4353" width="21.5703125" customWidth="1"/>
    <col min="4354" max="4354" width="42.42578125" customWidth="1"/>
    <col min="4359" max="4359" width="13.28515625" customWidth="1"/>
    <col min="4360" max="4360" width="14.140625" bestFit="1" customWidth="1"/>
    <col min="4361" max="4361" width="22.42578125" customWidth="1"/>
    <col min="4362" max="4362" width="17.42578125" bestFit="1" customWidth="1"/>
    <col min="4609" max="4609" width="21.5703125" customWidth="1"/>
    <col min="4610" max="4610" width="42.42578125" customWidth="1"/>
    <col min="4615" max="4615" width="13.28515625" customWidth="1"/>
    <col min="4616" max="4616" width="14.140625" bestFit="1" customWidth="1"/>
    <col min="4617" max="4617" width="22.42578125" customWidth="1"/>
    <col min="4618" max="4618" width="17.42578125" bestFit="1" customWidth="1"/>
    <col min="4865" max="4865" width="21.5703125" customWidth="1"/>
    <col min="4866" max="4866" width="42.42578125" customWidth="1"/>
    <col min="4871" max="4871" width="13.28515625" customWidth="1"/>
    <col min="4872" max="4872" width="14.140625" bestFit="1" customWidth="1"/>
    <col min="4873" max="4873" width="22.42578125" customWidth="1"/>
    <col min="4874" max="4874" width="17.42578125" bestFit="1" customWidth="1"/>
    <col min="5121" max="5121" width="21.5703125" customWidth="1"/>
    <col min="5122" max="5122" width="42.42578125" customWidth="1"/>
    <col min="5127" max="5127" width="13.28515625" customWidth="1"/>
    <col min="5128" max="5128" width="14.140625" bestFit="1" customWidth="1"/>
    <col min="5129" max="5129" width="22.42578125" customWidth="1"/>
    <col min="5130" max="5130" width="17.42578125" bestFit="1" customWidth="1"/>
    <col min="5377" max="5377" width="21.5703125" customWidth="1"/>
    <col min="5378" max="5378" width="42.42578125" customWidth="1"/>
    <col min="5383" max="5383" width="13.28515625" customWidth="1"/>
    <col min="5384" max="5384" width="14.140625" bestFit="1" customWidth="1"/>
    <col min="5385" max="5385" width="22.42578125" customWidth="1"/>
    <col min="5386" max="5386" width="17.42578125" bestFit="1" customWidth="1"/>
    <col min="5633" max="5633" width="21.5703125" customWidth="1"/>
    <col min="5634" max="5634" width="42.42578125" customWidth="1"/>
    <col min="5639" max="5639" width="13.28515625" customWidth="1"/>
    <col min="5640" max="5640" width="14.140625" bestFit="1" customWidth="1"/>
    <col min="5641" max="5641" width="22.42578125" customWidth="1"/>
    <col min="5642" max="5642" width="17.42578125" bestFit="1" customWidth="1"/>
    <col min="5889" max="5889" width="21.5703125" customWidth="1"/>
    <col min="5890" max="5890" width="42.42578125" customWidth="1"/>
    <col min="5895" max="5895" width="13.28515625" customWidth="1"/>
    <col min="5896" max="5896" width="14.140625" bestFit="1" customWidth="1"/>
    <col min="5897" max="5897" width="22.42578125" customWidth="1"/>
    <col min="5898" max="5898" width="17.42578125" bestFit="1" customWidth="1"/>
    <col min="6145" max="6145" width="21.5703125" customWidth="1"/>
    <col min="6146" max="6146" width="42.42578125" customWidth="1"/>
    <col min="6151" max="6151" width="13.28515625" customWidth="1"/>
    <col min="6152" max="6152" width="14.140625" bestFit="1" customWidth="1"/>
    <col min="6153" max="6153" width="22.42578125" customWidth="1"/>
    <col min="6154" max="6154" width="17.42578125" bestFit="1" customWidth="1"/>
    <col min="6401" max="6401" width="21.5703125" customWidth="1"/>
    <col min="6402" max="6402" width="42.42578125" customWidth="1"/>
    <col min="6407" max="6407" width="13.28515625" customWidth="1"/>
    <col min="6408" max="6408" width="14.140625" bestFit="1" customWidth="1"/>
    <col min="6409" max="6409" width="22.42578125" customWidth="1"/>
    <col min="6410" max="6410" width="17.42578125" bestFit="1" customWidth="1"/>
    <col min="6657" max="6657" width="21.5703125" customWidth="1"/>
    <col min="6658" max="6658" width="42.42578125" customWidth="1"/>
    <col min="6663" max="6663" width="13.28515625" customWidth="1"/>
    <col min="6664" max="6664" width="14.140625" bestFit="1" customWidth="1"/>
    <col min="6665" max="6665" width="22.42578125" customWidth="1"/>
    <col min="6666" max="6666" width="17.42578125" bestFit="1" customWidth="1"/>
    <col min="6913" max="6913" width="21.5703125" customWidth="1"/>
    <col min="6914" max="6914" width="42.42578125" customWidth="1"/>
    <col min="6919" max="6919" width="13.28515625" customWidth="1"/>
    <col min="6920" max="6920" width="14.140625" bestFit="1" customWidth="1"/>
    <col min="6921" max="6921" width="22.42578125" customWidth="1"/>
    <col min="6922" max="6922" width="17.42578125" bestFit="1" customWidth="1"/>
    <col min="7169" max="7169" width="21.5703125" customWidth="1"/>
    <col min="7170" max="7170" width="42.42578125" customWidth="1"/>
    <col min="7175" max="7175" width="13.28515625" customWidth="1"/>
    <col min="7176" max="7176" width="14.140625" bestFit="1" customWidth="1"/>
    <col min="7177" max="7177" width="22.42578125" customWidth="1"/>
    <col min="7178" max="7178" width="17.42578125" bestFit="1" customWidth="1"/>
    <col min="7425" max="7425" width="21.5703125" customWidth="1"/>
    <col min="7426" max="7426" width="42.42578125" customWidth="1"/>
    <col min="7431" max="7431" width="13.28515625" customWidth="1"/>
    <col min="7432" max="7432" width="14.140625" bestFit="1" customWidth="1"/>
    <col min="7433" max="7433" width="22.42578125" customWidth="1"/>
    <col min="7434" max="7434" width="17.42578125" bestFit="1" customWidth="1"/>
    <col min="7681" max="7681" width="21.5703125" customWidth="1"/>
    <col min="7682" max="7682" width="42.42578125" customWidth="1"/>
    <col min="7687" max="7687" width="13.28515625" customWidth="1"/>
    <col min="7688" max="7688" width="14.140625" bestFit="1" customWidth="1"/>
    <col min="7689" max="7689" width="22.42578125" customWidth="1"/>
    <col min="7690" max="7690" width="17.42578125" bestFit="1" customWidth="1"/>
    <col min="7937" max="7937" width="21.5703125" customWidth="1"/>
    <col min="7938" max="7938" width="42.42578125" customWidth="1"/>
    <col min="7943" max="7943" width="13.28515625" customWidth="1"/>
    <col min="7944" max="7944" width="14.140625" bestFit="1" customWidth="1"/>
    <col min="7945" max="7945" width="22.42578125" customWidth="1"/>
    <col min="7946" max="7946" width="17.42578125" bestFit="1" customWidth="1"/>
    <col min="8193" max="8193" width="21.5703125" customWidth="1"/>
    <col min="8194" max="8194" width="42.42578125" customWidth="1"/>
    <col min="8199" max="8199" width="13.28515625" customWidth="1"/>
    <col min="8200" max="8200" width="14.140625" bestFit="1" customWidth="1"/>
    <col min="8201" max="8201" width="22.42578125" customWidth="1"/>
    <col min="8202" max="8202" width="17.42578125" bestFit="1" customWidth="1"/>
    <col min="8449" max="8449" width="21.5703125" customWidth="1"/>
    <col min="8450" max="8450" width="42.42578125" customWidth="1"/>
    <col min="8455" max="8455" width="13.28515625" customWidth="1"/>
    <col min="8456" max="8456" width="14.140625" bestFit="1" customWidth="1"/>
    <col min="8457" max="8457" width="22.42578125" customWidth="1"/>
    <col min="8458" max="8458" width="17.42578125" bestFit="1" customWidth="1"/>
    <col min="8705" max="8705" width="21.5703125" customWidth="1"/>
    <col min="8706" max="8706" width="42.42578125" customWidth="1"/>
    <col min="8711" max="8711" width="13.28515625" customWidth="1"/>
    <col min="8712" max="8712" width="14.140625" bestFit="1" customWidth="1"/>
    <col min="8713" max="8713" width="22.42578125" customWidth="1"/>
    <col min="8714" max="8714" width="17.42578125" bestFit="1" customWidth="1"/>
    <col min="8961" max="8961" width="21.5703125" customWidth="1"/>
    <col min="8962" max="8962" width="42.42578125" customWidth="1"/>
    <col min="8967" max="8967" width="13.28515625" customWidth="1"/>
    <col min="8968" max="8968" width="14.140625" bestFit="1" customWidth="1"/>
    <col min="8969" max="8969" width="22.42578125" customWidth="1"/>
    <col min="8970" max="8970" width="17.42578125" bestFit="1" customWidth="1"/>
    <col min="9217" max="9217" width="21.5703125" customWidth="1"/>
    <col min="9218" max="9218" width="42.42578125" customWidth="1"/>
    <col min="9223" max="9223" width="13.28515625" customWidth="1"/>
    <col min="9224" max="9224" width="14.140625" bestFit="1" customWidth="1"/>
    <col min="9225" max="9225" width="22.42578125" customWidth="1"/>
    <col min="9226" max="9226" width="17.42578125" bestFit="1" customWidth="1"/>
    <col min="9473" max="9473" width="21.5703125" customWidth="1"/>
    <col min="9474" max="9474" width="42.42578125" customWidth="1"/>
    <col min="9479" max="9479" width="13.28515625" customWidth="1"/>
    <col min="9480" max="9480" width="14.140625" bestFit="1" customWidth="1"/>
    <col min="9481" max="9481" width="22.42578125" customWidth="1"/>
    <col min="9482" max="9482" width="17.42578125" bestFit="1" customWidth="1"/>
    <col min="9729" max="9729" width="21.5703125" customWidth="1"/>
    <col min="9730" max="9730" width="42.42578125" customWidth="1"/>
    <col min="9735" max="9735" width="13.28515625" customWidth="1"/>
    <col min="9736" max="9736" width="14.140625" bestFit="1" customWidth="1"/>
    <col min="9737" max="9737" width="22.42578125" customWidth="1"/>
    <col min="9738" max="9738" width="17.42578125" bestFit="1" customWidth="1"/>
    <col min="9985" max="9985" width="21.5703125" customWidth="1"/>
    <col min="9986" max="9986" width="42.42578125" customWidth="1"/>
    <col min="9991" max="9991" width="13.28515625" customWidth="1"/>
    <col min="9992" max="9992" width="14.140625" bestFit="1" customWidth="1"/>
    <col min="9993" max="9993" width="22.42578125" customWidth="1"/>
    <col min="9994" max="9994" width="17.42578125" bestFit="1" customWidth="1"/>
    <col min="10241" max="10241" width="21.5703125" customWidth="1"/>
    <col min="10242" max="10242" width="42.42578125" customWidth="1"/>
    <col min="10247" max="10247" width="13.28515625" customWidth="1"/>
    <col min="10248" max="10248" width="14.140625" bestFit="1" customWidth="1"/>
    <col min="10249" max="10249" width="22.42578125" customWidth="1"/>
    <col min="10250" max="10250" width="17.42578125" bestFit="1" customWidth="1"/>
    <col min="10497" max="10497" width="21.5703125" customWidth="1"/>
    <col min="10498" max="10498" width="42.42578125" customWidth="1"/>
    <col min="10503" max="10503" width="13.28515625" customWidth="1"/>
    <col min="10504" max="10504" width="14.140625" bestFit="1" customWidth="1"/>
    <col min="10505" max="10505" width="22.42578125" customWidth="1"/>
    <col min="10506" max="10506" width="17.42578125" bestFit="1" customWidth="1"/>
    <col min="10753" max="10753" width="21.5703125" customWidth="1"/>
    <col min="10754" max="10754" width="42.42578125" customWidth="1"/>
    <col min="10759" max="10759" width="13.28515625" customWidth="1"/>
    <col min="10760" max="10760" width="14.140625" bestFit="1" customWidth="1"/>
    <col min="10761" max="10761" width="22.42578125" customWidth="1"/>
    <col min="10762" max="10762" width="17.42578125" bestFit="1" customWidth="1"/>
    <col min="11009" max="11009" width="21.5703125" customWidth="1"/>
    <col min="11010" max="11010" width="42.42578125" customWidth="1"/>
    <col min="11015" max="11015" width="13.28515625" customWidth="1"/>
    <col min="11016" max="11016" width="14.140625" bestFit="1" customWidth="1"/>
    <col min="11017" max="11017" width="22.42578125" customWidth="1"/>
    <col min="11018" max="11018" width="17.42578125" bestFit="1" customWidth="1"/>
    <col min="11265" max="11265" width="21.5703125" customWidth="1"/>
    <col min="11266" max="11266" width="42.42578125" customWidth="1"/>
    <col min="11271" max="11271" width="13.28515625" customWidth="1"/>
    <col min="11272" max="11272" width="14.140625" bestFit="1" customWidth="1"/>
    <col min="11273" max="11273" width="22.42578125" customWidth="1"/>
    <col min="11274" max="11274" width="17.42578125" bestFit="1" customWidth="1"/>
    <col min="11521" max="11521" width="21.5703125" customWidth="1"/>
    <col min="11522" max="11522" width="42.42578125" customWidth="1"/>
    <col min="11527" max="11527" width="13.28515625" customWidth="1"/>
    <col min="11528" max="11528" width="14.140625" bestFit="1" customWidth="1"/>
    <col min="11529" max="11529" width="22.42578125" customWidth="1"/>
    <col min="11530" max="11530" width="17.42578125" bestFit="1" customWidth="1"/>
    <col min="11777" max="11777" width="21.5703125" customWidth="1"/>
    <col min="11778" max="11778" width="42.42578125" customWidth="1"/>
    <col min="11783" max="11783" width="13.28515625" customWidth="1"/>
    <col min="11784" max="11784" width="14.140625" bestFit="1" customWidth="1"/>
    <col min="11785" max="11785" width="22.42578125" customWidth="1"/>
    <col min="11786" max="11786" width="17.42578125" bestFit="1" customWidth="1"/>
    <col min="12033" max="12033" width="21.5703125" customWidth="1"/>
    <col min="12034" max="12034" width="42.42578125" customWidth="1"/>
    <col min="12039" max="12039" width="13.28515625" customWidth="1"/>
    <col min="12040" max="12040" width="14.140625" bestFit="1" customWidth="1"/>
    <col min="12041" max="12041" width="22.42578125" customWidth="1"/>
    <col min="12042" max="12042" width="17.42578125" bestFit="1" customWidth="1"/>
    <col min="12289" max="12289" width="21.5703125" customWidth="1"/>
    <col min="12290" max="12290" width="42.42578125" customWidth="1"/>
    <col min="12295" max="12295" width="13.28515625" customWidth="1"/>
    <col min="12296" max="12296" width="14.140625" bestFit="1" customWidth="1"/>
    <col min="12297" max="12297" width="22.42578125" customWidth="1"/>
    <col min="12298" max="12298" width="17.42578125" bestFit="1" customWidth="1"/>
    <col min="12545" max="12545" width="21.5703125" customWidth="1"/>
    <col min="12546" max="12546" width="42.42578125" customWidth="1"/>
    <col min="12551" max="12551" width="13.28515625" customWidth="1"/>
    <col min="12552" max="12552" width="14.140625" bestFit="1" customWidth="1"/>
    <col min="12553" max="12553" width="22.42578125" customWidth="1"/>
    <col min="12554" max="12554" width="17.42578125" bestFit="1" customWidth="1"/>
    <col min="12801" max="12801" width="21.5703125" customWidth="1"/>
    <col min="12802" max="12802" width="42.42578125" customWidth="1"/>
    <col min="12807" max="12807" width="13.28515625" customWidth="1"/>
    <col min="12808" max="12808" width="14.140625" bestFit="1" customWidth="1"/>
    <col min="12809" max="12809" width="22.42578125" customWidth="1"/>
    <col min="12810" max="12810" width="17.42578125" bestFit="1" customWidth="1"/>
    <col min="13057" max="13057" width="21.5703125" customWidth="1"/>
    <col min="13058" max="13058" width="42.42578125" customWidth="1"/>
    <col min="13063" max="13063" width="13.28515625" customWidth="1"/>
    <col min="13064" max="13064" width="14.140625" bestFit="1" customWidth="1"/>
    <col min="13065" max="13065" width="22.42578125" customWidth="1"/>
    <col min="13066" max="13066" width="17.42578125" bestFit="1" customWidth="1"/>
    <col min="13313" max="13313" width="21.5703125" customWidth="1"/>
    <col min="13314" max="13314" width="42.42578125" customWidth="1"/>
    <col min="13319" max="13319" width="13.28515625" customWidth="1"/>
    <col min="13320" max="13320" width="14.140625" bestFit="1" customWidth="1"/>
    <col min="13321" max="13321" width="22.42578125" customWidth="1"/>
    <col min="13322" max="13322" width="17.42578125" bestFit="1" customWidth="1"/>
    <col min="13569" max="13569" width="21.5703125" customWidth="1"/>
    <col min="13570" max="13570" width="42.42578125" customWidth="1"/>
    <col min="13575" max="13575" width="13.28515625" customWidth="1"/>
    <col min="13576" max="13576" width="14.140625" bestFit="1" customWidth="1"/>
    <col min="13577" max="13577" width="22.42578125" customWidth="1"/>
    <col min="13578" max="13578" width="17.42578125" bestFit="1" customWidth="1"/>
    <col min="13825" max="13825" width="21.5703125" customWidth="1"/>
    <col min="13826" max="13826" width="42.42578125" customWidth="1"/>
    <col min="13831" max="13831" width="13.28515625" customWidth="1"/>
    <col min="13832" max="13832" width="14.140625" bestFit="1" customWidth="1"/>
    <col min="13833" max="13833" width="22.42578125" customWidth="1"/>
    <col min="13834" max="13834" width="17.42578125" bestFit="1" customWidth="1"/>
    <col min="14081" max="14081" width="21.5703125" customWidth="1"/>
    <col min="14082" max="14082" width="42.42578125" customWidth="1"/>
    <col min="14087" max="14087" width="13.28515625" customWidth="1"/>
    <col min="14088" max="14088" width="14.140625" bestFit="1" customWidth="1"/>
    <col min="14089" max="14089" width="22.42578125" customWidth="1"/>
    <col min="14090" max="14090" width="17.42578125" bestFit="1" customWidth="1"/>
    <col min="14337" max="14337" width="21.5703125" customWidth="1"/>
    <col min="14338" max="14338" width="42.42578125" customWidth="1"/>
    <col min="14343" max="14343" width="13.28515625" customWidth="1"/>
    <col min="14344" max="14344" width="14.140625" bestFit="1" customWidth="1"/>
    <col min="14345" max="14345" width="22.42578125" customWidth="1"/>
    <col min="14346" max="14346" width="17.42578125" bestFit="1" customWidth="1"/>
    <col min="14593" max="14593" width="21.5703125" customWidth="1"/>
    <col min="14594" max="14594" width="42.42578125" customWidth="1"/>
    <col min="14599" max="14599" width="13.28515625" customWidth="1"/>
    <col min="14600" max="14600" width="14.140625" bestFit="1" customWidth="1"/>
    <col min="14601" max="14601" width="22.42578125" customWidth="1"/>
    <col min="14602" max="14602" width="17.42578125" bestFit="1" customWidth="1"/>
    <col min="14849" max="14849" width="21.5703125" customWidth="1"/>
    <col min="14850" max="14850" width="42.42578125" customWidth="1"/>
    <col min="14855" max="14855" width="13.28515625" customWidth="1"/>
    <col min="14856" max="14856" width="14.140625" bestFit="1" customWidth="1"/>
    <col min="14857" max="14857" width="22.42578125" customWidth="1"/>
    <col min="14858" max="14858" width="17.42578125" bestFit="1" customWidth="1"/>
    <col min="15105" max="15105" width="21.5703125" customWidth="1"/>
    <col min="15106" max="15106" width="42.42578125" customWidth="1"/>
    <col min="15111" max="15111" width="13.28515625" customWidth="1"/>
    <col min="15112" max="15112" width="14.140625" bestFit="1" customWidth="1"/>
    <col min="15113" max="15113" width="22.42578125" customWidth="1"/>
    <col min="15114" max="15114" width="17.42578125" bestFit="1" customWidth="1"/>
    <col min="15361" max="15361" width="21.5703125" customWidth="1"/>
    <col min="15362" max="15362" width="42.42578125" customWidth="1"/>
    <col min="15367" max="15367" width="13.28515625" customWidth="1"/>
    <col min="15368" max="15368" width="14.140625" bestFit="1" customWidth="1"/>
    <col min="15369" max="15369" width="22.42578125" customWidth="1"/>
    <col min="15370" max="15370" width="17.42578125" bestFit="1" customWidth="1"/>
    <col min="15617" max="15617" width="21.5703125" customWidth="1"/>
    <col min="15618" max="15618" width="42.42578125" customWidth="1"/>
    <col min="15623" max="15623" width="13.28515625" customWidth="1"/>
    <col min="15624" max="15624" width="14.140625" bestFit="1" customWidth="1"/>
    <col min="15625" max="15625" width="22.42578125" customWidth="1"/>
    <col min="15626" max="15626" width="17.42578125" bestFit="1" customWidth="1"/>
    <col min="15873" max="15873" width="21.5703125" customWidth="1"/>
    <col min="15874" max="15874" width="42.42578125" customWidth="1"/>
    <col min="15879" max="15879" width="13.28515625" customWidth="1"/>
    <col min="15880" max="15880" width="14.140625" bestFit="1" customWidth="1"/>
    <col min="15881" max="15881" width="22.42578125" customWidth="1"/>
    <col min="15882" max="15882" width="17.42578125" bestFit="1" customWidth="1"/>
    <col min="16129" max="16129" width="21.5703125" customWidth="1"/>
    <col min="16130" max="16130" width="42.42578125" customWidth="1"/>
    <col min="16135" max="16135" width="13.28515625" customWidth="1"/>
    <col min="16136" max="16136" width="14.140625" bestFit="1" customWidth="1"/>
    <col min="16137" max="16137" width="22.42578125" customWidth="1"/>
    <col min="16138" max="16138" width="17.42578125" bestFit="1" customWidth="1"/>
  </cols>
  <sheetData>
    <row r="1" spans="1:9" ht="52.5" customHeight="1">
      <c r="A1" s="262"/>
      <c r="B1" s="265" t="str">
        <f>+[140]PMT!C2</f>
        <v>CONTRATO No. 221 – 2020 – PR. 169 
“ESTUDIOS Y DISEÑOS DE ELEMENTOS DE INFRAESTRUCTURA DEL SETP - POPAYÁN: ESTACIÓN DE INTEGRACIÓN NORTE, ESTACIÓN DE INTEGRACIÓN OCCIDENTE, PARADERO CON ESPACIO PÚBLICO DEL SUR Y CONEXIONES VIALES ASOCIADAS, QUE PERMITIRÁN MEDIANTE LA INFRAESTRUCTURA ADECUADA LA INTERACCIÓN DE LOS DIFERENTES MODOS DE TRANSPORTE EN LA CIUDAD, EN PUNTOS ESTRATÉGICOS”</v>
      </c>
      <c r="C1" s="266"/>
      <c r="D1" s="266"/>
      <c r="E1" s="266"/>
      <c r="F1" s="267"/>
      <c r="G1" s="271" t="str">
        <f>+[140]PMT!H2</f>
        <v>MOVILIDAD FUTURA S.A.S
NIT 900323358-2
Carrera 5 No. 2 - 11
Popayán, Cauca
www.movilidadfutura.gov.co</v>
      </c>
      <c r="H1" s="272"/>
    </row>
    <row r="2" spans="1:9" ht="65.25" customHeight="1" thickBot="1">
      <c r="A2" s="263"/>
      <c r="B2" s="268"/>
      <c r="C2" s="269"/>
      <c r="D2" s="269"/>
      <c r="E2" s="269"/>
      <c r="F2" s="270"/>
      <c r="G2" s="273"/>
      <c r="H2" s="274"/>
    </row>
    <row r="3" spans="1:9">
      <c r="A3" s="263"/>
      <c r="B3" s="265" t="s">
        <v>243</v>
      </c>
      <c r="C3" s="277"/>
      <c r="D3" s="277"/>
      <c r="E3" s="277"/>
      <c r="F3" s="278"/>
      <c r="G3" s="273"/>
      <c r="H3" s="274"/>
    </row>
    <row r="4" spans="1:9" ht="15.75" thickBot="1">
      <c r="A4" s="264"/>
      <c r="B4" s="279"/>
      <c r="C4" s="280"/>
      <c r="D4" s="280"/>
      <c r="E4" s="280"/>
      <c r="F4" s="281"/>
      <c r="G4" s="275"/>
      <c r="H4" s="276"/>
    </row>
    <row r="5" spans="1:9" ht="19.5" thickBot="1">
      <c r="A5" s="282"/>
      <c r="B5" s="283"/>
      <c r="C5" s="283"/>
      <c r="D5" s="283"/>
      <c r="E5" s="283"/>
      <c r="F5" s="283"/>
      <c r="G5" s="283"/>
      <c r="H5" s="284"/>
    </row>
    <row r="6" spans="1:9">
      <c r="A6" s="9"/>
      <c r="B6" s="10"/>
      <c r="C6" s="11"/>
      <c r="D6" s="12"/>
      <c r="E6" s="13"/>
      <c r="F6" s="285"/>
      <c r="G6" s="286"/>
      <c r="H6" s="287"/>
    </row>
    <row r="7" spans="1:9">
      <c r="A7" s="14"/>
      <c r="B7" s="15" t="s">
        <v>145</v>
      </c>
      <c r="C7" s="16"/>
      <c r="D7" s="16"/>
      <c r="E7" s="16"/>
      <c r="F7" s="16"/>
      <c r="G7" s="17"/>
      <c r="H7" s="18">
        <f>[141]PRESUPUESTO!$H$610</f>
        <v>10611671730</v>
      </c>
    </row>
    <row r="8" spans="1:9">
      <c r="A8" s="19"/>
      <c r="B8" s="20"/>
      <c r="C8" s="21"/>
      <c r="D8" s="21"/>
      <c r="E8" s="21"/>
      <c r="F8" s="21"/>
      <c r="G8" s="22"/>
      <c r="H8" s="22"/>
    </row>
    <row r="9" spans="1:9">
      <c r="A9" s="23"/>
      <c r="B9" s="110" t="s">
        <v>146</v>
      </c>
      <c r="C9" s="24"/>
      <c r="D9" s="25"/>
      <c r="E9" s="25"/>
      <c r="F9" s="25"/>
      <c r="G9" s="141">
        <f>+(H9/H7)-1</f>
        <v>0.30000000000000004</v>
      </c>
      <c r="H9" s="142">
        <f>ROUND(H7*1.3,0)</f>
        <v>13795173249</v>
      </c>
      <c r="I9" s="26"/>
    </row>
    <row r="10" spans="1:9">
      <c r="A10" s="27"/>
      <c r="B10" s="28"/>
      <c r="C10" s="29"/>
      <c r="D10" s="29"/>
      <c r="E10" s="29"/>
      <c r="F10" s="29"/>
      <c r="G10" s="22"/>
      <c r="H10" s="22"/>
    </row>
    <row r="11" spans="1:9" ht="24">
      <c r="A11" s="30"/>
      <c r="B11" s="31" t="s">
        <v>37</v>
      </c>
      <c r="C11" s="32" t="s">
        <v>38</v>
      </c>
      <c r="D11" s="32" t="s">
        <v>39</v>
      </c>
      <c r="E11" s="33" t="s">
        <v>40</v>
      </c>
      <c r="F11" s="31" t="s">
        <v>41</v>
      </c>
      <c r="G11" s="34" t="s">
        <v>42</v>
      </c>
      <c r="H11" s="35" t="s">
        <v>43</v>
      </c>
    </row>
    <row r="12" spans="1:9">
      <c r="A12" s="111" t="s">
        <v>147</v>
      </c>
      <c r="B12" s="110" t="s">
        <v>148</v>
      </c>
      <c r="C12" s="112"/>
      <c r="D12" s="112"/>
      <c r="E12" s="113"/>
      <c r="F12" s="113"/>
      <c r="G12" s="114"/>
      <c r="H12" s="115"/>
    </row>
    <row r="13" spans="1:9" ht="33.75" customHeight="1">
      <c r="A13" s="116" t="s">
        <v>45</v>
      </c>
      <c r="B13" s="117" t="s">
        <v>44</v>
      </c>
      <c r="C13" s="118"/>
      <c r="D13" s="118"/>
      <c r="E13" s="118"/>
      <c r="F13" s="118"/>
      <c r="G13" s="119"/>
      <c r="H13" s="119">
        <f>SUM(H14:H26)*H27</f>
        <v>444168023.52941191</v>
      </c>
    </row>
    <row r="14" spans="1:9">
      <c r="A14" s="36" t="s">
        <v>149</v>
      </c>
      <c r="B14" s="37" t="s">
        <v>46</v>
      </c>
      <c r="C14" s="19" t="s">
        <v>47</v>
      </c>
      <c r="D14" s="19">
        <v>1</v>
      </c>
      <c r="E14" s="40">
        <v>12</v>
      </c>
      <c r="F14" s="41">
        <v>0.5</v>
      </c>
      <c r="G14" s="42">
        <v>6959411.7647058824</v>
      </c>
      <c r="H14" s="43">
        <f>E14*F14*G14*D14</f>
        <v>41756470.588235296</v>
      </c>
    </row>
    <row r="15" spans="1:9" ht="30.75" customHeight="1">
      <c r="A15" s="36" t="s">
        <v>150</v>
      </c>
      <c r="B15" s="37" t="s">
        <v>189</v>
      </c>
      <c r="C15" s="19" t="s">
        <v>47</v>
      </c>
      <c r="D15" s="19">
        <v>1</v>
      </c>
      <c r="E15" s="40">
        <v>10</v>
      </c>
      <c r="F15" s="41">
        <v>1</v>
      </c>
      <c r="G15" s="42">
        <v>3812941.1764705884</v>
      </c>
      <c r="H15" s="43">
        <f t="shared" ref="H15:H20" si="0">E15*F15*G15*D15</f>
        <v>38129411.764705881</v>
      </c>
    </row>
    <row r="16" spans="1:9">
      <c r="A16" s="36" t="s">
        <v>151</v>
      </c>
      <c r="B16" s="37" t="s">
        <v>190</v>
      </c>
      <c r="C16" s="19" t="s">
        <v>47</v>
      </c>
      <c r="D16" s="19">
        <v>1</v>
      </c>
      <c r="E16" s="40">
        <v>10</v>
      </c>
      <c r="F16" s="41">
        <v>1</v>
      </c>
      <c r="G16" s="42">
        <v>3812941.1764705884</v>
      </c>
      <c r="H16" s="43">
        <f t="shared" si="0"/>
        <v>38129411.764705881</v>
      </c>
    </row>
    <row r="17" spans="1:9">
      <c r="A17" s="36" t="s">
        <v>196</v>
      </c>
      <c r="B17" s="37" t="s">
        <v>225</v>
      </c>
      <c r="C17" s="19" t="s">
        <v>47</v>
      </c>
      <c r="D17" s="19">
        <v>1</v>
      </c>
      <c r="E17" s="40">
        <v>12</v>
      </c>
      <c r="F17" s="137">
        <v>1</v>
      </c>
      <c r="G17" s="42">
        <v>3438235.2941176472</v>
      </c>
      <c r="H17" s="43">
        <f t="shared" si="0"/>
        <v>41258823.529411763</v>
      </c>
    </row>
    <row r="18" spans="1:9">
      <c r="A18" s="36" t="s">
        <v>197</v>
      </c>
      <c r="B18" s="37" t="s">
        <v>116</v>
      </c>
      <c r="C18" s="19" t="s">
        <v>47</v>
      </c>
      <c r="D18" s="19">
        <v>1</v>
      </c>
      <c r="E18" s="40">
        <v>12</v>
      </c>
      <c r="F18" s="137">
        <v>1</v>
      </c>
      <c r="G18" s="42">
        <v>3066470.588235294</v>
      </c>
      <c r="H18" s="43">
        <f t="shared" si="0"/>
        <v>36797647.058823526</v>
      </c>
    </row>
    <row r="19" spans="1:9">
      <c r="A19" s="36" t="s">
        <v>198</v>
      </c>
      <c r="B19" s="37" t="s">
        <v>229</v>
      </c>
      <c r="C19" s="19" t="s">
        <v>47</v>
      </c>
      <c r="D19" s="19">
        <v>1</v>
      </c>
      <c r="E19" s="40">
        <v>10</v>
      </c>
      <c r="F19" s="137">
        <v>1</v>
      </c>
      <c r="G19" s="42">
        <v>2319411.7647058824</v>
      </c>
      <c r="H19" s="43">
        <f t="shared" si="0"/>
        <v>23194117.647058822</v>
      </c>
    </row>
    <row r="20" spans="1:9">
      <c r="A20" s="36" t="s">
        <v>199</v>
      </c>
      <c r="B20" s="37" t="s">
        <v>226</v>
      </c>
      <c r="C20" s="19" t="s">
        <v>47</v>
      </c>
      <c r="D20" s="19">
        <v>1</v>
      </c>
      <c r="E20" s="40">
        <v>10</v>
      </c>
      <c r="F20" s="137">
        <v>0.5</v>
      </c>
      <c r="G20" s="42">
        <v>3438235.2941176472</v>
      </c>
      <c r="H20" s="43">
        <f t="shared" si="0"/>
        <v>17191176.470588237</v>
      </c>
    </row>
    <row r="21" spans="1:9">
      <c r="A21" s="36" t="s">
        <v>152</v>
      </c>
      <c r="B21" s="104" t="s">
        <v>191</v>
      </c>
      <c r="C21" s="50" t="s">
        <v>47</v>
      </c>
      <c r="D21" s="50">
        <v>1</v>
      </c>
      <c r="E21" s="40">
        <v>10</v>
      </c>
      <c r="F21" s="106">
        <v>0.2</v>
      </c>
      <c r="G21" s="107">
        <v>5304705.8823529417</v>
      </c>
      <c r="H21" s="108">
        <f t="shared" ref="H21:H25" si="1">E21*F21*G21*D21</f>
        <v>10609411.764705883</v>
      </c>
      <c r="I21" s="1"/>
    </row>
    <row r="22" spans="1:9">
      <c r="A22" s="36" t="s">
        <v>153</v>
      </c>
      <c r="B22" s="37" t="s">
        <v>192</v>
      </c>
      <c r="C22" s="19" t="s">
        <v>47</v>
      </c>
      <c r="D22" s="19">
        <v>1</v>
      </c>
      <c r="E22" s="40">
        <v>10</v>
      </c>
      <c r="F22" s="106">
        <v>0.2</v>
      </c>
      <c r="G22" s="107">
        <v>5304705.8823529417</v>
      </c>
      <c r="H22" s="43">
        <f t="shared" si="1"/>
        <v>10609411.764705883</v>
      </c>
    </row>
    <row r="23" spans="1:9">
      <c r="A23" s="36" t="s">
        <v>154</v>
      </c>
      <c r="B23" s="37" t="s">
        <v>193</v>
      </c>
      <c r="C23" s="19" t="s">
        <v>47</v>
      </c>
      <c r="D23" s="19">
        <v>1</v>
      </c>
      <c r="E23" s="40">
        <v>10</v>
      </c>
      <c r="F23" s="106">
        <v>0.2</v>
      </c>
      <c r="G23" s="107">
        <v>5304705.8823529417</v>
      </c>
      <c r="H23" s="43">
        <f t="shared" si="1"/>
        <v>10609411.764705883</v>
      </c>
    </row>
    <row r="24" spans="1:9" ht="24">
      <c r="A24" s="36" t="s">
        <v>155</v>
      </c>
      <c r="B24" s="37" t="s">
        <v>195</v>
      </c>
      <c r="C24" s="19" t="s">
        <v>47</v>
      </c>
      <c r="D24" s="19">
        <v>1</v>
      </c>
      <c r="E24" s="40">
        <v>10</v>
      </c>
      <c r="F24" s="106">
        <v>0.2</v>
      </c>
      <c r="G24" s="107">
        <v>5304705.8823529417</v>
      </c>
      <c r="H24" s="43">
        <f t="shared" si="1"/>
        <v>10609411.764705883</v>
      </c>
    </row>
    <row r="25" spans="1:9">
      <c r="A25" s="36" t="s">
        <v>156</v>
      </c>
      <c r="B25" s="37" t="s">
        <v>194</v>
      </c>
      <c r="C25" s="19" t="s">
        <v>47</v>
      </c>
      <c r="D25" s="19">
        <v>1</v>
      </c>
      <c r="E25" s="40">
        <v>10</v>
      </c>
      <c r="F25" s="106">
        <v>0.2</v>
      </c>
      <c r="G25" s="107">
        <v>5304705.8823529417</v>
      </c>
      <c r="H25" s="43">
        <f t="shared" si="1"/>
        <v>10609411.764705883</v>
      </c>
    </row>
    <row r="26" spans="1:9">
      <c r="A26" s="36" t="s">
        <v>157</v>
      </c>
      <c r="B26" s="37" t="s">
        <v>53</v>
      </c>
      <c r="C26" s="19" t="s">
        <v>47</v>
      </c>
      <c r="D26" s="19">
        <v>1</v>
      </c>
      <c r="E26" s="40">
        <v>10</v>
      </c>
      <c r="F26" s="106">
        <v>0.2</v>
      </c>
      <c r="G26" s="107">
        <v>5304705.8823529417</v>
      </c>
      <c r="H26" s="43">
        <f>E26*F26*G26*D26</f>
        <v>10609411.764705883</v>
      </c>
    </row>
    <row r="27" spans="1:9">
      <c r="A27" s="36"/>
      <c r="B27" s="37"/>
      <c r="C27" s="259" t="s">
        <v>54</v>
      </c>
      <c r="D27" s="260"/>
      <c r="E27" s="260"/>
      <c r="F27" s="260"/>
      <c r="G27" s="261"/>
      <c r="H27" s="44">
        <v>1.48</v>
      </c>
    </row>
    <row r="28" spans="1:9" ht="29.25" customHeight="1">
      <c r="A28" s="116" t="s">
        <v>158</v>
      </c>
      <c r="B28" s="117" t="s">
        <v>55</v>
      </c>
      <c r="C28" s="118"/>
      <c r="D28" s="118"/>
      <c r="E28" s="118"/>
      <c r="F28" s="118"/>
      <c r="G28" s="119"/>
      <c r="H28" s="119">
        <f>SUM(H29:H30)*H31</f>
        <v>42563000</v>
      </c>
    </row>
    <row r="29" spans="1:9">
      <c r="A29" s="36" t="s">
        <v>159</v>
      </c>
      <c r="B29" s="37" t="s">
        <v>56</v>
      </c>
      <c r="C29" s="19" t="s">
        <v>47</v>
      </c>
      <c r="D29" s="19">
        <v>1</v>
      </c>
      <c r="E29" s="40">
        <v>10</v>
      </c>
      <c r="F29" s="41">
        <v>0.25</v>
      </c>
      <c r="G29" s="46">
        <v>3732000</v>
      </c>
      <c r="H29" s="45">
        <f>E29*F29*G29*D29</f>
        <v>9330000</v>
      </c>
    </row>
    <row r="30" spans="1:9">
      <c r="A30" s="36" t="s">
        <v>160</v>
      </c>
      <c r="B30" s="37" t="s">
        <v>57</v>
      </c>
      <c r="C30" s="19" t="s">
        <v>47</v>
      </c>
      <c r="D30" s="19">
        <v>1</v>
      </c>
      <c r="E30" s="40">
        <v>10</v>
      </c>
      <c r="F30" s="41">
        <v>1</v>
      </c>
      <c r="G30" s="42">
        <f>+G36</f>
        <v>1813000</v>
      </c>
      <c r="H30" s="45">
        <f>E30*F30*G30*D30</f>
        <v>18130000</v>
      </c>
    </row>
    <row r="31" spans="1:9">
      <c r="A31" s="36"/>
      <c r="B31" s="37"/>
      <c r="C31" s="259" t="s">
        <v>54</v>
      </c>
      <c r="D31" s="260"/>
      <c r="E31" s="260"/>
      <c r="F31" s="260"/>
      <c r="G31" s="261"/>
      <c r="H31" s="44">
        <v>1.55</v>
      </c>
    </row>
    <row r="32" spans="1:9" ht="24">
      <c r="A32" s="116" t="s">
        <v>48</v>
      </c>
      <c r="B32" s="117" t="s">
        <v>58</v>
      </c>
      <c r="C32" s="118"/>
      <c r="D32" s="118"/>
      <c r="E32" s="118"/>
      <c r="F32" s="118"/>
      <c r="G32" s="119"/>
      <c r="H32" s="119">
        <f>SUM(H33:H38)*H39</f>
        <v>153306470</v>
      </c>
    </row>
    <row r="33" spans="1:9" hidden="1">
      <c r="A33" s="36" t="s">
        <v>162</v>
      </c>
      <c r="B33" s="37" t="s">
        <v>59</v>
      </c>
      <c r="C33" s="19" t="s">
        <v>47</v>
      </c>
      <c r="D33" s="19">
        <v>1</v>
      </c>
      <c r="E33" s="40">
        <v>10</v>
      </c>
      <c r="F33" s="41">
        <v>1</v>
      </c>
      <c r="G33" s="42"/>
      <c r="H33" s="45">
        <f t="shared" ref="H33:H38" si="2">E33*F33*G33*D33</f>
        <v>0</v>
      </c>
    </row>
    <row r="34" spans="1:9">
      <c r="A34" s="36" t="s">
        <v>163</v>
      </c>
      <c r="B34" s="37" t="s">
        <v>60</v>
      </c>
      <c r="C34" s="19" t="s">
        <v>47</v>
      </c>
      <c r="D34" s="19">
        <v>1</v>
      </c>
      <c r="E34" s="40">
        <v>10</v>
      </c>
      <c r="F34" s="41">
        <v>1</v>
      </c>
      <c r="G34" s="42">
        <v>2638740</v>
      </c>
      <c r="H34" s="45">
        <f t="shared" si="2"/>
        <v>26387400</v>
      </c>
    </row>
    <row r="35" spans="1:9">
      <c r="A35" s="36" t="s">
        <v>164</v>
      </c>
      <c r="B35" s="37" t="s">
        <v>61</v>
      </c>
      <c r="C35" s="19" t="s">
        <v>47</v>
      </c>
      <c r="D35" s="19">
        <v>1</v>
      </c>
      <c r="E35" s="40">
        <v>10</v>
      </c>
      <c r="F35" s="41">
        <v>1</v>
      </c>
      <c r="G35" s="42">
        <v>1813000</v>
      </c>
      <c r="H35" s="45">
        <f t="shared" si="2"/>
        <v>18130000</v>
      </c>
    </row>
    <row r="36" spans="1:9">
      <c r="A36" s="36" t="s">
        <v>165</v>
      </c>
      <c r="B36" s="37" t="s">
        <v>62</v>
      </c>
      <c r="C36" s="19" t="s">
        <v>47</v>
      </c>
      <c r="D36" s="19">
        <v>1</v>
      </c>
      <c r="E36" s="40">
        <v>10</v>
      </c>
      <c r="F36" s="41">
        <v>1</v>
      </c>
      <c r="G36" s="42">
        <v>1813000</v>
      </c>
      <c r="H36" s="45">
        <f t="shared" si="2"/>
        <v>18130000</v>
      </c>
    </row>
    <row r="37" spans="1:9">
      <c r="A37" s="36" t="s">
        <v>166</v>
      </c>
      <c r="B37" s="37" t="s">
        <v>63</v>
      </c>
      <c r="C37" s="19" t="s">
        <v>47</v>
      </c>
      <c r="D37" s="19">
        <v>1</v>
      </c>
      <c r="E37" s="40">
        <v>10</v>
      </c>
      <c r="F37" s="41">
        <v>1</v>
      </c>
      <c r="G37" s="42">
        <v>1813000</v>
      </c>
      <c r="H37" s="45">
        <f t="shared" si="2"/>
        <v>18130000</v>
      </c>
    </row>
    <row r="38" spans="1:9">
      <c r="A38" s="36" t="s">
        <v>167</v>
      </c>
      <c r="B38" s="37" t="s">
        <v>64</v>
      </c>
      <c r="C38" s="19" t="s">
        <v>47</v>
      </c>
      <c r="D38" s="19">
        <v>1</v>
      </c>
      <c r="E38" s="40">
        <v>10</v>
      </c>
      <c r="F38" s="41">
        <v>1</v>
      </c>
      <c r="G38" s="42">
        <v>1813000</v>
      </c>
      <c r="H38" s="45">
        <f t="shared" si="2"/>
        <v>18130000</v>
      </c>
    </row>
    <row r="39" spans="1:9">
      <c r="A39" s="36"/>
      <c r="B39" s="37"/>
      <c r="C39" s="259" t="s">
        <v>54</v>
      </c>
      <c r="D39" s="260"/>
      <c r="E39" s="260"/>
      <c r="F39" s="260"/>
      <c r="G39" s="261"/>
      <c r="H39" s="44">
        <v>1.55</v>
      </c>
    </row>
    <row r="40" spans="1:9">
      <c r="A40" s="111"/>
      <c r="B40" s="110" t="s">
        <v>161</v>
      </c>
      <c r="C40" s="112"/>
      <c r="D40" s="112"/>
      <c r="E40" s="113"/>
      <c r="F40" s="113"/>
      <c r="G40" s="114"/>
      <c r="H40" s="115">
        <f>+H32+H28+H13</f>
        <v>640037493.52941191</v>
      </c>
    </row>
    <row r="41" spans="1:9">
      <c r="A41" s="36"/>
      <c r="B41" s="20"/>
      <c r="C41" s="21"/>
      <c r="D41" s="21"/>
      <c r="E41" s="21"/>
      <c r="F41" s="21"/>
      <c r="G41" s="22"/>
      <c r="H41" s="22"/>
    </row>
    <row r="42" spans="1:9">
      <c r="A42" s="120">
        <v>2</v>
      </c>
      <c r="B42" s="110" t="s">
        <v>168</v>
      </c>
      <c r="C42" s="121"/>
      <c r="D42" s="121"/>
      <c r="E42" s="121"/>
      <c r="F42" s="121"/>
      <c r="G42" s="122"/>
      <c r="H42" s="123"/>
    </row>
    <row r="43" spans="1:9">
      <c r="A43" s="36" t="s">
        <v>65</v>
      </c>
      <c r="B43" s="20" t="s">
        <v>66</v>
      </c>
      <c r="C43" s="19" t="s">
        <v>67</v>
      </c>
      <c r="D43" s="19"/>
      <c r="E43" s="40">
        <v>12</v>
      </c>
      <c r="F43" s="49"/>
      <c r="G43" s="42">
        <v>250000</v>
      </c>
      <c r="H43" s="45">
        <f>E43*G43</f>
        <v>3000000</v>
      </c>
    </row>
    <row r="44" spans="1:9">
      <c r="A44" s="36" t="s">
        <v>68</v>
      </c>
      <c r="B44" s="20" t="s">
        <v>69</v>
      </c>
      <c r="C44" s="19" t="s">
        <v>67</v>
      </c>
      <c r="D44" s="19"/>
      <c r="E44" s="40">
        <v>12</v>
      </c>
      <c r="F44" s="49"/>
      <c r="G44" s="42">
        <v>250000</v>
      </c>
      <c r="H44" s="45">
        <f>E44*G44</f>
        <v>3000000</v>
      </c>
    </row>
    <row r="45" spans="1:9">
      <c r="A45" s="36" t="s">
        <v>70</v>
      </c>
      <c r="B45" s="20" t="s">
        <v>71</v>
      </c>
      <c r="C45" s="19" t="s">
        <v>67</v>
      </c>
      <c r="D45" s="19"/>
      <c r="E45" s="40">
        <v>12</v>
      </c>
      <c r="F45" s="49"/>
      <c r="G45" s="42">
        <f>164054</f>
        <v>164054</v>
      </c>
      <c r="H45" s="45">
        <f>E45*G45</f>
        <v>1968648</v>
      </c>
    </row>
    <row r="46" spans="1:9" ht="29.25" customHeight="1">
      <c r="A46" s="111"/>
      <c r="B46" s="110" t="s">
        <v>169</v>
      </c>
      <c r="C46" s="112"/>
      <c r="D46" s="112"/>
      <c r="E46" s="113"/>
      <c r="F46" s="113"/>
      <c r="G46" s="114"/>
      <c r="H46" s="115">
        <f>SUM(H43:H45)</f>
        <v>7968648</v>
      </c>
      <c r="I46" s="1"/>
    </row>
    <row r="47" spans="1:9">
      <c r="A47" s="36"/>
      <c r="B47" s="20"/>
      <c r="C47" s="21"/>
      <c r="D47" s="21"/>
      <c r="E47" s="21"/>
      <c r="F47" s="21"/>
      <c r="G47" s="22"/>
      <c r="H47" s="22"/>
    </row>
    <row r="48" spans="1:9" ht="24">
      <c r="A48" s="112">
        <v>3</v>
      </c>
      <c r="B48" s="110" t="s">
        <v>170</v>
      </c>
      <c r="C48" s="124"/>
      <c r="D48" s="124"/>
      <c r="E48" s="124"/>
      <c r="F48" s="124"/>
      <c r="G48" s="125"/>
      <c r="H48" s="125"/>
    </row>
    <row r="49" spans="1:8">
      <c r="A49" s="50" t="s">
        <v>172</v>
      </c>
      <c r="B49" s="51" t="s">
        <v>144</v>
      </c>
      <c r="C49" s="50" t="s">
        <v>72</v>
      </c>
      <c r="D49" s="50">
        <v>24</v>
      </c>
      <c r="E49" s="50"/>
      <c r="F49" s="50"/>
      <c r="G49" s="52">
        <v>500000</v>
      </c>
      <c r="H49" s="109">
        <f>G49*D49</f>
        <v>12000000</v>
      </c>
    </row>
    <row r="50" spans="1:8">
      <c r="A50" s="50" t="s">
        <v>173</v>
      </c>
      <c r="B50" s="20" t="s">
        <v>73</v>
      </c>
      <c r="C50" s="19" t="s">
        <v>47</v>
      </c>
      <c r="D50" s="19">
        <v>4</v>
      </c>
      <c r="E50" s="40">
        <v>10</v>
      </c>
      <c r="F50" s="49"/>
      <c r="G50" s="42">
        <v>75000</v>
      </c>
      <c r="H50" s="45">
        <f>E50*G50*D50</f>
        <v>3000000</v>
      </c>
    </row>
    <row r="51" spans="1:8" ht="24">
      <c r="A51" s="50" t="s">
        <v>174</v>
      </c>
      <c r="B51" s="20" t="s">
        <v>74</v>
      </c>
      <c r="C51" s="19" t="s">
        <v>75</v>
      </c>
      <c r="D51" s="19">
        <v>1</v>
      </c>
      <c r="E51" s="40">
        <v>10</v>
      </c>
      <c r="F51" s="49"/>
      <c r="G51" s="42">
        <v>4000000</v>
      </c>
      <c r="H51" s="45">
        <f>E51*G51*D51</f>
        <v>40000000</v>
      </c>
    </row>
    <row r="52" spans="1:8">
      <c r="A52" s="50" t="s">
        <v>175</v>
      </c>
      <c r="B52" s="20" t="s">
        <v>76</v>
      </c>
      <c r="C52" s="19" t="s">
        <v>67</v>
      </c>
      <c r="D52" s="19"/>
      <c r="E52" s="40">
        <v>10</v>
      </c>
      <c r="F52" s="49"/>
      <c r="G52" s="42">
        <f>300000-37768+426</f>
        <v>262658</v>
      </c>
      <c r="H52" s="45">
        <f>E52*G52</f>
        <v>2626580</v>
      </c>
    </row>
    <row r="53" spans="1:8" ht="24">
      <c r="A53" s="14"/>
      <c r="B53" s="110" t="s">
        <v>171</v>
      </c>
      <c r="C53" s="14"/>
      <c r="D53" s="14"/>
      <c r="E53" s="126"/>
      <c r="F53" s="126"/>
      <c r="G53" s="127"/>
      <c r="H53" s="115">
        <f>SUM(H49:H52)</f>
        <v>57626580</v>
      </c>
    </row>
    <row r="54" spans="1:8">
      <c r="A54" s="19"/>
      <c r="B54" s="20"/>
      <c r="C54" s="21"/>
      <c r="D54" s="21"/>
      <c r="E54" s="21"/>
      <c r="F54" s="21"/>
      <c r="G54" s="22"/>
      <c r="H54" s="22"/>
    </row>
    <row r="55" spans="1:8">
      <c r="A55" s="112">
        <v>4</v>
      </c>
      <c r="B55" s="110" t="s">
        <v>176</v>
      </c>
      <c r="C55" s="124"/>
      <c r="D55" s="124"/>
      <c r="E55" s="124"/>
      <c r="F55" s="124"/>
      <c r="G55" s="125"/>
      <c r="H55" s="125"/>
    </row>
    <row r="56" spans="1:8" ht="84">
      <c r="A56" s="36" t="s">
        <v>77</v>
      </c>
      <c r="B56" s="53" t="s">
        <v>78</v>
      </c>
      <c r="C56" s="19" t="s">
        <v>38</v>
      </c>
      <c r="D56" s="19">
        <v>10</v>
      </c>
      <c r="E56" s="40">
        <v>10</v>
      </c>
      <c r="F56" s="49"/>
      <c r="G56" s="42">
        <v>200000</v>
      </c>
      <c r="H56" s="45">
        <f>E56*G56*D56</f>
        <v>20000000</v>
      </c>
    </row>
    <row r="57" spans="1:8">
      <c r="A57" s="36" t="s">
        <v>79</v>
      </c>
      <c r="B57" s="20" t="s">
        <v>80</v>
      </c>
      <c r="C57" s="19" t="s">
        <v>38</v>
      </c>
      <c r="D57" s="19"/>
      <c r="E57" s="40"/>
      <c r="F57" s="54">
        <v>0.01</v>
      </c>
      <c r="G57" s="55">
        <f>F57*(H40/2)</f>
        <v>3200187.4676470598</v>
      </c>
      <c r="H57" s="45">
        <f>+G57</f>
        <v>3200187.4676470598</v>
      </c>
    </row>
    <row r="58" spans="1:8">
      <c r="A58" s="36" t="s">
        <v>81</v>
      </c>
      <c r="B58" s="20" t="s">
        <v>82</v>
      </c>
      <c r="C58" s="19" t="s">
        <v>38</v>
      </c>
      <c r="D58" s="19"/>
      <c r="E58" s="40">
        <v>10</v>
      </c>
      <c r="F58" s="49"/>
      <c r="G58" s="42">
        <v>100000</v>
      </c>
      <c r="H58" s="45">
        <f>E58*G58</f>
        <v>1000000</v>
      </c>
    </row>
    <row r="59" spans="1:8" ht="30.75" customHeight="1">
      <c r="A59" s="36" t="s">
        <v>83</v>
      </c>
      <c r="B59" s="20" t="s">
        <v>84</v>
      </c>
      <c r="C59" s="19" t="s">
        <v>38</v>
      </c>
      <c r="D59" s="19"/>
      <c r="E59" s="40">
        <v>10</v>
      </c>
      <c r="F59" s="49"/>
      <c r="G59" s="42">
        <v>200000</v>
      </c>
      <c r="H59" s="45">
        <f>E59*G59</f>
        <v>2000000</v>
      </c>
    </row>
    <row r="60" spans="1:8">
      <c r="A60" s="36" t="s">
        <v>85</v>
      </c>
      <c r="B60" s="20" t="s">
        <v>86</v>
      </c>
      <c r="C60" s="19" t="s">
        <v>38</v>
      </c>
      <c r="D60" s="19"/>
      <c r="E60" s="40">
        <v>1</v>
      </c>
      <c r="F60" s="49"/>
      <c r="G60" s="42">
        <v>800000</v>
      </c>
      <c r="H60" s="45">
        <f>E60*G60</f>
        <v>800000</v>
      </c>
    </row>
    <row r="61" spans="1:8" ht="36">
      <c r="A61" s="138" t="s">
        <v>87</v>
      </c>
      <c r="B61" s="51" t="s">
        <v>201</v>
      </c>
      <c r="C61" s="50" t="s">
        <v>38</v>
      </c>
      <c r="D61" s="50"/>
      <c r="E61" s="105">
        <v>1</v>
      </c>
      <c r="F61" s="139"/>
      <c r="G61" s="107">
        <v>3000000</v>
      </c>
      <c r="H61" s="109">
        <f>E61*G61</f>
        <v>3000000</v>
      </c>
    </row>
    <row r="62" spans="1:8" ht="30.75" customHeight="1">
      <c r="A62" s="112"/>
      <c r="B62" s="110" t="s">
        <v>177</v>
      </c>
      <c r="C62" s="121"/>
      <c r="D62" s="121"/>
      <c r="E62" s="121"/>
      <c r="F62" s="121"/>
      <c r="G62" s="128"/>
      <c r="H62" s="115">
        <f>SUM(H56:H61)</f>
        <v>30000187.467647061</v>
      </c>
    </row>
    <row r="63" spans="1:8">
      <c r="A63" s="19"/>
      <c r="B63" s="20"/>
      <c r="C63" s="21"/>
      <c r="D63" s="21"/>
      <c r="E63" s="21"/>
      <c r="F63" s="21"/>
      <c r="G63" s="22"/>
      <c r="H63" s="22"/>
    </row>
    <row r="64" spans="1:8">
      <c r="A64" s="120">
        <v>5</v>
      </c>
      <c r="B64" s="110" t="s">
        <v>178</v>
      </c>
      <c r="C64" s="124"/>
      <c r="D64" s="124"/>
      <c r="E64" s="124"/>
      <c r="F64" s="129"/>
      <c r="G64" s="125"/>
      <c r="H64" s="125"/>
    </row>
    <row r="65" spans="1:10">
      <c r="A65" s="36" t="s">
        <v>88</v>
      </c>
      <c r="B65" s="20" t="s">
        <v>89</v>
      </c>
      <c r="C65" s="19" t="s">
        <v>38</v>
      </c>
      <c r="D65" s="19"/>
      <c r="E65" s="19">
        <v>1</v>
      </c>
      <c r="F65" s="57">
        <f>+((1+$G$9)*0.3%*0.2*1)*1.19</f>
        <v>9.2820000000000012E-4</v>
      </c>
      <c r="G65" s="42">
        <f>F65*$H$9</f>
        <v>12804679.809721801</v>
      </c>
      <c r="H65" s="22">
        <f>+E65*G65</f>
        <v>12804679.809721801</v>
      </c>
    </row>
    <row r="66" spans="1:10">
      <c r="A66" s="36" t="s">
        <v>90</v>
      </c>
      <c r="B66" s="20" t="s">
        <v>91</v>
      </c>
      <c r="C66" s="19" t="s">
        <v>38</v>
      </c>
      <c r="D66" s="19"/>
      <c r="E66" s="19">
        <v>1</v>
      </c>
      <c r="F66" s="57">
        <f>+((1+$G$9)*0.3%*5%*1)*1.19</f>
        <v>2.3205000000000003E-4</v>
      </c>
      <c r="G66" s="42">
        <f>F66*$H$7</f>
        <v>2462438.4249465005</v>
      </c>
      <c r="H66" s="22">
        <f>+E66*G66</f>
        <v>2462438.4249465005</v>
      </c>
    </row>
    <row r="67" spans="1:10">
      <c r="A67" s="36" t="s">
        <v>92</v>
      </c>
      <c r="B67" s="20" t="s">
        <v>93</v>
      </c>
      <c r="C67" s="19" t="s">
        <v>38</v>
      </c>
      <c r="D67" s="19"/>
      <c r="E67" s="19">
        <v>1</v>
      </c>
      <c r="F67" s="57"/>
      <c r="G67" s="42">
        <f>F67*$H$7</f>
        <v>0</v>
      </c>
      <c r="H67" s="22">
        <f>+E67*G67</f>
        <v>0</v>
      </c>
    </row>
    <row r="68" spans="1:10">
      <c r="A68" s="36" t="s">
        <v>94</v>
      </c>
      <c r="B68" s="20" t="s">
        <v>95</v>
      </c>
      <c r="C68" s="19" t="s">
        <v>38</v>
      </c>
      <c r="D68" s="19"/>
      <c r="E68" s="19">
        <v>1</v>
      </c>
      <c r="F68" s="57">
        <f>+((1+$G$9)*0.3%*40%*1)*1.19</f>
        <v>1.8564000000000002E-3</v>
      </c>
      <c r="G68" s="42">
        <f>F68*$H$7</f>
        <v>19699507.399572004</v>
      </c>
      <c r="H68" s="22">
        <f>+E68*G68</f>
        <v>19699507.399572004</v>
      </c>
    </row>
    <row r="69" spans="1:10">
      <c r="A69" s="36" t="s">
        <v>96</v>
      </c>
      <c r="B69" s="20" t="s">
        <v>97</v>
      </c>
      <c r="C69" s="19" t="s">
        <v>38</v>
      </c>
      <c r="D69" s="19"/>
      <c r="E69" s="19">
        <v>1</v>
      </c>
      <c r="F69" s="57">
        <f>+((1+$G$9)*0.3%*20%*5)*1.19</f>
        <v>4.641000000000001E-3</v>
      </c>
      <c r="G69" s="42">
        <f>F69*$H$7</f>
        <v>49248768.498930007</v>
      </c>
      <c r="H69" s="22">
        <f>+E69*G69</f>
        <v>49248768.498930007</v>
      </c>
    </row>
    <row r="70" spans="1:10">
      <c r="A70" s="112"/>
      <c r="B70" s="110" t="s">
        <v>179</v>
      </c>
      <c r="C70" s="121"/>
      <c r="D70" s="121"/>
      <c r="E70" s="121"/>
      <c r="F70" s="121"/>
      <c r="G70" s="128"/>
      <c r="H70" s="115">
        <f>SUM(H65:H69)</f>
        <v>84215394.133170307</v>
      </c>
    </row>
    <row r="71" spans="1:10">
      <c r="A71" s="19"/>
      <c r="B71" s="20"/>
      <c r="C71" s="21"/>
      <c r="D71" s="21"/>
      <c r="E71" s="21"/>
      <c r="F71" s="21"/>
      <c r="G71" s="22"/>
      <c r="H71" s="22"/>
    </row>
    <row r="72" spans="1:10" ht="32.25" customHeight="1">
      <c r="A72" s="112">
        <v>6</v>
      </c>
      <c r="B72" s="110" t="s">
        <v>180</v>
      </c>
      <c r="C72" s="124"/>
      <c r="D72" s="124"/>
      <c r="E72" s="124"/>
      <c r="F72" s="132"/>
      <c r="G72" s="125"/>
      <c r="H72" s="125"/>
    </row>
    <row r="73" spans="1:10" s="58" customFormat="1">
      <c r="A73" s="50" t="s">
        <v>181</v>
      </c>
      <c r="B73" s="51" t="s">
        <v>142</v>
      </c>
      <c r="C73" s="50" t="s">
        <v>67</v>
      </c>
      <c r="D73" s="50"/>
      <c r="E73" s="50">
        <v>1</v>
      </c>
      <c r="F73" s="130">
        <v>0.01</v>
      </c>
      <c r="G73" s="107">
        <f>F73*$H$9</f>
        <v>137951732.49000001</v>
      </c>
      <c r="H73" s="131">
        <f t="shared" ref="H73:H78" si="3">G73</f>
        <v>137951732.49000001</v>
      </c>
    </row>
    <row r="74" spans="1:10" s="58" customFormat="1">
      <c r="A74" s="50" t="s">
        <v>98</v>
      </c>
      <c r="B74" s="51" t="s">
        <v>101</v>
      </c>
      <c r="C74" s="50" t="s">
        <v>67</v>
      </c>
      <c r="D74" s="50"/>
      <c r="E74" s="50">
        <v>1</v>
      </c>
      <c r="F74" s="130">
        <v>5.0000000000000001E-3</v>
      </c>
      <c r="G74" s="107">
        <f t="shared" ref="G74:G77" si="4">F74*$H$9</f>
        <v>68975866.245000005</v>
      </c>
      <c r="H74" s="131">
        <f t="shared" si="3"/>
        <v>68975866.245000005</v>
      </c>
    </row>
    <row r="75" spans="1:10" s="58" customFormat="1">
      <c r="A75" s="50" t="s">
        <v>182</v>
      </c>
      <c r="B75" s="51" t="s">
        <v>102</v>
      </c>
      <c r="C75" s="50" t="s">
        <v>67</v>
      </c>
      <c r="D75" s="50"/>
      <c r="E75" s="50">
        <v>1</v>
      </c>
      <c r="F75" s="130">
        <v>5.0000000000000001E-3</v>
      </c>
      <c r="G75" s="107">
        <f>F75*$H$9</f>
        <v>68975866.245000005</v>
      </c>
      <c r="H75" s="131">
        <f>G75</f>
        <v>68975866.245000005</v>
      </c>
    </row>
    <row r="76" spans="1:10" s="58" customFormat="1">
      <c r="A76" s="50" t="s">
        <v>183</v>
      </c>
      <c r="B76" s="51" t="s">
        <v>143</v>
      </c>
      <c r="C76" s="50" t="s">
        <v>67</v>
      </c>
      <c r="D76" s="50"/>
      <c r="E76" s="50">
        <v>1</v>
      </c>
      <c r="F76" s="130">
        <v>0.03</v>
      </c>
      <c r="G76" s="107">
        <f>F76*$H$9</f>
        <v>413855197.46999997</v>
      </c>
      <c r="H76" s="131">
        <f>G76</f>
        <v>413855197.46999997</v>
      </c>
    </row>
    <row r="77" spans="1:10" s="58" customFormat="1">
      <c r="A77" s="50" t="s">
        <v>99</v>
      </c>
      <c r="B77" s="51" t="s">
        <v>103</v>
      </c>
      <c r="C77" s="50" t="s">
        <v>67</v>
      </c>
      <c r="D77" s="50"/>
      <c r="E77" s="50">
        <v>1</v>
      </c>
      <c r="F77" s="130">
        <v>0.05</v>
      </c>
      <c r="G77" s="107">
        <f t="shared" si="4"/>
        <v>689758662.45000005</v>
      </c>
      <c r="H77" s="131">
        <f t="shared" si="3"/>
        <v>689758662.45000005</v>
      </c>
    </row>
    <row r="78" spans="1:10" s="58" customFormat="1">
      <c r="A78" s="50" t="s">
        <v>100</v>
      </c>
      <c r="B78" s="51" t="s">
        <v>200</v>
      </c>
      <c r="C78" s="50" t="s">
        <v>67</v>
      </c>
      <c r="D78" s="50"/>
      <c r="E78" s="50">
        <v>1</v>
      </c>
      <c r="F78" s="130">
        <f>+(0.6%+2%+0.4%+0.11%)-0.51%</f>
        <v>2.6000000000000002E-2</v>
      </c>
      <c r="G78" s="107">
        <f>F78*$H$9</f>
        <v>358674504.47400004</v>
      </c>
      <c r="H78" s="131">
        <f t="shared" si="3"/>
        <v>358674504.47400004</v>
      </c>
      <c r="J78" s="140"/>
    </row>
    <row r="79" spans="1:10" ht="24">
      <c r="A79" s="14"/>
      <c r="B79" s="110" t="s">
        <v>184</v>
      </c>
      <c r="C79" s="124"/>
      <c r="D79" s="124"/>
      <c r="E79" s="124"/>
      <c r="F79" s="124"/>
      <c r="G79" s="133"/>
      <c r="H79" s="115">
        <f>SUM(H73:H78)</f>
        <v>1738191829.3740001</v>
      </c>
    </row>
    <row r="80" spans="1:10">
      <c r="A80" s="19"/>
      <c r="B80" s="28"/>
      <c r="C80" s="21"/>
      <c r="D80" s="21"/>
      <c r="E80" s="21"/>
      <c r="F80" s="21"/>
      <c r="G80" s="22"/>
      <c r="H80" s="22"/>
    </row>
    <row r="81" spans="1:10">
      <c r="A81" s="47"/>
      <c r="B81" s="15" t="s">
        <v>185</v>
      </c>
      <c r="C81" s="56"/>
      <c r="D81" s="56"/>
      <c r="E81" s="56"/>
      <c r="F81" s="56"/>
      <c r="G81" s="239">
        <f>H81/H7</f>
        <v>0.24105910907215747</v>
      </c>
      <c r="H81" s="48">
        <f>ROUND(SUM(H46+H70+H53+H79+H62+H40),0)</f>
        <v>2558040133</v>
      </c>
    </row>
    <row r="82" spans="1:10">
      <c r="A82" s="19"/>
      <c r="B82" s="20"/>
      <c r="C82" s="21"/>
      <c r="D82" s="21"/>
      <c r="E82" s="21"/>
      <c r="F82" s="21"/>
      <c r="G82" s="240"/>
      <c r="H82" s="22"/>
    </row>
    <row r="83" spans="1:10">
      <c r="A83" s="47"/>
      <c r="B83" s="15" t="s">
        <v>186</v>
      </c>
      <c r="C83" s="56"/>
      <c r="D83" s="56"/>
      <c r="E83" s="56"/>
      <c r="F83" s="56"/>
      <c r="G83" s="239">
        <v>0.01</v>
      </c>
      <c r="H83" s="48">
        <f>ROUND(G83*H7,0)</f>
        <v>106116717</v>
      </c>
      <c r="J83" s="1"/>
    </row>
    <row r="84" spans="1:10">
      <c r="A84" s="19"/>
      <c r="B84" s="20"/>
      <c r="C84" s="21"/>
      <c r="D84" s="21"/>
      <c r="E84" s="21"/>
      <c r="F84" s="21"/>
      <c r="G84" s="240"/>
      <c r="H84" s="22"/>
      <c r="J84" s="1"/>
    </row>
    <row r="85" spans="1:10">
      <c r="A85" s="47"/>
      <c r="B85" s="15" t="s">
        <v>187</v>
      </c>
      <c r="C85" s="56"/>
      <c r="D85" s="56"/>
      <c r="E85" s="56"/>
      <c r="F85" s="56"/>
      <c r="G85" s="239">
        <v>0.05</v>
      </c>
      <c r="H85" s="48">
        <f>ROUND(G85*H7,0)</f>
        <v>530583587</v>
      </c>
      <c r="J85" s="1"/>
    </row>
    <row r="86" spans="1:10">
      <c r="A86" s="19"/>
      <c r="B86" s="28"/>
      <c r="C86" s="21"/>
      <c r="D86" s="21"/>
      <c r="E86" s="21"/>
      <c r="F86" s="21"/>
      <c r="G86" s="241"/>
      <c r="H86" s="22"/>
      <c r="J86" s="1"/>
    </row>
    <row r="87" spans="1:10">
      <c r="A87" s="59"/>
      <c r="B87" s="38" t="s">
        <v>188</v>
      </c>
      <c r="C87" s="39"/>
      <c r="D87" s="39"/>
      <c r="E87" s="39"/>
      <c r="F87" s="39"/>
      <c r="G87" s="242">
        <f>SUM(G81:G86)</f>
        <v>0.30105910907215744</v>
      </c>
      <c r="H87" s="60">
        <f>ROUND(SUM(H81:H86),0)</f>
        <v>3194740437</v>
      </c>
      <c r="J87" s="1"/>
    </row>
    <row r="88" spans="1:10">
      <c r="B88" s="61"/>
      <c r="C88" s="5"/>
      <c r="D88" s="5"/>
      <c r="E88" s="5"/>
      <c r="F88" s="5"/>
      <c r="G88" s="5"/>
      <c r="H88" s="5"/>
      <c r="I88" s="1"/>
      <c r="J88" s="1"/>
    </row>
    <row r="89" spans="1:10">
      <c r="A89" s="5"/>
      <c r="B89" s="61"/>
      <c r="C89" s="5"/>
      <c r="D89" s="5"/>
      <c r="E89" s="5"/>
      <c r="F89" s="5"/>
      <c r="G89" s="5"/>
      <c r="H89" s="5"/>
      <c r="I89" s="1"/>
      <c r="J89" s="1"/>
    </row>
    <row r="90" spans="1:10">
      <c r="A90" s="5"/>
      <c r="B90" s="61"/>
      <c r="C90" s="5"/>
      <c r="D90" s="5"/>
      <c r="E90" s="5"/>
      <c r="F90" s="5"/>
      <c r="G90" s="5"/>
      <c r="H90" s="5"/>
    </row>
    <row r="91" spans="1:10" ht="43.5" customHeight="1">
      <c r="A91" s="5"/>
      <c r="B91" s="61"/>
      <c r="C91" s="5"/>
      <c r="D91" s="5"/>
      <c r="E91" s="5"/>
      <c r="F91" s="5"/>
      <c r="G91" s="5"/>
      <c r="H91" s="5"/>
    </row>
    <row r="92" spans="1:10">
      <c r="A92" s="5"/>
      <c r="B92" s="61"/>
      <c r="C92" s="5"/>
      <c r="D92" s="5"/>
      <c r="E92" s="5"/>
      <c r="F92" s="5"/>
      <c r="G92" s="5"/>
      <c r="H92" s="5"/>
    </row>
    <row r="93" spans="1:10">
      <c r="A93" s="5"/>
      <c r="B93" s="6"/>
      <c r="C93" s="5"/>
      <c r="D93" s="5"/>
      <c r="E93" s="5"/>
      <c r="F93" s="5"/>
      <c r="G93" s="5"/>
      <c r="H93" s="5"/>
    </row>
    <row r="94" spans="1:10">
      <c r="A94" s="5"/>
      <c r="B94" s="7"/>
      <c r="C94" s="5"/>
      <c r="D94" s="5"/>
      <c r="E94" s="5"/>
      <c r="F94" s="5"/>
      <c r="G94" s="5"/>
      <c r="H94" s="5"/>
    </row>
    <row r="95" spans="1:10">
      <c r="A95" s="5"/>
      <c r="B95" s="8"/>
      <c r="C95" s="5"/>
      <c r="D95" s="5"/>
      <c r="E95" s="5"/>
      <c r="F95" s="5"/>
      <c r="G95" s="5"/>
      <c r="H95" s="5"/>
    </row>
  </sheetData>
  <mergeCells count="9">
    <mergeCell ref="C27:G27"/>
    <mergeCell ref="C31:G31"/>
    <mergeCell ref="C39:G39"/>
    <mergeCell ref="A1:A4"/>
    <mergeCell ref="B1:F2"/>
    <mergeCell ref="G1:H4"/>
    <mergeCell ref="B3:F4"/>
    <mergeCell ref="A5:H5"/>
    <mergeCell ref="F6:H6"/>
  </mergeCells>
  <phoneticPr fontId="21" type="noConversion"/>
  <pageMargins left="0.70866141732283472" right="0.70866141732283472" top="0.74803149606299213" bottom="0.74803149606299213" header="0.31496062992125984" footer="0.31496062992125984"/>
  <pageSetup paperSize="9" scale="56"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1</xdr:col>
                <xdr:colOff>257175</xdr:colOff>
                <xdr:row>0</xdr:row>
                <xdr:rowOff>304800</xdr:rowOff>
              </from>
              <to>
                <xdr:col>1</xdr:col>
                <xdr:colOff>257175</xdr:colOff>
                <xdr:row>1</xdr:row>
                <xdr:rowOff>66675</xdr:rowOff>
              </to>
            </anchor>
          </objectPr>
        </oleObject>
      </mc:Choice>
      <mc:Fallback>
        <oleObject progId="PBrush" shapeId="409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7"/>
  <sheetViews>
    <sheetView tabSelected="1" view="pageBreakPreview" zoomScale="70" zoomScaleNormal="70" zoomScaleSheetLayoutView="70" workbookViewId="0">
      <selection activeCell="N50" sqref="N50"/>
    </sheetView>
  </sheetViews>
  <sheetFormatPr baseColWidth="10" defaultRowHeight="15"/>
  <cols>
    <col min="1" max="1" width="6.85546875" customWidth="1"/>
    <col min="2" max="2" width="74.85546875" customWidth="1"/>
    <col min="3" max="3" width="12.7109375" bestFit="1" customWidth="1"/>
    <col min="4" max="4" width="14.42578125" bestFit="1" customWidth="1"/>
    <col min="5" max="5" width="17.140625" bestFit="1" customWidth="1"/>
    <col min="6" max="6" width="9.140625" bestFit="1" customWidth="1"/>
    <col min="7" max="7" width="17.28515625" customWidth="1"/>
    <col min="8" max="8" width="6.140625" bestFit="1" customWidth="1"/>
    <col min="9" max="20" width="6.140625" customWidth="1"/>
    <col min="21" max="21" width="9.42578125" customWidth="1"/>
    <col min="22" max="22" width="25" bestFit="1" customWidth="1"/>
    <col min="23" max="23" width="20" bestFit="1" customWidth="1"/>
    <col min="24" max="24" width="22.85546875" bestFit="1" customWidth="1"/>
    <col min="25" max="25" width="20.5703125" bestFit="1" customWidth="1"/>
    <col min="256" max="256" width="6.85546875" customWidth="1"/>
    <col min="257" max="257" width="74.85546875" customWidth="1"/>
    <col min="258" max="258" width="12.7109375" bestFit="1" customWidth="1"/>
    <col min="259" max="259" width="14.42578125" bestFit="1" customWidth="1"/>
    <col min="260" max="260" width="17.140625" bestFit="1" customWidth="1"/>
    <col min="261" max="261" width="9.140625" bestFit="1" customWidth="1"/>
    <col min="262" max="262" width="17.28515625" customWidth="1"/>
    <col min="263" max="263" width="6.140625" bestFit="1" customWidth="1"/>
    <col min="264" max="276" width="6.140625" customWidth="1"/>
    <col min="277" max="277" width="9.42578125" customWidth="1"/>
    <col min="278" max="278" width="23.42578125" customWidth="1"/>
    <col min="279" max="279" width="18" customWidth="1"/>
    <col min="280" max="280" width="18.7109375" customWidth="1"/>
    <col min="512" max="512" width="6.85546875" customWidth="1"/>
    <col min="513" max="513" width="74.85546875" customWidth="1"/>
    <col min="514" max="514" width="12.7109375" bestFit="1" customWidth="1"/>
    <col min="515" max="515" width="14.42578125" bestFit="1" customWidth="1"/>
    <col min="516" max="516" width="17.140625" bestFit="1" customWidth="1"/>
    <col min="517" max="517" width="9.140625" bestFit="1" customWidth="1"/>
    <col min="518" max="518" width="17.28515625" customWidth="1"/>
    <col min="519" max="519" width="6.140625" bestFit="1" customWidth="1"/>
    <col min="520" max="532" width="6.140625" customWidth="1"/>
    <col min="533" max="533" width="9.42578125" customWidth="1"/>
    <col min="534" max="534" width="23.42578125" customWidth="1"/>
    <col min="535" max="535" width="18" customWidth="1"/>
    <col min="536" max="536" width="18.7109375" customWidth="1"/>
    <col min="768" max="768" width="6.85546875" customWidth="1"/>
    <col min="769" max="769" width="74.85546875" customWidth="1"/>
    <col min="770" max="770" width="12.7109375" bestFit="1" customWidth="1"/>
    <col min="771" max="771" width="14.42578125" bestFit="1" customWidth="1"/>
    <col min="772" max="772" width="17.140625" bestFit="1" customWidth="1"/>
    <col min="773" max="773" width="9.140625" bestFit="1" customWidth="1"/>
    <col min="774" max="774" width="17.28515625" customWidth="1"/>
    <col min="775" max="775" width="6.140625" bestFit="1" customWidth="1"/>
    <col min="776" max="788" width="6.140625" customWidth="1"/>
    <col min="789" max="789" width="9.42578125" customWidth="1"/>
    <col min="790" max="790" width="23.42578125" customWidth="1"/>
    <col min="791" max="791" width="18" customWidth="1"/>
    <col min="792" max="792" width="18.7109375" customWidth="1"/>
    <col min="1024" max="1024" width="6.85546875" customWidth="1"/>
    <col min="1025" max="1025" width="74.85546875" customWidth="1"/>
    <col min="1026" max="1026" width="12.7109375" bestFit="1" customWidth="1"/>
    <col min="1027" max="1027" width="14.42578125" bestFit="1" customWidth="1"/>
    <col min="1028" max="1028" width="17.140625" bestFit="1" customWidth="1"/>
    <col min="1029" max="1029" width="9.140625" bestFit="1" customWidth="1"/>
    <col min="1030" max="1030" width="17.28515625" customWidth="1"/>
    <col min="1031" max="1031" width="6.140625" bestFit="1" customWidth="1"/>
    <col min="1032" max="1044" width="6.140625" customWidth="1"/>
    <col min="1045" max="1045" width="9.42578125" customWidth="1"/>
    <col min="1046" max="1046" width="23.42578125" customWidth="1"/>
    <col min="1047" max="1047" width="18" customWidth="1"/>
    <col min="1048" max="1048" width="18.7109375" customWidth="1"/>
    <col min="1280" max="1280" width="6.85546875" customWidth="1"/>
    <col min="1281" max="1281" width="74.85546875" customWidth="1"/>
    <col min="1282" max="1282" width="12.7109375" bestFit="1" customWidth="1"/>
    <col min="1283" max="1283" width="14.42578125" bestFit="1" customWidth="1"/>
    <col min="1284" max="1284" width="17.140625" bestFit="1" customWidth="1"/>
    <col min="1285" max="1285" width="9.140625" bestFit="1" customWidth="1"/>
    <col min="1286" max="1286" width="17.28515625" customWidth="1"/>
    <col min="1287" max="1287" width="6.140625" bestFit="1" customWidth="1"/>
    <col min="1288" max="1300" width="6.140625" customWidth="1"/>
    <col min="1301" max="1301" width="9.42578125" customWidth="1"/>
    <col min="1302" max="1302" width="23.42578125" customWidth="1"/>
    <col min="1303" max="1303" width="18" customWidth="1"/>
    <col min="1304" max="1304" width="18.7109375" customWidth="1"/>
    <col min="1536" max="1536" width="6.85546875" customWidth="1"/>
    <col min="1537" max="1537" width="74.85546875" customWidth="1"/>
    <col min="1538" max="1538" width="12.7109375" bestFit="1" customWidth="1"/>
    <col min="1539" max="1539" width="14.42578125" bestFit="1" customWidth="1"/>
    <col min="1540" max="1540" width="17.140625" bestFit="1" customWidth="1"/>
    <col min="1541" max="1541" width="9.140625" bestFit="1" customWidth="1"/>
    <col min="1542" max="1542" width="17.28515625" customWidth="1"/>
    <col min="1543" max="1543" width="6.140625" bestFit="1" customWidth="1"/>
    <col min="1544" max="1556" width="6.140625" customWidth="1"/>
    <col min="1557" max="1557" width="9.42578125" customWidth="1"/>
    <col min="1558" max="1558" width="23.42578125" customWidth="1"/>
    <col min="1559" max="1559" width="18" customWidth="1"/>
    <col min="1560" max="1560" width="18.7109375" customWidth="1"/>
    <col min="1792" max="1792" width="6.85546875" customWidth="1"/>
    <col min="1793" max="1793" width="74.85546875" customWidth="1"/>
    <col min="1794" max="1794" width="12.7109375" bestFit="1" customWidth="1"/>
    <col min="1795" max="1795" width="14.42578125" bestFit="1" customWidth="1"/>
    <col min="1796" max="1796" width="17.140625" bestFit="1" customWidth="1"/>
    <col min="1797" max="1797" width="9.140625" bestFit="1" customWidth="1"/>
    <col min="1798" max="1798" width="17.28515625" customWidth="1"/>
    <col min="1799" max="1799" width="6.140625" bestFit="1" customWidth="1"/>
    <col min="1800" max="1812" width="6.140625" customWidth="1"/>
    <col min="1813" max="1813" width="9.42578125" customWidth="1"/>
    <col min="1814" max="1814" width="23.42578125" customWidth="1"/>
    <col min="1815" max="1815" width="18" customWidth="1"/>
    <col min="1816" max="1816" width="18.7109375" customWidth="1"/>
    <col min="2048" max="2048" width="6.85546875" customWidth="1"/>
    <col min="2049" max="2049" width="74.85546875" customWidth="1"/>
    <col min="2050" max="2050" width="12.7109375" bestFit="1" customWidth="1"/>
    <col min="2051" max="2051" width="14.42578125" bestFit="1" customWidth="1"/>
    <col min="2052" max="2052" width="17.140625" bestFit="1" customWidth="1"/>
    <col min="2053" max="2053" width="9.140625" bestFit="1" customWidth="1"/>
    <col min="2054" max="2054" width="17.28515625" customWidth="1"/>
    <col min="2055" max="2055" width="6.140625" bestFit="1" customWidth="1"/>
    <col min="2056" max="2068" width="6.140625" customWidth="1"/>
    <col min="2069" max="2069" width="9.42578125" customWidth="1"/>
    <col min="2070" max="2070" width="23.42578125" customWidth="1"/>
    <col min="2071" max="2071" width="18" customWidth="1"/>
    <col min="2072" max="2072" width="18.7109375" customWidth="1"/>
    <col min="2304" max="2304" width="6.85546875" customWidth="1"/>
    <col min="2305" max="2305" width="74.85546875" customWidth="1"/>
    <col min="2306" max="2306" width="12.7109375" bestFit="1" customWidth="1"/>
    <col min="2307" max="2307" width="14.42578125" bestFit="1" customWidth="1"/>
    <col min="2308" max="2308" width="17.140625" bestFit="1" customWidth="1"/>
    <col min="2309" max="2309" width="9.140625" bestFit="1" customWidth="1"/>
    <col min="2310" max="2310" width="17.28515625" customWidth="1"/>
    <col min="2311" max="2311" width="6.140625" bestFit="1" customWidth="1"/>
    <col min="2312" max="2324" width="6.140625" customWidth="1"/>
    <col min="2325" max="2325" width="9.42578125" customWidth="1"/>
    <col min="2326" max="2326" width="23.42578125" customWidth="1"/>
    <col min="2327" max="2327" width="18" customWidth="1"/>
    <col min="2328" max="2328" width="18.7109375" customWidth="1"/>
    <col min="2560" max="2560" width="6.85546875" customWidth="1"/>
    <col min="2561" max="2561" width="74.85546875" customWidth="1"/>
    <col min="2562" max="2562" width="12.7109375" bestFit="1" customWidth="1"/>
    <col min="2563" max="2563" width="14.42578125" bestFit="1" customWidth="1"/>
    <col min="2564" max="2564" width="17.140625" bestFit="1" customWidth="1"/>
    <col min="2565" max="2565" width="9.140625" bestFit="1" customWidth="1"/>
    <col min="2566" max="2566" width="17.28515625" customWidth="1"/>
    <col min="2567" max="2567" width="6.140625" bestFit="1" customWidth="1"/>
    <col min="2568" max="2580" width="6.140625" customWidth="1"/>
    <col min="2581" max="2581" width="9.42578125" customWidth="1"/>
    <col min="2582" max="2582" width="23.42578125" customWidth="1"/>
    <col min="2583" max="2583" width="18" customWidth="1"/>
    <col min="2584" max="2584" width="18.7109375" customWidth="1"/>
    <col min="2816" max="2816" width="6.85546875" customWidth="1"/>
    <col min="2817" max="2817" width="74.85546875" customWidth="1"/>
    <col min="2818" max="2818" width="12.7109375" bestFit="1" customWidth="1"/>
    <col min="2819" max="2819" width="14.42578125" bestFit="1" customWidth="1"/>
    <col min="2820" max="2820" width="17.140625" bestFit="1" customWidth="1"/>
    <col min="2821" max="2821" width="9.140625" bestFit="1" customWidth="1"/>
    <col min="2822" max="2822" width="17.28515625" customWidth="1"/>
    <col min="2823" max="2823" width="6.140625" bestFit="1" customWidth="1"/>
    <col min="2824" max="2836" width="6.140625" customWidth="1"/>
    <col min="2837" max="2837" width="9.42578125" customWidth="1"/>
    <col min="2838" max="2838" width="23.42578125" customWidth="1"/>
    <col min="2839" max="2839" width="18" customWidth="1"/>
    <col min="2840" max="2840" width="18.7109375" customWidth="1"/>
    <col min="3072" max="3072" width="6.85546875" customWidth="1"/>
    <col min="3073" max="3073" width="74.85546875" customWidth="1"/>
    <col min="3074" max="3074" width="12.7109375" bestFit="1" customWidth="1"/>
    <col min="3075" max="3075" width="14.42578125" bestFit="1" customWidth="1"/>
    <col min="3076" max="3076" width="17.140625" bestFit="1" customWidth="1"/>
    <col min="3077" max="3077" width="9.140625" bestFit="1" customWidth="1"/>
    <col min="3078" max="3078" width="17.28515625" customWidth="1"/>
    <col min="3079" max="3079" width="6.140625" bestFit="1" customWidth="1"/>
    <col min="3080" max="3092" width="6.140625" customWidth="1"/>
    <col min="3093" max="3093" width="9.42578125" customWidth="1"/>
    <col min="3094" max="3094" width="23.42578125" customWidth="1"/>
    <col min="3095" max="3095" width="18" customWidth="1"/>
    <col min="3096" max="3096" width="18.7109375" customWidth="1"/>
    <col min="3328" max="3328" width="6.85546875" customWidth="1"/>
    <col min="3329" max="3329" width="74.85546875" customWidth="1"/>
    <col min="3330" max="3330" width="12.7109375" bestFit="1" customWidth="1"/>
    <col min="3331" max="3331" width="14.42578125" bestFit="1" customWidth="1"/>
    <col min="3332" max="3332" width="17.140625" bestFit="1" customWidth="1"/>
    <col min="3333" max="3333" width="9.140625" bestFit="1" customWidth="1"/>
    <col min="3334" max="3334" width="17.28515625" customWidth="1"/>
    <col min="3335" max="3335" width="6.140625" bestFit="1" customWidth="1"/>
    <col min="3336" max="3348" width="6.140625" customWidth="1"/>
    <col min="3349" max="3349" width="9.42578125" customWidth="1"/>
    <col min="3350" max="3350" width="23.42578125" customWidth="1"/>
    <col min="3351" max="3351" width="18" customWidth="1"/>
    <col min="3352" max="3352" width="18.7109375" customWidth="1"/>
    <col min="3584" max="3584" width="6.85546875" customWidth="1"/>
    <col min="3585" max="3585" width="74.85546875" customWidth="1"/>
    <col min="3586" max="3586" width="12.7109375" bestFit="1" customWidth="1"/>
    <col min="3587" max="3587" width="14.42578125" bestFit="1" customWidth="1"/>
    <col min="3588" max="3588" width="17.140625" bestFit="1" customWidth="1"/>
    <col min="3589" max="3589" width="9.140625" bestFit="1" customWidth="1"/>
    <col min="3590" max="3590" width="17.28515625" customWidth="1"/>
    <col min="3591" max="3591" width="6.140625" bestFit="1" customWidth="1"/>
    <col min="3592" max="3604" width="6.140625" customWidth="1"/>
    <col min="3605" max="3605" width="9.42578125" customWidth="1"/>
    <col min="3606" max="3606" width="23.42578125" customWidth="1"/>
    <col min="3607" max="3607" width="18" customWidth="1"/>
    <col min="3608" max="3608" width="18.7109375" customWidth="1"/>
    <col min="3840" max="3840" width="6.85546875" customWidth="1"/>
    <col min="3841" max="3841" width="74.85546875" customWidth="1"/>
    <col min="3842" max="3842" width="12.7109375" bestFit="1" customWidth="1"/>
    <col min="3843" max="3843" width="14.42578125" bestFit="1" customWidth="1"/>
    <col min="3844" max="3844" width="17.140625" bestFit="1" customWidth="1"/>
    <col min="3845" max="3845" width="9.140625" bestFit="1" customWidth="1"/>
    <col min="3846" max="3846" width="17.28515625" customWidth="1"/>
    <col min="3847" max="3847" width="6.140625" bestFit="1" customWidth="1"/>
    <col min="3848" max="3860" width="6.140625" customWidth="1"/>
    <col min="3861" max="3861" width="9.42578125" customWidth="1"/>
    <col min="3862" max="3862" width="23.42578125" customWidth="1"/>
    <col min="3863" max="3863" width="18" customWidth="1"/>
    <col min="3864" max="3864" width="18.7109375" customWidth="1"/>
    <col min="4096" max="4096" width="6.85546875" customWidth="1"/>
    <col min="4097" max="4097" width="74.85546875" customWidth="1"/>
    <col min="4098" max="4098" width="12.7109375" bestFit="1" customWidth="1"/>
    <col min="4099" max="4099" width="14.42578125" bestFit="1" customWidth="1"/>
    <col min="4100" max="4100" width="17.140625" bestFit="1" customWidth="1"/>
    <col min="4101" max="4101" width="9.140625" bestFit="1" customWidth="1"/>
    <col min="4102" max="4102" width="17.28515625" customWidth="1"/>
    <col min="4103" max="4103" width="6.140625" bestFit="1" customWidth="1"/>
    <col min="4104" max="4116" width="6.140625" customWidth="1"/>
    <col min="4117" max="4117" width="9.42578125" customWidth="1"/>
    <col min="4118" max="4118" width="23.42578125" customWidth="1"/>
    <col min="4119" max="4119" width="18" customWidth="1"/>
    <col min="4120" max="4120" width="18.7109375" customWidth="1"/>
    <col min="4352" max="4352" width="6.85546875" customWidth="1"/>
    <col min="4353" max="4353" width="74.85546875" customWidth="1"/>
    <col min="4354" max="4354" width="12.7109375" bestFit="1" customWidth="1"/>
    <col min="4355" max="4355" width="14.42578125" bestFit="1" customWidth="1"/>
    <col min="4356" max="4356" width="17.140625" bestFit="1" customWidth="1"/>
    <col min="4357" max="4357" width="9.140625" bestFit="1" customWidth="1"/>
    <col min="4358" max="4358" width="17.28515625" customWidth="1"/>
    <col min="4359" max="4359" width="6.140625" bestFit="1" customWidth="1"/>
    <col min="4360" max="4372" width="6.140625" customWidth="1"/>
    <col min="4373" max="4373" width="9.42578125" customWidth="1"/>
    <col min="4374" max="4374" width="23.42578125" customWidth="1"/>
    <col min="4375" max="4375" width="18" customWidth="1"/>
    <col min="4376" max="4376" width="18.7109375" customWidth="1"/>
    <col min="4608" max="4608" width="6.85546875" customWidth="1"/>
    <col min="4609" max="4609" width="74.85546875" customWidth="1"/>
    <col min="4610" max="4610" width="12.7109375" bestFit="1" customWidth="1"/>
    <col min="4611" max="4611" width="14.42578125" bestFit="1" customWidth="1"/>
    <col min="4612" max="4612" width="17.140625" bestFit="1" customWidth="1"/>
    <col min="4613" max="4613" width="9.140625" bestFit="1" customWidth="1"/>
    <col min="4614" max="4614" width="17.28515625" customWidth="1"/>
    <col min="4615" max="4615" width="6.140625" bestFit="1" customWidth="1"/>
    <col min="4616" max="4628" width="6.140625" customWidth="1"/>
    <col min="4629" max="4629" width="9.42578125" customWidth="1"/>
    <col min="4630" max="4630" width="23.42578125" customWidth="1"/>
    <col min="4631" max="4631" width="18" customWidth="1"/>
    <col min="4632" max="4632" width="18.7109375" customWidth="1"/>
    <col min="4864" max="4864" width="6.85546875" customWidth="1"/>
    <col min="4865" max="4865" width="74.85546875" customWidth="1"/>
    <col min="4866" max="4866" width="12.7109375" bestFit="1" customWidth="1"/>
    <col min="4867" max="4867" width="14.42578125" bestFit="1" customWidth="1"/>
    <col min="4868" max="4868" width="17.140625" bestFit="1" customWidth="1"/>
    <col min="4869" max="4869" width="9.140625" bestFit="1" customWidth="1"/>
    <col min="4870" max="4870" width="17.28515625" customWidth="1"/>
    <col min="4871" max="4871" width="6.140625" bestFit="1" customWidth="1"/>
    <col min="4872" max="4884" width="6.140625" customWidth="1"/>
    <col min="4885" max="4885" width="9.42578125" customWidth="1"/>
    <col min="4886" max="4886" width="23.42578125" customWidth="1"/>
    <col min="4887" max="4887" width="18" customWidth="1"/>
    <col min="4888" max="4888" width="18.7109375" customWidth="1"/>
    <col min="5120" max="5120" width="6.85546875" customWidth="1"/>
    <col min="5121" max="5121" width="74.85546875" customWidth="1"/>
    <col min="5122" max="5122" width="12.7109375" bestFit="1" customWidth="1"/>
    <col min="5123" max="5123" width="14.42578125" bestFit="1" customWidth="1"/>
    <col min="5124" max="5124" width="17.140625" bestFit="1" customWidth="1"/>
    <col min="5125" max="5125" width="9.140625" bestFit="1" customWidth="1"/>
    <col min="5126" max="5126" width="17.28515625" customWidth="1"/>
    <col min="5127" max="5127" width="6.140625" bestFit="1" customWidth="1"/>
    <col min="5128" max="5140" width="6.140625" customWidth="1"/>
    <col min="5141" max="5141" width="9.42578125" customWidth="1"/>
    <col min="5142" max="5142" width="23.42578125" customWidth="1"/>
    <col min="5143" max="5143" width="18" customWidth="1"/>
    <col min="5144" max="5144" width="18.7109375" customWidth="1"/>
    <col min="5376" max="5376" width="6.85546875" customWidth="1"/>
    <col min="5377" max="5377" width="74.85546875" customWidth="1"/>
    <col min="5378" max="5378" width="12.7109375" bestFit="1" customWidth="1"/>
    <col min="5379" max="5379" width="14.42578125" bestFit="1" customWidth="1"/>
    <col min="5380" max="5380" width="17.140625" bestFit="1" customWidth="1"/>
    <col min="5381" max="5381" width="9.140625" bestFit="1" customWidth="1"/>
    <col min="5382" max="5382" width="17.28515625" customWidth="1"/>
    <col min="5383" max="5383" width="6.140625" bestFit="1" customWidth="1"/>
    <col min="5384" max="5396" width="6.140625" customWidth="1"/>
    <col min="5397" max="5397" width="9.42578125" customWidth="1"/>
    <col min="5398" max="5398" width="23.42578125" customWidth="1"/>
    <col min="5399" max="5399" width="18" customWidth="1"/>
    <col min="5400" max="5400" width="18.7109375" customWidth="1"/>
    <col min="5632" max="5632" width="6.85546875" customWidth="1"/>
    <col min="5633" max="5633" width="74.85546875" customWidth="1"/>
    <col min="5634" max="5634" width="12.7109375" bestFit="1" customWidth="1"/>
    <col min="5635" max="5635" width="14.42578125" bestFit="1" customWidth="1"/>
    <col min="5636" max="5636" width="17.140625" bestFit="1" customWidth="1"/>
    <col min="5637" max="5637" width="9.140625" bestFit="1" customWidth="1"/>
    <col min="5638" max="5638" width="17.28515625" customWidth="1"/>
    <col min="5639" max="5639" width="6.140625" bestFit="1" customWidth="1"/>
    <col min="5640" max="5652" width="6.140625" customWidth="1"/>
    <col min="5653" max="5653" width="9.42578125" customWidth="1"/>
    <col min="5654" max="5654" width="23.42578125" customWidth="1"/>
    <col min="5655" max="5655" width="18" customWidth="1"/>
    <col min="5656" max="5656" width="18.7109375" customWidth="1"/>
    <col min="5888" max="5888" width="6.85546875" customWidth="1"/>
    <col min="5889" max="5889" width="74.85546875" customWidth="1"/>
    <col min="5890" max="5890" width="12.7109375" bestFit="1" customWidth="1"/>
    <col min="5891" max="5891" width="14.42578125" bestFit="1" customWidth="1"/>
    <col min="5892" max="5892" width="17.140625" bestFit="1" customWidth="1"/>
    <col min="5893" max="5893" width="9.140625" bestFit="1" customWidth="1"/>
    <col min="5894" max="5894" width="17.28515625" customWidth="1"/>
    <col min="5895" max="5895" width="6.140625" bestFit="1" customWidth="1"/>
    <col min="5896" max="5908" width="6.140625" customWidth="1"/>
    <col min="5909" max="5909" width="9.42578125" customWidth="1"/>
    <col min="5910" max="5910" width="23.42578125" customWidth="1"/>
    <col min="5911" max="5911" width="18" customWidth="1"/>
    <col min="5912" max="5912" width="18.7109375" customWidth="1"/>
    <col min="6144" max="6144" width="6.85546875" customWidth="1"/>
    <col min="6145" max="6145" width="74.85546875" customWidth="1"/>
    <col min="6146" max="6146" width="12.7109375" bestFit="1" customWidth="1"/>
    <col min="6147" max="6147" width="14.42578125" bestFit="1" customWidth="1"/>
    <col min="6148" max="6148" width="17.140625" bestFit="1" customWidth="1"/>
    <col min="6149" max="6149" width="9.140625" bestFit="1" customWidth="1"/>
    <col min="6150" max="6150" width="17.28515625" customWidth="1"/>
    <col min="6151" max="6151" width="6.140625" bestFit="1" customWidth="1"/>
    <col min="6152" max="6164" width="6.140625" customWidth="1"/>
    <col min="6165" max="6165" width="9.42578125" customWidth="1"/>
    <col min="6166" max="6166" width="23.42578125" customWidth="1"/>
    <col min="6167" max="6167" width="18" customWidth="1"/>
    <col min="6168" max="6168" width="18.7109375" customWidth="1"/>
    <col min="6400" max="6400" width="6.85546875" customWidth="1"/>
    <col min="6401" max="6401" width="74.85546875" customWidth="1"/>
    <col min="6402" max="6402" width="12.7109375" bestFit="1" customWidth="1"/>
    <col min="6403" max="6403" width="14.42578125" bestFit="1" customWidth="1"/>
    <col min="6404" max="6404" width="17.140625" bestFit="1" customWidth="1"/>
    <col min="6405" max="6405" width="9.140625" bestFit="1" customWidth="1"/>
    <col min="6406" max="6406" width="17.28515625" customWidth="1"/>
    <col min="6407" max="6407" width="6.140625" bestFit="1" customWidth="1"/>
    <col min="6408" max="6420" width="6.140625" customWidth="1"/>
    <col min="6421" max="6421" width="9.42578125" customWidth="1"/>
    <col min="6422" max="6422" width="23.42578125" customWidth="1"/>
    <col min="6423" max="6423" width="18" customWidth="1"/>
    <col min="6424" max="6424" width="18.7109375" customWidth="1"/>
    <col min="6656" max="6656" width="6.85546875" customWidth="1"/>
    <col min="6657" max="6657" width="74.85546875" customWidth="1"/>
    <col min="6658" max="6658" width="12.7109375" bestFit="1" customWidth="1"/>
    <col min="6659" max="6659" width="14.42578125" bestFit="1" customWidth="1"/>
    <col min="6660" max="6660" width="17.140625" bestFit="1" customWidth="1"/>
    <col min="6661" max="6661" width="9.140625" bestFit="1" customWidth="1"/>
    <col min="6662" max="6662" width="17.28515625" customWidth="1"/>
    <col min="6663" max="6663" width="6.140625" bestFit="1" customWidth="1"/>
    <col min="6664" max="6676" width="6.140625" customWidth="1"/>
    <col min="6677" max="6677" width="9.42578125" customWidth="1"/>
    <col min="6678" max="6678" width="23.42578125" customWidth="1"/>
    <col min="6679" max="6679" width="18" customWidth="1"/>
    <col min="6680" max="6680" width="18.7109375" customWidth="1"/>
    <col min="6912" max="6912" width="6.85546875" customWidth="1"/>
    <col min="6913" max="6913" width="74.85546875" customWidth="1"/>
    <col min="6914" max="6914" width="12.7109375" bestFit="1" customWidth="1"/>
    <col min="6915" max="6915" width="14.42578125" bestFit="1" customWidth="1"/>
    <col min="6916" max="6916" width="17.140625" bestFit="1" customWidth="1"/>
    <col min="6917" max="6917" width="9.140625" bestFit="1" customWidth="1"/>
    <col min="6918" max="6918" width="17.28515625" customWidth="1"/>
    <col min="6919" max="6919" width="6.140625" bestFit="1" customWidth="1"/>
    <col min="6920" max="6932" width="6.140625" customWidth="1"/>
    <col min="6933" max="6933" width="9.42578125" customWidth="1"/>
    <col min="6934" max="6934" width="23.42578125" customWidth="1"/>
    <col min="6935" max="6935" width="18" customWidth="1"/>
    <col min="6936" max="6936" width="18.7109375" customWidth="1"/>
    <col min="7168" max="7168" width="6.85546875" customWidth="1"/>
    <col min="7169" max="7169" width="74.85546875" customWidth="1"/>
    <col min="7170" max="7170" width="12.7109375" bestFit="1" customWidth="1"/>
    <col min="7171" max="7171" width="14.42578125" bestFit="1" customWidth="1"/>
    <col min="7172" max="7172" width="17.140625" bestFit="1" customWidth="1"/>
    <col min="7173" max="7173" width="9.140625" bestFit="1" customWidth="1"/>
    <col min="7174" max="7174" width="17.28515625" customWidth="1"/>
    <col min="7175" max="7175" width="6.140625" bestFit="1" customWidth="1"/>
    <col min="7176" max="7188" width="6.140625" customWidth="1"/>
    <col min="7189" max="7189" width="9.42578125" customWidth="1"/>
    <col min="7190" max="7190" width="23.42578125" customWidth="1"/>
    <col min="7191" max="7191" width="18" customWidth="1"/>
    <col min="7192" max="7192" width="18.7109375" customWidth="1"/>
    <col min="7424" max="7424" width="6.85546875" customWidth="1"/>
    <col min="7425" max="7425" width="74.85546875" customWidth="1"/>
    <col min="7426" max="7426" width="12.7109375" bestFit="1" customWidth="1"/>
    <col min="7427" max="7427" width="14.42578125" bestFit="1" customWidth="1"/>
    <col min="7428" max="7428" width="17.140625" bestFit="1" customWidth="1"/>
    <col min="7429" max="7429" width="9.140625" bestFit="1" customWidth="1"/>
    <col min="7430" max="7430" width="17.28515625" customWidth="1"/>
    <col min="7431" max="7431" width="6.140625" bestFit="1" customWidth="1"/>
    <col min="7432" max="7444" width="6.140625" customWidth="1"/>
    <col min="7445" max="7445" width="9.42578125" customWidth="1"/>
    <col min="7446" max="7446" width="23.42578125" customWidth="1"/>
    <col min="7447" max="7447" width="18" customWidth="1"/>
    <col min="7448" max="7448" width="18.7109375" customWidth="1"/>
    <col min="7680" max="7680" width="6.85546875" customWidth="1"/>
    <col min="7681" max="7681" width="74.85546875" customWidth="1"/>
    <col min="7682" max="7682" width="12.7109375" bestFit="1" customWidth="1"/>
    <col min="7683" max="7683" width="14.42578125" bestFit="1" customWidth="1"/>
    <col min="7684" max="7684" width="17.140625" bestFit="1" customWidth="1"/>
    <col min="7685" max="7685" width="9.140625" bestFit="1" customWidth="1"/>
    <col min="7686" max="7686" width="17.28515625" customWidth="1"/>
    <col min="7687" max="7687" width="6.140625" bestFit="1" customWidth="1"/>
    <col min="7688" max="7700" width="6.140625" customWidth="1"/>
    <col min="7701" max="7701" width="9.42578125" customWidth="1"/>
    <col min="7702" max="7702" width="23.42578125" customWidth="1"/>
    <col min="7703" max="7703" width="18" customWidth="1"/>
    <col min="7704" max="7704" width="18.7109375" customWidth="1"/>
    <col min="7936" max="7936" width="6.85546875" customWidth="1"/>
    <col min="7937" max="7937" width="74.85546875" customWidth="1"/>
    <col min="7938" max="7938" width="12.7109375" bestFit="1" customWidth="1"/>
    <col min="7939" max="7939" width="14.42578125" bestFit="1" customWidth="1"/>
    <col min="7940" max="7940" width="17.140625" bestFit="1" customWidth="1"/>
    <col min="7941" max="7941" width="9.140625" bestFit="1" customWidth="1"/>
    <col min="7942" max="7942" width="17.28515625" customWidth="1"/>
    <col min="7943" max="7943" width="6.140625" bestFit="1" customWidth="1"/>
    <col min="7944" max="7956" width="6.140625" customWidth="1"/>
    <col min="7957" max="7957" width="9.42578125" customWidth="1"/>
    <col min="7958" max="7958" width="23.42578125" customWidth="1"/>
    <col min="7959" max="7959" width="18" customWidth="1"/>
    <col min="7960" max="7960" width="18.7109375" customWidth="1"/>
    <col min="8192" max="8192" width="6.85546875" customWidth="1"/>
    <col min="8193" max="8193" width="74.85546875" customWidth="1"/>
    <col min="8194" max="8194" width="12.7109375" bestFit="1" customWidth="1"/>
    <col min="8195" max="8195" width="14.42578125" bestFit="1" customWidth="1"/>
    <col min="8196" max="8196" width="17.140625" bestFit="1" customWidth="1"/>
    <col min="8197" max="8197" width="9.140625" bestFit="1" customWidth="1"/>
    <col min="8198" max="8198" width="17.28515625" customWidth="1"/>
    <col min="8199" max="8199" width="6.140625" bestFit="1" customWidth="1"/>
    <col min="8200" max="8212" width="6.140625" customWidth="1"/>
    <col min="8213" max="8213" width="9.42578125" customWidth="1"/>
    <col min="8214" max="8214" width="23.42578125" customWidth="1"/>
    <col min="8215" max="8215" width="18" customWidth="1"/>
    <col min="8216" max="8216" width="18.7109375" customWidth="1"/>
    <col min="8448" max="8448" width="6.85546875" customWidth="1"/>
    <col min="8449" max="8449" width="74.85546875" customWidth="1"/>
    <col min="8450" max="8450" width="12.7109375" bestFit="1" customWidth="1"/>
    <col min="8451" max="8451" width="14.42578125" bestFit="1" customWidth="1"/>
    <col min="8452" max="8452" width="17.140625" bestFit="1" customWidth="1"/>
    <col min="8453" max="8453" width="9.140625" bestFit="1" customWidth="1"/>
    <col min="8454" max="8454" width="17.28515625" customWidth="1"/>
    <col min="8455" max="8455" width="6.140625" bestFit="1" customWidth="1"/>
    <col min="8456" max="8468" width="6.140625" customWidth="1"/>
    <col min="8469" max="8469" width="9.42578125" customWidth="1"/>
    <col min="8470" max="8470" width="23.42578125" customWidth="1"/>
    <col min="8471" max="8471" width="18" customWidth="1"/>
    <col min="8472" max="8472" width="18.7109375" customWidth="1"/>
    <col min="8704" max="8704" width="6.85546875" customWidth="1"/>
    <col min="8705" max="8705" width="74.85546875" customWidth="1"/>
    <col min="8706" max="8706" width="12.7109375" bestFit="1" customWidth="1"/>
    <col min="8707" max="8707" width="14.42578125" bestFit="1" customWidth="1"/>
    <col min="8708" max="8708" width="17.140625" bestFit="1" customWidth="1"/>
    <col min="8709" max="8709" width="9.140625" bestFit="1" customWidth="1"/>
    <col min="8710" max="8710" width="17.28515625" customWidth="1"/>
    <col min="8711" max="8711" width="6.140625" bestFit="1" customWidth="1"/>
    <col min="8712" max="8724" width="6.140625" customWidth="1"/>
    <col min="8725" max="8725" width="9.42578125" customWidth="1"/>
    <col min="8726" max="8726" width="23.42578125" customWidth="1"/>
    <col min="8727" max="8727" width="18" customWidth="1"/>
    <col min="8728" max="8728" width="18.7109375" customWidth="1"/>
    <col min="8960" max="8960" width="6.85546875" customWidth="1"/>
    <col min="8961" max="8961" width="74.85546875" customWidth="1"/>
    <col min="8962" max="8962" width="12.7109375" bestFit="1" customWidth="1"/>
    <col min="8963" max="8963" width="14.42578125" bestFit="1" customWidth="1"/>
    <col min="8964" max="8964" width="17.140625" bestFit="1" customWidth="1"/>
    <col min="8965" max="8965" width="9.140625" bestFit="1" customWidth="1"/>
    <col min="8966" max="8966" width="17.28515625" customWidth="1"/>
    <col min="8967" max="8967" width="6.140625" bestFit="1" customWidth="1"/>
    <col min="8968" max="8980" width="6.140625" customWidth="1"/>
    <col min="8981" max="8981" width="9.42578125" customWidth="1"/>
    <col min="8982" max="8982" width="23.42578125" customWidth="1"/>
    <col min="8983" max="8983" width="18" customWidth="1"/>
    <col min="8984" max="8984" width="18.7109375" customWidth="1"/>
    <col min="9216" max="9216" width="6.85546875" customWidth="1"/>
    <col min="9217" max="9217" width="74.85546875" customWidth="1"/>
    <col min="9218" max="9218" width="12.7109375" bestFit="1" customWidth="1"/>
    <col min="9219" max="9219" width="14.42578125" bestFit="1" customWidth="1"/>
    <col min="9220" max="9220" width="17.140625" bestFit="1" customWidth="1"/>
    <col min="9221" max="9221" width="9.140625" bestFit="1" customWidth="1"/>
    <col min="9222" max="9222" width="17.28515625" customWidth="1"/>
    <col min="9223" max="9223" width="6.140625" bestFit="1" customWidth="1"/>
    <col min="9224" max="9236" width="6.140625" customWidth="1"/>
    <col min="9237" max="9237" width="9.42578125" customWidth="1"/>
    <col min="9238" max="9238" width="23.42578125" customWidth="1"/>
    <col min="9239" max="9239" width="18" customWidth="1"/>
    <col min="9240" max="9240" width="18.7109375" customWidth="1"/>
    <col min="9472" max="9472" width="6.85546875" customWidth="1"/>
    <col min="9473" max="9473" width="74.85546875" customWidth="1"/>
    <col min="9474" max="9474" width="12.7109375" bestFit="1" customWidth="1"/>
    <col min="9475" max="9475" width="14.42578125" bestFit="1" customWidth="1"/>
    <col min="9476" max="9476" width="17.140625" bestFit="1" customWidth="1"/>
    <col min="9477" max="9477" width="9.140625" bestFit="1" customWidth="1"/>
    <col min="9478" max="9478" width="17.28515625" customWidth="1"/>
    <col min="9479" max="9479" width="6.140625" bestFit="1" customWidth="1"/>
    <col min="9480" max="9492" width="6.140625" customWidth="1"/>
    <col min="9493" max="9493" width="9.42578125" customWidth="1"/>
    <col min="9494" max="9494" width="23.42578125" customWidth="1"/>
    <col min="9495" max="9495" width="18" customWidth="1"/>
    <col min="9496" max="9496" width="18.7109375" customWidth="1"/>
    <col min="9728" max="9728" width="6.85546875" customWidth="1"/>
    <col min="9729" max="9729" width="74.85546875" customWidth="1"/>
    <col min="9730" max="9730" width="12.7109375" bestFit="1" customWidth="1"/>
    <col min="9731" max="9731" width="14.42578125" bestFit="1" customWidth="1"/>
    <col min="9732" max="9732" width="17.140625" bestFit="1" customWidth="1"/>
    <col min="9733" max="9733" width="9.140625" bestFit="1" customWidth="1"/>
    <col min="9734" max="9734" width="17.28515625" customWidth="1"/>
    <col min="9735" max="9735" width="6.140625" bestFit="1" customWidth="1"/>
    <col min="9736" max="9748" width="6.140625" customWidth="1"/>
    <col min="9749" max="9749" width="9.42578125" customWidth="1"/>
    <col min="9750" max="9750" width="23.42578125" customWidth="1"/>
    <col min="9751" max="9751" width="18" customWidth="1"/>
    <col min="9752" max="9752" width="18.7109375" customWidth="1"/>
    <col min="9984" max="9984" width="6.85546875" customWidth="1"/>
    <col min="9985" max="9985" width="74.85546875" customWidth="1"/>
    <col min="9986" max="9986" width="12.7109375" bestFit="1" customWidth="1"/>
    <col min="9987" max="9987" width="14.42578125" bestFit="1" customWidth="1"/>
    <col min="9988" max="9988" width="17.140625" bestFit="1" customWidth="1"/>
    <col min="9989" max="9989" width="9.140625" bestFit="1" customWidth="1"/>
    <col min="9990" max="9990" width="17.28515625" customWidth="1"/>
    <col min="9991" max="9991" width="6.140625" bestFit="1" customWidth="1"/>
    <col min="9992" max="10004" width="6.140625" customWidth="1"/>
    <col min="10005" max="10005" width="9.42578125" customWidth="1"/>
    <col min="10006" max="10006" width="23.42578125" customWidth="1"/>
    <col min="10007" max="10007" width="18" customWidth="1"/>
    <col min="10008" max="10008" width="18.7109375" customWidth="1"/>
    <col min="10240" max="10240" width="6.85546875" customWidth="1"/>
    <col min="10241" max="10241" width="74.85546875" customWidth="1"/>
    <col min="10242" max="10242" width="12.7109375" bestFit="1" customWidth="1"/>
    <col min="10243" max="10243" width="14.42578125" bestFit="1" customWidth="1"/>
    <col min="10244" max="10244" width="17.140625" bestFit="1" customWidth="1"/>
    <col min="10245" max="10245" width="9.140625" bestFit="1" customWidth="1"/>
    <col min="10246" max="10246" width="17.28515625" customWidth="1"/>
    <col min="10247" max="10247" width="6.140625" bestFit="1" customWidth="1"/>
    <col min="10248" max="10260" width="6.140625" customWidth="1"/>
    <col min="10261" max="10261" width="9.42578125" customWidth="1"/>
    <col min="10262" max="10262" width="23.42578125" customWidth="1"/>
    <col min="10263" max="10263" width="18" customWidth="1"/>
    <col min="10264" max="10264" width="18.7109375" customWidth="1"/>
    <col min="10496" max="10496" width="6.85546875" customWidth="1"/>
    <col min="10497" max="10497" width="74.85546875" customWidth="1"/>
    <col min="10498" max="10498" width="12.7109375" bestFit="1" customWidth="1"/>
    <col min="10499" max="10499" width="14.42578125" bestFit="1" customWidth="1"/>
    <col min="10500" max="10500" width="17.140625" bestFit="1" customWidth="1"/>
    <col min="10501" max="10501" width="9.140625" bestFit="1" customWidth="1"/>
    <col min="10502" max="10502" width="17.28515625" customWidth="1"/>
    <col min="10503" max="10503" width="6.140625" bestFit="1" customWidth="1"/>
    <col min="10504" max="10516" width="6.140625" customWidth="1"/>
    <col min="10517" max="10517" width="9.42578125" customWidth="1"/>
    <col min="10518" max="10518" width="23.42578125" customWidth="1"/>
    <col min="10519" max="10519" width="18" customWidth="1"/>
    <col min="10520" max="10520" width="18.7109375" customWidth="1"/>
    <col min="10752" max="10752" width="6.85546875" customWidth="1"/>
    <col min="10753" max="10753" width="74.85546875" customWidth="1"/>
    <col min="10754" max="10754" width="12.7109375" bestFit="1" customWidth="1"/>
    <col min="10755" max="10755" width="14.42578125" bestFit="1" customWidth="1"/>
    <col min="10756" max="10756" width="17.140625" bestFit="1" customWidth="1"/>
    <col min="10757" max="10757" width="9.140625" bestFit="1" customWidth="1"/>
    <col min="10758" max="10758" width="17.28515625" customWidth="1"/>
    <col min="10759" max="10759" width="6.140625" bestFit="1" customWidth="1"/>
    <col min="10760" max="10772" width="6.140625" customWidth="1"/>
    <col min="10773" max="10773" width="9.42578125" customWidth="1"/>
    <col min="10774" max="10774" width="23.42578125" customWidth="1"/>
    <col min="10775" max="10775" width="18" customWidth="1"/>
    <col min="10776" max="10776" width="18.7109375" customWidth="1"/>
    <col min="11008" max="11008" width="6.85546875" customWidth="1"/>
    <col min="11009" max="11009" width="74.85546875" customWidth="1"/>
    <col min="11010" max="11010" width="12.7109375" bestFit="1" customWidth="1"/>
    <col min="11011" max="11011" width="14.42578125" bestFit="1" customWidth="1"/>
    <col min="11012" max="11012" width="17.140625" bestFit="1" customWidth="1"/>
    <col min="11013" max="11013" width="9.140625" bestFit="1" customWidth="1"/>
    <col min="11014" max="11014" width="17.28515625" customWidth="1"/>
    <col min="11015" max="11015" width="6.140625" bestFit="1" customWidth="1"/>
    <col min="11016" max="11028" width="6.140625" customWidth="1"/>
    <col min="11029" max="11029" width="9.42578125" customWidth="1"/>
    <col min="11030" max="11030" width="23.42578125" customWidth="1"/>
    <col min="11031" max="11031" width="18" customWidth="1"/>
    <col min="11032" max="11032" width="18.7109375" customWidth="1"/>
    <col min="11264" max="11264" width="6.85546875" customWidth="1"/>
    <col min="11265" max="11265" width="74.85546875" customWidth="1"/>
    <col min="11266" max="11266" width="12.7109375" bestFit="1" customWidth="1"/>
    <col min="11267" max="11267" width="14.42578125" bestFit="1" customWidth="1"/>
    <col min="11268" max="11268" width="17.140625" bestFit="1" customWidth="1"/>
    <col min="11269" max="11269" width="9.140625" bestFit="1" customWidth="1"/>
    <col min="11270" max="11270" width="17.28515625" customWidth="1"/>
    <col min="11271" max="11271" width="6.140625" bestFit="1" customWidth="1"/>
    <col min="11272" max="11284" width="6.140625" customWidth="1"/>
    <col min="11285" max="11285" width="9.42578125" customWidth="1"/>
    <col min="11286" max="11286" width="23.42578125" customWidth="1"/>
    <col min="11287" max="11287" width="18" customWidth="1"/>
    <col min="11288" max="11288" width="18.7109375" customWidth="1"/>
    <col min="11520" max="11520" width="6.85546875" customWidth="1"/>
    <col min="11521" max="11521" width="74.85546875" customWidth="1"/>
    <col min="11522" max="11522" width="12.7109375" bestFit="1" customWidth="1"/>
    <col min="11523" max="11523" width="14.42578125" bestFit="1" customWidth="1"/>
    <col min="11524" max="11524" width="17.140625" bestFit="1" customWidth="1"/>
    <col min="11525" max="11525" width="9.140625" bestFit="1" customWidth="1"/>
    <col min="11526" max="11526" width="17.28515625" customWidth="1"/>
    <col min="11527" max="11527" width="6.140625" bestFit="1" customWidth="1"/>
    <col min="11528" max="11540" width="6.140625" customWidth="1"/>
    <col min="11541" max="11541" width="9.42578125" customWidth="1"/>
    <col min="11542" max="11542" width="23.42578125" customWidth="1"/>
    <col min="11543" max="11543" width="18" customWidth="1"/>
    <col min="11544" max="11544" width="18.7109375" customWidth="1"/>
    <col min="11776" max="11776" width="6.85546875" customWidth="1"/>
    <col min="11777" max="11777" width="74.85546875" customWidth="1"/>
    <col min="11778" max="11778" width="12.7109375" bestFit="1" customWidth="1"/>
    <col min="11779" max="11779" width="14.42578125" bestFit="1" customWidth="1"/>
    <col min="11780" max="11780" width="17.140625" bestFit="1" customWidth="1"/>
    <col min="11781" max="11781" width="9.140625" bestFit="1" customWidth="1"/>
    <col min="11782" max="11782" width="17.28515625" customWidth="1"/>
    <col min="11783" max="11783" width="6.140625" bestFit="1" customWidth="1"/>
    <col min="11784" max="11796" width="6.140625" customWidth="1"/>
    <col min="11797" max="11797" width="9.42578125" customWidth="1"/>
    <col min="11798" max="11798" width="23.42578125" customWidth="1"/>
    <col min="11799" max="11799" width="18" customWidth="1"/>
    <col min="11800" max="11800" width="18.7109375" customWidth="1"/>
    <col min="12032" max="12032" width="6.85546875" customWidth="1"/>
    <col min="12033" max="12033" width="74.85546875" customWidth="1"/>
    <col min="12034" max="12034" width="12.7109375" bestFit="1" customWidth="1"/>
    <col min="12035" max="12035" width="14.42578125" bestFit="1" customWidth="1"/>
    <col min="12036" max="12036" width="17.140625" bestFit="1" customWidth="1"/>
    <col min="12037" max="12037" width="9.140625" bestFit="1" customWidth="1"/>
    <col min="12038" max="12038" width="17.28515625" customWidth="1"/>
    <col min="12039" max="12039" width="6.140625" bestFit="1" customWidth="1"/>
    <col min="12040" max="12052" width="6.140625" customWidth="1"/>
    <col min="12053" max="12053" width="9.42578125" customWidth="1"/>
    <col min="12054" max="12054" width="23.42578125" customWidth="1"/>
    <col min="12055" max="12055" width="18" customWidth="1"/>
    <col min="12056" max="12056" width="18.7109375" customWidth="1"/>
    <col min="12288" max="12288" width="6.85546875" customWidth="1"/>
    <col min="12289" max="12289" width="74.85546875" customWidth="1"/>
    <col min="12290" max="12290" width="12.7109375" bestFit="1" customWidth="1"/>
    <col min="12291" max="12291" width="14.42578125" bestFit="1" customWidth="1"/>
    <col min="12292" max="12292" width="17.140625" bestFit="1" customWidth="1"/>
    <col min="12293" max="12293" width="9.140625" bestFit="1" customWidth="1"/>
    <col min="12294" max="12294" width="17.28515625" customWidth="1"/>
    <col min="12295" max="12295" width="6.140625" bestFit="1" customWidth="1"/>
    <col min="12296" max="12308" width="6.140625" customWidth="1"/>
    <col min="12309" max="12309" width="9.42578125" customWidth="1"/>
    <col min="12310" max="12310" width="23.42578125" customWidth="1"/>
    <col min="12311" max="12311" width="18" customWidth="1"/>
    <col min="12312" max="12312" width="18.7109375" customWidth="1"/>
    <col min="12544" max="12544" width="6.85546875" customWidth="1"/>
    <col min="12545" max="12545" width="74.85546875" customWidth="1"/>
    <col min="12546" max="12546" width="12.7109375" bestFit="1" customWidth="1"/>
    <col min="12547" max="12547" width="14.42578125" bestFit="1" customWidth="1"/>
    <col min="12548" max="12548" width="17.140625" bestFit="1" customWidth="1"/>
    <col min="12549" max="12549" width="9.140625" bestFit="1" customWidth="1"/>
    <col min="12550" max="12550" width="17.28515625" customWidth="1"/>
    <col min="12551" max="12551" width="6.140625" bestFit="1" customWidth="1"/>
    <col min="12552" max="12564" width="6.140625" customWidth="1"/>
    <col min="12565" max="12565" width="9.42578125" customWidth="1"/>
    <col min="12566" max="12566" width="23.42578125" customWidth="1"/>
    <col min="12567" max="12567" width="18" customWidth="1"/>
    <col min="12568" max="12568" width="18.7109375" customWidth="1"/>
    <col min="12800" max="12800" width="6.85546875" customWidth="1"/>
    <col min="12801" max="12801" width="74.85546875" customWidth="1"/>
    <col min="12802" max="12802" width="12.7109375" bestFit="1" customWidth="1"/>
    <col min="12803" max="12803" width="14.42578125" bestFit="1" customWidth="1"/>
    <col min="12804" max="12804" width="17.140625" bestFit="1" customWidth="1"/>
    <col min="12805" max="12805" width="9.140625" bestFit="1" customWidth="1"/>
    <col min="12806" max="12806" width="17.28515625" customWidth="1"/>
    <col min="12807" max="12807" width="6.140625" bestFit="1" customWidth="1"/>
    <col min="12808" max="12820" width="6.140625" customWidth="1"/>
    <col min="12821" max="12821" width="9.42578125" customWidth="1"/>
    <col min="12822" max="12822" width="23.42578125" customWidth="1"/>
    <col min="12823" max="12823" width="18" customWidth="1"/>
    <col min="12824" max="12824" width="18.7109375" customWidth="1"/>
    <col min="13056" max="13056" width="6.85546875" customWidth="1"/>
    <col min="13057" max="13057" width="74.85546875" customWidth="1"/>
    <col min="13058" max="13058" width="12.7109375" bestFit="1" customWidth="1"/>
    <col min="13059" max="13059" width="14.42578125" bestFit="1" customWidth="1"/>
    <col min="13060" max="13060" width="17.140625" bestFit="1" customWidth="1"/>
    <col min="13061" max="13061" width="9.140625" bestFit="1" customWidth="1"/>
    <col min="13062" max="13062" width="17.28515625" customWidth="1"/>
    <col min="13063" max="13063" width="6.140625" bestFit="1" customWidth="1"/>
    <col min="13064" max="13076" width="6.140625" customWidth="1"/>
    <col min="13077" max="13077" width="9.42578125" customWidth="1"/>
    <col min="13078" max="13078" width="23.42578125" customWidth="1"/>
    <col min="13079" max="13079" width="18" customWidth="1"/>
    <col min="13080" max="13080" width="18.7109375" customWidth="1"/>
    <col min="13312" max="13312" width="6.85546875" customWidth="1"/>
    <col min="13313" max="13313" width="74.85546875" customWidth="1"/>
    <col min="13314" max="13314" width="12.7109375" bestFit="1" customWidth="1"/>
    <col min="13315" max="13315" width="14.42578125" bestFit="1" customWidth="1"/>
    <col min="13316" max="13316" width="17.140625" bestFit="1" customWidth="1"/>
    <col min="13317" max="13317" width="9.140625" bestFit="1" customWidth="1"/>
    <col min="13318" max="13318" width="17.28515625" customWidth="1"/>
    <col min="13319" max="13319" width="6.140625" bestFit="1" customWidth="1"/>
    <col min="13320" max="13332" width="6.140625" customWidth="1"/>
    <col min="13333" max="13333" width="9.42578125" customWidth="1"/>
    <col min="13334" max="13334" width="23.42578125" customWidth="1"/>
    <col min="13335" max="13335" width="18" customWidth="1"/>
    <col min="13336" max="13336" width="18.7109375" customWidth="1"/>
    <col min="13568" max="13568" width="6.85546875" customWidth="1"/>
    <col min="13569" max="13569" width="74.85546875" customWidth="1"/>
    <col min="13570" max="13570" width="12.7109375" bestFit="1" customWidth="1"/>
    <col min="13571" max="13571" width="14.42578125" bestFit="1" customWidth="1"/>
    <col min="13572" max="13572" width="17.140625" bestFit="1" customWidth="1"/>
    <col min="13573" max="13573" width="9.140625" bestFit="1" customWidth="1"/>
    <col min="13574" max="13574" width="17.28515625" customWidth="1"/>
    <col min="13575" max="13575" width="6.140625" bestFit="1" customWidth="1"/>
    <col min="13576" max="13588" width="6.140625" customWidth="1"/>
    <col min="13589" max="13589" width="9.42578125" customWidth="1"/>
    <col min="13590" max="13590" width="23.42578125" customWidth="1"/>
    <col min="13591" max="13591" width="18" customWidth="1"/>
    <col min="13592" max="13592" width="18.7109375" customWidth="1"/>
    <col min="13824" max="13824" width="6.85546875" customWidth="1"/>
    <col min="13825" max="13825" width="74.85546875" customWidth="1"/>
    <col min="13826" max="13826" width="12.7109375" bestFit="1" customWidth="1"/>
    <col min="13827" max="13827" width="14.42578125" bestFit="1" customWidth="1"/>
    <col min="13828" max="13828" width="17.140625" bestFit="1" customWidth="1"/>
    <col min="13829" max="13829" width="9.140625" bestFit="1" customWidth="1"/>
    <col min="13830" max="13830" width="17.28515625" customWidth="1"/>
    <col min="13831" max="13831" width="6.140625" bestFit="1" customWidth="1"/>
    <col min="13832" max="13844" width="6.140625" customWidth="1"/>
    <col min="13845" max="13845" width="9.42578125" customWidth="1"/>
    <col min="13846" max="13846" width="23.42578125" customWidth="1"/>
    <col min="13847" max="13847" width="18" customWidth="1"/>
    <col min="13848" max="13848" width="18.7109375" customWidth="1"/>
    <col min="14080" max="14080" width="6.85546875" customWidth="1"/>
    <col min="14081" max="14081" width="74.85546875" customWidth="1"/>
    <col min="14082" max="14082" width="12.7109375" bestFit="1" customWidth="1"/>
    <col min="14083" max="14083" width="14.42578125" bestFit="1" customWidth="1"/>
    <col min="14084" max="14084" width="17.140625" bestFit="1" customWidth="1"/>
    <col min="14085" max="14085" width="9.140625" bestFit="1" customWidth="1"/>
    <col min="14086" max="14086" width="17.28515625" customWidth="1"/>
    <col min="14087" max="14087" width="6.140625" bestFit="1" customWidth="1"/>
    <col min="14088" max="14100" width="6.140625" customWidth="1"/>
    <col min="14101" max="14101" width="9.42578125" customWidth="1"/>
    <col min="14102" max="14102" width="23.42578125" customWidth="1"/>
    <col min="14103" max="14103" width="18" customWidth="1"/>
    <col min="14104" max="14104" width="18.7109375" customWidth="1"/>
    <col min="14336" max="14336" width="6.85546875" customWidth="1"/>
    <col min="14337" max="14337" width="74.85546875" customWidth="1"/>
    <col min="14338" max="14338" width="12.7109375" bestFit="1" customWidth="1"/>
    <col min="14339" max="14339" width="14.42578125" bestFit="1" customWidth="1"/>
    <col min="14340" max="14340" width="17.140625" bestFit="1" customWidth="1"/>
    <col min="14341" max="14341" width="9.140625" bestFit="1" customWidth="1"/>
    <col min="14342" max="14342" width="17.28515625" customWidth="1"/>
    <col min="14343" max="14343" width="6.140625" bestFit="1" customWidth="1"/>
    <col min="14344" max="14356" width="6.140625" customWidth="1"/>
    <col min="14357" max="14357" width="9.42578125" customWidth="1"/>
    <col min="14358" max="14358" width="23.42578125" customWidth="1"/>
    <col min="14359" max="14359" width="18" customWidth="1"/>
    <col min="14360" max="14360" width="18.7109375" customWidth="1"/>
    <col min="14592" max="14592" width="6.85546875" customWidth="1"/>
    <col min="14593" max="14593" width="74.85546875" customWidth="1"/>
    <col min="14594" max="14594" width="12.7109375" bestFit="1" customWidth="1"/>
    <col min="14595" max="14595" width="14.42578125" bestFit="1" customWidth="1"/>
    <col min="14596" max="14596" width="17.140625" bestFit="1" customWidth="1"/>
    <col min="14597" max="14597" width="9.140625" bestFit="1" customWidth="1"/>
    <col min="14598" max="14598" width="17.28515625" customWidth="1"/>
    <col min="14599" max="14599" width="6.140625" bestFit="1" customWidth="1"/>
    <col min="14600" max="14612" width="6.140625" customWidth="1"/>
    <col min="14613" max="14613" width="9.42578125" customWidth="1"/>
    <col min="14614" max="14614" width="23.42578125" customWidth="1"/>
    <col min="14615" max="14615" width="18" customWidth="1"/>
    <col min="14616" max="14616" width="18.7109375" customWidth="1"/>
    <col min="14848" max="14848" width="6.85546875" customWidth="1"/>
    <col min="14849" max="14849" width="74.85546875" customWidth="1"/>
    <col min="14850" max="14850" width="12.7109375" bestFit="1" customWidth="1"/>
    <col min="14851" max="14851" width="14.42578125" bestFit="1" customWidth="1"/>
    <col min="14852" max="14852" width="17.140625" bestFit="1" customWidth="1"/>
    <col min="14853" max="14853" width="9.140625" bestFit="1" customWidth="1"/>
    <col min="14854" max="14854" width="17.28515625" customWidth="1"/>
    <col min="14855" max="14855" width="6.140625" bestFit="1" customWidth="1"/>
    <col min="14856" max="14868" width="6.140625" customWidth="1"/>
    <col min="14869" max="14869" width="9.42578125" customWidth="1"/>
    <col min="14870" max="14870" width="23.42578125" customWidth="1"/>
    <col min="14871" max="14871" width="18" customWidth="1"/>
    <col min="14872" max="14872" width="18.7109375" customWidth="1"/>
    <col min="15104" max="15104" width="6.85546875" customWidth="1"/>
    <col min="15105" max="15105" width="74.85546875" customWidth="1"/>
    <col min="15106" max="15106" width="12.7109375" bestFit="1" customWidth="1"/>
    <col min="15107" max="15107" width="14.42578125" bestFit="1" customWidth="1"/>
    <col min="15108" max="15108" width="17.140625" bestFit="1" customWidth="1"/>
    <col min="15109" max="15109" width="9.140625" bestFit="1" customWidth="1"/>
    <col min="15110" max="15110" width="17.28515625" customWidth="1"/>
    <col min="15111" max="15111" width="6.140625" bestFit="1" customWidth="1"/>
    <col min="15112" max="15124" width="6.140625" customWidth="1"/>
    <col min="15125" max="15125" width="9.42578125" customWidth="1"/>
    <col min="15126" max="15126" width="23.42578125" customWidth="1"/>
    <col min="15127" max="15127" width="18" customWidth="1"/>
    <col min="15128" max="15128" width="18.7109375" customWidth="1"/>
    <col min="15360" max="15360" width="6.85546875" customWidth="1"/>
    <col min="15361" max="15361" width="74.85546875" customWidth="1"/>
    <col min="15362" max="15362" width="12.7109375" bestFit="1" customWidth="1"/>
    <col min="15363" max="15363" width="14.42578125" bestFit="1" customWidth="1"/>
    <col min="15364" max="15364" width="17.140625" bestFit="1" customWidth="1"/>
    <col min="15365" max="15365" width="9.140625" bestFit="1" customWidth="1"/>
    <col min="15366" max="15366" width="17.28515625" customWidth="1"/>
    <col min="15367" max="15367" width="6.140625" bestFit="1" customWidth="1"/>
    <col min="15368" max="15380" width="6.140625" customWidth="1"/>
    <col min="15381" max="15381" width="9.42578125" customWidth="1"/>
    <col min="15382" max="15382" width="23.42578125" customWidth="1"/>
    <col min="15383" max="15383" width="18" customWidth="1"/>
    <col min="15384" max="15384" width="18.7109375" customWidth="1"/>
    <col min="15616" max="15616" width="6.85546875" customWidth="1"/>
    <col min="15617" max="15617" width="74.85546875" customWidth="1"/>
    <col min="15618" max="15618" width="12.7109375" bestFit="1" customWidth="1"/>
    <col min="15619" max="15619" width="14.42578125" bestFit="1" customWidth="1"/>
    <col min="15620" max="15620" width="17.140625" bestFit="1" customWidth="1"/>
    <col min="15621" max="15621" width="9.140625" bestFit="1" customWidth="1"/>
    <col min="15622" max="15622" width="17.28515625" customWidth="1"/>
    <col min="15623" max="15623" width="6.140625" bestFit="1" customWidth="1"/>
    <col min="15624" max="15636" width="6.140625" customWidth="1"/>
    <col min="15637" max="15637" width="9.42578125" customWidth="1"/>
    <col min="15638" max="15638" width="23.42578125" customWidth="1"/>
    <col min="15639" max="15639" width="18" customWidth="1"/>
    <col min="15640" max="15640" width="18.7109375" customWidth="1"/>
    <col min="15872" max="15872" width="6.85546875" customWidth="1"/>
    <col min="15873" max="15873" width="74.85546875" customWidth="1"/>
    <col min="15874" max="15874" width="12.7109375" bestFit="1" customWidth="1"/>
    <col min="15875" max="15875" width="14.42578125" bestFit="1" customWidth="1"/>
    <col min="15876" max="15876" width="17.140625" bestFit="1" customWidth="1"/>
    <col min="15877" max="15877" width="9.140625" bestFit="1" customWidth="1"/>
    <col min="15878" max="15878" width="17.28515625" customWidth="1"/>
    <col min="15879" max="15879" width="6.140625" bestFit="1" customWidth="1"/>
    <col min="15880" max="15892" width="6.140625" customWidth="1"/>
    <col min="15893" max="15893" width="9.42578125" customWidth="1"/>
    <col min="15894" max="15894" width="23.42578125" customWidth="1"/>
    <col min="15895" max="15895" width="18" customWidth="1"/>
    <col min="15896" max="15896" width="18.7109375" customWidth="1"/>
    <col min="16128" max="16128" width="6.85546875" customWidth="1"/>
    <col min="16129" max="16129" width="74.85546875" customWidth="1"/>
    <col min="16130" max="16130" width="12.7109375" bestFit="1" customWidth="1"/>
    <col min="16131" max="16131" width="14.42578125" bestFit="1" customWidth="1"/>
    <col min="16132" max="16132" width="17.140625" bestFit="1" customWidth="1"/>
    <col min="16133" max="16133" width="9.140625" bestFit="1" customWidth="1"/>
    <col min="16134" max="16134" width="17.28515625" customWidth="1"/>
    <col min="16135" max="16135" width="6.140625" bestFit="1" customWidth="1"/>
    <col min="16136" max="16148" width="6.140625" customWidth="1"/>
    <col min="16149" max="16149" width="9.42578125" customWidth="1"/>
    <col min="16150" max="16150" width="23.42578125" customWidth="1"/>
    <col min="16151" max="16151" width="18" customWidth="1"/>
    <col min="16152" max="16152" width="18.7109375" customWidth="1"/>
  </cols>
  <sheetData>
    <row r="1" spans="1:22" ht="62.25" customHeight="1">
      <c r="A1" s="290"/>
      <c r="B1" s="291"/>
      <c r="C1" s="294" t="str">
        <f>+[142]AIU!B1</f>
        <v>CONTRATO No. 221 – 2020 – PR. 169 
“ESTUDIOS Y DISEÑOS DE ELEMENTOS DE INFRAESTRUCTURA DEL SETP - POPAYÁN: ESTACIÓN DE INTEGRACIÓN NORTE, ESTACIÓN DE INTEGRACIÓN OCCIDENTE, PARADERO CON ESPACIO PÚBLICO DEL SUR Y CONEXIONES VIALES ASOCIADAS, QUE PERMITIRÁN MEDIANTE LA INFRAESTRUCTURA ADECUADA LA INTERACCIÓN DE LOS DIFERENTES MODOS DE TRANSPORTE EN LA CIUDAD, EN PUNTOS ESTRATÉGICOS”</v>
      </c>
      <c r="D1" s="294"/>
      <c r="E1" s="294"/>
      <c r="F1" s="294"/>
      <c r="G1" s="294"/>
      <c r="H1" s="294"/>
      <c r="I1" s="294"/>
      <c r="J1" s="294"/>
      <c r="K1" s="294"/>
      <c r="L1" s="294"/>
      <c r="M1" s="294"/>
      <c r="N1" s="294"/>
      <c r="O1" s="294"/>
      <c r="P1" s="294"/>
      <c r="Q1" s="294"/>
      <c r="R1" s="294"/>
      <c r="S1" s="294"/>
      <c r="T1" s="294"/>
      <c r="U1" s="295" t="str">
        <f>+[142]AIU!G1</f>
        <v>MOVILIDAD FUTURA S.A.S
NIT 900323358-2
Carrera 5 No. 2 - 11
Popayán, Cauca
www.movilidadfutura.gov.co</v>
      </c>
      <c r="V1" s="296"/>
    </row>
    <row r="2" spans="1:22" ht="62.25" customHeight="1" thickBot="1">
      <c r="A2" s="292"/>
      <c r="B2" s="293"/>
      <c r="C2" s="299" t="s">
        <v>239</v>
      </c>
      <c r="D2" s="300"/>
      <c r="E2" s="300"/>
      <c r="F2" s="300"/>
      <c r="G2" s="300"/>
      <c r="H2" s="300"/>
      <c r="I2" s="300"/>
      <c r="J2" s="300"/>
      <c r="K2" s="300"/>
      <c r="L2" s="300"/>
      <c r="M2" s="300"/>
      <c r="N2" s="300"/>
      <c r="O2" s="300"/>
      <c r="P2" s="300"/>
      <c r="Q2" s="300"/>
      <c r="R2" s="300"/>
      <c r="S2" s="300"/>
      <c r="T2" s="300"/>
      <c r="U2" s="297"/>
      <c r="V2" s="298"/>
    </row>
    <row r="3" spans="1:22">
      <c r="A3" s="63"/>
      <c r="B3" s="63"/>
      <c r="C3" s="63"/>
      <c r="D3" s="63"/>
      <c r="E3" s="64"/>
      <c r="F3" s="63"/>
      <c r="G3" s="64"/>
      <c r="H3" s="63"/>
      <c r="I3" s="63"/>
      <c r="J3" s="63"/>
      <c r="K3" s="63"/>
      <c r="L3" s="63"/>
      <c r="M3" s="63"/>
      <c r="N3" s="63"/>
      <c r="O3" s="63"/>
      <c r="P3" s="63"/>
      <c r="Q3" s="63"/>
      <c r="R3" s="63"/>
      <c r="S3" s="63"/>
      <c r="T3" s="63"/>
      <c r="U3" s="65"/>
      <c r="V3" s="66"/>
    </row>
    <row r="4" spans="1:22" ht="15.75" thickBot="1">
      <c r="A4" s="67"/>
      <c r="B4" s="67"/>
      <c r="C4" s="67"/>
      <c r="D4" s="301"/>
      <c r="E4" s="301"/>
      <c r="F4" s="301"/>
      <c r="G4" s="301"/>
      <c r="H4" s="67"/>
      <c r="I4" s="67"/>
      <c r="J4" s="67"/>
      <c r="K4" s="67"/>
      <c r="L4" s="67"/>
      <c r="M4" s="67"/>
      <c r="N4" s="67"/>
      <c r="O4" s="67"/>
      <c r="P4" s="67"/>
      <c r="Q4" s="67"/>
      <c r="R4" s="67"/>
      <c r="S4" s="67"/>
      <c r="T4" s="67"/>
      <c r="U4" s="67"/>
      <c r="V4" s="68"/>
    </row>
    <row r="5" spans="1:22">
      <c r="A5" s="302" t="s">
        <v>104</v>
      </c>
      <c r="B5" s="304" t="s">
        <v>105</v>
      </c>
      <c r="C5" s="304" t="s">
        <v>5</v>
      </c>
      <c r="D5" s="304" t="s">
        <v>106</v>
      </c>
      <c r="E5" s="306" t="s">
        <v>107</v>
      </c>
      <c r="F5" s="304" t="s">
        <v>108</v>
      </c>
      <c r="G5" s="306" t="s">
        <v>109</v>
      </c>
      <c r="H5" s="304" t="s">
        <v>110</v>
      </c>
      <c r="I5" s="304"/>
      <c r="J5" s="304"/>
      <c r="K5" s="304"/>
      <c r="L5" s="304"/>
      <c r="M5" s="304"/>
      <c r="N5" s="304"/>
      <c r="O5" s="304"/>
      <c r="P5" s="304"/>
      <c r="Q5" s="304"/>
      <c r="R5" s="304"/>
      <c r="S5" s="304"/>
      <c r="T5" s="304"/>
      <c r="U5" s="304"/>
      <c r="V5" s="308" t="s">
        <v>111</v>
      </c>
    </row>
    <row r="6" spans="1:22" ht="25.5">
      <c r="A6" s="303"/>
      <c r="B6" s="305"/>
      <c r="C6" s="305"/>
      <c r="D6" s="305"/>
      <c r="E6" s="307"/>
      <c r="F6" s="305"/>
      <c r="G6" s="307"/>
      <c r="H6" s="103">
        <v>1</v>
      </c>
      <c r="I6" s="103">
        <v>2</v>
      </c>
      <c r="J6" s="103">
        <v>3</v>
      </c>
      <c r="K6" s="103">
        <v>4</v>
      </c>
      <c r="L6" s="103">
        <v>5</v>
      </c>
      <c r="M6" s="103">
        <v>6</v>
      </c>
      <c r="N6" s="103">
        <v>7</v>
      </c>
      <c r="O6" s="103">
        <v>8</v>
      </c>
      <c r="P6" s="103">
        <v>9</v>
      </c>
      <c r="Q6" s="103">
        <v>10</v>
      </c>
      <c r="R6" s="134">
        <v>11</v>
      </c>
      <c r="S6" s="235">
        <v>12</v>
      </c>
      <c r="T6" s="235">
        <v>13</v>
      </c>
      <c r="U6" s="103" t="s">
        <v>112</v>
      </c>
      <c r="V6" s="309"/>
    </row>
    <row r="7" spans="1:22">
      <c r="A7" s="203" t="s">
        <v>8</v>
      </c>
      <c r="B7" s="310" t="s">
        <v>113</v>
      </c>
      <c r="C7" s="310"/>
      <c r="D7" s="310"/>
      <c r="E7" s="310"/>
      <c r="F7" s="310"/>
      <c r="G7" s="310"/>
      <c r="H7" s="310"/>
      <c r="I7" s="310"/>
      <c r="J7" s="310"/>
      <c r="K7" s="310"/>
      <c r="L7" s="310"/>
      <c r="M7" s="310"/>
      <c r="N7" s="310"/>
      <c r="O7" s="310"/>
      <c r="P7" s="310"/>
      <c r="Q7" s="310"/>
      <c r="R7" s="310"/>
      <c r="S7" s="310"/>
      <c r="T7" s="310"/>
      <c r="U7" s="310"/>
      <c r="V7" s="311"/>
    </row>
    <row r="8" spans="1:22" s="178" customFormat="1">
      <c r="A8" s="204">
        <v>1</v>
      </c>
      <c r="B8" s="175" t="s">
        <v>46</v>
      </c>
      <c r="C8" s="176">
        <v>1</v>
      </c>
      <c r="D8" s="69">
        <v>1</v>
      </c>
      <c r="E8" s="177">
        <v>6959411.7647058824</v>
      </c>
      <c r="F8" s="70">
        <f>+'FACTOR MULTIPLICADOR '!$D$54</f>
        <v>2.38</v>
      </c>
      <c r="G8" s="71">
        <f>E8*F8</f>
        <v>16563400</v>
      </c>
      <c r="H8" s="72">
        <v>0.5</v>
      </c>
      <c r="I8" s="72">
        <v>0.5</v>
      </c>
      <c r="J8" s="72">
        <v>0.5</v>
      </c>
      <c r="K8" s="72">
        <v>0.5</v>
      </c>
      <c r="L8" s="72">
        <v>0.5</v>
      </c>
      <c r="M8" s="72">
        <v>0.5</v>
      </c>
      <c r="N8" s="72">
        <v>0.5</v>
      </c>
      <c r="O8" s="72">
        <v>0.5</v>
      </c>
      <c r="P8" s="72">
        <v>0.5</v>
      </c>
      <c r="Q8" s="72">
        <v>0.5</v>
      </c>
      <c r="R8" s="72">
        <v>0.5</v>
      </c>
      <c r="S8" s="72">
        <v>0.5</v>
      </c>
      <c r="T8" s="72">
        <v>0.5</v>
      </c>
      <c r="U8" s="73">
        <f>SUM(H8:T8)</f>
        <v>6.5</v>
      </c>
      <c r="V8" s="205">
        <f>U8*G8*C8</f>
        <v>107662100</v>
      </c>
    </row>
    <row r="9" spans="1:22" s="178" customFormat="1">
      <c r="A9" s="206">
        <v>2</v>
      </c>
      <c r="B9" s="179" t="s">
        <v>114</v>
      </c>
      <c r="C9" s="180">
        <v>1</v>
      </c>
      <c r="D9" s="143">
        <v>4</v>
      </c>
      <c r="E9" s="181">
        <v>3812941.1764705884</v>
      </c>
      <c r="F9" s="70">
        <f>+'FACTOR MULTIPLICADOR '!$D$54</f>
        <v>2.38</v>
      </c>
      <c r="G9" s="144">
        <f>E9*F9</f>
        <v>9074800</v>
      </c>
      <c r="H9" s="145">
        <v>1</v>
      </c>
      <c r="I9" s="145">
        <v>1</v>
      </c>
      <c r="J9" s="145">
        <v>1</v>
      </c>
      <c r="K9" s="145">
        <v>1</v>
      </c>
      <c r="L9" s="145">
        <v>1</v>
      </c>
      <c r="M9" s="145">
        <v>1</v>
      </c>
      <c r="N9" s="145">
        <v>1</v>
      </c>
      <c r="O9" s="145">
        <v>1</v>
      </c>
      <c r="P9" s="145">
        <v>1</v>
      </c>
      <c r="Q9" s="145">
        <v>1</v>
      </c>
      <c r="R9" s="145">
        <v>1</v>
      </c>
      <c r="S9" s="145">
        <v>1</v>
      </c>
      <c r="T9" s="145">
        <v>1</v>
      </c>
      <c r="U9" s="146">
        <f t="shared" ref="U9:U18" si="0">SUM(H9:T9)</f>
        <v>13</v>
      </c>
      <c r="V9" s="207">
        <f t="shared" ref="V9:V18" si="1">U9*G9*C9</f>
        <v>117972400</v>
      </c>
    </row>
    <row r="10" spans="1:22" s="178" customFormat="1">
      <c r="A10" s="206">
        <v>3</v>
      </c>
      <c r="B10" s="179" t="s">
        <v>117</v>
      </c>
      <c r="C10" s="180">
        <v>1</v>
      </c>
      <c r="D10" s="143">
        <v>4</v>
      </c>
      <c r="E10" s="181">
        <v>3812941.1764705884</v>
      </c>
      <c r="F10" s="70">
        <f>+'FACTOR MULTIPLICADOR '!$D$54</f>
        <v>2.38</v>
      </c>
      <c r="G10" s="144">
        <f>E10*F10</f>
        <v>9074800</v>
      </c>
      <c r="H10" s="145">
        <v>1</v>
      </c>
      <c r="I10" s="145">
        <v>1</v>
      </c>
      <c r="J10" s="145">
        <v>1</v>
      </c>
      <c r="K10" s="145">
        <v>1</v>
      </c>
      <c r="L10" s="145">
        <v>1</v>
      </c>
      <c r="M10" s="145">
        <v>1</v>
      </c>
      <c r="N10" s="145">
        <v>1</v>
      </c>
      <c r="O10" s="145">
        <v>1</v>
      </c>
      <c r="P10" s="145">
        <v>1</v>
      </c>
      <c r="Q10" s="145">
        <v>1</v>
      </c>
      <c r="R10" s="145">
        <v>1</v>
      </c>
      <c r="S10" s="145">
        <v>1</v>
      </c>
      <c r="T10" s="145">
        <v>1</v>
      </c>
      <c r="U10" s="146">
        <f t="shared" si="0"/>
        <v>13</v>
      </c>
      <c r="V10" s="207">
        <f t="shared" si="1"/>
        <v>117972400</v>
      </c>
    </row>
    <row r="11" spans="1:22" s="178" customFormat="1">
      <c r="A11" s="206">
        <v>4</v>
      </c>
      <c r="B11" s="179" t="s">
        <v>227</v>
      </c>
      <c r="C11" s="180">
        <v>1</v>
      </c>
      <c r="D11" s="75">
        <v>5</v>
      </c>
      <c r="E11" s="181">
        <v>3438235.2941176472</v>
      </c>
      <c r="F11" s="70">
        <f>+'FACTOR MULTIPLICADOR '!$D$54</f>
        <v>2.38</v>
      </c>
      <c r="G11" s="71">
        <f t="shared" ref="G11:G12" si="2">E11*F11</f>
        <v>8183000</v>
      </c>
      <c r="H11" s="72">
        <v>1</v>
      </c>
      <c r="I11" s="72">
        <v>1</v>
      </c>
      <c r="J11" s="72">
        <v>1</v>
      </c>
      <c r="K11" s="72">
        <v>1</v>
      </c>
      <c r="L11" s="72">
        <v>1</v>
      </c>
      <c r="M11" s="72">
        <v>1</v>
      </c>
      <c r="N11" s="72">
        <v>1</v>
      </c>
      <c r="O11" s="72">
        <v>1</v>
      </c>
      <c r="P11" s="72">
        <v>1</v>
      </c>
      <c r="Q11" s="72">
        <v>1</v>
      </c>
      <c r="R11" s="72">
        <v>1</v>
      </c>
      <c r="S11" s="72">
        <v>1</v>
      </c>
      <c r="T11" s="72">
        <v>1</v>
      </c>
      <c r="U11" s="77">
        <f t="shared" si="0"/>
        <v>13</v>
      </c>
      <c r="V11" s="207">
        <f t="shared" si="1"/>
        <v>106379000</v>
      </c>
    </row>
    <row r="12" spans="1:22" s="178" customFormat="1">
      <c r="A12" s="206">
        <v>5</v>
      </c>
      <c r="B12" s="179" t="s">
        <v>116</v>
      </c>
      <c r="C12" s="180">
        <v>1</v>
      </c>
      <c r="D12" s="75">
        <v>6</v>
      </c>
      <c r="E12" s="181">
        <v>3066470.588235294</v>
      </c>
      <c r="F12" s="70">
        <f>+'FACTOR MULTIPLICADOR '!$D$54</f>
        <v>2.38</v>
      </c>
      <c r="G12" s="71">
        <f t="shared" si="2"/>
        <v>7298199.9999999991</v>
      </c>
      <c r="H12" s="72">
        <v>1</v>
      </c>
      <c r="I12" s="72">
        <v>1</v>
      </c>
      <c r="J12" s="72">
        <v>1</v>
      </c>
      <c r="K12" s="72">
        <v>1</v>
      </c>
      <c r="L12" s="72">
        <v>1</v>
      </c>
      <c r="M12" s="72">
        <v>1</v>
      </c>
      <c r="N12" s="72">
        <v>1</v>
      </c>
      <c r="O12" s="72">
        <v>1</v>
      </c>
      <c r="P12" s="72">
        <v>1</v>
      </c>
      <c r="Q12" s="72">
        <v>1</v>
      </c>
      <c r="R12" s="72">
        <v>1</v>
      </c>
      <c r="S12" s="72">
        <v>1</v>
      </c>
      <c r="T12" s="72">
        <v>1</v>
      </c>
      <c r="U12" s="77">
        <f t="shared" si="0"/>
        <v>13</v>
      </c>
      <c r="V12" s="207">
        <f t="shared" si="1"/>
        <v>94876599.999999985</v>
      </c>
    </row>
    <row r="13" spans="1:22" s="178" customFormat="1">
      <c r="A13" s="206">
        <v>6</v>
      </c>
      <c r="B13" s="179" t="s">
        <v>115</v>
      </c>
      <c r="C13" s="180">
        <v>1</v>
      </c>
      <c r="D13" s="75">
        <v>7</v>
      </c>
      <c r="E13" s="181">
        <f>+'[143]TABLA SALARIAL'!$K$16</f>
        <v>2319411.7647058824</v>
      </c>
      <c r="F13" s="70">
        <f>+'FACTOR MULTIPLICADOR '!$D$54</f>
        <v>2.38</v>
      </c>
      <c r="G13" s="71">
        <f t="shared" ref="G13" si="3">E13*F13</f>
        <v>5520200</v>
      </c>
      <c r="H13" s="72">
        <v>1</v>
      </c>
      <c r="I13" s="72">
        <v>1</v>
      </c>
      <c r="J13" s="72">
        <v>1</v>
      </c>
      <c r="K13" s="72">
        <v>1</v>
      </c>
      <c r="L13" s="72">
        <v>1</v>
      </c>
      <c r="M13" s="72">
        <v>1</v>
      </c>
      <c r="N13" s="72">
        <v>1</v>
      </c>
      <c r="O13" s="72">
        <v>1</v>
      </c>
      <c r="P13" s="72">
        <v>1</v>
      </c>
      <c r="Q13" s="72">
        <v>1</v>
      </c>
      <c r="R13" s="72">
        <v>1</v>
      </c>
      <c r="S13" s="72">
        <v>1</v>
      </c>
      <c r="T13" s="72"/>
      <c r="U13" s="77">
        <f t="shared" ref="U13" si="4">SUM(H13:T13)</f>
        <v>12</v>
      </c>
      <c r="V13" s="207">
        <f t="shared" ref="V13" si="5">U13*G13*C13</f>
        <v>66242400</v>
      </c>
    </row>
    <row r="14" spans="1:22" s="178" customFormat="1">
      <c r="A14" s="206">
        <v>7</v>
      </c>
      <c r="B14" s="179" t="s">
        <v>228</v>
      </c>
      <c r="C14" s="180">
        <v>1</v>
      </c>
      <c r="D14" s="75">
        <v>5</v>
      </c>
      <c r="E14" s="181">
        <f>+E11</f>
        <v>3438235.2941176472</v>
      </c>
      <c r="F14" s="70">
        <f>+'FACTOR MULTIPLICADOR '!$D$54</f>
        <v>2.38</v>
      </c>
      <c r="G14" s="71">
        <f>E14*F14</f>
        <v>8183000</v>
      </c>
      <c r="H14" s="72">
        <v>0.5</v>
      </c>
      <c r="I14" s="72">
        <v>0.5</v>
      </c>
      <c r="J14" s="72">
        <v>0.5</v>
      </c>
      <c r="K14" s="72">
        <v>0.5</v>
      </c>
      <c r="L14" s="72">
        <v>0.5</v>
      </c>
      <c r="M14" s="72">
        <v>0.5</v>
      </c>
      <c r="N14" s="72">
        <v>0.5</v>
      </c>
      <c r="O14" s="72">
        <v>0.5</v>
      </c>
      <c r="P14" s="72">
        <v>0.5</v>
      </c>
      <c r="Q14" s="72">
        <v>0.5</v>
      </c>
      <c r="R14" s="72">
        <v>0.5</v>
      </c>
      <c r="S14" s="72">
        <v>0.5</v>
      </c>
      <c r="T14" s="72"/>
      <c r="U14" s="77">
        <f>SUM(H14:T14)</f>
        <v>6</v>
      </c>
      <c r="V14" s="207">
        <f>U14*G14*C14</f>
        <v>49098000</v>
      </c>
    </row>
    <row r="15" spans="1:22" s="178" customFormat="1">
      <c r="A15" s="206">
        <v>8</v>
      </c>
      <c r="B15" s="179" t="s">
        <v>49</v>
      </c>
      <c r="C15" s="180">
        <v>1</v>
      </c>
      <c r="D15" s="75">
        <v>2</v>
      </c>
      <c r="E15" s="181">
        <v>5304705.8823529417</v>
      </c>
      <c r="F15" s="70">
        <f>+'FACTOR MULTIPLICADOR '!$D$54</f>
        <v>2.38</v>
      </c>
      <c r="G15" s="71">
        <f>E15*F15</f>
        <v>12625200</v>
      </c>
      <c r="H15" s="72">
        <v>0.25</v>
      </c>
      <c r="I15" s="72">
        <v>0.25</v>
      </c>
      <c r="J15" s="72">
        <v>0.25</v>
      </c>
      <c r="K15" s="72">
        <v>0.25</v>
      </c>
      <c r="L15" s="72">
        <v>0.25</v>
      </c>
      <c r="M15" s="72">
        <v>0.25</v>
      </c>
      <c r="N15" s="72">
        <v>0.25</v>
      </c>
      <c r="O15" s="72">
        <v>0.25</v>
      </c>
      <c r="P15" s="72">
        <v>0.25</v>
      </c>
      <c r="Q15" s="72">
        <v>0.25</v>
      </c>
      <c r="R15" s="72">
        <v>0.25</v>
      </c>
      <c r="S15" s="72">
        <v>0.25</v>
      </c>
      <c r="T15" s="72"/>
      <c r="U15" s="77">
        <f t="shared" si="0"/>
        <v>3</v>
      </c>
      <c r="V15" s="207">
        <f t="shared" si="1"/>
        <v>37875600</v>
      </c>
    </row>
    <row r="16" spans="1:22" s="178" customFormat="1">
      <c r="A16" s="206">
        <v>9</v>
      </c>
      <c r="B16" s="179" t="s">
        <v>50</v>
      </c>
      <c r="C16" s="180">
        <v>1</v>
      </c>
      <c r="D16" s="75">
        <v>2</v>
      </c>
      <c r="E16" s="181">
        <v>5304705.8823529417</v>
      </c>
      <c r="F16" s="70">
        <f>+'FACTOR MULTIPLICADOR '!$D$54</f>
        <v>2.38</v>
      </c>
      <c r="G16" s="71">
        <f>E16*F16</f>
        <v>12625200</v>
      </c>
      <c r="H16" s="72">
        <v>0.25</v>
      </c>
      <c r="I16" s="72">
        <v>0.25</v>
      </c>
      <c r="J16" s="72">
        <v>0.25</v>
      </c>
      <c r="K16" s="72">
        <v>0.25</v>
      </c>
      <c r="L16" s="72">
        <v>0.25</v>
      </c>
      <c r="M16" s="72">
        <v>0.25</v>
      </c>
      <c r="N16" s="72">
        <v>0.25</v>
      </c>
      <c r="O16" s="72">
        <v>0.25</v>
      </c>
      <c r="P16" s="72">
        <v>0.25</v>
      </c>
      <c r="Q16" s="72">
        <v>0.25</v>
      </c>
      <c r="R16" s="72">
        <v>0.25</v>
      </c>
      <c r="S16" s="72">
        <v>0.25</v>
      </c>
      <c r="T16" s="72"/>
      <c r="U16" s="77">
        <f t="shared" si="0"/>
        <v>3</v>
      </c>
      <c r="V16" s="207">
        <f t="shared" si="1"/>
        <v>37875600</v>
      </c>
    </row>
    <row r="17" spans="1:23" s="178" customFormat="1">
      <c r="A17" s="206">
        <v>10</v>
      </c>
      <c r="B17" s="179" t="s">
        <v>51</v>
      </c>
      <c r="C17" s="180">
        <v>1</v>
      </c>
      <c r="D17" s="75">
        <v>2</v>
      </c>
      <c r="E17" s="181">
        <v>5304705.8823529417</v>
      </c>
      <c r="F17" s="70">
        <f>+'FACTOR MULTIPLICADOR '!$D$54</f>
        <v>2.38</v>
      </c>
      <c r="G17" s="71">
        <f t="shared" ref="G17:G18" si="6">E17*F17</f>
        <v>12625200</v>
      </c>
      <c r="H17" s="72">
        <v>0.25</v>
      </c>
      <c r="I17" s="72">
        <v>0.25</v>
      </c>
      <c r="J17" s="72">
        <v>0.25</v>
      </c>
      <c r="K17" s="72">
        <v>0.25</v>
      </c>
      <c r="L17" s="72">
        <v>0.25</v>
      </c>
      <c r="M17" s="72">
        <v>0.25</v>
      </c>
      <c r="N17" s="72">
        <v>0.25</v>
      </c>
      <c r="O17" s="72">
        <v>0.25</v>
      </c>
      <c r="P17" s="72">
        <v>0.25</v>
      </c>
      <c r="Q17" s="72">
        <v>0.25</v>
      </c>
      <c r="R17" s="72">
        <v>0.25</v>
      </c>
      <c r="S17" s="72">
        <v>0.25</v>
      </c>
      <c r="T17" s="72"/>
      <c r="U17" s="77">
        <f t="shared" si="0"/>
        <v>3</v>
      </c>
      <c r="V17" s="207">
        <f t="shared" si="1"/>
        <v>37875600</v>
      </c>
      <c r="W17" s="182"/>
    </row>
    <row r="18" spans="1:23" s="178" customFormat="1">
      <c r="A18" s="206">
        <v>11</v>
      </c>
      <c r="B18" s="183" t="s">
        <v>202</v>
      </c>
      <c r="C18" s="180">
        <v>1</v>
      </c>
      <c r="D18" s="75">
        <v>2</v>
      </c>
      <c r="E18" s="181">
        <v>5304705.8823529417</v>
      </c>
      <c r="F18" s="70">
        <f>+'FACTOR MULTIPLICADOR '!$D$54</f>
        <v>2.38</v>
      </c>
      <c r="G18" s="71">
        <f t="shared" si="6"/>
        <v>12625200</v>
      </c>
      <c r="H18" s="72">
        <v>0.25</v>
      </c>
      <c r="I18" s="72">
        <v>0.25</v>
      </c>
      <c r="J18" s="72">
        <v>0.25</v>
      </c>
      <c r="K18" s="72">
        <v>0.25</v>
      </c>
      <c r="L18" s="72">
        <v>0.25</v>
      </c>
      <c r="M18" s="72">
        <v>0.25</v>
      </c>
      <c r="N18" s="72">
        <v>0.25</v>
      </c>
      <c r="O18" s="72">
        <v>0.25</v>
      </c>
      <c r="P18" s="72">
        <v>0.25</v>
      </c>
      <c r="Q18" s="72">
        <v>0.25</v>
      </c>
      <c r="R18" s="72">
        <v>0.25</v>
      </c>
      <c r="S18" s="72">
        <v>0.25</v>
      </c>
      <c r="T18" s="72"/>
      <c r="U18" s="77">
        <f t="shared" si="0"/>
        <v>3</v>
      </c>
      <c r="V18" s="207">
        <f t="shared" si="1"/>
        <v>37875600</v>
      </c>
    </row>
    <row r="19" spans="1:23" s="178" customFormat="1">
      <c r="A19" s="206">
        <v>12</v>
      </c>
      <c r="B19" s="179" t="s">
        <v>52</v>
      </c>
      <c r="C19" s="180">
        <v>1</v>
      </c>
      <c r="D19" s="75">
        <v>2</v>
      </c>
      <c r="E19" s="181">
        <v>5304705.8823529417</v>
      </c>
      <c r="F19" s="70">
        <f>+'FACTOR MULTIPLICADOR '!$D$54</f>
        <v>2.38</v>
      </c>
      <c r="G19" s="71">
        <f>E19*F19</f>
        <v>12625200</v>
      </c>
      <c r="H19" s="72">
        <v>0.25</v>
      </c>
      <c r="I19" s="72">
        <v>0.25</v>
      </c>
      <c r="J19" s="72">
        <v>0.25</v>
      </c>
      <c r="K19" s="72">
        <v>0.25</v>
      </c>
      <c r="L19" s="72">
        <v>0.25</v>
      </c>
      <c r="M19" s="72">
        <v>0.25</v>
      </c>
      <c r="N19" s="72">
        <v>0.25</v>
      </c>
      <c r="O19" s="72">
        <v>0.25</v>
      </c>
      <c r="P19" s="72">
        <v>0.25</v>
      </c>
      <c r="Q19" s="72">
        <v>0.25</v>
      </c>
      <c r="R19" s="72">
        <v>0.25</v>
      </c>
      <c r="S19" s="72">
        <v>0.25</v>
      </c>
      <c r="T19" s="72"/>
      <c r="U19" s="77">
        <f>SUM(H19:T19)</f>
        <v>3</v>
      </c>
      <c r="V19" s="207">
        <f>U19*G19*C19</f>
        <v>37875600</v>
      </c>
    </row>
    <row r="20" spans="1:23">
      <c r="A20" s="288" t="s">
        <v>118</v>
      </c>
      <c r="B20" s="289"/>
      <c r="C20" s="289"/>
      <c r="D20" s="289"/>
      <c r="E20" s="289"/>
      <c r="F20" s="289"/>
      <c r="G20" s="289"/>
      <c r="H20" s="289"/>
      <c r="I20" s="289"/>
      <c r="J20" s="289"/>
      <c r="K20" s="289"/>
      <c r="L20" s="289"/>
      <c r="M20" s="289"/>
      <c r="N20" s="289"/>
      <c r="O20" s="289"/>
      <c r="P20" s="289"/>
      <c r="Q20" s="289"/>
      <c r="R20" s="289"/>
      <c r="S20" s="289"/>
      <c r="T20" s="289"/>
      <c r="U20" s="289"/>
      <c r="V20" s="208">
        <f>SUM(V8:V19)</f>
        <v>849580900</v>
      </c>
    </row>
    <row r="21" spans="1:23">
      <c r="A21" s="315"/>
      <c r="B21" s="316"/>
      <c r="C21" s="316"/>
      <c r="D21" s="316"/>
      <c r="E21" s="316"/>
      <c r="F21" s="316"/>
      <c r="G21" s="316"/>
      <c r="H21" s="316"/>
      <c r="I21" s="316"/>
      <c r="J21" s="316"/>
      <c r="K21" s="316"/>
      <c r="L21" s="316"/>
      <c r="M21" s="316"/>
      <c r="N21" s="316"/>
      <c r="O21" s="101"/>
      <c r="P21" s="101"/>
      <c r="Q21" s="101"/>
      <c r="R21" s="135"/>
      <c r="S21" s="236"/>
      <c r="T21" s="101"/>
      <c r="U21" s="317"/>
      <c r="V21" s="318"/>
    </row>
    <row r="22" spans="1:23">
      <c r="A22" s="303" t="s">
        <v>104</v>
      </c>
      <c r="B22" s="305" t="s">
        <v>105</v>
      </c>
      <c r="C22" s="305" t="s">
        <v>5</v>
      </c>
      <c r="D22" s="305"/>
      <c r="E22" s="307" t="str">
        <f>+E5</f>
        <v xml:space="preserve">COSTO MES </v>
      </c>
      <c r="F22" s="305" t="str">
        <f>+F5</f>
        <v>F.M.</v>
      </c>
      <c r="G22" s="307" t="str">
        <f>+G5</f>
        <v xml:space="preserve">COSTO TOTAL MENSUAL </v>
      </c>
      <c r="H22" s="319">
        <v>1</v>
      </c>
      <c r="I22" s="319">
        <v>2</v>
      </c>
      <c r="J22" s="319">
        <v>3</v>
      </c>
      <c r="K22" s="319">
        <v>4</v>
      </c>
      <c r="L22" s="319">
        <v>5</v>
      </c>
      <c r="M22" s="319">
        <v>6</v>
      </c>
      <c r="N22" s="319">
        <v>7</v>
      </c>
      <c r="O22" s="319">
        <v>8</v>
      </c>
      <c r="P22" s="319">
        <v>9</v>
      </c>
      <c r="Q22" s="319">
        <v>10</v>
      </c>
      <c r="R22" s="319">
        <v>11</v>
      </c>
      <c r="S22" s="319">
        <v>12</v>
      </c>
      <c r="T22" s="319">
        <v>13</v>
      </c>
      <c r="U22" s="322" t="s">
        <v>112</v>
      </c>
      <c r="V22" s="323" t="s">
        <v>111</v>
      </c>
    </row>
    <row r="23" spans="1:23">
      <c r="A23" s="303"/>
      <c r="B23" s="305"/>
      <c r="C23" s="305"/>
      <c r="D23" s="305"/>
      <c r="E23" s="307"/>
      <c r="F23" s="305"/>
      <c r="G23" s="307"/>
      <c r="H23" s="320"/>
      <c r="I23" s="320"/>
      <c r="J23" s="320"/>
      <c r="K23" s="320"/>
      <c r="L23" s="320"/>
      <c r="M23" s="320"/>
      <c r="N23" s="320"/>
      <c r="O23" s="320"/>
      <c r="P23" s="320"/>
      <c r="Q23" s="320"/>
      <c r="R23" s="320"/>
      <c r="S23" s="320"/>
      <c r="T23" s="320"/>
      <c r="U23" s="322"/>
      <c r="V23" s="309"/>
    </row>
    <row r="24" spans="1:23">
      <c r="A24" s="209" t="s">
        <v>11</v>
      </c>
      <c r="B24" s="324" t="s">
        <v>119</v>
      </c>
      <c r="C24" s="324"/>
      <c r="D24" s="324"/>
      <c r="E24" s="324"/>
      <c r="F24" s="324"/>
      <c r="G24" s="324"/>
      <c r="H24" s="324"/>
      <c r="I24" s="324"/>
      <c r="J24" s="324"/>
      <c r="K24" s="324"/>
      <c r="L24" s="324"/>
      <c r="M24" s="324"/>
      <c r="N24" s="324"/>
      <c r="O24" s="79"/>
      <c r="P24" s="79"/>
      <c r="Q24" s="79"/>
      <c r="R24" s="79"/>
      <c r="S24" s="79"/>
      <c r="T24" s="79"/>
      <c r="U24" s="325"/>
      <c r="V24" s="326"/>
    </row>
    <row r="25" spans="1:23">
      <c r="A25" s="210">
        <v>1</v>
      </c>
      <c r="B25" s="80" t="s">
        <v>120</v>
      </c>
      <c r="C25" s="327">
        <v>1</v>
      </c>
      <c r="D25" s="327"/>
      <c r="E25" s="81">
        <v>1562480</v>
      </c>
      <c r="F25" s="82">
        <f>+'FACTOR MULTIPLICADOR '!$D$54</f>
        <v>2.38</v>
      </c>
      <c r="G25" s="81">
        <f t="shared" ref="G25:G30" si="7">+E25*F25</f>
        <v>3718702.4</v>
      </c>
      <c r="H25" s="83">
        <v>1</v>
      </c>
      <c r="I25" s="83">
        <v>1</v>
      </c>
      <c r="J25" s="83">
        <v>1</v>
      </c>
      <c r="K25" s="83">
        <v>1</v>
      </c>
      <c r="L25" s="83">
        <v>1</v>
      </c>
      <c r="M25" s="83">
        <v>1</v>
      </c>
      <c r="N25" s="83">
        <v>1</v>
      </c>
      <c r="O25" s="83">
        <v>1</v>
      </c>
      <c r="P25" s="83">
        <v>1</v>
      </c>
      <c r="Q25" s="83">
        <v>1</v>
      </c>
      <c r="R25" s="83">
        <v>1</v>
      </c>
      <c r="S25" s="83">
        <v>1</v>
      </c>
      <c r="T25" s="83">
        <v>1</v>
      </c>
      <c r="U25" s="84">
        <f>SUM(H25:T25)</f>
        <v>13</v>
      </c>
      <c r="V25" s="211">
        <f t="shared" ref="V25:V30" si="8">+C25*U25*G25</f>
        <v>48343131.199999996</v>
      </c>
    </row>
    <row r="26" spans="1:23">
      <c r="A26" s="212">
        <v>2</v>
      </c>
      <c r="B26" s="85" t="s">
        <v>121</v>
      </c>
      <c r="C26" s="321">
        <v>1</v>
      </c>
      <c r="D26" s="321"/>
      <c r="E26" s="86">
        <v>975000</v>
      </c>
      <c r="F26" s="87">
        <f>+'FACTOR MULTIPLICADOR '!$D$54</f>
        <v>2.38</v>
      </c>
      <c r="G26" s="76">
        <f t="shared" si="7"/>
        <v>2320500</v>
      </c>
      <c r="H26" s="88">
        <v>1</v>
      </c>
      <c r="I26" s="88">
        <v>1</v>
      </c>
      <c r="J26" s="88">
        <v>1</v>
      </c>
      <c r="K26" s="88">
        <v>1</v>
      </c>
      <c r="L26" s="88">
        <v>1</v>
      </c>
      <c r="M26" s="88">
        <v>1</v>
      </c>
      <c r="N26" s="88">
        <v>1</v>
      </c>
      <c r="O26" s="88">
        <v>1</v>
      </c>
      <c r="P26" s="88">
        <v>1</v>
      </c>
      <c r="Q26" s="88">
        <v>1</v>
      </c>
      <c r="R26" s="88">
        <v>1</v>
      </c>
      <c r="S26" s="88">
        <v>1</v>
      </c>
      <c r="T26" s="83">
        <v>1</v>
      </c>
      <c r="U26" s="84">
        <f t="shared" ref="U26:U30" si="9">SUM(H26:T26)</f>
        <v>13</v>
      </c>
      <c r="V26" s="213">
        <f t="shared" si="8"/>
        <v>30166500</v>
      </c>
    </row>
    <row r="27" spans="1:23">
      <c r="A27" s="212">
        <v>3</v>
      </c>
      <c r="B27" s="89" t="s">
        <v>122</v>
      </c>
      <c r="C27" s="312">
        <v>1</v>
      </c>
      <c r="D27" s="313"/>
      <c r="E27" s="86">
        <v>1282000</v>
      </c>
      <c r="F27" s="87">
        <f>+'FACTOR MULTIPLICADOR '!$D$54</f>
        <v>2.38</v>
      </c>
      <c r="G27" s="86">
        <f t="shared" si="7"/>
        <v>3051160</v>
      </c>
      <c r="H27" s="88">
        <v>1</v>
      </c>
      <c r="I27" s="88">
        <v>1</v>
      </c>
      <c r="J27" s="88">
        <v>1</v>
      </c>
      <c r="K27" s="88">
        <v>1</v>
      </c>
      <c r="L27" s="88">
        <v>1</v>
      </c>
      <c r="M27" s="88">
        <v>1</v>
      </c>
      <c r="N27" s="88">
        <v>1</v>
      </c>
      <c r="O27" s="88">
        <v>1</v>
      </c>
      <c r="P27" s="88">
        <v>1</v>
      </c>
      <c r="Q27" s="88">
        <v>1</v>
      </c>
      <c r="R27" s="88">
        <v>1</v>
      </c>
      <c r="S27" s="88">
        <v>1</v>
      </c>
      <c r="T27" s="88"/>
      <c r="U27" s="84">
        <f t="shared" si="9"/>
        <v>12</v>
      </c>
      <c r="V27" s="213">
        <f t="shared" si="8"/>
        <v>36613920</v>
      </c>
    </row>
    <row r="28" spans="1:23">
      <c r="A28" s="212">
        <v>4</v>
      </c>
      <c r="B28" s="90" t="s">
        <v>123</v>
      </c>
      <c r="C28" s="314">
        <v>1</v>
      </c>
      <c r="D28" s="314"/>
      <c r="E28" s="76">
        <v>1534000</v>
      </c>
      <c r="F28" s="87">
        <f>+'FACTOR MULTIPLICADOR '!$D$54</f>
        <v>2.38</v>
      </c>
      <c r="G28" s="76">
        <f t="shared" si="7"/>
        <v>3650920</v>
      </c>
      <c r="H28" s="88">
        <v>1</v>
      </c>
      <c r="I28" s="88">
        <v>1</v>
      </c>
      <c r="J28" s="88">
        <v>1</v>
      </c>
      <c r="K28" s="88">
        <v>1</v>
      </c>
      <c r="L28" s="88">
        <v>1</v>
      </c>
      <c r="M28" s="88">
        <v>1</v>
      </c>
      <c r="N28" s="88">
        <v>1</v>
      </c>
      <c r="O28" s="88">
        <v>1</v>
      </c>
      <c r="P28" s="88">
        <v>1</v>
      </c>
      <c r="Q28" s="88">
        <v>1</v>
      </c>
      <c r="R28" s="88">
        <v>1</v>
      </c>
      <c r="S28" s="88">
        <v>1</v>
      </c>
      <c r="T28" s="88">
        <v>1</v>
      </c>
      <c r="U28" s="84">
        <f t="shared" si="9"/>
        <v>13</v>
      </c>
      <c r="V28" s="213">
        <f t="shared" si="8"/>
        <v>47461960</v>
      </c>
    </row>
    <row r="29" spans="1:23">
      <c r="A29" s="214">
        <v>5</v>
      </c>
      <c r="B29" s="91" t="s">
        <v>124</v>
      </c>
      <c r="C29" s="314">
        <v>2</v>
      </c>
      <c r="D29" s="314"/>
      <c r="E29" s="92">
        <v>1367173</v>
      </c>
      <c r="F29" s="87">
        <f>+'FACTOR MULTIPLICADOR '!$D$54</f>
        <v>2.38</v>
      </c>
      <c r="G29" s="74">
        <f t="shared" si="7"/>
        <v>3253871.7399999998</v>
      </c>
      <c r="H29" s="93">
        <v>1</v>
      </c>
      <c r="I29" s="93">
        <v>1</v>
      </c>
      <c r="J29" s="93">
        <v>1</v>
      </c>
      <c r="K29" s="93">
        <v>1</v>
      </c>
      <c r="L29" s="93">
        <v>1</v>
      </c>
      <c r="M29" s="93">
        <v>1</v>
      </c>
      <c r="N29" s="93">
        <v>1</v>
      </c>
      <c r="O29" s="93">
        <v>1</v>
      </c>
      <c r="P29" s="93">
        <v>1</v>
      </c>
      <c r="Q29" s="93">
        <v>1</v>
      </c>
      <c r="R29" s="93">
        <v>1</v>
      </c>
      <c r="S29" s="93">
        <v>1</v>
      </c>
      <c r="T29" s="93"/>
      <c r="U29" s="84">
        <f t="shared" si="9"/>
        <v>12</v>
      </c>
      <c r="V29" s="215">
        <f t="shared" si="8"/>
        <v>78092921.75999999</v>
      </c>
    </row>
    <row r="30" spans="1:23">
      <c r="A30" s="214">
        <v>6</v>
      </c>
      <c r="B30" s="90" t="s">
        <v>125</v>
      </c>
      <c r="C30" s="314">
        <v>1</v>
      </c>
      <c r="D30" s="314"/>
      <c r="E30" s="92">
        <v>2974000</v>
      </c>
      <c r="F30" s="87">
        <f>+'FACTOR MULTIPLICADOR '!$D$54</f>
        <v>2.38</v>
      </c>
      <c r="G30" s="76">
        <f t="shared" si="7"/>
        <v>7078120</v>
      </c>
      <c r="H30" s="93">
        <v>0.3</v>
      </c>
      <c r="I30" s="93">
        <v>0.3</v>
      </c>
      <c r="J30" s="93">
        <v>0.3</v>
      </c>
      <c r="K30" s="93">
        <v>0.3</v>
      </c>
      <c r="L30" s="93">
        <v>0.3</v>
      </c>
      <c r="M30" s="93">
        <v>0.3</v>
      </c>
      <c r="N30" s="93">
        <v>0.3</v>
      </c>
      <c r="O30" s="93">
        <v>0.3</v>
      </c>
      <c r="P30" s="93">
        <v>0.3</v>
      </c>
      <c r="Q30" s="93">
        <v>0.3</v>
      </c>
      <c r="R30" s="93">
        <v>0.3</v>
      </c>
      <c r="S30" s="93">
        <v>0.3</v>
      </c>
      <c r="T30" s="93">
        <v>0.3</v>
      </c>
      <c r="U30" s="84">
        <f t="shared" si="9"/>
        <v>3.899999999999999</v>
      </c>
      <c r="V30" s="215">
        <f t="shared" si="8"/>
        <v>27604667.999999993</v>
      </c>
    </row>
    <row r="31" spans="1:23">
      <c r="A31" s="288" t="s">
        <v>126</v>
      </c>
      <c r="B31" s="289"/>
      <c r="C31" s="289"/>
      <c r="D31" s="289"/>
      <c r="E31" s="289"/>
      <c r="F31" s="289"/>
      <c r="G31" s="289"/>
      <c r="H31" s="289"/>
      <c r="I31" s="289"/>
      <c r="J31" s="289"/>
      <c r="K31" s="289"/>
      <c r="L31" s="289"/>
      <c r="M31" s="289"/>
      <c r="N31" s="289"/>
      <c r="O31" s="289"/>
      <c r="P31" s="289"/>
      <c r="Q31" s="289"/>
      <c r="R31" s="289"/>
      <c r="S31" s="289"/>
      <c r="T31" s="289"/>
      <c r="U31" s="289"/>
      <c r="V31" s="208">
        <f>SUM(V25:V30)</f>
        <v>268283100.95999998</v>
      </c>
    </row>
    <row r="32" spans="1:23">
      <c r="A32" s="332"/>
      <c r="B32" s="333"/>
      <c r="C32" s="333"/>
      <c r="D32" s="333"/>
      <c r="E32" s="333"/>
      <c r="F32" s="333"/>
      <c r="G32" s="333"/>
      <c r="H32" s="333"/>
      <c r="I32" s="333"/>
      <c r="J32" s="333"/>
      <c r="K32" s="333"/>
      <c r="L32" s="333"/>
      <c r="M32" s="333"/>
      <c r="N32" s="333"/>
      <c r="O32" s="102"/>
      <c r="P32" s="102"/>
      <c r="Q32" s="102"/>
      <c r="R32" s="136"/>
      <c r="S32" s="237"/>
      <c r="T32" s="102"/>
      <c r="U32" s="334"/>
      <c r="V32" s="335"/>
    </row>
    <row r="33" spans="1:24">
      <c r="A33" s="328" t="s">
        <v>127</v>
      </c>
      <c r="B33" s="329"/>
      <c r="C33" s="329"/>
      <c r="D33" s="329"/>
      <c r="E33" s="329"/>
      <c r="F33" s="329"/>
      <c r="G33" s="329"/>
      <c r="H33" s="329"/>
      <c r="I33" s="329"/>
      <c r="J33" s="329"/>
      <c r="K33" s="329"/>
      <c r="L33" s="329"/>
      <c r="M33" s="329"/>
      <c r="N33" s="329"/>
      <c r="O33" s="329"/>
      <c r="P33" s="329"/>
      <c r="Q33" s="329"/>
      <c r="R33" s="329"/>
      <c r="S33" s="329"/>
      <c r="T33" s="329"/>
      <c r="U33" s="330"/>
      <c r="V33" s="216">
        <f>+V20+V31</f>
        <v>1117864000.96</v>
      </c>
    </row>
    <row r="34" spans="1:24">
      <c r="A34" s="315"/>
      <c r="B34" s="316"/>
      <c r="C34" s="316"/>
      <c r="D34" s="316"/>
      <c r="E34" s="316"/>
      <c r="F34" s="316"/>
      <c r="G34" s="316"/>
      <c r="H34" s="316"/>
      <c r="I34" s="316"/>
      <c r="J34" s="316"/>
      <c r="K34" s="316"/>
      <c r="L34" s="316"/>
      <c r="M34" s="316"/>
      <c r="N34" s="316"/>
      <c r="O34" s="101"/>
      <c r="P34" s="101"/>
      <c r="Q34" s="101"/>
      <c r="R34" s="135"/>
      <c r="S34" s="236"/>
      <c r="T34" s="101"/>
      <c r="U34" s="316"/>
      <c r="V34" s="331"/>
    </row>
    <row r="35" spans="1:24">
      <c r="A35" s="303" t="s">
        <v>36</v>
      </c>
      <c r="B35" s="305" t="s">
        <v>105</v>
      </c>
      <c r="C35" s="305" t="s">
        <v>5</v>
      </c>
      <c r="D35" s="305"/>
      <c r="E35" s="305" t="s">
        <v>3</v>
      </c>
      <c r="F35" s="305"/>
      <c r="G35" s="307" t="s">
        <v>128</v>
      </c>
      <c r="H35" s="319">
        <v>1</v>
      </c>
      <c r="I35" s="319">
        <v>2</v>
      </c>
      <c r="J35" s="319">
        <v>3</v>
      </c>
      <c r="K35" s="319">
        <v>4</v>
      </c>
      <c r="L35" s="319">
        <v>5</v>
      </c>
      <c r="M35" s="319">
        <v>6</v>
      </c>
      <c r="N35" s="319">
        <v>7</v>
      </c>
      <c r="O35" s="319">
        <v>8</v>
      </c>
      <c r="P35" s="319">
        <v>9</v>
      </c>
      <c r="Q35" s="319">
        <v>10</v>
      </c>
      <c r="R35" s="319">
        <v>11</v>
      </c>
      <c r="S35" s="319">
        <v>12</v>
      </c>
      <c r="T35" s="319">
        <v>13</v>
      </c>
      <c r="U35" s="322" t="s">
        <v>112</v>
      </c>
      <c r="V35" s="323" t="s">
        <v>111</v>
      </c>
    </row>
    <row r="36" spans="1:24">
      <c r="A36" s="303"/>
      <c r="B36" s="305"/>
      <c r="C36" s="305"/>
      <c r="D36" s="305"/>
      <c r="E36" s="305"/>
      <c r="F36" s="305"/>
      <c r="G36" s="307"/>
      <c r="H36" s="320"/>
      <c r="I36" s="320"/>
      <c r="J36" s="320"/>
      <c r="K36" s="320"/>
      <c r="L36" s="320"/>
      <c r="M36" s="320"/>
      <c r="N36" s="320"/>
      <c r="O36" s="320"/>
      <c r="P36" s="320"/>
      <c r="Q36" s="320"/>
      <c r="R36" s="320"/>
      <c r="S36" s="320"/>
      <c r="T36" s="320"/>
      <c r="U36" s="322"/>
      <c r="V36" s="309"/>
    </row>
    <row r="37" spans="1:24">
      <c r="A37" s="209" t="s">
        <v>129</v>
      </c>
      <c r="B37" s="324" t="s">
        <v>130</v>
      </c>
      <c r="C37" s="324"/>
      <c r="D37" s="324"/>
      <c r="E37" s="324"/>
      <c r="F37" s="324"/>
      <c r="G37" s="324"/>
      <c r="H37" s="324"/>
      <c r="I37" s="324"/>
      <c r="J37" s="324"/>
      <c r="K37" s="324"/>
      <c r="L37" s="324"/>
      <c r="M37" s="324"/>
      <c r="N37" s="324"/>
      <c r="O37" s="79"/>
      <c r="P37" s="79"/>
      <c r="Q37" s="79"/>
      <c r="R37" s="79"/>
      <c r="S37" s="79"/>
      <c r="T37" s="79"/>
      <c r="U37" s="336"/>
      <c r="V37" s="337"/>
    </row>
    <row r="38" spans="1:24" ht="25.5">
      <c r="A38" s="217">
        <v>1</v>
      </c>
      <c r="B38" s="94" t="s">
        <v>131</v>
      </c>
      <c r="C38" s="338">
        <v>1</v>
      </c>
      <c r="D38" s="338"/>
      <c r="E38" s="338" t="s">
        <v>9</v>
      </c>
      <c r="F38" s="338"/>
      <c r="G38" s="95">
        <v>1564054</v>
      </c>
      <c r="H38" s="88">
        <v>1</v>
      </c>
      <c r="I38" s="88">
        <v>1</v>
      </c>
      <c r="J38" s="88">
        <v>1</v>
      </c>
      <c r="K38" s="88">
        <v>1</v>
      </c>
      <c r="L38" s="88">
        <v>1</v>
      </c>
      <c r="M38" s="88">
        <v>1</v>
      </c>
      <c r="N38" s="88">
        <v>1</v>
      </c>
      <c r="O38" s="88">
        <v>1</v>
      </c>
      <c r="P38" s="88">
        <v>1</v>
      </c>
      <c r="Q38" s="88">
        <v>1</v>
      </c>
      <c r="R38" s="88">
        <v>1</v>
      </c>
      <c r="S38" s="88">
        <v>1</v>
      </c>
      <c r="T38" s="88">
        <v>1</v>
      </c>
      <c r="U38" s="77">
        <f t="shared" ref="U38:U43" si="10">SUM(H38:T38)</f>
        <v>13</v>
      </c>
      <c r="V38" s="213">
        <f t="shared" ref="V38:V42" si="11">C38*U38*G38</f>
        <v>20332702</v>
      </c>
    </row>
    <row r="39" spans="1:24" ht="25.5">
      <c r="A39" s="212">
        <v>2</v>
      </c>
      <c r="B39" s="96" t="s">
        <v>132</v>
      </c>
      <c r="C39" s="338">
        <v>1</v>
      </c>
      <c r="D39" s="338"/>
      <c r="E39" s="338" t="s">
        <v>9</v>
      </c>
      <c r="F39" s="338"/>
      <c r="G39" s="95">
        <v>6313000</v>
      </c>
      <c r="H39" s="88">
        <v>1</v>
      </c>
      <c r="I39" s="88">
        <v>1</v>
      </c>
      <c r="J39" s="88">
        <v>1</v>
      </c>
      <c r="K39" s="88">
        <v>1</v>
      </c>
      <c r="L39" s="88">
        <v>1</v>
      </c>
      <c r="M39" s="88">
        <v>1</v>
      </c>
      <c r="N39" s="88">
        <v>1</v>
      </c>
      <c r="O39" s="88">
        <v>1</v>
      </c>
      <c r="P39" s="88">
        <v>1</v>
      </c>
      <c r="Q39" s="88">
        <v>1</v>
      </c>
      <c r="R39" s="88">
        <v>1</v>
      </c>
      <c r="S39" s="88">
        <v>1</v>
      </c>
      <c r="T39" s="88">
        <v>1</v>
      </c>
      <c r="U39" s="77">
        <f t="shared" si="10"/>
        <v>13</v>
      </c>
      <c r="V39" s="213">
        <f t="shared" si="11"/>
        <v>82069000</v>
      </c>
    </row>
    <row r="40" spans="1:24">
      <c r="A40" s="212">
        <v>3</v>
      </c>
      <c r="B40" s="97" t="s">
        <v>133</v>
      </c>
      <c r="C40" s="338">
        <v>1</v>
      </c>
      <c r="D40" s="338"/>
      <c r="E40" s="338" t="s">
        <v>9</v>
      </c>
      <c r="F40" s="338"/>
      <c r="G40" s="95">
        <v>1500000</v>
      </c>
      <c r="H40" s="88">
        <v>1</v>
      </c>
      <c r="I40" s="88">
        <v>1</v>
      </c>
      <c r="J40" s="88">
        <v>1</v>
      </c>
      <c r="K40" s="88">
        <v>1</v>
      </c>
      <c r="L40" s="88">
        <v>1</v>
      </c>
      <c r="M40" s="88">
        <v>1</v>
      </c>
      <c r="N40" s="88">
        <v>1</v>
      </c>
      <c r="O40" s="88">
        <v>1</v>
      </c>
      <c r="P40" s="88">
        <v>1</v>
      </c>
      <c r="Q40" s="88">
        <v>1</v>
      </c>
      <c r="R40" s="88">
        <v>1</v>
      </c>
      <c r="S40" s="88">
        <v>1</v>
      </c>
      <c r="T40" s="88">
        <v>1</v>
      </c>
      <c r="U40" s="77">
        <f t="shared" si="10"/>
        <v>13</v>
      </c>
      <c r="V40" s="213">
        <f t="shared" si="11"/>
        <v>19500000</v>
      </c>
    </row>
    <row r="41" spans="1:24">
      <c r="A41" s="212">
        <v>4</v>
      </c>
      <c r="B41" s="97" t="s">
        <v>134</v>
      </c>
      <c r="C41" s="338">
        <v>1</v>
      </c>
      <c r="D41" s="338"/>
      <c r="E41" s="338" t="s">
        <v>9</v>
      </c>
      <c r="F41" s="338"/>
      <c r="G41" s="234">
        <v>2612640</v>
      </c>
      <c r="H41" s="88">
        <v>1</v>
      </c>
      <c r="I41" s="88">
        <v>1</v>
      </c>
      <c r="J41" s="88">
        <v>1</v>
      </c>
      <c r="K41" s="88">
        <v>1</v>
      </c>
      <c r="L41" s="88">
        <v>1</v>
      </c>
      <c r="M41" s="88">
        <v>1</v>
      </c>
      <c r="N41" s="88">
        <v>1</v>
      </c>
      <c r="O41" s="88">
        <v>1</v>
      </c>
      <c r="P41" s="88">
        <v>1</v>
      </c>
      <c r="Q41" s="88">
        <v>1</v>
      </c>
      <c r="R41" s="88">
        <v>1</v>
      </c>
      <c r="S41" s="88">
        <v>1</v>
      </c>
      <c r="T41" s="88"/>
      <c r="U41" s="77">
        <f t="shared" si="10"/>
        <v>12</v>
      </c>
      <c r="V41" s="213">
        <f t="shared" si="11"/>
        <v>31351680</v>
      </c>
      <c r="X41" s="232"/>
    </row>
    <row r="42" spans="1:24" ht="51">
      <c r="A42" s="212">
        <v>5</v>
      </c>
      <c r="B42" s="97" t="s">
        <v>135</v>
      </c>
      <c r="C42" s="338">
        <v>24</v>
      </c>
      <c r="D42" s="338"/>
      <c r="E42" s="338" t="s">
        <v>9</v>
      </c>
      <c r="F42" s="338"/>
      <c r="G42" s="234">
        <v>200000</v>
      </c>
      <c r="H42" s="88"/>
      <c r="I42" s="88">
        <v>1</v>
      </c>
      <c r="J42" s="88">
        <v>1</v>
      </c>
      <c r="K42" s="88">
        <v>1</v>
      </c>
      <c r="L42" s="88">
        <v>1</v>
      </c>
      <c r="M42" s="88">
        <v>1</v>
      </c>
      <c r="N42" s="88">
        <v>1</v>
      </c>
      <c r="O42" s="88">
        <v>1</v>
      </c>
      <c r="P42" s="88">
        <v>1</v>
      </c>
      <c r="Q42" s="88">
        <v>1</v>
      </c>
      <c r="R42" s="88">
        <v>1</v>
      </c>
      <c r="S42" s="88"/>
      <c r="T42" s="88"/>
      <c r="U42" s="77">
        <f t="shared" si="10"/>
        <v>10</v>
      </c>
      <c r="V42" s="213">
        <f t="shared" si="11"/>
        <v>48000000</v>
      </c>
    </row>
    <row r="43" spans="1:24">
      <c r="A43" s="218">
        <v>6</v>
      </c>
      <c r="B43" s="98" t="s">
        <v>248</v>
      </c>
      <c r="C43" s="347">
        <v>1</v>
      </c>
      <c r="D43" s="347"/>
      <c r="E43" s="347" t="s">
        <v>9</v>
      </c>
      <c r="F43" s="347"/>
      <c r="G43" s="99">
        <f>'PAPSO INTERVENTORIA'!H18/10</f>
        <v>815725</v>
      </c>
      <c r="H43" s="88">
        <v>1</v>
      </c>
      <c r="I43" s="88">
        <v>1</v>
      </c>
      <c r="J43" s="88">
        <v>1</v>
      </c>
      <c r="K43" s="88">
        <v>1</v>
      </c>
      <c r="L43" s="88">
        <v>1</v>
      </c>
      <c r="M43" s="88">
        <v>1</v>
      </c>
      <c r="N43" s="88">
        <v>1</v>
      </c>
      <c r="O43" s="88">
        <v>1</v>
      </c>
      <c r="P43" s="88">
        <v>1</v>
      </c>
      <c r="Q43" s="88">
        <v>1</v>
      </c>
      <c r="R43" s="88">
        <v>1</v>
      </c>
      <c r="S43" s="88">
        <v>0.8</v>
      </c>
      <c r="T43" s="88">
        <v>0.2</v>
      </c>
      <c r="U43" s="77">
        <f t="shared" si="10"/>
        <v>12</v>
      </c>
      <c r="V43" s="213">
        <f t="shared" ref="V43" si="12">C43*U43*G43</f>
        <v>9788700</v>
      </c>
    </row>
    <row r="44" spans="1:24">
      <c r="A44" s="328" t="s">
        <v>136</v>
      </c>
      <c r="B44" s="329"/>
      <c r="C44" s="329"/>
      <c r="D44" s="329"/>
      <c r="E44" s="329"/>
      <c r="F44" s="329"/>
      <c r="G44" s="329"/>
      <c r="H44" s="329"/>
      <c r="I44" s="329"/>
      <c r="J44" s="329"/>
      <c r="K44" s="329"/>
      <c r="L44" s="329"/>
      <c r="M44" s="329"/>
      <c r="N44" s="329"/>
      <c r="O44" s="329"/>
      <c r="P44" s="329"/>
      <c r="Q44" s="329"/>
      <c r="R44" s="329"/>
      <c r="S44" s="329"/>
      <c r="T44" s="329"/>
      <c r="U44" s="330"/>
      <c r="V44" s="216">
        <f>SUM(V38:V43)</f>
        <v>211042082</v>
      </c>
    </row>
    <row r="45" spans="1:24">
      <c r="A45" s="315"/>
      <c r="B45" s="316"/>
      <c r="C45" s="316"/>
      <c r="D45" s="316"/>
      <c r="E45" s="316"/>
      <c r="F45" s="316"/>
      <c r="G45" s="316"/>
      <c r="H45" s="316"/>
      <c r="I45" s="316"/>
      <c r="J45" s="316"/>
      <c r="K45" s="316"/>
      <c r="L45" s="316"/>
      <c r="M45" s="316"/>
      <c r="N45" s="316"/>
      <c r="O45" s="101"/>
      <c r="P45" s="101"/>
      <c r="Q45" s="101"/>
      <c r="R45" s="135"/>
      <c r="S45" s="236"/>
      <c r="T45" s="101"/>
      <c r="U45" s="316"/>
      <c r="V45" s="331"/>
    </row>
    <row r="46" spans="1:24" ht="15.75">
      <c r="A46" s="341" t="s">
        <v>137</v>
      </c>
      <c r="B46" s="342"/>
      <c r="C46" s="342"/>
      <c r="D46" s="342"/>
      <c r="E46" s="342"/>
      <c r="F46" s="342"/>
      <c r="G46" s="342"/>
      <c r="H46" s="342"/>
      <c r="I46" s="342"/>
      <c r="J46" s="342"/>
      <c r="K46" s="342"/>
      <c r="L46" s="342"/>
      <c r="M46" s="342"/>
      <c r="N46" s="342"/>
      <c r="O46" s="342"/>
      <c r="P46" s="342"/>
      <c r="Q46" s="342"/>
      <c r="R46" s="342"/>
      <c r="S46" s="342"/>
      <c r="T46" s="342"/>
      <c r="U46" s="342"/>
      <c r="V46" s="219">
        <f>V33+V44</f>
        <v>1328906082.96</v>
      </c>
      <c r="X46" s="78"/>
    </row>
    <row r="47" spans="1:24" ht="15.75">
      <c r="A47" s="343" t="s">
        <v>138</v>
      </c>
      <c r="B47" s="344"/>
      <c r="C47" s="344"/>
      <c r="D47" s="344"/>
      <c r="E47" s="344"/>
      <c r="F47" s="344"/>
      <c r="G47" s="344"/>
      <c r="H47" s="344"/>
      <c r="I47" s="344"/>
      <c r="J47" s="344"/>
      <c r="K47" s="344"/>
      <c r="L47" s="344"/>
      <c r="M47" s="344"/>
      <c r="N47" s="344"/>
      <c r="O47" s="344"/>
      <c r="P47" s="344"/>
      <c r="Q47" s="344"/>
      <c r="R47" s="344"/>
      <c r="S47" s="344"/>
      <c r="T47" s="344"/>
      <c r="U47" s="344"/>
      <c r="V47" s="220">
        <f>V46*0.19</f>
        <v>252492155.7624</v>
      </c>
      <c r="X47" s="78"/>
    </row>
    <row r="48" spans="1:24" ht="16.5" thickBot="1">
      <c r="A48" s="345" t="s">
        <v>139</v>
      </c>
      <c r="B48" s="346"/>
      <c r="C48" s="346"/>
      <c r="D48" s="346"/>
      <c r="E48" s="346"/>
      <c r="F48" s="346"/>
      <c r="G48" s="346"/>
      <c r="H48" s="346"/>
      <c r="I48" s="346"/>
      <c r="J48" s="346"/>
      <c r="K48" s="346"/>
      <c r="L48" s="346"/>
      <c r="M48" s="346"/>
      <c r="N48" s="346"/>
      <c r="O48" s="346"/>
      <c r="P48" s="346"/>
      <c r="Q48" s="346"/>
      <c r="R48" s="346"/>
      <c r="S48" s="346"/>
      <c r="T48" s="346"/>
      <c r="U48" s="346"/>
      <c r="V48" s="221">
        <f>SUM(V46:V47)</f>
        <v>1581398238.7224</v>
      </c>
      <c r="W48" s="228"/>
      <c r="X48" s="229">
        <f>'[144]RESUMEN '!$F$65</f>
        <v>14486371956.799999</v>
      </c>
    </row>
    <row r="49" spans="1:24" ht="15.75" thickBot="1">
      <c r="A49" s="5"/>
      <c r="B49" s="5"/>
      <c r="C49" s="5"/>
      <c r="D49" s="5"/>
      <c r="E49" s="5"/>
      <c r="F49" s="5"/>
      <c r="G49" s="5"/>
      <c r="H49" s="5"/>
      <c r="I49" s="5"/>
      <c r="J49" s="339" t="s">
        <v>140</v>
      </c>
      <c r="K49" s="340"/>
      <c r="L49" s="340"/>
      <c r="M49" s="340"/>
      <c r="N49" s="340"/>
      <c r="O49" s="340"/>
      <c r="P49" s="340"/>
      <c r="Q49" s="340"/>
      <c r="R49" s="340"/>
      <c r="S49" s="340"/>
      <c r="T49" s="340"/>
      <c r="U49" s="340"/>
      <c r="V49" s="233">
        <f>V48/'[144]RESUMEN '!$F$65</f>
        <v>0.10916454744074697</v>
      </c>
      <c r="W49" s="230"/>
      <c r="X49" s="258">
        <f>V48/X48</f>
        <v>0.10916454744074697</v>
      </c>
    </row>
    <row r="50" spans="1:24">
      <c r="A50" s="5"/>
      <c r="B50" s="5"/>
      <c r="C50" s="5"/>
      <c r="D50" s="5"/>
      <c r="E50" s="5"/>
      <c r="F50" s="5"/>
      <c r="G50" s="5"/>
      <c r="H50" s="5"/>
      <c r="I50" s="5"/>
      <c r="J50" s="5"/>
      <c r="K50" s="5"/>
      <c r="L50" s="5"/>
      <c r="M50" s="5"/>
      <c r="N50" s="5"/>
      <c r="O50" s="5"/>
      <c r="P50" s="5"/>
      <c r="Q50" s="5"/>
      <c r="R50" s="5"/>
      <c r="S50" s="5"/>
      <c r="T50" s="5"/>
      <c r="U50" s="5"/>
      <c r="V50" s="5"/>
    </row>
    <row r="51" spans="1:24">
      <c r="A51" s="5"/>
      <c r="B51" s="5"/>
      <c r="C51" s="5"/>
      <c r="D51" s="5"/>
      <c r="E51" s="5"/>
      <c r="F51" s="5"/>
      <c r="G51" s="5"/>
      <c r="H51" s="5"/>
      <c r="I51" s="5"/>
      <c r="J51" s="5"/>
      <c r="K51" s="5"/>
      <c r="L51" s="5"/>
      <c r="M51" s="5"/>
      <c r="N51" s="5"/>
      <c r="O51" s="5"/>
      <c r="P51" s="5"/>
      <c r="Q51" s="5"/>
      <c r="R51" s="5"/>
      <c r="S51" s="5"/>
      <c r="T51" s="5"/>
      <c r="U51" s="5"/>
      <c r="V51" s="5"/>
    </row>
    <row r="52" spans="1:24">
      <c r="A52" s="5"/>
      <c r="B52" s="5"/>
      <c r="C52" s="5"/>
      <c r="D52" s="5"/>
      <c r="E52" s="5"/>
      <c r="F52" s="5"/>
      <c r="G52" s="5"/>
      <c r="H52" s="5"/>
      <c r="I52" s="5"/>
      <c r="J52" s="5"/>
      <c r="K52" s="5"/>
      <c r="L52" s="5"/>
      <c r="M52" s="5"/>
      <c r="N52" s="5"/>
      <c r="O52" s="5"/>
      <c r="P52" s="5"/>
      <c r="Q52" s="5"/>
      <c r="R52" s="5"/>
      <c r="S52" s="5"/>
      <c r="T52" s="5"/>
      <c r="U52" s="5"/>
      <c r="W52" s="100"/>
    </row>
    <row r="53" spans="1:24">
      <c r="A53" s="5"/>
      <c r="B53" s="5"/>
      <c r="C53" s="5"/>
      <c r="D53" s="5"/>
      <c r="E53" s="5"/>
      <c r="F53" s="5"/>
      <c r="G53" s="5"/>
      <c r="H53" s="5"/>
      <c r="I53" s="5"/>
      <c r="J53" s="5"/>
      <c r="K53" s="5"/>
      <c r="L53" s="5"/>
      <c r="M53" s="5"/>
      <c r="N53" s="5"/>
      <c r="O53" s="5"/>
      <c r="P53" s="5"/>
      <c r="Q53" s="5"/>
      <c r="R53" s="5"/>
      <c r="S53" s="5"/>
      <c r="T53" s="5"/>
      <c r="U53" s="5"/>
      <c r="V53" s="5"/>
    </row>
    <row r="54" spans="1:24">
      <c r="A54" s="5"/>
      <c r="B54" s="5"/>
      <c r="C54" s="5"/>
      <c r="D54" s="5"/>
      <c r="E54" s="5"/>
      <c r="F54" s="5"/>
      <c r="G54" s="5"/>
      <c r="H54" s="5"/>
      <c r="I54" s="5"/>
      <c r="J54" s="5"/>
      <c r="K54" s="5"/>
      <c r="L54" s="5"/>
      <c r="M54" s="5"/>
      <c r="N54" s="5"/>
      <c r="O54" s="5"/>
      <c r="P54" s="5"/>
      <c r="Q54" s="5"/>
      <c r="R54" s="5"/>
      <c r="S54" s="5"/>
      <c r="T54" s="5"/>
      <c r="U54" s="5"/>
      <c r="V54" s="5"/>
    </row>
    <row r="55" spans="1:24">
      <c r="A55" s="5"/>
      <c r="B55" s="6"/>
      <c r="C55" s="5"/>
      <c r="D55" s="5"/>
      <c r="E55" s="5"/>
      <c r="F55" s="5"/>
      <c r="G55" s="5"/>
      <c r="H55" s="5"/>
      <c r="I55" s="5"/>
      <c r="J55" s="5"/>
      <c r="K55" s="5"/>
      <c r="L55" s="5"/>
      <c r="M55" s="5"/>
      <c r="N55" s="5"/>
      <c r="O55" s="5"/>
      <c r="P55" s="5"/>
      <c r="Q55" s="5"/>
      <c r="R55" s="5"/>
      <c r="S55" s="5"/>
      <c r="T55" s="5"/>
      <c r="U55" s="5"/>
      <c r="V55" s="5"/>
    </row>
    <row r="56" spans="1:24">
      <c r="A56" s="5"/>
      <c r="B56" s="7"/>
      <c r="C56" s="5"/>
      <c r="D56" s="5"/>
      <c r="E56" s="5"/>
      <c r="F56" s="5"/>
      <c r="G56" s="5"/>
      <c r="H56" s="5"/>
      <c r="I56" s="5"/>
      <c r="J56" s="5"/>
      <c r="K56" s="5"/>
      <c r="L56" s="5"/>
      <c r="M56" s="5"/>
      <c r="N56" s="5"/>
      <c r="O56" s="5"/>
      <c r="P56" s="5"/>
      <c r="Q56" s="5"/>
      <c r="R56" s="5"/>
      <c r="S56" s="5"/>
      <c r="T56" s="5"/>
      <c r="U56" s="5"/>
      <c r="V56" s="5"/>
    </row>
    <row r="57" spans="1:24">
      <c r="A57" s="5"/>
      <c r="B57" s="8"/>
      <c r="C57" s="5"/>
      <c r="D57" s="5"/>
      <c r="E57" s="5"/>
      <c r="F57" s="5"/>
      <c r="G57" s="5"/>
      <c r="H57" s="5"/>
      <c r="I57" s="5"/>
      <c r="J57" s="5"/>
      <c r="K57" s="5"/>
      <c r="L57" s="5"/>
      <c r="M57" s="5"/>
      <c r="N57" s="5"/>
      <c r="O57" s="5"/>
      <c r="P57" s="5"/>
      <c r="Q57" s="5"/>
      <c r="R57" s="5"/>
      <c r="S57" s="5"/>
      <c r="T57" s="5"/>
      <c r="U57" s="5"/>
      <c r="V57" s="5"/>
    </row>
  </sheetData>
  <mergeCells count="94">
    <mergeCell ref="J49:U49"/>
    <mergeCell ref="C41:D41"/>
    <mergeCell ref="E41:F41"/>
    <mergeCell ref="C42:D42"/>
    <mergeCell ref="E42:F42"/>
    <mergeCell ref="A44:U44"/>
    <mergeCell ref="A45:N45"/>
    <mergeCell ref="U45:V45"/>
    <mergeCell ref="A46:U46"/>
    <mergeCell ref="A47:U47"/>
    <mergeCell ref="A48:U48"/>
    <mergeCell ref="C43:D43"/>
    <mergeCell ref="E43:F43"/>
    <mergeCell ref="C39:D39"/>
    <mergeCell ref="E39:F39"/>
    <mergeCell ref="C40:D40"/>
    <mergeCell ref="E40:F40"/>
    <mergeCell ref="U35:U36"/>
    <mergeCell ref="T35:T36"/>
    <mergeCell ref="S35:S36"/>
    <mergeCell ref="V35:V36"/>
    <mergeCell ref="B37:N37"/>
    <mergeCell ref="U37:V37"/>
    <mergeCell ref="C38:D38"/>
    <mergeCell ref="E38:F38"/>
    <mergeCell ref="J35:J36"/>
    <mergeCell ref="K35:K36"/>
    <mergeCell ref="L35:L36"/>
    <mergeCell ref="M35:M36"/>
    <mergeCell ref="N35:N36"/>
    <mergeCell ref="O35:O36"/>
    <mergeCell ref="H35:H36"/>
    <mergeCell ref="I35:I36"/>
    <mergeCell ref="P35:P36"/>
    <mergeCell ref="Q35:Q36"/>
    <mergeCell ref="R35:R36"/>
    <mergeCell ref="A35:A36"/>
    <mergeCell ref="B35:B36"/>
    <mergeCell ref="C35:D36"/>
    <mergeCell ref="E35:F36"/>
    <mergeCell ref="G35:G36"/>
    <mergeCell ref="C29:D29"/>
    <mergeCell ref="C30:D30"/>
    <mergeCell ref="A31:U31"/>
    <mergeCell ref="A33:U33"/>
    <mergeCell ref="A34:N34"/>
    <mergeCell ref="U34:V34"/>
    <mergeCell ref="A32:N32"/>
    <mergeCell ref="U32:V32"/>
    <mergeCell ref="U22:U23"/>
    <mergeCell ref="V22:V23"/>
    <mergeCell ref="B24:N24"/>
    <mergeCell ref="U24:V24"/>
    <mergeCell ref="C25:D25"/>
    <mergeCell ref="N22:N23"/>
    <mergeCell ref="O22:O23"/>
    <mergeCell ref="S22:S23"/>
    <mergeCell ref="C26:D26"/>
    <mergeCell ref="J22:J23"/>
    <mergeCell ref="K22:K23"/>
    <mergeCell ref="L22:L23"/>
    <mergeCell ref="M22:M23"/>
    <mergeCell ref="C27:D27"/>
    <mergeCell ref="C28:D28"/>
    <mergeCell ref="A21:N21"/>
    <mergeCell ref="U21:V21"/>
    <mergeCell ref="A22:A23"/>
    <mergeCell ref="B22:B23"/>
    <mergeCell ref="C22:D23"/>
    <mergeCell ref="E22:E23"/>
    <mergeCell ref="F22:F23"/>
    <mergeCell ref="G22:G23"/>
    <mergeCell ref="H22:H23"/>
    <mergeCell ref="I22:I23"/>
    <mergeCell ref="P22:P23"/>
    <mergeCell ref="Q22:Q23"/>
    <mergeCell ref="R22:R23"/>
    <mergeCell ref="T22:T23"/>
    <mergeCell ref="A20:U20"/>
    <mergeCell ref="A1:B2"/>
    <mergeCell ref="C1:T1"/>
    <mergeCell ref="U1:V2"/>
    <mergeCell ref="C2:T2"/>
    <mergeCell ref="D4:G4"/>
    <mergeCell ref="A5:A6"/>
    <mergeCell ref="B5:B6"/>
    <mergeCell ref="C5:C6"/>
    <mergeCell ref="D5:D6"/>
    <mergeCell ref="E5:E6"/>
    <mergeCell ref="F5:F6"/>
    <mergeCell ref="G5:G6"/>
    <mergeCell ref="H5:U5"/>
    <mergeCell ref="V5:V6"/>
    <mergeCell ref="B7:V7"/>
  </mergeCells>
  <pageMargins left="0.7" right="0.7" top="0.75" bottom="0.75" header="0.3" footer="0.3"/>
  <pageSetup paperSize="9" scale="4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
  <sheetViews>
    <sheetView view="pageBreakPreview" topLeftCell="A16" zoomScale="80" zoomScaleNormal="100" zoomScaleSheetLayoutView="80" workbookViewId="0">
      <selection activeCell="E21" sqref="E21"/>
    </sheetView>
  </sheetViews>
  <sheetFormatPr baseColWidth="10" defaultColWidth="11.42578125" defaultRowHeight="14.25"/>
  <cols>
    <col min="1" max="1" width="7.28515625" style="161" customWidth="1"/>
    <col min="2" max="2" width="56.85546875" style="147" customWidth="1"/>
    <col min="3" max="3" width="19.28515625" style="147" customWidth="1"/>
    <col min="4" max="4" width="29.28515625" style="147" customWidth="1"/>
    <col min="5" max="5" width="21" style="147" bestFit="1" customWidth="1"/>
    <col min="6" max="6" width="17.140625" style="147" bestFit="1" customWidth="1"/>
    <col min="7" max="7" width="6.42578125" style="147" bestFit="1" customWidth="1"/>
    <col min="8" max="8" width="9.140625" style="147" bestFit="1" customWidth="1"/>
    <col min="9" max="16384" width="11.42578125" style="147"/>
  </cols>
  <sheetData>
    <row r="1" spans="1:8" ht="26.25" thickTop="1">
      <c r="A1" s="348" t="s">
        <v>203</v>
      </c>
      <c r="B1" s="349"/>
      <c r="C1" s="349"/>
      <c r="D1" s="350"/>
    </row>
    <row r="2" spans="1:8" ht="14.1" customHeight="1">
      <c r="A2" s="148"/>
      <c r="B2" s="149"/>
      <c r="C2" s="222" t="s">
        <v>239</v>
      </c>
      <c r="D2" s="150"/>
    </row>
    <row r="3" spans="1:8" ht="14.1" customHeight="1">
      <c r="A3" s="151" t="s">
        <v>204</v>
      </c>
      <c r="B3" s="351" t="s">
        <v>15</v>
      </c>
      <c r="C3" s="351"/>
      <c r="D3" s="352"/>
    </row>
    <row r="4" spans="1:8" ht="85.5" customHeight="1" thickBot="1">
      <c r="A4" s="152"/>
      <c r="B4" s="353"/>
      <c r="C4" s="353"/>
      <c r="D4" s="354"/>
    </row>
    <row r="5" spans="1:8" ht="16.5" thickTop="1" thickBot="1">
      <c r="A5" s="153"/>
      <c r="B5" s="154"/>
    </row>
    <row r="6" spans="1:8" ht="15" thickTop="1">
      <c r="A6" s="155"/>
      <c r="B6" s="156"/>
      <c r="C6" s="156"/>
      <c r="D6" s="157"/>
    </row>
    <row r="7" spans="1:8" ht="15">
      <c r="A7" s="158">
        <v>1</v>
      </c>
      <c r="B7" s="159" t="s">
        <v>205</v>
      </c>
      <c r="D7" s="160">
        <v>1</v>
      </c>
      <c r="E7" s="161"/>
      <c r="F7" s="161"/>
      <c r="G7" s="161"/>
      <c r="H7" s="161"/>
    </row>
    <row r="8" spans="1:8" ht="15">
      <c r="A8" s="162"/>
      <c r="D8" s="163"/>
      <c r="E8" s="164"/>
      <c r="F8" s="161"/>
      <c r="G8" s="154"/>
      <c r="H8" s="154"/>
    </row>
    <row r="9" spans="1:8" ht="15">
      <c r="A9" s="158">
        <v>2</v>
      </c>
      <c r="B9" s="159" t="s">
        <v>206</v>
      </c>
      <c r="D9" s="160">
        <f>SUM(C10:C22)</f>
        <v>0.64793333333333336</v>
      </c>
      <c r="E9" s="165"/>
      <c r="F9" s="166"/>
      <c r="G9" s="166"/>
      <c r="H9" s="166"/>
    </row>
    <row r="10" spans="1:8" s="193" customFormat="1">
      <c r="A10" s="192"/>
      <c r="B10" s="193" t="s">
        <v>207</v>
      </c>
      <c r="C10" s="194">
        <f>30/360</f>
        <v>8.3333333333333329E-2</v>
      </c>
      <c r="D10" s="195"/>
      <c r="E10" s="196"/>
      <c r="F10" s="197"/>
      <c r="G10" s="197"/>
      <c r="H10" s="197"/>
    </row>
    <row r="11" spans="1:8" s="193" customFormat="1">
      <c r="A11" s="192"/>
      <c r="B11" s="193" t="s">
        <v>208</v>
      </c>
      <c r="C11" s="194">
        <f>12%*C10</f>
        <v>9.9999999999999985E-3</v>
      </c>
      <c r="D11" s="195"/>
      <c r="E11" s="198"/>
      <c r="F11" s="199"/>
      <c r="G11" s="197"/>
      <c r="H11" s="197"/>
    </row>
    <row r="12" spans="1:8" s="193" customFormat="1">
      <c r="A12" s="192"/>
      <c r="B12" s="193" t="s">
        <v>209</v>
      </c>
      <c r="C12" s="194">
        <v>8.3333333333333329E-2</v>
      </c>
      <c r="D12" s="195"/>
      <c r="E12" s="197"/>
      <c r="F12" s="199"/>
      <c r="G12" s="197"/>
      <c r="H12" s="197"/>
    </row>
    <row r="13" spans="1:8" s="193" customFormat="1">
      <c r="A13" s="192"/>
      <c r="B13" s="193" t="s">
        <v>210</v>
      </c>
      <c r="C13" s="194">
        <f>1/24</f>
        <v>4.1666666666666664E-2</v>
      </c>
      <c r="D13" s="195"/>
    </row>
    <row r="14" spans="1:8" s="193" customFormat="1" ht="15">
      <c r="A14" s="192"/>
      <c r="B14" s="193" t="s">
        <v>211</v>
      </c>
      <c r="C14" s="194">
        <v>8.5000000000000006E-2</v>
      </c>
      <c r="D14" s="200"/>
      <c r="F14" s="201"/>
    </row>
    <row r="15" spans="1:8" s="193" customFormat="1">
      <c r="A15" s="192"/>
      <c r="B15" s="193" t="s">
        <v>212</v>
      </c>
      <c r="C15" s="194">
        <v>0.12</v>
      </c>
      <c r="D15" s="195"/>
      <c r="F15" s="202"/>
    </row>
    <row r="16" spans="1:8" s="193" customFormat="1">
      <c r="A16" s="192"/>
      <c r="B16" s="193" t="s">
        <v>213</v>
      </c>
      <c r="C16" s="194">
        <v>6.9599999999999995E-2</v>
      </c>
      <c r="D16" s="195"/>
    </row>
    <row r="17" spans="1:5" s="193" customFormat="1">
      <c r="A17" s="192"/>
      <c r="B17" s="193" t="s">
        <v>214</v>
      </c>
      <c r="C17" s="194">
        <v>0.04</v>
      </c>
      <c r="D17" s="195"/>
    </row>
    <row r="18" spans="1:5" s="193" customFormat="1" ht="15">
      <c r="A18" s="192"/>
      <c r="B18" s="193" t="s">
        <v>215</v>
      </c>
      <c r="C18" s="194">
        <v>0.03</v>
      </c>
      <c r="D18" s="200"/>
    </row>
    <row r="19" spans="1:5" s="193" customFormat="1" ht="15">
      <c r="A19" s="192"/>
      <c r="B19" s="193" t="s">
        <v>216</v>
      </c>
      <c r="C19" s="194">
        <v>0.02</v>
      </c>
      <c r="D19" s="200"/>
    </row>
    <row r="20" spans="1:5" s="193" customFormat="1">
      <c r="A20" s="192"/>
      <c r="B20" s="193" t="s">
        <v>217</v>
      </c>
      <c r="C20" s="194">
        <v>5.0000000000000001E-3</v>
      </c>
      <c r="D20" s="195"/>
    </row>
    <row r="21" spans="1:5" s="193" customFormat="1">
      <c r="A21" s="192"/>
      <c r="B21" s="193" t="s">
        <v>249</v>
      </c>
      <c r="C21" s="194">
        <v>0.05</v>
      </c>
      <c r="D21" s="195"/>
    </row>
    <row r="22" spans="1:5" s="193" customFormat="1" ht="28.5">
      <c r="A22" s="192"/>
      <c r="B22" s="231" t="s">
        <v>230</v>
      </c>
      <c r="C22" s="194">
        <v>0.01</v>
      </c>
      <c r="D22" s="195"/>
    </row>
    <row r="23" spans="1:5" s="193" customFormat="1">
      <c r="A23" s="192"/>
      <c r="D23" s="195"/>
    </row>
    <row r="24" spans="1:5">
      <c r="A24" s="162"/>
      <c r="C24" s="167"/>
      <c r="D24" s="163"/>
    </row>
    <row r="25" spans="1:5" ht="15">
      <c r="A25" s="158">
        <v>3</v>
      </c>
      <c r="B25" s="159" t="s">
        <v>218</v>
      </c>
      <c r="C25" s="167"/>
      <c r="D25" s="160">
        <f>SUM(C26:C38)</f>
        <v>0.25509999999999999</v>
      </c>
    </row>
    <row r="26" spans="1:5" ht="15" customHeight="1">
      <c r="A26" s="162"/>
      <c r="C26" s="167"/>
      <c r="D26" s="163"/>
      <c r="E26" s="168"/>
    </row>
    <row r="27" spans="1:5" ht="15" customHeight="1">
      <c r="A27" s="162"/>
      <c r="B27" s="147" t="s">
        <v>258</v>
      </c>
      <c r="C27" s="167">
        <v>1.4999999999999999E-2</v>
      </c>
      <c r="D27" s="163"/>
      <c r="E27" s="168"/>
    </row>
    <row r="28" spans="1:5" ht="15" customHeight="1">
      <c r="A28" s="162"/>
      <c r="B28" s="147" t="s">
        <v>259</v>
      </c>
      <c r="C28" s="167">
        <v>0.02</v>
      </c>
      <c r="D28" s="163"/>
      <c r="E28" s="168"/>
    </row>
    <row r="29" spans="1:5" ht="15" customHeight="1">
      <c r="A29" s="162"/>
      <c r="B29" s="147" t="s">
        <v>260</v>
      </c>
      <c r="C29" s="167">
        <v>3.0000000000000001E-3</v>
      </c>
      <c r="D29" s="163"/>
      <c r="E29" s="168"/>
    </row>
    <row r="30" spans="1:5" ht="15" customHeight="1">
      <c r="A30" s="162"/>
      <c r="B30" s="147" t="s">
        <v>261</v>
      </c>
      <c r="C30" s="167">
        <v>3.7100000000000001E-2</v>
      </c>
      <c r="D30" s="163"/>
      <c r="E30" s="168"/>
    </row>
    <row r="31" spans="1:5" ht="15" customHeight="1">
      <c r="A31" s="162"/>
      <c r="B31" s="147" t="s">
        <v>262</v>
      </c>
      <c r="C31" s="167">
        <v>5.0000000000000001E-3</v>
      </c>
      <c r="D31" s="163"/>
      <c r="E31" s="168"/>
    </row>
    <row r="32" spans="1:5" ht="15" customHeight="1">
      <c r="A32" s="162"/>
      <c r="B32" s="147" t="s">
        <v>263</v>
      </c>
      <c r="C32" s="167">
        <v>0.01</v>
      </c>
      <c r="D32" s="163"/>
      <c r="E32" s="168"/>
    </row>
    <row r="33" spans="1:5" ht="15" customHeight="1">
      <c r="A33" s="162"/>
      <c r="B33" s="147" t="s">
        <v>264</v>
      </c>
      <c r="C33" s="167">
        <v>0.01</v>
      </c>
      <c r="D33" s="163"/>
      <c r="E33" s="168"/>
    </row>
    <row r="34" spans="1:5" ht="15" customHeight="1">
      <c r="A34" s="162"/>
      <c r="B34" s="147" t="s">
        <v>265</v>
      </c>
      <c r="C34" s="167">
        <v>5.5E-2</v>
      </c>
      <c r="D34" s="163"/>
      <c r="E34" s="168"/>
    </row>
    <row r="35" spans="1:5">
      <c r="A35" s="162"/>
      <c r="B35" s="147" t="s">
        <v>219</v>
      </c>
      <c r="C35" s="167">
        <v>0.02</v>
      </c>
      <c r="D35" s="163"/>
    </row>
    <row r="36" spans="1:5">
      <c r="A36" s="162"/>
      <c r="B36" s="147" t="s">
        <v>220</v>
      </c>
      <c r="C36" s="167">
        <v>0.02</v>
      </c>
      <c r="D36" s="163"/>
    </row>
    <row r="37" spans="1:5">
      <c r="A37" s="162"/>
      <c r="B37" s="147" t="s">
        <v>221</v>
      </c>
      <c r="C37" s="167">
        <v>0.05</v>
      </c>
      <c r="D37" s="163"/>
    </row>
    <row r="38" spans="1:5">
      <c r="A38" s="162"/>
      <c r="B38" s="147" t="s">
        <v>222</v>
      </c>
      <c r="C38" s="167">
        <v>0.01</v>
      </c>
      <c r="D38" s="163"/>
    </row>
    <row r="39" spans="1:5">
      <c r="A39" s="162"/>
      <c r="C39" s="167"/>
      <c r="D39" s="163"/>
    </row>
    <row r="40" spans="1:5" ht="15">
      <c r="A40" s="162">
        <v>4</v>
      </c>
      <c r="B40" s="159" t="s">
        <v>266</v>
      </c>
      <c r="C40" s="167"/>
      <c r="D40" s="160">
        <f>SUM(C41:C50)</f>
        <v>0.22230000000000003</v>
      </c>
    </row>
    <row r="41" spans="1:5" ht="15">
      <c r="A41" s="162"/>
      <c r="B41" s="159"/>
      <c r="C41" s="167"/>
      <c r="D41" s="163"/>
    </row>
    <row r="42" spans="1:5">
      <c r="A42" s="162"/>
      <c r="B42" s="147" t="s">
        <v>250</v>
      </c>
      <c r="C42" s="167">
        <v>6.0000000000000001E-3</v>
      </c>
      <c r="D42" s="163"/>
    </row>
    <row r="43" spans="1:5">
      <c r="A43" s="162"/>
      <c r="B43" s="147" t="s">
        <v>251</v>
      </c>
      <c r="C43" s="167">
        <v>8.0000000000000002E-3</v>
      </c>
      <c r="D43" s="163"/>
    </row>
    <row r="44" spans="1:5">
      <c r="A44" s="162"/>
      <c r="B44" s="147" t="s">
        <v>252</v>
      </c>
      <c r="C44" s="167">
        <v>2.6499999999999999E-2</v>
      </c>
      <c r="D44" s="163"/>
    </row>
    <row r="45" spans="1:5">
      <c r="A45" s="162"/>
      <c r="B45" s="147" t="s">
        <v>253</v>
      </c>
      <c r="C45" s="167">
        <v>0.1</v>
      </c>
      <c r="D45" s="163"/>
    </row>
    <row r="46" spans="1:5">
      <c r="A46" s="162"/>
      <c r="B46" s="147" t="s">
        <v>254</v>
      </c>
      <c r="C46" s="167">
        <v>6.0000000000000001E-3</v>
      </c>
      <c r="D46" s="163"/>
    </row>
    <row r="47" spans="1:5">
      <c r="A47" s="162"/>
      <c r="B47" s="193" t="s">
        <v>141</v>
      </c>
      <c r="C47" s="194">
        <v>3.0800000000000001E-2</v>
      </c>
      <c r="D47" s="163"/>
    </row>
    <row r="48" spans="1:5">
      <c r="A48" s="162"/>
      <c r="B48" s="147" t="s">
        <v>255</v>
      </c>
      <c r="C48" s="167">
        <v>5.0000000000000001E-3</v>
      </c>
      <c r="D48" s="163"/>
    </row>
    <row r="49" spans="1:5">
      <c r="A49" s="162"/>
      <c r="B49" s="147" t="s">
        <v>256</v>
      </c>
      <c r="C49" s="167">
        <v>0.03</v>
      </c>
      <c r="D49" s="163"/>
    </row>
    <row r="50" spans="1:5">
      <c r="A50" s="162"/>
      <c r="B50" s="147" t="s">
        <v>257</v>
      </c>
      <c r="C50" s="167">
        <v>0.01</v>
      </c>
      <c r="D50" s="163"/>
    </row>
    <row r="51" spans="1:5">
      <c r="A51" s="162"/>
      <c r="D51" s="163"/>
    </row>
    <row r="52" spans="1:5" ht="15">
      <c r="A52" s="158">
        <v>5</v>
      </c>
      <c r="B52" s="159" t="s">
        <v>223</v>
      </c>
      <c r="D52" s="160">
        <f>+(D40+D25+D9+D7)*0.12</f>
        <v>0.25503999999999999</v>
      </c>
    </row>
    <row r="53" spans="1:5" ht="15">
      <c r="A53" s="158"/>
      <c r="B53" s="159"/>
      <c r="D53" s="169"/>
    </row>
    <row r="54" spans="1:5" ht="15">
      <c r="A54" s="158"/>
      <c r="B54" s="159" t="s">
        <v>224</v>
      </c>
      <c r="D54" s="170">
        <f>ROUND((D7+D9+D25+D40+D52),2)</f>
        <v>2.38</v>
      </c>
      <c r="E54" s="168"/>
    </row>
    <row r="55" spans="1:5" ht="15.75" thickBot="1">
      <c r="A55" s="171"/>
      <c r="B55" s="172"/>
      <c r="C55" s="173"/>
      <c r="D55" s="174"/>
    </row>
    <row r="56" spans="1:5" ht="15.75" thickTop="1">
      <c r="A56" s="154"/>
      <c r="B56" s="159"/>
    </row>
    <row r="57" spans="1:5" ht="15">
      <c r="A57" s="154"/>
      <c r="B57" s="159"/>
    </row>
  </sheetData>
  <mergeCells count="2">
    <mergeCell ref="A1:D1"/>
    <mergeCell ref="B3:D4"/>
  </mergeCells>
  <pageMargins left="0.7" right="0.7" top="0.75" bottom="0.75" header="0.3" footer="0.3"/>
  <pageSetup scale="7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B1:J18"/>
  <sheetViews>
    <sheetView zoomScale="73" zoomScaleNormal="73" workbookViewId="0">
      <selection activeCell="E11" sqref="E11"/>
    </sheetView>
  </sheetViews>
  <sheetFormatPr baseColWidth="10" defaultRowHeight="15"/>
  <cols>
    <col min="2" max="2" width="38" customWidth="1"/>
    <col min="3" max="3" width="30.85546875" customWidth="1"/>
    <col min="5" max="5" width="19.85546875" customWidth="1"/>
    <col min="6" max="6" width="14.42578125" customWidth="1"/>
    <col min="7" max="7" width="15" customWidth="1"/>
    <col min="8" max="8" width="19.85546875" customWidth="1"/>
    <col min="9" max="9" width="15.7109375" customWidth="1"/>
    <col min="10" max="10" width="60.42578125" style="184" customWidth="1"/>
  </cols>
  <sheetData>
    <row r="1" spans="2:10" ht="78" customHeight="1">
      <c r="B1" s="355"/>
      <c r="C1" s="357" t="s">
        <v>35</v>
      </c>
      <c r="D1" s="358"/>
      <c r="E1" s="358"/>
      <c r="F1" s="358"/>
      <c r="G1" s="358"/>
      <c r="H1" s="358"/>
      <c r="I1" s="358"/>
      <c r="J1" s="359" t="s">
        <v>0</v>
      </c>
    </row>
    <row r="2" spans="2:10" ht="42" customHeight="1" thickBot="1">
      <c r="B2" s="356"/>
      <c r="C2" s="361" t="s">
        <v>244</v>
      </c>
      <c r="D2" s="362"/>
      <c r="E2" s="362"/>
      <c r="F2" s="362"/>
      <c r="G2" s="362"/>
      <c r="H2" s="362"/>
      <c r="I2" s="362"/>
      <c r="J2" s="360"/>
    </row>
    <row r="3" spans="2:10" ht="15.75" thickBot="1"/>
    <row r="4" spans="2:10" ht="48" customHeight="1" thickBot="1">
      <c r="B4" s="185" t="s">
        <v>1</v>
      </c>
      <c r="C4" s="186" t="s">
        <v>2</v>
      </c>
      <c r="D4" s="186" t="s">
        <v>3</v>
      </c>
      <c r="E4" s="186" t="s">
        <v>4</v>
      </c>
      <c r="F4" s="186" t="s">
        <v>5</v>
      </c>
      <c r="G4" s="186" t="s">
        <v>6</v>
      </c>
      <c r="H4" s="186" t="s">
        <v>7</v>
      </c>
      <c r="I4" s="223" t="s">
        <v>16</v>
      </c>
      <c r="J4" s="187" t="s">
        <v>231</v>
      </c>
    </row>
    <row r="5" spans="2:10" ht="27" customHeight="1">
      <c r="B5" s="224" t="s">
        <v>232</v>
      </c>
      <c r="C5" s="225"/>
      <c r="D5" s="225" t="s">
        <v>12</v>
      </c>
      <c r="E5" s="225"/>
      <c r="F5" s="225">
        <v>100</v>
      </c>
      <c r="G5" s="188"/>
      <c r="H5" s="188"/>
      <c r="I5" s="189"/>
      <c r="J5" s="190"/>
    </row>
    <row r="6" spans="2:10" ht="33" hidden="1">
      <c r="B6" s="363" t="s">
        <v>18</v>
      </c>
      <c r="C6" s="238" t="s">
        <v>17</v>
      </c>
      <c r="D6" s="249" t="s">
        <v>9</v>
      </c>
      <c r="E6" s="244">
        <v>12</v>
      </c>
      <c r="F6" s="238"/>
      <c r="G6" s="250">
        <f>1014980*1.85</f>
        <v>1877713</v>
      </c>
      <c r="H6" s="251">
        <f>+E6*F6*G6</f>
        <v>0</v>
      </c>
      <c r="I6" s="238" t="s">
        <v>10</v>
      </c>
      <c r="J6" s="247" t="s">
        <v>245</v>
      </c>
    </row>
    <row r="7" spans="2:10" ht="99" customHeight="1">
      <c r="B7" s="363"/>
      <c r="C7" s="243" t="s">
        <v>19</v>
      </c>
      <c r="D7" s="238" t="s">
        <v>12</v>
      </c>
      <c r="E7" s="244">
        <v>12</v>
      </c>
      <c r="F7" s="245">
        <f>0.5/3</f>
        <v>0.16666666666666666</v>
      </c>
      <c r="G7" s="3">
        <v>80000</v>
      </c>
      <c r="H7" s="246">
        <f>+E7*F7*G7</f>
        <v>160000</v>
      </c>
      <c r="I7" s="238"/>
      <c r="J7" s="247" t="s">
        <v>20</v>
      </c>
    </row>
    <row r="8" spans="2:10" ht="89.25" customHeight="1">
      <c r="B8" s="363"/>
      <c r="C8" s="243" t="s">
        <v>21</v>
      </c>
      <c r="D8" s="238" t="s">
        <v>22</v>
      </c>
      <c r="E8" s="244">
        <v>12</v>
      </c>
      <c r="F8" s="238">
        <f>(((0.05*30*$F$5)/20)*1.1)/3</f>
        <v>2.75</v>
      </c>
      <c r="G8" s="4">
        <v>38450</v>
      </c>
      <c r="H8" s="246">
        <f>+E8*F8*G8</f>
        <v>1268850</v>
      </c>
      <c r="I8" s="238"/>
      <c r="J8" s="247" t="s">
        <v>240</v>
      </c>
    </row>
    <row r="9" spans="2:10" ht="67.5">
      <c r="B9" s="363"/>
      <c r="C9" s="243" t="s">
        <v>25</v>
      </c>
      <c r="D9" s="238" t="s">
        <v>233</v>
      </c>
      <c r="E9" s="244">
        <v>12</v>
      </c>
      <c r="F9" s="238">
        <f>(((0.003*30*$F$5)/20)*1.1)/3</f>
        <v>0.16500000000000001</v>
      </c>
      <c r="G9" s="4">
        <v>137200</v>
      </c>
      <c r="H9" s="246">
        <f>+E9*F9*G9</f>
        <v>271656</v>
      </c>
      <c r="I9" s="238"/>
      <c r="J9" s="247" t="s">
        <v>241</v>
      </c>
    </row>
    <row r="10" spans="2:10" ht="67.5">
      <c r="B10" s="363"/>
      <c r="C10" s="243" t="s">
        <v>234</v>
      </c>
      <c r="D10" s="238" t="s">
        <v>235</v>
      </c>
      <c r="E10" s="244">
        <v>12</v>
      </c>
      <c r="F10" s="238">
        <f>(((0.006*30*$F$5)/20)*1.1)/3</f>
        <v>0.33</v>
      </c>
      <c r="G10" s="4">
        <v>75400</v>
      </c>
      <c r="H10" s="246">
        <f>+E10*F10*G10</f>
        <v>298584</v>
      </c>
      <c r="I10" s="238"/>
      <c r="J10" s="247" t="s">
        <v>242</v>
      </c>
    </row>
    <row r="11" spans="2:10" ht="111" customHeight="1">
      <c r="B11" s="363"/>
      <c r="C11" s="243" t="s">
        <v>23</v>
      </c>
      <c r="D11" s="238" t="s">
        <v>13</v>
      </c>
      <c r="E11" s="248">
        <v>12</v>
      </c>
      <c r="F11" s="238">
        <f>60/3</f>
        <v>20</v>
      </c>
      <c r="G11" s="4">
        <v>120000</v>
      </c>
      <c r="H11" s="246">
        <f>+F11*G11</f>
        <v>2400000</v>
      </c>
      <c r="I11" s="238"/>
      <c r="J11" s="247" t="s">
        <v>24</v>
      </c>
    </row>
    <row r="12" spans="2:10" ht="282.75" customHeight="1">
      <c r="B12" s="363"/>
      <c r="C12" s="243" t="s">
        <v>26</v>
      </c>
      <c r="D12" s="238" t="s">
        <v>27</v>
      </c>
      <c r="E12" s="244">
        <v>12</v>
      </c>
      <c r="F12" s="238">
        <f>3.3/3</f>
        <v>1.0999999999999999</v>
      </c>
      <c r="G12" s="4">
        <v>23800</v>
      </c>
      <c r="H12" s="246">
        <f>+F12*G12*E12</f>
        <v>314159.99999999994</v>
      </c>
      <c r="I12" s="238"/>
      <c r="J12" s="247" t="s">
        <v>236</v>
      </c>
    </row>
    <row r="13" spans="2:10" ht="33" hidden="1">
      <c r="B13" s="363"/>
      <c r="C13" s="243" t="s">
        <v>28</v>
      </c>
      <c r="D13" s="238" t="s">
        <v>12</v>
      </c>
      <c r="E13" s="244">
        <v>12</v>
      </c>
      <c r="F13" s="238"/>
      <c r="G13" s="3">
        <v>319900</v>
      </c>
      <c r="H13" s="246">
        <f>+F13*G13</f>
        <v>0</v>
      </c>
      <c r="I13" s="238"/>
      <c r="J13" s="247" t="s">
        <v>246</v>
      </c>
    </row>
    <row r="14" spans="2:10" ht="66">
      <c r="B14" s="363"/>
      <c r="C14" s="243" t="s">
        <v>29</v>
      </c>
      <c r="D14" s="238" t="s">
        <v>12</v>
      </c>
      <c r="E14" s="244">
        <v>1</v>
      </c>
      <c r="F14" s="238">
        <v>5</v>
      </c>
      <c r="G14" s="3">
        <v>167900</v>
      </c>
      <c r="H14" s="246">
        <f>+F14*G14</f>
        <v>839500</v>
      </c>
      <c r="I14" s="238"/>
      <c r="J14" s="247" t="s">
        <v>30</v>
      </c>
    </row>
    <row r="15" spans="2:10" ht="94.5" customHeight="1">
      <c r="B15" s="363"/>
      <c r="C15" s="243" t="s">
        <v>31</v>
      </c>
      <c r="D15" s="238" t="s">
        <v>12</v>
      </c>
      <c r="E15" s="244">
        <v>1</v>
      </c>
      <c r="F15" s="238">
        <v>5</v>
      </c>
      <c r="G15" s="3">
        <v>112900</v>
      </c>
      <c r="H15" s="246">
        <f>+F15*G15*E15</f>
        <v>564500</v>
      </c>
      <c r="I15" s="238"/>
      <c r="J15" s="247" t="s">
        <v>32</v>
      </c>
    </row>
    <row r="16" spans="2:10" ht="33" hidden="1">
      <c r="B16" s="363"/>
      <c r="C16" s="243" t="s">
        <v>33</v>
      </c>
      <c r="D16" s="238" t="s">
        <v>12</v>
      </c>
      <c r="E16" s="244">
        <v>12</v>
      </c>
      <c r="F16" s="238">
        <v>0</v>
      </c>
      <c r="G16" s="3">
        <v>219000</v>
      </c>
      <c r="H16" s="246">
        <f>+F16*G16</f>
        <v>0</v>
      </c>
      <c r="I16" s="238"/>
      <c r="J16" s="247" t="s">
        <v>237</v>
      </c>
    </row>
    <row r="17" spans="2:10" ht="109.5" customHeight="1" thickBot="1">
      <c r="B17" s="364"/>
      <c r="C17" s="252" t="s">
        <v>34</v>
      </c>
      <c r="D17" s="253" t="s">
        <v>238</v>
      </c>
      <c r="E17" s="254">
        <v>12</v>
      </c>
      <c r="F17" s="253">
        <f>60/3</f>
        <v>20</v>
      </c>
      <c r="G17" s="255">
        <v>8500</v>
      </c>
      <c r="H17" s="256">
        <f>+F17*G17*E17</f>
        <v>2040000</v>
      </c>
      <c r="I17" s="253"/>
      <c r="J17" s="257" t="s">
        <v>247</v>
      </c>
    </row>
    <row r="18" spans="2:10" ht="18.75" thickBot="1">
      <c r="B18" s="2"/>
      <c r="C18" s="2"/>
      <c r="D18" s="2"/>
      <c r="E18" s="2"/>
      <c r="F18" s="2"/>
      <c r="G18" s="226" t="s">
        <v>14</v>
      </c>
      <c r="H18" s="227">
        <f>SUM(H6:H17)</f>
        <v>8157250</v>
      </c>
      <c r="I18" s="2"/>
      <c r="J18" s="191"/>
    </row>
  </sheetData>
  <mergeCells count="5">
    <mergeCell ref="B1:B2"/>
    <mergeCell ref="C1:I1"/>
    <mergeCell ref="J1:J2"/>
    <mergeCell ref="C2:I2"/>
    <mergeCell ref="B6:B17"/>
  </mergeCells>
  <pageMargins left="0.70866141732283472" right="0.70866141732283472" top="0.74803149606299213" bottom="0.74803149606299213" header="0.31496062992125984" footer="0.31496062992125984"/>
  <pageSetup paperSize="9" scale="57" fitToHeight="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5.5 AIU</vt:lpstr>
      <vt:lpstr>5.6 INTERVENTORIA </vt:lpstr>
      <vt:lpstr>FACTOR MULTIPLICADOR </vt:lpstr>
      <vt:lpstr>PAPSO INTERVENTORIA</vt:lpstr>
      <vt:lpstr>'5.5 AIU'!Área_de_impresión</vt:lpstr>
      <vt:lpstr>'5.6 INTERVENTORIA '!Área_de_impresión</vt:lpstr>
      <vt:lpstr>'FACTOR MULTIPLICADOR '!Área_de_impresión</vt:lpstr>
      <vt:lpstr>'5.5 AIU'!Títulos_a_imprimir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User_Leidy_Ordoñez</cp:lastModifiedBy>
  <cp:lastPrinted>2021-09-02T12:01:59Z</cp:lastPrinted>
  <dcterms:created xsi:type="dcterms:W3CDTF">2021-06-15T16:36:11Z</dcterms:created>
  <dcterms:modified xsi:type="dcterms:W3CDTF">2021-11-11T15:31:39Z</dcterms:modified>
</cp:coreProperties>
</file>