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CONTRATACION ESTATAL ALCALDIA DE CHAPINERO\CONTRATOS\COMODATOS\"/>
    </mc:Choice>
  </mc:AlternateContent>
  <xr:revisionPtr revIDLastSave="0" documentId="13_ncr:1_{61A9C0EF-AFF0-4660-8667-C715F3CFCA13}" xr6:coauthVersionLast="47" xr6:coauthVersionMax="47" xr10:uidLastSave="{00000000-0000-0000-0000-000000000000}"/>
  <bookViews>
    <workbookView xWindow="-120" yWindow="-120" windowWidth="20730" windowHeight="11040" firstSheet="8" activeTab="9" xr2:uid="{00000000-000D-0000-FFFF-FFFF00000000}"/>
  </bookViews>
  <sheets>
    <sheet name="Hoja1" sheetId="1" r:id="rId1"/>
    <sheet name="ASOJUNTAS" sheetId="2" r:id="rId2"/>
    <sheet name="BOSQUE CALDERON TEJADA" sheetId="4" r:id="rId3"/>
    <sheet name="EL PARAISO" sheetId="5" r:id="rId4"/>
    <sheet name="JUAN XXII" sheetId="6" r:id="rId5"/>
    <sheet name="LOS OLIVOS" sheetId="7" r:id="rId6"/>
    <sheet name="MARISCAL SUCRE" sheetId="8" r:id="rId7"/>
    <sheet name="PARDO RUBIO" sheetId="9" r:id="rId8"/>
    <sheet name="SAN MARTIN" sheetId="10" r:id="rId9"/>
    <sheet name="VILLAS DEL CERRO" sheetId="11" r:id="rId10"/>
    <sheet name="LA SUREÑA" sheetId="12" r:id="rId11"/>
    <sheet name="SAN LUIS" sheetId="13" r:id="rId12"/>
    <sheet name="SAN ISIDRO" sheetId="14" r:id="rId13"/>
    <sheet name="LA ESPERANZA" sheetId="15" r:id="rId14"/>
    <sheet name="BOSQUE DE BELLA VISTA" sheetId="16" r:id="rId15"/>
    <sheet name="VILLA ANITA" sheetId="17" r:id="rId16"/>
    <sheet name="LOTE 5" sheetId="18" r:id="rId17"/>
    <sheet name="NUEVA GRANADA" sheetId="19" r:id="rId18"/>
    <sheet name="EL VERJON" sheetId="20" r:id="rId19"/>
  </sheets>
  <definedNames>
    <definedName name="_xlnm._FilterDatabase" localSheetId="3" hidden="1">'EL PARAISO'!#REF!</definedName>
    <definedName name="_xlnm._FilterDatabase" localSheetId="0" hidden="1">Hoja1!$B$3:$J$198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" i="11" l="1"/>
  <c r="G16" i="17"/>
  <c r="G19" i="10"/>
  <c r="G21" i="13"/>
  <c r="G20" i="14"/>
  <c r="G17" i="9"/>
  <c r="G16" i="19"/>
  <c r="G19" i="8"/>
  <c r="G19" i="7"/>
  <c r="G15" i="12"/>
  <c r="G21" i="15"/>
  <c r="G20" i="6"/>
  <c r="G16" i="20"/>
  <c r="G8" i="5"/>
  <c r="G14" i="16"/>
  <c r="G14" i="18"/>
  <c r="G14" i="4"/>
  <c r="G13" i="2"/>
  <c r="I197" i="1"/>
  <c r="J197" i="1" s="1"/>
  <c r="I196" i="1"/>
  <c r="J196" i="1" s="1"/>
  <c r="I195" i="1"/>
  <c r="J195" i="1" s="1"/>
  <c r="I194" i="1"/>
  <c r="J194" i="1" s="1"/>
  <c r="I193" i="1"/>
  <c r="J193" i="1" s="1"/>
  <c r="I192" i="1"/>
  <c r="J192" i="1" s="1"/>
  <c r="I191" i="1"/>
  <c r="J191" i="1" s="1"/>
  <c r="I188" i="1"/>
  <c r="J188" i="1" s="1"/>
  <c r="I187" i="1"/>
  <c r="J187" i="1" s="1"/>
  <c r="I186" i="1"/>
  <c r="J186" i="1" s="1"/>
  <c r="I185" i="1"/>
  <c r="J185" i="1" s="1"/>
  <c r="I184" i="1"/>
  <c r="J184" i="1" s="1"/>
  <c r="I183" i="1"/>
  <c r="J183" i="1" s="1"/>
  <c r="I182" i="1"/>
  <c r="J182" i="1" s="1"/>
  <c r="I181" i="1"/>
  <c r="J181" i="1" s="1"/>
  <c r="I178" i="1"/>
  <c r="J178" i="1" s="1"/>
  <c r="I177" i="1"/>
  <c r="J177" i="1" s="1"/>
  <c r="I176" i="1"/>
  <c r="J176" i="1" s="1"/>
  <c r="I175" i="1"/>
  <c r="J175" i="1" s="1"/>
  <c r="I174" i="1"/>
  <c r="J174" i="1" s="1"/>
  <c r="I173" i="1"/>
  <c r="J173" i="1" s="1"/>
  <c r="I170" i="1"/>
  <c r="J170" i="1" s="1"/>
  <c r="I169" i="1"/>
  <c r="J169" i="1" s="1"/>
  <c r="I168" i="1"/>
  <c r="J168" i="1" s="1"/>
  <c r="I167" i="1"/>
  <c r="J167" i="1" s="1"/>
  <c r="I166" i="1"/>
  <c r="J166" i="1" s="1"/>
  <c r="I165" i="1"/>
  <c r="J165" i="1" s="1"/>
  <c r="I164" i="1"/>
  <c r="J164" i="1" s="1"/>
  <c r="I163" i="1"/>
  <c r="J163" i="1" s="1"/>
  <c r="I160" i="1"/>
  <c r="J160" i="1" s="1"/>
  <c r="J159" i="1"/>
  <c r="I158" i="1"/>
  <c r="J158" i="1" s="1"/>
  <c r="I157" i="1"/>
  <c r="J157" i="1" s="1"/>
  <c r="I156" i="1"/>
  <c r="J156" i="1" s="1"/>
  <c r="I155" i="1"/>
  <c r="J155" i="1" s="1"/>
  <c r="I152" i="1"/>
  <c r="J152" i="1" s="1"/>
  <c r="J150" i="1"/>
  <c r="I149" i="1"/>
  <c r="J149" i="1" s="1"/>
  <c r="I148" i="1"/>
  <c r="J148" i="1" s="1"/>
  <c r="I147" i="1"/>
  <c r="J147" i="1" s="1"/>
  <c r="I146" i="1"/>
  <c r="J146" i="1" s="1"/>
  <c r="I145" i="1"/>
  <c r="J145" i="1" s="1"/>
  <c r="I144" i="1"/>
  <c r="J144" i="1" s="1"/>
  <c r="I143" i="1"/>
  <c r="J143" i="1" s="1"/>
  <c r="I140" i="1"/>
  <c r="J140" i="1" s="1"/>
  <c r="I137" i="1"/>
  <c r="J137" i="1" s="1"/>
  <c r="J135" i="1"/>
  <c r="I134" i="1"/>
  <c r="J134" i="1" s="1"/>
  <c r="I133" i="1"/>
  <c r="J133" i="1" s="1"/>
  <c r="I132" i="1"/>
  <c r="J132" i="1" s="1"/>
  <c r="I131" i="1"/>
  <c r="J131" i="1" s="1"/>
  <c r="I130" i="1"/>
  <c r="J130" i="1" s="1"/>
  <c r="I129" i="1"/>
  <c r="J129" i="1" s="1"/>
  <c r="I126" i="1"/>
  <c r="J126" i="1" s="1"/>
  <c r="I123" i="1"/>
  <c r="J123" i="1" s="1"/>
  <c r="J121" i="1"/>
  <c r="I120" i="1"/>
  <c r="J120" i="1" s="1"/>
  <c r="I119" i="1"/>
  <c r="J119" i="1" s="1"/>
  <c r="I118" i="1"/>
  <c r="J118" i="1" s="1"/>
  <c r="I117" i="1"/>
  <c r="J117" i="1" s="1"/>
  <c r="I116" i="1"/>
  <c r="J116" i="1" s="1"/>
  <c r="I115" i="1"/>
  <c r="J115" i="1" s="1"/>
  <c r="I114" i="1"/>
  <c r="J114" i="1" s="1"/>
  <c r="I111" i="1"/>
  <c r="J111" i="1" s="1"/>
  <c r="I108" i="1"/>
  <c r="J108" i="1" s="1"/>
  <c r="J106" i="1"/>
  <c r="I105" i="1"/>
  <c r="J105" i="1" s="1"/>
  <c r="I104" i="1"/>
  <c r="J104" i="1" s="1"/>
  <c r="I103" i="1"/>
  <c r="J103" i="1" s="1"/>
  <c r="I102" i="1"/>
  <c r="J102" i="1" s="1"/>
  <c r="I99" i="1"/>
  <c r="J99" i="1" s="1"/>
  <c r="J97" i="1"/>
  <c r="I96" i="1"/>
  <c r="J96" i="1" s="1"/>
  <c r="I95" i="1"/>
  <c r="J95" i="1" s="1"/>
  <c r="I94" i="1"/>
  <c r="J94" i="1" s="1"/>
  <c r="I93" i="1"/>
  <c r="J93" i="1" s="1"/>
  <c r="I90" i="1"/>
  <c r="J90" i="1" s="1"/>
  <c r="I87" i="1"/>
  <c r="J87" i="1" s="1"/>
  <c r="J86" i="1"/>
  <c r="I85" i="1"/>
  <c r="J85" i="1" s="1"/>
  <c r="I84" i="1"/>
  <c r="J84" i="1" s="1"/>
  <c r="I83" i="1"/>
  <c r="J83" i="1" s="1"/>
  <c r="I82" i="1"/>
  <c r="J82" i="1" s="1"/>
  <c r="I79" i="1"/>
  <c r="J79" i="1" s="1"/>
  <c r="I76" i="1"/>
  <c r="J76" i="1" s="1"/>
  <c r="J75" i="1"/>
  <c r="I74" i="1"/>
  <c r="J74" i="1" s="1"/>
  <c r="I73" i="1"/>
  <c r="J73" i="1" s="1"/>
  <c r="I72" i="1"/>
  <c r="J72" i="1" s="1"/>
  <c r="I71" i="1"/>
  <c r="J71" i="1" s="1"/>
  <c r="I70" i="1"/>
  <c r="J70" i="1" s="1"/>
  <c r="I69" i="1"/>
  <c r="J69" i="1" s="1"/>
  <c r="I66" i="1"/>
  <c r="J66" i="1" s="1"/>
  <c r="I63" i="1"/>
  <c r="J63" i="1" s="1"/>
  <c r="J62" i="1"/>
  <c r="I61" i="1"/>
  <c r="J61" i="1" s="1"/>
  <c r="I60" i="1"/>
  <c r="J60" i="1" s="1"/>
  <c r="I59" i="1"/>
  <c r="J59" i="1" s="1"/>
  <c r="I58" i="1"/>
  <c r="J58" i="1" s="1"/>
  <c r="I57" i="1"/>
  <c r="J57" i="1" s="1"/>
  <c r="I56" i="1"/>
  <c r="J56" i="1" s="1"/>
  <c r="I53" i="1"/>
  <c r="J53" i="1" s="1"/>
  <c r="I50" i="1"/>
  <c r="J50" i="1" s="1"/>
  <c r="J49" i="1"/>
  <c r="I48" i="1"/>
  <c r="J48" i="1" s="1"/>
  <c r="I47" i="1"/>
  <c r="J47" i="1" s="1"/>
  <c r="I46" i="1"/>
  <c r="J46" i="1" s="1"/>
  <c r="I45" i="1"/>
  <c r="J45" i="1" s="1"/>
  <c r="I44" i="1"/>
  <c r="J44" i="1" s="1"/>
  <c r="I43" i="1"/>
  <c r="J43" i="1" s="1"/>
  <c r="I40" i="1"/>
  <c r="J40" i="1" s="1"/>
  <c r="I37" i="1"/>
  <c r="J37" i="1" s="1"/>
  <c r="J35" i="1"/>
  <c r="I34" i="1"/>
  <c r="J34" i="1" s="1"/>
  <c r="I33" i="1"/>
  <c r="J33" i="1" s="1"/>
  <c r="I32" i="1"/>
  <c r="J32" i="1" s="1"/>
  <c r="I31" i="1"/>
  <c r="J31" i="1" s="1"/>
  <c r="I30" i="1"/>
  <c r="J30" i="1" s="1"/>
  <c r="I29" i="1"/>
  <c r="J29" i="1" s="1"/>
  <c r="I26" i="1"/>
  <c r="J26" i="1" s="1"/>
  <c r="I23" i="1"/>
  <c r="J23" i="1" s="1"/>
  <c r="I20" i="1"/>
  <c r="J20" i="1" s="1"/>
  <c r="I19" i="1"/>
  <c r="J19" i="1" s="1"/>
  <c r="J18" i="1"/>
  <c r="I17" i="1"/>
  <c r="J17" i="1" s="1"/>
  <c r="I16" i="1"/>
  <c r="J16" i="1" s="1"/>
  <c r="I15" i="1"/>
  <c r="J15" i="1" s="1"/>
  <c r="I14" i="1"/>
  <c r="J14" i="1" s="1"/>
  <c r="I11" i="1"/>
  <c r="J11" i="1" s="1"/>
  <c r="I10" i="1"/>
  <c r="J10" i="1" s="1"/>
  <c r="I9" i="1"/>
  <c r="J9" i="1" s="1"/>
  <c r="I8" i="1"/>
  <c r="J8" i="1" s="1"/>
  <c r="I7" i="1"/>
  <c r="J7" i="1" s="1"/>
  <c r="I4" i="1"/>
  <c r="J4" i="1" s="1"/>
  <c r="K10" i="1" l="1"/>
  <c r="K22" i="1"/>
  <c r="K49" i="1"/>
  <c r="K75" i="1"/>
  <c r="K98" i="1"/>
  <c r="K122" i="1"/>
  <c r="K151" i="1"/>
  <c r="K159" i="1"/>
  <c r="K169" i="1"/>
  <c r="K177" i="1"/>
  <c r="K187" i="1"/>
  <c r="K197" i="1"/>
  <c r="K18" i="1"/>
  <c r="K36" i="1"/>
  <c r="K62" i="1"/>
  <c r="K86" i="1"/>
  <c r="K107" i="1"/>
  <c r="K136" i="1"/>
</calcChain>
</file>

<file path=xl/sharedStrings.xml><?xml version="1.0" encoding="utf-8"?>
<sst xmlns="http://schemas.openxmlformats.org/spreadsheetml/2006/main" count="1798" uniqueCount="181">
  <si>
    <t>JAC</t>
  </si>
  <si>
    <t xml:space="preserve">VALOR </t>
  </si>
  <si>
    <t>IVA</t>
  </si>
  <si>
    <t>VALOR MAS IVA</t>
  </si>
  <si>
    <t>PLACA</t>
  </si>
  <si>
    <t>ASOJUNTAS CHAPINERO</t>
  </si>
  <si>
    <t>COMPUTADOR PORTATIL</t>
  </si>
  <si>
    <t>HP</t>
  </si>
  <si>
    <t>HP 240 G8</t>
  </si>
  <si>
    <t>5CG1291LQG</t>
  </si>
  <si>
    <t>LICENCIA OFFIMATICA</t>
  </si>
  <si>
    <t>OFFICE</t>
  </si>
  <si>
    <t>OFFICE 365</t>
  </si>
  <si>
    <t>LICENCIA ANTIVIRUS</t>
  </si>
  <si>
    <t>MORRAL</t>
  </si>
  <si>
    <t>15"</t>
  </si>
  <si>
    <t>VIDEO BEAM</t>
  </si>
  <si>
    <t>PA503W-2</t>
  </si>
  <si>
    <t>S/N: W8Y212051048</t>
  </si>
  <si>
    <t>TELON</t>
  </si>
  <si>
    <t>HE SCREEN</t>
  </si>
  <si>
    <t>IMPRESORA</t>
  </si>
  <si>
    <t>L 410</t>
  </si>
  <si>
    <t>MULTIFUNCIONAL WIFI</t>
  </si>
  <si>
    <t>BR0C16C06X</t>
  </si>
  <si>
    <t>VIDEO CAMARA</t>
  </si>
  <si>
    <t>SONY</t>
  </si>
  <si>
    <t>HDR-CX405</t>
  </si>
  <si>
    <t>HANDYCAM-TRIPODE</t>
  </si>
  <si>
    <t>S01-3504231-4</t>
  </si>
  <si>
    <t>BOSQUE CALDERON TEJADA</t>
  </si>
  <si>
    <t>5CG1291JR6</t>
  </si>
  <si>
    <t>S01-3504232-5</t>
  </si>
  <si>
    <t>TELEVISOR</t>
  </si>
  <si>
    <t>EXCLUSIVO</t>
  </si>
  <si>
    <t>EL32F25M</t>
  </si>
  <si>
    <t>COL 201216202831</t>
  </si>
  <si>
    <t>UPS REGULADOR AUTOMATICO DE VOLTAJE</t>
  </si>
  <si>
    <t>FORZA POWER TECHNOLOGIE</t>
  </si>
  <si>
    <t>FVR1211USB 1200W</t>
  </si>
  <si>
    <t>EL PARAISO</t>
  </si>
  <si>
    <t>BR0C16C3MR</t>
  </si>
  <si>
    <t>S01-3504233-6</t>
  </si>
  <si>
    <t>SONIDO AMPLIFICADOR DE ZONAS</t>
  </si>
  <si>
    <t>AMERICAN SOUND</t>
  </si>
  <si>
    <t>APX 650 UZD</t>
  </si>
  <si>
    <t>SONIDO MEZCALDRO</t>
  </si>
  <si>
    <t>YAMAHA</t>
  </si>
  <si>
    <t>MG10</t>
  </si>
  <si>
    <t>UGZZ01237</t>
  </si>
  <si>
    <t>JUAN XXIII</t>
  </si>
  <si>
    <t>COMPUTADOR TODO EN UNO</t>
  </si>
  <si>
    <t>HP ALL-IN-ONE-PC</t>
  </si>
  <si>
    <t>HP 200 G4 22 ALL IN ONE PC</t>
  </si>
  <si>
    <t>8CC118069C</t>
  </si>
  <si>
    <t>5CG1291LNZ</t>
  </si>
  <si>
    <t>S/N: W8Y212051049</t>
  </si>
  <si>
    <t>BR0C16C07W</t>
  </si>
  <si>
    <t>S01-3504234-7</t>
  </si>
  <si>
    <t>COL 201216202764</t>
  </si>
  <si>
    <t>ESCRITORIO</t>
  </si>
  <si>
    <t>LOS OLIVOS</t>
  </si>
  <si>
    <t>8CC11806CR</t>
  </si>
  <si>
    <t>5CG1291MCB</t>
  </si>
  <si>
    <t>S/N: W8Y212051050</t>
  </si>
  <si>
    <t>BR016C06W</t>
  </si>
  <si>
    <t>S01-3504237-A</t>
  </si>
  <si>
    <t>COL 201216202789</t>
  </si>
  <si>
    <t>MARISCAL SUCRE</t>
  </si>
  <si>
    <t>8CC11806BZ</t>
  </si>
  <si>
    <t>5CG1292GX7</t>
  </si>
  <si>
    <t>S/N: W8Y212051053</t>
  </si>
  <si>
    <t>BR0946C3FQ</t>
  </si>
  <si>
    <t>S01-3504238-B</t>
  </si>
  <si>
    <t>COL 201216202790</t>
  </si>
  <si>
    <t>SAN MARTIN</t>
  </si>
  <si>
    <t>COMPUTADOR ESCRITORIO</t>
  </si>
  <si>
    <t>HP DESKTOP MINI</t>
  </si>
  <si>
    <t>PRO DESK 400 G 6 DESKTOP MINI PC</t>
  </si>
  <si>
    <t>8CC12523HM</t>
  </si>
  <si>
    <t>5CG1292HTR</t>
  </si>
  <si>
    <t>S/N: W8Y212051079</t>
  </si>
  <si>
    <t>BR0AE6C04W</t>
  </si>
  <si>
    <t>S01-3504371-9</t>
  </si>
  <si>
    <t>COL 201216202772</t>
  </si>
  <si>
    <t>PARDO RUBIO N.O</t>
  </si>
  <si>
    <t>8CC1180685</t>
  </si>
  <si>
    <t>5CG1291LR3</t>
  </si>
  <si>
    <t>BR0AE6C1B8</t>
  </si>
  <si>
    <t>S01-3504240-4</t>
  </si>
  <si>
    <t>COL 201216202777</t>
  </si>
  <si>
    <t>VILLAS DEL CERRO</t>
  </si>
  <si>
    <t>8CC125239J</t>
  </si>
  <si>
    <t>5CG1291MXQ</t>
  </si>
  <si>
    <t>S01-3504372-A</t>
  </si>
  <si>
    <t>COL 201216202791</t>
  </si>
  <si>
    <t>LA SUREÑA</t>
  </si>
  <si>
    <t>8CC11806C9</t>
  </si>
  <si>
    <t>S/N: W8Y212051080</t>
  </si>
  <si>
    <t>BR0AE6C042</t>
  </si>
  <si>
    <t>S01-3504373-B</t>
  </si>
  <si>
    <t>SONIDO (CABINA ACTIVA)</t>
  </si>
  <si>
    <t>ASPA 159X 15" 500 W</t>
  </si>
  <si>
    <t>P70#201207 C/N 219</t>
  </si>
  <si>
    <t>SAN LUIS</t>
  </si>
  <si>
    <t>8CC12523KL</t>
  </si>
  <si>
    <t>5CG1291QK4</t>
  </si>
  <si>
    <t>S/N: W8Y212051082</t>
  </si>
  <si>
    <t>BR0956C0WC</t>
  </si>
  <si>
    <t>S01-3504375-D</t>
  </si>
  <si>
    <t>COL 201216202830</t>
  </si>
  <si>
    <t>P70#201207 C/N 220</t>
  </si>
  <si>
    <t>SAN ISIDRO N.O.</t>
  </si>
  <si>
    <t>8CC11806C4</t>
  </si>
  <si>
    <t>5CG1291NS8</t>
  </si>
  <si>
    <t>S/N: W8Y212051086</t>
  </si>
  <si>
    <t>BR0AD6C2P9</t>
  </si>
  <si>
    <t>S01-3504377-F</t>
  </si>
  <si>
    <t>COL 201216202784</t>
  </si>
  <si>
    <t>WIFI EXTENSOR DE RANGO</t>
  </si>
  <si>
    <t>TPLINK</t>
  </si>
  <si>
    <t>S/N:  22111U7001801</t>
  </si>
  <si>
    <t>LA ESPERANZA</t>
  </si>
  <si>
    <t>8CC11806CCS</t>
  </si>
  <si>
    <t>5CG1291K00</t>
  </si>
  <si>
    <t>S/N: W8Y212051089</t>
  </si>
  <si>
    <t>BR0AE6C05N</t>
  </si>
  <si>
    <t>S01-3504380-9</t>
  </si>
  <si>
    <t>COL 201216202762</t>
  </si>
  <si>
    <t>P70#201207 C/N 317</t>
  </si>
  <si>
    <t>BOSQUE DE BELLA VISTA</t>
  </si>
  <si>
    <t>8CC12523BF</t>
  </si>
  <si>
    <t>S/N: W8Y212051088</t>
  </si>
  <si>
    <t>BR0AE6C04T</t>
  </si>
  <si>
    <t>S01-3504378-G</t>
  </si>
  <si>
    <t>VILLA ANITA</t>
  </si>
  <si>
    <t>5CG1291TMJ</t>
  </si>
  <si>
    <t>S/N: W8Y212051090</t>
  </si>
  <si>
    <t>BR0C16CC3R2</t>
  </si>
  <si>
    <t>S01-3504415-8</t>
  </si>
  <si>
    <t>COL 201216202774</t>
  </si>
  <si>
    <t>P70#200802 C/N 469</t>
  </si>
  <si>
    <t>BOSQUE CALDERÓN LOTE 5</t>
  </si>
  <si>
    <t>5CG1291MJ9</t>
  </si>
  <si>
    <t>S/N: W8Y212051092</t>
  </si>
  <si>
    <t>BR0AE6C045</t>
  </si>
  <si>
    <t>COL 201216202792</t>
  </si>
  <si>
    <t>NUEVA GRANADA</t>
  </si>
  <si>
    <t>5CG1291L7S</t>
  </si>
  <si>
    <t>S/N: W8Y212051091</t>
  </si>
  <si>
    <t>BR0946C3BW</t>
  </si>
  <si>
    <t>S01-3504416-9</t>
  </si>
  <si>
    <t>COL 201216202783</t>
  </si>
  <si>
    <t>P70#200802 C/N 501</t>
  </si>
  <si>
    <t>EL VERJON BAJO</t>
  </si>
  <si>
    <t>5CG1291QK3</t>
  </si>
  <si>
    <t>S/N: W8Y212051062</t>
  </si>
  <si>
    <t>BR0AD6C1TW</t>
  </si>
  <si>
    <t>S01-3504419-C</t>
  </si>
  <si>
    <t>P70#200802 C/N 510</t>
  </si>
  <si>
    <t>KASPERSKY</t>
  </si>
  <si>
    <t>LICCONT</t>
  </si>
  <si>
    <t>BIENES PPYE</t>
  </si>
  <si>
    <t>DESCRIPCION</t>
  </si>
  <si>
    <t>DETALLE</t>
  </si>
  <si>
    <t>FECHA DE INGRESO</t>
  </si>
  <si>
    <t>MODELO</t>
  </si>
  <si>
    <t>REFERENCIA</t>
  </si>
  <si>
    <t>VALOR EN LIBROS</t>
  </si>
  <si>
    <t>BIENES DE CONTROL ADMINISTRATIVO</t>
  </si>
  <si>
    <t>VALOR HISTORICO</t>
  </si>
  <si>
    <t>HP Corporativo</t>
  </si>
  <si>
    <t>N/A</t>
  </si>
  <si>
    <t>HP CORPORATIVO</t>
  </si>
  <si>
    <t>ELEMENTO/DESCRIPCIÓN</t>
  </si>
  <si>
    <t>MARCA/DETALLE</t>
  </si>
  <si>
    <t>REFERENCIA/SERIAL</t>
  </si>
  <si>
    <t>WIED SONIC 3600 LUMENSWXGA(1280*800)HDMI</t>
  </si>
  <si>
    <t>HP MULTIFUNCIONAL WIFI</t>
  </si>
  <si>
    <t>COL 201216202788</t>
  </si>
  <si>
    <t>EXCLUSIVO SMART TV 32 PULGADAS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</si>
</sst>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_-;\-* #,##0.00_-;_-* &quot;-&quot;_-;_-@_-"/>
    <numFmt numFmtId="166" formatCode="_-&quot;$&quot;* #,##0_-;\-&quot;$&quot;* #,##0_-;_-&quot;$&quot;* &quot;-&quot;??_-;_-@_-"/>
    <numFmt numFmtId="167" formatCode="_-[$$-240A]\ * #,##0_-;\-[$$-240A]\ * #,##0_-;_-[$$-240A]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1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49" fontId="2" fillId="2" borderId="2" xfId="0" applyNumberFormat="1" applyFont="1" applyFill="1" applyBorder="1" applyAlignment="1">
      <alignment horizontal="center"/>
    </xf>
    <xf numFmtId="165" fontId="2" fillId="2" borderId="3" xfId="1" applyNumberFormat="1" applyFont="1" applyFill="1" applyBorder="1"/>
    <xf numFmtId="165" fontId="2" fillId="2" borderId="2" xfId="1" applyNumberFormat="1" applyFont="1" applyFill="1" applyBorder="1" applyAlignment="1">
      <alignment horizontal="center"/>
    </xf>
    <xf numFmtId="0" fontId="2" fillId="2" borderId="4" xfId="0" applyFont="1" applyFill="1" applyBorder="1"/>
    <xf numFmtId="0" fontId="3" fillId="3" borderId="7" xfId="0" applyFont="1" applyFill="1" applyBorder="1" applyAlignment="1">
      <alignment wrapText="1"/>
    </xf>
    <xf numFmtId="0" fontId="0" fillId="0" borderId="8" xfId="0" applyBorder="1" applyAlignment="1">
      <alignment wrapText="1"/>
    </xf>
    <xf numFmtId="165" fontId="0" fillId="0" borderId="8" xfId="1" applyNumberFormat="1" applyFont="1" applyBorder="1"/>
    <xf numFmtId="0" fontId="0" fillId="0" borderId="9" xfId="0" applyBorder="1"/>
    <xf numFmtId="0" fontId="0" fillId="0" borderId="10" xfId="0" applyBorder="1" applyAlignment="1">
      <alignment wrapText="1"/>
    </xf>
    <xf numFmtId="165" fontId="0" fillId="0" borderId="10" xfId="1" applyNumberFormat="1" applyFont="1" applyBorder="1"/>
    <xf numFmtId="0" fontId="3" fillId="3" borderId="11" xfId="0" applyFont="1" applyFill="1" applyBorder="1" applyAlignment="1">
      <alignment wrapText="1"/>
    </xf>
    <xf numFmtId="0" fontId="0" fillId="0" borderId="12" xfId="0" applyBorder="1" applyAlignment="1">
      <alignment wrapText="1"/>
    </xf>
    <xf numFmtId="165" fontId="0" fillId="0" borderId="12" xfId="1" applyNumberFormat="1" applyFont="1" applyBorder="1"/>
    <xf numFmtId="0" fontId="0" fillId="0" borderId="13" xfId="0" applyBorder="1"/>
    <xf numFmtId="0" fontId="3" fillId="3" borderId="11" xfId="0" applyFont="1" applyFill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165" fontId="0" fillId="0" borderId="12" xfId="1" applyNumberFormat="1" applyFont="1" applyBorder="1" applyAlignment="1">
      <alignment vertical="center"/>
    </xf>
    <xf numFmtId="0" fontId="3" fillId="3" borderId="14" xfId="0" applyFont="1" applyFill="1" applyBorder="1" applyAlignment="1">
      <alignment wrapText="1"/>
    </xf>
    <xf numFmtId="0" fontId="0" fillId="0" borderId="15" xfId="0" applyBorder="1" applyAlignment="1">
      <alignment wrapText="1"/>
    </xf>
    <xf numFmtId="165" fontId="0" fillId="0" borderId="15" xfId="1" applyNumberFormat="1" applyFont="1" applyBorder="1"/>
    <xf numFmtId="0" fontId="0" fillId="0" borderId="16" xfId="0" applyBorder="1"/>
    <xf numFmtId="0" fontId="0" fillId="3" borderId="11" xfId="0" applyFill="1" applyBorder="1" applyAlignment="1">
      <alignment wrapText="1"/>
    </xf>
    <xf numFmtId="0" fontId="0" fillId="3" borderId="14" xfId="0" applyFill="1" applyBorder="1" applyAlignment="1">
      <alignment wrapText="1"/>
    </xf>
    <xf numFmtId="0" fontId="0" fillId="3" borderId="7" xfId="0" applyFill="1" applyBorder="1" applyAlignment="1">
      <alignment wrapText="1"/>
    </xf>
    <xf numFmtId="0" fontId="0" fillId="3" borderId="12" xfId="0" applyFill="1" applyBorder="1" applyAlignment="1">
      <alignment wrapText="1"/>
    </xf>
    <xf numFmtId="0" fontId="0" fillId="3" borderId="11" xfId="0" applyFill="1" applyBorder="1" applyAlignment="1">
      <alignment vertical="center" wrapText="1"/>
    </xf>
    <xf numFmtId="0" fontId="0" fillId="3" borderId="15" xfId="0" applyFill="1" applyBorder="1" applyAlignment="1">
      <alignment wrapText="1"/>
    </xf>
    <xf numFmtId="0" fontId="0" fillId="4" borderId="15" xfId="0" applyFill="1" applyBorder="1" applyAlignment="1">
      <alignment wrapText="1"/>
    </xf>
    <xf numFmtId="0" fontId="0" fillId="3" borderId="8" xfId="0" applyFill="1" applyBorder="1" applyAlignment="1">
      <alignment wrapText="1"/>
    </xf>
    <xf numFmtId="0" fontId="0" fillId="3" borderId="14" xfId="0" applyFill="1" applyBorder="1" applyAlignment="1">
      <alignment vertical="center" wrapText="1"/>
    </xf>
    <xf numFmtId="165" fontId="0" fillId="0" borderId="12" xfId="1" applyNumberFormat="1" applyFont="1" applyBorder="1" applyAlignment="1">
      <alignment wrapText="1"/>
    </xf>
    <xf numFmtId="0" fontId="0" fillId="3" borderId="14" xfId="0" applyFill="1" applyBorder="1"/>
    <xf numFmtId="0" fontId="0" fillId="4" borderId="15" xfId="0" applyFill="1" applyBorder="1"/>
    <xf numFmtId="0" fontId="0" fillId="3" borderId="15" xfId="0" applyFill="1" applyBorder="1" applyAlignment="1">
      <alignment vertical="center" wrapText="1"/>
    </xf>
    <xf numFmtId="165" fontId="0" fillId="5" borderId="8" xfId="1" applyNumberFormat="1" applyFont="1" applyFill="1" applyBorder="1"/>
    <xf numFmtId="43" fontId="0" fillId="0" borderId="0" xfId="0" applyNumberFormat="1"/>
    <xf numFmtId="165" fontId="0" fillId="2" borderId="0" xfId="0" applyNumberFormat="1" applyFill="1"/>
    <xf numFmtId="0" fontId="0" fillId="0" borderId="12" xfId="0" applyBorder="1"/>
    <xf numFmtId="0" fontId="4" fillId="0" borderId="0" xfId="0" applyFont="1"/>
    <xf numFmtId="0" fontId="0" fillId="0" borderId="10" xfId="0" applyBorder="1"/>
    <xf numFmtId="0" fontId="3" fillId="3" borderId="12" xfId="0" applyFont="1" applyFill="1" applyBorder="1" applyAlignment="1">
      <alignment wrapText="1"/>
    </xf>
    <xf numFmtId="49" fontId="0" fillId="0" borderId="12" xfId="0" applyNumberFormat="1" applyBorder="1" applyAlignment="1">
      <alignment wrapText="1"/>
    </xf>
    <xf numFmtId="1" fontId="0" fillId="0" borderId="12" xfId="0" applyNumberFormat="1" applyBorder="1" applyAlignment="1">
      <alignment horizontal="center" vertical="center"/>
    </xf>
    <xf numFmtId="14" fontId="3" fillId="3" borderId="12" xfId="0" applyNumberFormat="1" applyFont="1" applyFill="1" applyBorder="1" applyAlignment="1">
      <alignment wrapText="1"/>
    </xf>
    <xf numFmtId="14" fontId="3" fillId="3" borderId="15" xfId="0" applyNumberFormat="1" applyFont="1" applyFill="1" applyBorder="1" applyAlignment="1">
      <alignment wrapText="1"/>
    </xf>
    <xf numFmtId="14" fontId="3" fillId="3" borderId="22" xfId="0" applyNumberFormat="1" applyFont="1" applyFill="1" applyBorder="1" applyAlignment="1">
      <alignment wrapText="1"/>
    </xf>
    <xf numFmtId="49" fontId="0" fillId="6" borderId="12" xfId="0" applyNumberFormat="1" applyFill="1" applyBorder="1" applyAlignment="1">
      <alignment wrapText="1"/>
    </xf>
    <xf numFmtId="0" fontId="3" fillId="3" borderId="12" xfId="0" applyFont="1" applyFill="1" applyBorder="1" applyAlignment="1">
      <alignment vertical="center" wrapText="1"/>
    </xf>
    <xf numFmtId="49" fontId="0" fillId="0" borderId="12" xfId="0" applyNumberFormat="1" applyBorder="1" applyAlignment="1">
      <alignment vertical="center" wrapText="1"/>
    </xf>
    <xf numFmtId="1" fontId="0" fillId="0" borderId="12" xfId="0" applyNumberFormat="1" applyBorder="1" applyAlignment="1">
      <alignment horizontal="left"/>
    </xf>
    <xf numFmtId="14" fontId="3" fillId="3" borderId="10" xfId="0" applyNumberFormat="1" applyFont="1" applyFill="1" applyBorder="1" applyAlignment="1">
      <alignment wrapText="1"/>
    </xf>
    <xf numFmtId="49" fontId="0" fillId="0" borderId="10" xfId="0" applyNumberFormat="1" applyBorder="1" applyAlignment="1">
      <alignment wrapText="1"/>
    </xf>
    <xf numFmtId="0" fontId="3" fillId="3" borderId="8" xfId="0" applyFont="1" applyFill="1" applyBorder="1" applyAlignment="1">
      <alignment wrapText="1"/>
    </xf>
    <xf numFmtId="14" fontId="3" fillId="3" borderId="8" xfId="0" applyNumberFormat="1" applyFont="1" applyFill="1" applyBorder="1" applyAlignment="1">
      <alignment wrapText="1"/>
    </xf>
    <xf numFmtId="49" fontId="0" fillId="0" borderId="8" xfId="0" applyNumberFormat="1" applyBorder="1" applyAlignment="1">
      <alignment wrapText="1"/>
    </xf>
    <xf numFmtId="0" fontId="3" fillId="3" borderId="15" xfId="0" applyFont="1" applyFill="1" applyBorder="1" applyAlignment="1">
      <alignment wrapText="1"/>
    </xf>
    <xf numFmtId="0" fontId="0" fillId="3" borderId="10" xfId="0" applyFill="1" applyBorder="1" applyAlignment="1">
      <alignment wrapText="1"/>
    </xf>
    <xf numFmtId="1" fontId="0" fillId="0" borderId="15" xfId="0" applyNumberFormat="1" applyBorder="1" applyAlignment="1">
      <alignment horizontal="left"/>
    </xf>
    <xf numFmtId="49" fontId="0" fillId="0" borderId="15" xfId="0" applyNumberFormat="1" applyBorder="1" applyAlignment="1">
      <alignment wrapText="1"/>
    </xf>
    <xf numFmtId="49" fontId="0" fillId="4" borderId="15" xfId="0" applyNumberFormat="1" applyFill="1" applyBorder="1" applyAlignment="1">
      <alignment wrapText="1"/>
    </xf>
    <xf numFmtId="1" fontId="0" fillId="0" borderId="15" xfId="0" applyNumberFormat="1" applyBorder="1" applyAlignment="1">
      <alignment horizontal="left" vertical="center"/>
    </xf>
    <xf numFmtId="1" fontId="0" fillId="0" borderId="15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 wrapText="1"/>
    </xf>
    <xf numFmtId="49" fontId="0" fillId="4" borderId="15" xfId="0" applyNumberFormat="1" applyFill="1" applyBorder="1"/>
    <xf numFmtId="0" fontId="0" fillId="3" borderId="22" xfId="0" applyFill="1" applyBorder="1" applyAlignment="1">
      <alignment wrapText="1"/>
    </xf>
    <xf numFmtId="0" fontId="0" fillId="0" borderId="22" xfId="0" applyBorder="1" applyAlignment="1">
      <alignment wrapText="1"/>
    </xf>
    <xf numFmtId="49" fontId="0" fillId="0" borderId="22" xfId="0" applyNumberFormat="1" applyBorder="1" applyAlignment="1">
      <alignment wrapText="1"/>
    </xf>
    <xf numFmtId="165" fontId="0" fillId="0" borderId="22" xfId="1" applyNumberFormat="1" applyFont="1" applyBorder="1"/>
    <xf numFmtId="0" fontId="0" fillId="0" borderId="22" xfId="0" applyBorder="1"/>
    <xf numFmtId="166" fontId="0" fillId="0" borderId="12" xfId="2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3" borderId="12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3" borderId="12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7" fontId="0" fillId="0" borderId="12" xfId="0" applyNumberFormat="1" applyBorder="1" applyAlignment="1">
      <alignment horizontal="center" vertical="center"/>
    </xf>
    <xf numFmtId="167" fontId="0" fillId="0" borderId="12" xfId="1" applyNumberFormat="1" applyFont="1" applyBorder="1" applyAlignment="1">
      <alignment horizontal="center" vertical="center"/>
    </xf>
    <xf numFmtId="166" fontId="0" fillId="0" borderId="12" xfId="2" applyNumberFormat="1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49" fontId="0" fillId="0" borderId="12" xfId="0" applyNumberFormat="1" applyFill="1" applyBorder="1" applyAlignment="1">
      <alignment horizontal="center" vertical="center" wrapText="1"/>
    </xf>
    <xf numFmtId="167" fontId="0" fillId="5" borderId="0" xfId="0" applyNumberFormat="1" applyFill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14" fontId="3" fillId="3" borderId="22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14" fontId="3" fillId="3" borderId="23" xfId="0" applyNumberFormat="1" applyFont="1" applyFill="1" applyBorder="1" applyAlignment="1">
      <alignment vertical="center" wrapText="1"/>
    </xf>
    <xf numFmtId="0" fontId="0" fillId="3" borderId="22" xfId="0" applyFill="1" applyBorder="1" applyAlignment="1">
      <alignment horizontal="center" vertical="center" wrapText="1"/>
    </xf>
    <xf numFmtId="49" fontId="0" fillId="0" borderId="22" xfId="0" applyNumberFormat="1" applyBorder="1" applyAlignment="1">
      <alignment horizontal="center" vertical="center" wrapText="1"/>
    </xf>
    <xf numFmtId="166" fontId="0" fillId="0" borderId="22" xfId="2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6" fontId="0" fillId="0" borderId="0" xfId="0" applyNumberFormat="1"/>
  </cellXfs>
  <cellStyles count="3">
    <cellStyle name="Comma [0]" xfId="1" builtinId="6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197"/>
  <sheetViews>
    <sheetView topLeftCell="A157" zoomScale="80" zoomScaleNormal="80" workbookViewId="0">
      <selection activeCell="E126" sqref="E126"/>
    </sheetView>
  </sheetViews>
  <sheetFormatPr defaultColWidth="11.42578125" defaultRowHeight="15" x14ac:dyDescent="0.25"/>
  <cols>
    <col min="1" max="1" width="17.28515625" customWidth="1"/>
    <col min="2" max="2" width="48.85546875" customWidth="1"/>
    <col min="4" max="4" width="28.85546875" customWidth="1"/>
    <col min="5" max="5" width="28" bestFit="1" customWidth="1"/>
    <col min="6" max="6" width="16.140625" bestFit="1" customWidth="1"/>
    <col min="7" max="7" width="29" bestFit="1" customWidth="1"/>
    <col min="8" max="8" width="21.140625" hidden="1" customWidth="1"/>
    <col min="9" max="9" width="0" hidden="1" customWidth="1"/>
    <col min="10" max="10" width="22.28515625" customWidth="1"/>
    <col min="11" max="11" width="15" customWidth="1"/>
  </cols>
  <sheetData>
    <row r="2" spans="1:14" ht="15.75" thickBot="1" x14ac:dyDescent="0.3"/>
    <row r="3" spans="1:14" ht="19.5" thickBot="1" x14ac:dyDescent="0.35">
      <c r="A3" s="1" t="s">
        <v>0</v>
      </c>
      <c r="B3" s="2" t="s">
        <v>174</v>
      </c>
      <c r="C3" s="6" t="s">
        <v>4</v>
      </c>
      <c r="D3" s="2" t="s">
        <v>175</v>
      </c>
      <c r="E3" s="2" t="s">
        <v>165</v>
      </c>
      <c r="F3" s="2" t="s">
        <v>166</v>
      </c>
      <c r="G3" s="3" t="s">
        <v>176</v>
      </c>
      <c r="H3" s="4" t="s">
        <v>1</v>
      </c>
      <c r="I3" s="4" t="s">
        <v>2</v>
      </c>
      <c r="J3" s="5" t="s">
        <v>3</v>
      </c>
    </row>
    <row r="4" spans="1:14" x14ac:dyDescent="0.25">
      <c r="A4" s="105" t="s">
        <v>5</v>
      </c>
      <c r="B4" s="7" t="s">
        <v>6</v>
      </c>
      <c r="C4" s="10">
        <v>2024141</v>
      </c>
      <c r="D4" s="55" t="s">
        <v>173</v>
      </c>
      <c r="E4" s="56">
        <v>44511</v>
      </c>
      <c r="F4" s="8" t="s">
        <v>8</v>
      </c>
      <c r="G4" s="57" t="s">
        <v>9</v>
      </c>
      <c r="H4" s="9">
        <v>2591264</v>
      </c>
      <c r="I4" s="9">
        <f t="shared" ref="I4:I10" si="0">H4*0.19</f>
        <v>492340.16000000003</v>
      </c>
      <c r="J4" s="9">
        <f t="shared" ref="J4:J20" si="1">H4+I4</f>
        <v>3083604.16</v>
      </c>
    </row>
    <row r="5" spans="1:14" x14ac:dyDescent="0.25">
      <c r="A5" s="105"/>
      <c r="B5" s="13" t="s">
        <v>10</v>
      </c>
      <c r="C5" s="16"/>
      <c r="D5" s="43" t="s">
        <v>11</v>
      </c>
      <c r="E5" s="46">
        <v>44511</v>
      </c>
      <c r="F5" s="14" t="s">
        <v>12</v>
      </c>
      <c r="G5" s="44"/>
      <c r="H5" s="15"/>
      <c r="I5" s="15"/>
      <c r="J5" s="15">
        <v>632255</v>
      </c>
    </row>
    <row r="6" spans="1:14" x14ac:dyDescent="0.25">
      <c r="A6" s="105"/>
      <c r="B6" s="13" t="s">
        <v>13</v>
      </c>
      <c r="C6" s="16"/>
      <c r="D6" s="14" t="s">
        <v>160</v>
      </c>
      <c r="E6" s="46">
        <v>44511</v>
      </c>
      <c r="F6" s="14" t="s">
        <v>160</v>
      </c>
      <c r="G6" s="44"/>
      <c r="H6" s="15"/>
      <c r="I6" s="15"/>
      <c r="J6" s="15">
        <v>67854</v>
      </c>
    </row>
    <row r="7" spans="1:14" x14ac:dyDescent="0.25">
      <c r="A7" s="105"/>
      <c r="B7" s="13" t="s">
        <v>14</v>
      </c>
      <c r="C7" s="16"/>
      <c r="D7" s="43" t="s">
        <v>7</v>
      </c>
      <c r="E7" s="46">
        <v>44511</v>
      </c>
      <c r="F7" s="14"/>
      <c r="G7" s="44"/>
      <c r="H7" s="15">
        <v>46735</v>
      </c>
      <c r="I7" s="15">
        <f t="shared" si="0"/>
        <v>8879.65</v>
      </c>
      <c r="J7" s="15">
        <f t="shared" si="1"/>
        <v>55614.65</v>
      </c>
    </row>
    <row r="8" spans="1:14" ht="30" x14ac:dyDescent="0.25">
      <c r="A8" s="105"/>
      <c r="B8" s="17" t="s">
        <v>16</v>
      </c>
      <c r="C8" s="16">
        <v>2024163</v>
      </c>
      <c r="D8" s="50" t="s">
        <v>177</v>
      </c>
      <c r="E8" s="46">
        <v>44511</v>
      </c>
      <c r="F8" s="18" t="s">
        <v>17</v>
      </c>
      <c r="G8" s="51" t="s">
        <v>18</v>
      </c>
      <c r="H8" s="19">
        <v>1697471</v>
      </c>
      <c r="I8" s="19">
        <f t="shared" si="0"/>
        <v>322519.49</v>
      </c>
      <c r="J8" s="19">
        <f t="shared" si="1"/>
        <v>2019990.49</v>
      </c>
    </row>
    <row r="9" spans="1:14" x14ac:dyDescent="0.25">
      <c r="A9" s="105"/>
      <c r="B9" s="13" t="s">
        <v>21</v>
      </c>
      <c r="C9" s="16">
        <v>2024179</v>
      </c>
      <c r="D9" s="27" t="s">
        <v>178</v>
      </c>
      <c r="E9" s="46">
        <v>44511</v>
      </c>
      <c r="F9" s="14" t="s">
        <v>22</v>
      </c>
      <c r="G9" s="44" t="s">
        <v>24</v>
      </c>
      <c r="H9" s="15">
        <v>837672</v>
      </c>
      <c r="I9" s="15">
        <f t="shared" si="0"/>
        <v>159157.68</v>
      </c>
      <c r="J9" s="15">
        <f t="shared" si="1"/>
        <v>996829.67999999993</v>
      </c>
    </row>
    <row r="10" spans="1:14" ht="15.75" thickBot="1" x14ac:dyDescent="0.3">
      <c r="A10" s="105"/>
      <c r="B10" s="20" t="s">
        <v>25</v>
      </c>
      <c r="C10" s="23">
        <v>2024212</v>
      </c>
      <c r="D10" s="58" t="s">
        <v>26</v>
      </c>
      <c r="E10" s="47">
        <v>44511</v>
      </c>
      <c r="F10" s="21" t="s">
        <v>160</v>
      </c>
      <c r="G10" s="21" t="s">
        <v>29</v>
      </c>
      <c r="H10" s="22">
        <v>1287934</v>
      </c>
      <c r="I10" s="22">
        <f t="shared" si="0"/>
        <v>244707.46</v>
      </c>
      <c r="J10" s="22">
        <f t="shared" si="1"/>
        <v>1532641.46</v>
      </c>
      <c r="K10" s="39">
        <f>SUM(J4:J10)</f>
        <v>8388789.4399999995</v>
      </c>
      <c r="N10" s="38"/>
    </row>
    <row r="11" spans="1:14" x14ac:dyDescent="0.25">
      <c r="A11" s="104" t="s">
        <v>30</v>
      </c>
      <c r="B11" s="7" t="s">
        <v>6</v>
      </c>
      <c r="C11" s="10">
        <v>2024142</v>
      </c>
      <c r="D11" s="55" t="s">
        <v>173</v>
      </c>
      <c r="E11" s="56">
        <v>44511</v>
      </c>
      <c r="F11" s="8" t="s">
        <v>8</v>
      </c>
      <c r="G11" s="57" t="s">
        <v>31</v>
      </c>
      <c r="H11" s="9">
        <v>2591264</v>
      </c>
      <c r="I11" s="9">
        <f>H11*0.19</f>
        <v>492340.16000000003</v>
      </c>
      <c r="J11" s="9">
        <f t="shared" si="1"/>
        <v>3083604.16</v>
      </c>
    </row>
    <row r="12" spans="1:14" x14ac:dyDescent="0.25">
      <c r="A12" s="105"/>
      <c r="B12" s="13" t="s">
        <v>10</v>
      </c>
      <c r="C12" s="16"/>
      <c r="D12" s="43" t="s">
        <v>11</v>
      </c>
      <c r="E12" s="46">
        <v>44511</v>
      </c>
      <c r="F12" s="14" t="s">
        <v>12</v>
      </c>
      <c r="G12" s="44"/>
      <c r="H12" s="15"/>
      <c r="I12" s="15"/>
      <c r="J12" s="15">
        <v>632255</v>
      </c>
    </row>
    <row r="13" spans="1:14" x14ac:dyDescent="0.25">
      <c r="A13" s="105"/>
      <c r="B13" s="13" t="s">
        <v>13</v>
      </c>
      <c r="C13" s="16"/>
      <c r="D13" s="14" t="s">
        <v>160</v>
      </c>
      <c r="E13" s="46">
        <v>44511</v>
      </c>
      <c r="F13" s="14" t="s">
        <v>160</v>
      </c>
      <c r="G13" s="44"/>
      <c r="H13" s="15"/>
      <c r="I13" s="15"/>
      <c r="J13" s="15">
        <v>67854</v>
      </c>
    </row>
    <row r="14" spans="1:14" x14ac:dyDescent="0.25">
      <c r="A14" s="105"/>
      <c r="B14" s="24" t="s">
        <v>14</v>
      </c>
      <c r="C14" s="16"/>
      <c r="D14" s="27" t="s">
        <v>7</v>
      </c>
      <c r="E14" s="46">
        <v>44511</v>
      </c>
      <c r="F14" s="14"/>
      <c r="G14" s="44"/>
      <c r="H14" s="15">
        <v>46735</v>
      </c>
      <c r="I14" s="15">
        <f>H14*0.19</f>
        <v>8879.65</v>
      </c>
      <c r="J14" s="15">
        <f t="shared" si="1"/>
        <v>55614.65</v>
      </c>
    </row>
    <row r="15" spans="1:14" x14ac:dyDescent="0.25">
      <c r="A15" s="105"/>
      <c r="B15" s="24" t="s">
        <v>19</v>
      </c>
      <c r="C15" s="16"/>
      <c r="D15" s="27" t="s">
        <v>20</v>
      </c>
      <c r="E15" s="46">
        <v>44511</v>
      </c>
      <c r="F15" s="14"/>
      <c r="G15" s="44"/>
      <c r="H15" s="15">
        <v>452065</v>
      </c>
      <c r="I15" s="15">
        <f>H15*0.19</f>
        <v>85892.35</v>
      </c>
      <c r="J15" s="15">
        <f t="shared" si="1"/>
        <v>537957.35</v>
      </c>
    </row>
    <row r="16" spans="1:14" x14ac:dyDescent="0.25">
      <c r="A16" s="105"/>
      <c r="B16" s="24" t="s">
        <v>25</v>
      </c>
      <c r="C16" s="16">
        <v>2024213</v>
      </c>
      <c r="D16" s="27" t="s">
        <v>26</v>
      </c>
      <c r="E16" s="46">
        <v>44511</v>
      </c>
      <c r="F16" s="14" t="s">
        <v>160</v>
      </c>
      <c r="G16" s="14" t="s">
        <v>32</v>
      </c>
      <c r="H16" s="15">
        <v>1287934</v>
      </c>
      <c r="I16" s="15">
        <f>H16*0.19</f>
        <v>244707.46</v>
      </c>
      <c r="J16" s="15">
        <f t="shared" si="1"/>
        <v>1532641.46</v>
      </c>
    </row>
    <row r="17" spans="1:11" ht="30" x14ac:dyDescent="0.25">
      <c r="A17" s="105"/>
      <c r="B17" s="24" t="s">
        <v>33</v>
      </c>
      <c r="C17" s="16">
        <v>2024195</v>
      </c>
      <c r="D17" s="27" t="s">
        <v>180</v>
      </c>
      <c r="E17" s="46">
        <v>44511</v>
      </c>
      <c r="F17" s="14" t="s">
        <v>35</v>
      </c>
      <c r="G17" s="44" t="s">
        <v>36</v>
      </c>
      <c r="H17" s="15">
        <v>777924</v>
      </c>
      <c r="I17" s="15">
        <f>H17*0.19</f>
        <v>147805.56</v>
      </c>
      <c r="J17" s="15">
        <f t="shared" si="1"/>
        <v>925729.56</v>
      </c>
    </row>
    <row r="18" spans="1:11" ht="30.75" thickBot="1" x14ac:dyDescent="0.3">
      <c r="A18" s="106"/>
      <c r="B18" s="25" t="s">
        <v>37</v>
      </c>
      <c r="C18" s="23">
        <v>2024129</v>
      </c>
      <c r="D18" s="29" t="s">
        <v>38</v>
      </c>
      <c r="E18" s="47">
        <v>44511</v>
      </c>
      <c r="F18" s="21" t="s">
        <v>39</v>
      </c>
      <c r="G18" s="60">
        <v>211814797668</v>
      </c>
      <c r="H18" s="22">
        <v>118569</v>
      </c>
      <c r="I18" s="22">
        <v>22528</v>
      </c>
      <c r="J18" s="22">
        <f t="shared" si="1"/>
        <v>141097</v>
      </c>
      <c r="K18" s="39">
        <f>SUM(J11:J18)</f>
        <v>6976753.1799999997</v>
      </c>
    </row>
    <row r="19" spans="1:11" x14ac:dyDescent="0.25">
      <c r="A19" s="105" t="s">
        <v>40</v>
      </c>
      <c r="B19" s="26" t="s">
        <v>21</v>
      </c>
      <c r="C19" s="10">
        <v>2024180</v>
      </c>
      <c r="D19" s="31" t="s">
        <v>178</v>
      </c>
      <c r="E19" s="56">
        <v>44511</v>
      </c>
      <c r="F19" s="8" t="s">
        <v>22</v>
      </c>
      <c r="G19" s="57" t="s">
        <v>41</v>
      </c>
      <c r="H19" s="9">
        <v>837672</v>
      </c>
      <c r="I19" s="9">
        <f>H19*0.19</f>
        <v>159157.68</v>
      </c>
      <c r="J19" s="9">
        <f t="shared" si="1"/>
        <v>996829.67999999993</v>
      </c>
    </row>
    <row r="20" spans="1:11" x14ac:dyDescent="0.25">
      <c r="A20" s="105"/>
      <c r="B20" s="24" t="s">
        <v>25</v>
      </c>
      <c r="C20" s="16">
        <v>2024214</v>
      </c>
      <c r="D20" s="27" t="s">
        <v>26</v>
      </c>
      <c r="E20" s="46">
        <v>44511</v>
      </c>
      <c r="F20" s="14" t="s">
        <v>160</v>
      </c>
      <c r="G20" s="14" t="s">
        <v>42</v>
      </c>
      <c r="H20" s="15">
        <v>1287934</v>
      </c>
      <c r="I20" s="15">
        <f>H20*0.19</f>
        <v>244707.46</v>
      </c>
      <c r="J20" s="15">
        <f t="shared" si="1"/>
        <v>1532641.46</v>
      </c>
    </row>
    <row r="21" spans="1:11" x14ac:dyDescent="0.25">
      <c r="A21" s="105"/>
      <c r="B21" s="24" t="s">
        <v>43</v>
      </c>
      <c r="C21" s="16">
        <v>2024121</v>
      </c>
      <c r="D21" s="27" t="s">
        <v>44</v>
      </c>
      <c r="E21" s="46">
        <v>44511</v>
      </c>
      <c r="F21" s="14" t="s">
        <v>45</v>
      </c>
      <c r="G21" s="14" t="s">
        <v>45</v>
      </c>
      <c r="H21" s="15">
        <v>1204900</v>
      </c>
      <c r="I21" s="15">
        <v>228931</v>
      </c>
      <c r="J21" s="15">
        <v>1433831</v>
      </c>
    </row>
    <row r="22" spans="1:11" ht="15.75" thickBot="1" x14ac:dyDescent="0.3">
      <c r="A22" s="106"/>
      <c r="B22" s="25" t="s">
        <v>46</v>
      </c>
      <c r="C22" s="23">
        <v>2024122</v>
      </c>
      <c r="D22" s="29" t="s">
        <v>47</v>
      </c>
      <c r="E22" s="47">
        <v>44511</v>
      </c>
      <c r="F22" s="21" t="s">
        <v>48</v>
      </c>
      <c r="G22" s="61" t="s">
        <v>49</v>
      </c>
      <c r="H22" s="22">
        <v>1103696</v>
      </c>
      <c r="I22" s="22">
        <v>209702.24</v>
      </c>
      <c r="J22" s="22">
        <v>1313398.24</v>
      </c>
      <c r="K22" s="39">
        <f>SUM(J19:J22)</f>
        <v>5276700.38</v>
      </c>
    </row>
    <row r="23" spans="1:11" ht="30" x14ac:dyDescent="0.25">
      <c r="A23" s="104" t="s">
        <v>50</v>
      </c>
      <c r="B23" s="26" t="s">
        <v>51</v>
      </c>
      <c r="C23" s="10">
        <v>2024156</v>
      </c>
      <c r="D23" s="31" t="s">
        <v>52</v>
      </c>
      <c r="E23" s="56">
        <v>44511</v>
      </c>
      <c r="F23" s="8" t="s">
        <v>53</v>
      </c>
      <c r="G23" s="57" t="s">
        <v>54</v>
      </c>
      <c r="H23" s="9">
        <v>2705296</v>
      </c>
      <c r="I23" s="9">
        <f t="shared" ref="I23:I33" si="2">H23*0.19</f>
        <v>514006.24</v>
      </c>
      <c r="J23" s="9">
        <f t="shared" ref="J23:J33" si="3">H23+I23</f>
        <v>3219302.24</v>
      </c>
    </row>
    <row r="24" spans="1:11" x14ac:dyDescent="0.25">
      <c r="A24" s="105"/>
      <c r="B24" s="13" t="s">
        <v>10</v>
      </c>
      <c r="C24" s="16"/>
      <c r="D24" s="43" t="s">
        <v>11</v>
      </c>
      <c r="E24" s="46">
        <v>44511</v>
      </c>
      <c r="F24" s="14" t="s">
        <v>12</v>
      </c>
      <c r="G24" s="44"/>
      <c r="H24" s="15"/>
      <c r="I24" s="15"/>
      <c r="J24" s="15">
        <v>632255</v>
      </c>
    </row>
    <row r="25" spans="1:11" ht="15.75" thickBot="1" x14ac:dyDescent="0.3">
      <c r="A25" s="105"/>
      <c r="B25" s="13" t="s">
        <v>13</v>
      </c>
      <c r="C25" s="16"/>
      <c r="D25" s="14" t="s">
        <v>160</v>
      </c>
      <c r="E25" s="46">
        <v>44511</v>
      </c>
      <c r="F25" s="14" t="s">
        <v>160</v>
      </c>
      <c r="G25" s="44"/>
      <c r="H25" s="15"/>
      <c r="I25" s="15"/>
      <c r="J25" s="15">
        <v>67854</v>
      </c>
    </row>
    <row r="26" spans="1:11" x14ac:dyDescent="0.25">
      <c r="A26" s="105"/>
      <c r="B26" s="24" t="s">
        <v>6</v>
      </c>
      <c r="C26" s="16">
        <v>2024143</v>
      </c>
      <c r="D26" s="55" t="s">
        <v>173</v>
      </c>
      <c r="E26" s="46">
        <v>44511</v>
      </c>
      <c r="F26" s="14" t="s">
        <v>8</v>
      </c>
      <c r="G26" s="44" t="s">
        <v>55</v>
      </c>
      <c r="H26" s="15">
        <v>2591264</v>
      </c>
      <c r="I26" s="15">
        <f t="shared" si="2"/>
        <v>492340.16000000003</v>
      </c>
      <c r="J26" s="15">
        <f t="shared" si="3"/>
        <v>3083604.16</v>
      </c>
    </row>
    <row r="27" spans="1:11" x14ac:dyDescent="0.25">
      <c r="A27" s="105"/>
      <c r="B27" s="13" t="s">
        <v>10</v>
      </c>
      <c r="C27" s="16"/>
      <c r="D27" s="43" t="s">
        <v>11</v>
      </c>
      <c r="E27" s="46">
        <v>44511</v>
      </c>
      <c r="F27" s="14" t="s">
        <v>12</v>
      </c>
      <c r="G27" s="44"/>
      <c r="H27" s="15"/>
      <c r="I27" s="15"/>
      <c r="J27" s="15">
        <v>632255</v>
      </c>
    </row>
    <row r="28" spans="1:11" x14ac:dyDescent="0.25">
      <c r="A28" s="105"/>
      <c r="B28" s="13" t="s">
        <v>13</v>
      </c>
      <c r="C28" s="16"/>
      <c r="D28" s="14" t="s">
        <v>160</v>
      </c>
      <c r="E28" s="46">
        <v>44511</v>
      </c>
      <c r="F28" s="14" t="s">
        <v>160</v>
      </c>
      <c r="G28" s="44"/>
      <c r="H28" s="15"/>
      <c r="I28" s="15"/>
      <c r="J28" s="15">
        <v>67854</v>
      </c>
    </row>
    <row r="29" spans="1:11" x14ac:dyDescent="0.25">
      <c r="A29" s="105"/>
      <c r="B29" s="24" t="s">
        <v>14</v>
      </c>
      <c r="C29" s="16"/>
      <c r="D29" s="27" t="s">
        <v>7</v>
      </c>
      <c r="E29" s="46">
        <v>44511</v>
      </c>
      <c r="F29" s="14"/>
      <c r="G29" s="44"/>
      <c r="H29" s="15">
        <v>46735</v>
      </c>
      <c r="I29" s="15">
        <f t="shared" si="2"/>
        <v>8879.65</v>
      </c>
      <c r="J29" s="15">
        <f t="shared" si="3"/>
        <v>55614.65</v>
      </c>
    </row>
    <row r="30" spans="1:11" ht="30" x14ac:dyDescent="0.25">
      <c r="A30" s="105"/>
      <c r="B30" s="24" t="s">
        <v>16</v>
      </c>
      <c r="C30" s="16">
        <v>2024164</v>
      </c>
      <c r="D30" s="50" t="s">
        <v>177</v>
      </c>
      <c r="E30" s="46">
        <v>44511</v>
      </c>
      <c r="F30" s="18" t="s">
        <v>17</v>
      </c>
      <c r="G30" s="44" t="s">
        <v>56</v>
      </c>
      <c r="H30" s="19">
        <v>1697471</v>
      </c>
      <c r="I30" s="19">
        <f t="shared" si="2"/>
        <v>322519.49</v>
      </c>
      <c r="J30" s="19">
        <f t="shared" si="3"/>
        <v>2019990.49</v>
      </c>
    </row>
    <row r="31" spans="1:11" x14ac:dyDescent="0.25">
      <c r="A31" s="105"/>
      <c r="B31" s="24" t="s">
        <v>19</v>
      </c>
      <c r="C31" s="16"/>
      <c r="D31" s="27" t="s">
        <v>20</v>
      </c>
      <c r="E31" s="46">
        <v>44511</v>
      </c>
      <c r="F31" s="14"/>
      <c r="G31" s="44"/>
      <c r="H31" s="15">
        <v>452065</v>
      </c>
      <c r="I31" s="15">
        <f t="shared" si="2"/>
        <v>85892.35</v>
      </c>
      <c r="J31" s="15">
        <f t="shared" si="3"/>
        <v>537957.35</v>
      </c>
    </row>
    <row r="32" spans="1:11" x14ac:dyDescent="0.25">
      <c r="A32" s="105"/>
      <c r="B32" s="24" t="s">
        <v>21</v>
      </c>
      <c r="C32" s="16">
        <v>2024181</v>
      </c>
      <c r="D32" s="27" t="s">
        <v>178</v>
      </c>
      <c r="E32" s="46">
        <v>44511</v>
      </c>
      <c r="F32" s="14" t="s">
        <v>22</v>
      </c>
      <c r="G32" s="44" t="s">
        <v>57</v>
      </c>
      <c r="H32" s="15">
        <v>837672</v>
      </c>
      <c r="I32" s="15">
        <f t="shared" si="2"/>
        <v>159157.68</v>
      </c>
      <c r="J32" s="15">
        <f t="shared" si="3"/>
        <v>996829.67999999993</v>
      </c>
    </row>
    <row r="33" spans="1:11" x14ac:dyDescent="0.25">
      <c r="A33" s="105"/>
      <c r="B33" s="24" t="s">
        <v>25</v>
      </c>
      <c r="C33" s="16">
        <v>2024215</v>
      </c>
      <c r="D33" s="27" t="s">
        <v>26</v>
      </c>
      <c r="E33" s="46">
        <v>44511</v>
      </c>
      <c r="F33" s="14" t="s">
        <v>27</v>
      </c>
      <c r="G33" s="14" t="s">
        <v>58</v>
      </c>
      <c r="H33" s="15">
        <v>1287934</v>
      </c>
      <c r="I33" s="15">
        <f t="shared" si="2"/>
        <v>244707.46</v>
      </c>
      <c r="J33" s="15">
        <f t="shared" si="3"/>
        <v>1532641.46</v>
      </c>
    </row>
    <row r="34" spans="1:11" ht="30" x14ac:dyDescent="0.25">
      <c r="A34" s="105"/>
      <c r="B34" s="24" t="s">
        <v>33</v>
      </c>
      <c r="C34" s="16">
        <v>2024196</v>
      </c>
      <c r="D34" s="27" t="s">
        <v>180</v>
      </c>
      <c r="E34" s="46">
        <v>44511</v>
      </c>
      <c r="F34" s="14" t="s">
        <v>35</v>
      </c>
      <c r="G34" s="44" t="s">
        <v>59</v>
      </c>
      <c r="H34" s="15">
        <v>777924</v>
      </c>
      <c r="I34" s="15">
        <f>H34*0.19</f>
        <v>147805.56</v>
      </c>
      <c r="J34" s="15">
        <f>H34+I34</f>
        <v>925729.56</v>
      </c>
    </row>
    <row r="35" spans="1:11" ht="30" x14ac:dyDescent="0.25">
      <c r="A35" s="105"/>
      <c r="B35" s="28" t="s">
        <v>37</v>
      </c>
      <c r="C35" s="16">
        <v>2024130</v>
      </c>
      <c r="D35" s="27" t="s">
        <v>38</v>
      </c>
      <c r="E35" s="46">
        <v>44511</v>
      </c>
      <c r="F35" s="14" t="s">
        <v>39</v>
      </c>
      <c r="G35" s="52">
        <v>211814797661</v>
      </c>
      <c r="H35" s="15">
        <v>118569</v>
      </c>
      <c r="I35" s="15">
        <v>22528</v>
      </c>
      <c r="J35" s="15">
        <f>H35+I35</f>
        <v>141097</v>
      </c>
    </row>
    <row r="36" spans="1:11" ht="15.75" thickBot="1" x14ac:dyDescent="0.3">
      <c r="A36" s="106"/>
      <c r="B36" s="25" t="s">
        <v>60</v>
      </c>
      <c r="C36" s="23">
        <v>2024103</v>
      </c>
      <c r="D36" s="29" t="s">
        <v>161</v>
      </c>
      <c r="E36" s="47">
        <v>44511</v>
      </c>
      <c r="F36" s="30"/>
      <c r="G36" s="62"/>
      <c r="H36" s="22"/>
      <c r="I36" s="22"/>
      <c r="J36" s="22">
        <v>568972</v>
      </c>
      <c r="K36" s="39">
        <f>SUM(J23:J36)</f>
        <v>14481956.590000002</v>
      </c>
    </row>
    <row r="37" spans="1:11" ht="30" x14ac:dyDescent="0.25">
      <c r="A37" s="100" t="s">
        <v>61</v>
      </c>
      <c r="B37" s="26" t="s">
        <v>51</v>
      </c>
      <c r="C37" s="10">
        <v>2024157</v>
      </c>
      <c r="D37" s="31" t="s">
        <v>52</v>
      </c>
      <c r="E37" s="56">
        <v>44511</v>
      </c>
      <c r="F37" s="8" t="s">
        <v>53</v>
      </c>
      <c r="G37" s="57" t="s">
        <v>62</v>
      </c>
      <c r="H37" s="9">
        <v>2705296</v>
      </c>
      <c r="I37" s="9">
        <f t="shared" ref="I37:I47" si="4">H37*0.19</f>
        <v>514006.24</v>
      </c>
      <c r="J37" s="9">
        <f t="shared" ref="J37:J60" si="5">H37+I37</f>
        <v>3219302.24</v>
      </c>
    </row>
    <row r="38" spans="1:11" x14ac:dyDescent="0.25">
      <c r="A38" s="102"/>
      <c r="B38" s="13" t="s">
        <v>10</v>
      </c>
      <c r="C38" s="16"/>
      <c r="D38" s="43" t="s">
        <v>11</v>
      </c>
      <c r="E38" s="46">
        <v>44511</v>
      </c>
      <c r="F38" s="14" t="s">
        <v>12</v>
      </c>
      <c r="G38" s="44"/>
      <c r="H38" s="15"/>
      <c r="I38" s="15"/>
      <c r="J38" s="15">
        <v>632255</v>
      </c>
    </row>
    <row r="39" spans="1:11" ht="15.75" thickBot="1" x14ac:dyDescent="0.3">
      <c r="A39" s="102"/>
      <c r="B39" s="13" t="s">
        <v>13</v>
      </c>
      <c r="C39" s="16"/>
      <c r="D39" s="14" t="s">
        <v>160</v>
      </c>
      <c r="E39" s="46">
        <v>44511</v>
      </c>
      <c r="F39" s="14" t="s">
        <v>160</v>
      </c>
      <c r="G39" s="44"/>
      <c r="H39" s="15"/>
      <c r="I39" s="15"/>
      <c r="J39" s="15">
        <v>67854</v>
      </c>
    </row>
    <row r="40" spans="1:11" x14ac:dyDescent="0.25">
      <c r="A40" s="102"/>
      <c r="B40" s="24" t="s">
        <v>6</v>
      </c>
      <c r="C40" s="16">
        <v>2024144</v>
      </c>
      <c r="D40" s="55" t="s">
        <v>173</v>
      </c>
      <c r="E40" s="46">
        <v>44511</v>
      </c>
      <c r="F40" s="14" t="s">
        <v>8</v>
      </c>
      <c r="G40" s="44" t="s">
        <v>63</v>
      </c>
      <c r="H40" s="15">
        <v>2591264</v>
      </c>
      <c r="I40" s="15">
        <f t="shared" si="4"/>
        <v>492340.16000000003</v>
      </c>
      <c r="J40" s="15">
        <f t="shared" si="5"/>
        <v>3083604.16</v>
      </c>
    </row>
    <row r="41" spans="1:11" x14ac:dyDescent="0.25">
      <c r="A41" s="102"/>
      <c r="B41" s="13" t="s">
        <v>10</v>
      </c>
      <c r="C41" s="16"/>
      <c r="D41" s="43" t="s">
        <v>11</v>
      </c>
      <c r="E41" s="46">
        <v>44511</v>
      </c>
      <c r="F41" s="14" t="s">
        <v>12</v>
      </c>
      <c r="G41" s="44"/>
      <c r="H41" s="15"/>
      <c r="I41" s="15"/>
      <c r="J41" s="15">
        <v>632255</v>
      </c>
    </row>
    <row r="42" spans="1:11" x14ac:dyDescent="0.25">
      <c r="A42" s="102"/>
      <c r="B42" s="13" t="s">
        <v>13</v>
      </c>
      <c r="C42" s="16"/>
      <c r="D42" s="14" t="s">
        <v>160</v>
      </c>
      <c r="E42" s="46">
        <v>44511</v>
      </c>
      <c r="F42" s="14" t="s">
        <v>160</v>
      </c>
      <c r="G42" s="44"/>
      <c r="H42" s="15"/>
      <c r="I42" s="15"/>
      <c r="J42" s="15">
        <v>67854</v>
      </c>
    </row>
    <row r="43" spans="1:11" x14ac:dyDescent="0.25">
      <c r="A43" s="102"/>
      <c r="B43" s="24" t="s">
        <v>14</v>
      </c>
      <c r="C43" s="16"/>
      <c r="D43" s="27" t="s">
        <v>7</v>
      </c>
      <c r="E43" s="46">
        <v>44511</v>
      </c>
      <c r="F43" s="14"/>
      <c r="G43" s="44"/>
      <c r="H43" s="15">
        <v>46735</v>
      </c>
      <c r="I43" s="15">
        <f t="shared" si="4"/>
        <v>8879.65</v>
      </c>
      <c r="J43" s="15">
        <f t="shared" si="5"/>
        <v>55614.65</v>
      </c>
    </row>
    <row r="44" spans="1:11" ht="30" x14ac:dyDescent="0.25">
      <c r="A44" s="102"/>
      <c r="B44" s="24" t="s">
        <v>16</v>
      </c>
      <c r="C44" s="16">
        <v>2024165</v>
      </c>
      <c r="D44" s="50" t="s">
        <v>177</v>
      </c>
      <c r="E44" s="46">
        <v>44511</v>
      </c>
      <c r="F44" s="14" t="s">
        <v>17</v>
      </c>
      <c r="G44" s="44" t="s">
        <v>64</v>
      </c>
      <c r="H44" s="19">
        <v>1697471</v>
      </c>
      <c r="I44" s="19">
        <f t="shared" si="4"/>
        <v>322519.49</v>
      </c>
      <c r="J44" s="19">
        <f t="shared" si="5"/>
        <v>2019990.49</v>
      </c>
    </row>
    <row r="45" spans="1:11" x14ac:dyDescent="0.25">
      <c r="A45" s="102"/>
      <c r="B45" s="24" t="s">
        <v>19</v>
      </c>
      <c r="C45" s="16"/>
      <c r="D45" s="27" t="s">
        <v>20</v>
      </c>
      <c r="E45" s="46">
        <v>44511</v>
      </c>
      <c r="F45" s="14"/>
      <c r="G45" s="44"/>
      <c r="H45" s="15">
        <v>452065</v>
      </c>
      <c r="I45" s="15">
        <f t="shared" si="4"/>
        <v>85892.35</v>
      </c>
      <c r="J45" s="15">
        <f t="shared" si="5"/>
        <v>537957.35</v>
      </c>
    </row>
    <row r="46" spans="1:11" x14ac:dyDescent="0.25">
      <c r="A46" s="102"/>
      <c r="B46" s="24" t="s">
        <v>21</v>
      </c>
      <c r="C46" s="16">
        <v>2024182</v>
      </c>
      <c r="D46" s="27" t="s">
        <v>178</v>
      </c>
      <c r="E46" s="46">
        <v>44511</v>
      </c>
      <c r="F46" s="14" t="s">
        <v>22</v>
      </c>
      <c r="G46" s="44" t="s">
        <v>65</v>
      </c>
      <c r="H46" s="15">
        <v>837672</v>
      </c>
      <c r="I46" s="15">
        <f t="shared" si="4"/>
        <v>159157.68</v>
      </c>
      <c r="J46" s="15">
        <f t="shared" si="5"/>
        <v>996829.67999999993</v>
      </c>
    </row>
    <row r="47" spans="1:11" x14ac:dyDescent="0.25">
      <c r="A47" s="102"/>
      <c r="B47" s="24" t="s">
        <v>25</v>
      </c>
      <c r="C47" s="16">
        <v>2024216</v>
      </c>
      <c r="D47" s="27" t="s">
        <v>26</v>
      </c>
      <c r="E47" s="46">
        <v>44511</v>
      </c>
      <c r="F47" s="14" t="s">
        <v>27</v>
      </c>
      <c r="G47" s="14" t="s">
        <v>66</v>
      </c>
      <c r="H47" s="15">
        <v>1287934</v>
      </c>
      <c r="I47" s="15">
        <f t="shared" si="4"/>
        <v>244707.46</v>
      </c>
      <c r="J47" s="15">
        <f t="shared" si="5"/>
        <v>1532641.46</v>
      </c>
    </row>
    <row r="48" spans="1:11" ht="30" x14ac:dyDescent="0.25">
      <c r="A48" s="102"/>
      <c r="B48" s="24" t="s">
        <v>33</v>
      </c>
      <c r="C48" s="16">
        <v>2024197</v>
      </c>
      <c r="D48" s="27" t="s">
        <v>180</v>
      </c>
      <c r="E48" s="46">
        <v>44511</v>
      </c>
      <c r="F48" s="14" t="s">
        <v>35</v>
      </c>
      <c r="G48" s="44" t="s">
        <v>67</v>
      </c>
      <c r="H48" s="15">
        <v>777924</v>
      </c>
      <c r="I48" s="15">
        <f>H48*0.19</f>
        <v>147805.56</v>
      </c>
      <c r="J48" s="15">
        <f t="shared" si="5"/>
        <v>925729.56</v>
      </c>
    </row>
    <row r="49" spans="1:11" ht="30.75" thickBot="1" x14ac:dyDescent="0.3">
      <c r="A49" s="103"/>
      <c r="B49" s="25" t="s">
        <v>37</v>
      </c>
      <c r="C49" s="23">
        <v>2024131</v>
      </c>
      <c r="D49" s="29" t="s">
        <v>38</v>
      </c>
      <c r="E49" s="47">
        <v>44511</v>
      </c>
      <c r="F49" s="21" t="s">
        <v>39</v>
      </c>
      <c r="G49" s="63">
        <v>211814797662</v>
      </c>
      <c r="H49" s="22">
        <v>118569</v>
      </c>
      <c r="I49" s="22">
        <v>22528</v>
      </c>
      <c r="J49" s="22">
        <f t="shared" si="5"/>
        <v>141097</v>
      </c>
      <c r="K49" s="39">
        <f>SUM(J37:J49)</f>
        <v>13912984.590000002</v>
      </c>
    </row>
    <row r="50" spans="1:11" ht="30" x14ac:dyDescent="0.25">
      <c r="A50" s="100" t="s">
        <v>68</v>
      </c>
      <c r="B50" s="26" t="s">
        <v>51</v>
      </c>
      <c r="C50" s="10">
        <v>2024158</v>
      </c>
      <c r="D50" s="31" t="s">
        <v>52</v>
      </c>
      <c r="E50" s="56">
        <v>44511</v>
      </c>
      <c r="F50" s="8" t="s">
        <v>53</v>
      </c>
      <c r="G50" s="57" t="s">
        <v>69</v>
      </c>
      <c r="H50" s="9">
        <v>2705296</v>
      </c>
      <c r="I50" s="9">
        <f t="shared" ref="I50:I60" si="6">H50*0.19</f>
        <v>514006.24</v>
      </c>
      <c r="J50" s="9">
        <f t="shared" si="5"/>
        <v>3219302.24</v>
      </c>
    </row>
    <row r="51" spans="1:11" x14ac:dyDescent="0.25">
      <c r="A51" s="102"/>
      <c r="B51" s="13" t="s">
        <v>10</v>
      </c>
      <c r="C51" s="16"/>
      <c r="D51" s="43" t="s">
        <v>11</v>
      </c>
      <c r="E51" s="46">
        <v>44511</v>
      </c>
      <c r="F51" s="14" t="s">
        <v>12</v>
      </c>
      <c r="G51" s="44"/>
      <c r="H51" s="15"/>
      <c r="I51" s="15"/>
      <c r="J51" s="15">
        <v>632255</v>
      </c>
    </row>
    <row r="52" spans="1:11" ht="15.75" thickBot="1" x14ac:dyDescent="0.3">
      <c r="A52" s="102"/>
      <c r="B52" s="13" t="s">
        <v>13</v>
      </c>
      <c r="C52" s="16"/>
      <c r="D52" s="14" t="s">
        <v>160</v>
      </c>
      <c r="E52" s="46">
        <v>44511</v>
      </c>
      <c r="F52" s="14" t="s">
        <v>160</v>
      </c>
      <c r="G52" s="44"/>
      <c r="H52" s="15"/>
      <c r="I52" s="15"/>
      <c r="J52" s="15">
        <v>67854</v>
      </c>
    </row>
    <row r="53" spans="1:11" x14ac:dyDescent="0.25">
      <c r="A53" s="102"/>
      <c r="B53" s="24" t="s">
        <v>6</v>
      </c>
      <c r="C53" s="16">
        <v>2024145</v>
      </c>
      <c r="D53" s="55" t="s">
        <v>173</v>
      </c>
      <c r="E53" s="46">
        <v>44511</v>
      </c>
      <c r="F53" s="14" t="s">
        <v>8</v>
      </c>
      <c r="G53" s="44" t="s">
        <v>70</v>
      </c>
      <c r="H53" s="15">
        <v>2591264</v>
      </c>
      <c r="I53" s="15">
        <f t="shared" si="6"/>
        <v>492340.16000000003</v>
      </c>
      <c r="J53" s="15">
        <f t="shared" si="5"/>
        <v>3083604.16</v>
      </c>
    </row>
    <row r="54" spans="1:11" x14ac:dyDescent="0.25">
      <c r="A54" s="102"/>
      <c r="B54" s="13" t="s">
        <v>10</v>
      </c>
      <c r="C54" s="16"/>
      <c r="D54" s="43" t="s">
        <v>11</v>
      </c>
      <c r="E54" s="46">
        <v>44511</v>
      </c>
      <c r="F54" s="14" t="s">
        <v>12</v>
      </c>
      <c r="G54" s="44"/>
      <c r="H54" s="15"/>
      <c r="I54" s="15"/>
      <c r="J54" s="15">
        <v>632255</v>
      </c>
    </row>
    <row r="55" spans="1:11" x14ac:dyDescent="0.25">
      <c r="A55" s="102"/>
      <c r="B55" s="13" t="s">
        <v>13</v>
      </c>
      <c r="C55" s="16"/>
      <c r="D55" s="14" t="s">
        <v>160</v>
      </c>
      <c r="E55" s="46">
        <v>44511</v>
      </c>
      <c r="F55" s="14" t="s">
        <v>160</v>
      </c>
      <c r="G55" s="44"/>
      <c r="H55" s="15"/>
      <c r="I55" s="15"/>
      <c r="J55" s="15">
        <v>67854</v>
      </c>
    </row>
    <row r="56" spans="1:11" x14ac:dyDescent="0.25">
      <c r="A56" s="102"/>
      <c r="B56" s="24" t="s">
        <v>14</v>
      </c>
      <c r="C56" s="16"/>
      <c r="D56" s="27" t="s">
        <v>7</v>
      </c>
      <c r="E56" s="46">
        <v>44511</v>
      </c>
      <c r="F56" s="14"/>
      <c r="G56" s="44"/>
      <c r="H56" s="15">
        <v>46735</v>
      </c>
      <c r="I56" s="15">
        <f t="shared" si="6"/>
        <v>8879.65</v>
      </c>
      <c r="J56" s="15">
        <f t="shared" si="5"/>
        <v>55614.65</v>
      </c>
    </row>
    <row r="57" spans="1:11" ht="30" x14ac:dyDescent="0.25">
      <c r="A57" s="102"/>
      <c r="B57" s="24" t="s">
        <v>16</v>
      </c>
      <c r="C57" s="16">
        <v>2024166</v>
      </c>
      <c r="D57" s="50" t="s">
        <v>177</v>
      </c>
      <c r="E57" s="46">
        <v>44511</v>
      </c>
      <c r="F57" s="14" t="s">
        <v>17</v>
      </c>
      <c r="G57" s="44" t="s">
        <v>71</v>
      </c>
      <c r="H57" s="19">
        <v>1697471</v>
      </c>
      <c r="I57" s="19">
        <f t="shared" si="6"/>
        <v>322519.49</v>
      </c>
      <c r="J57" s="19">
        <f t="shared" si="5"/>
        <v>2019990.49</v>
      </c>
    </row>
    <row r="58" spans="1:11" x14ac:dyDescent="0.25">
      <c r="A58" s="102"/>
      <c r="B58" s="24" t="s">
        <v>19</v>
      </c>
      <c r="C58" s="16"/>
      <c r="D58" s="27" t="s">
        <v>20</v>
      </c>
      <c r="E58" s="46">
        <v>44511</v>
      </c>
      <c r="F58" s="14"/>
      <c r="G58" s="44"/>
      <c r="H58" s="15">
        <v>452065</v>
      </c>
      <c r="I58" s="15">
        <f t="shared" si="6"/>
        <v>85892.35</v>
      </c>
      <c r="J58" s="15">
        <f t="shared" si="5"/>
        <v>537957.35</v>
      </c>
    </row>
    <row r="59" spans="1:11" x14ac:dyDescent="0.25">
      <c r="A59" s="102"/>
      <c r="B59" s="24" t="s">
        <v>21</v>
      </c>
      <c r="C59" s="16">
        <v>202483</v>
      </c>
      <c r="D59" s="27" t="s">
        <v>178</v>
      </c>
      <c r="E59" s="46">
        <v>44511</v>
      </c>
      <c r="F59" s="14" t="s">
        <v>22</v>
      </c>
      <c r="G59" s="44" t="s">
        <v>72</v>
      </c>
      <c r="H59" s="15">
        <v>837672</v>
      </c>
      <c r="I59" s="15">
        <f t="shared" si="6"/>
        <v>159157.68</v>
      </c>
      <c r="J59" s="15">
        <f t="shared" si="5"/>
        <v>996829.67999999993</v>
      </c>
    </row>
    <row r="60" spans="1:11" x14ac:dyDescent="0.25">
      <c r="A60" s="102"/>
      <c r="B60" s="24" t="s">
        <v>25</v>
      </c>
      <c r="C60" s="16">
        <v>2024217</v>
      </c>
      <c r="D60" s="27" t="s">
        <v>26</v>
      </c>
      <c r="E60" s="46">
        <v>44511</v>
      </c>
      <c r="F60" s="14" t="s">
        <v>27</v>
      </c>
      <c r="G60" s="14" t="s">
        <v>73</v>
      </c>
      <c r="H60" s="15">
        <v>1287934</v>
      </c>
      <c r="I60" s="15">
        <f t="shared" si="6"/>
        <v>244707.46</v>
      </c>
      <c r="J60" s="15">
        <f t="shared" si="5"/>
        <v>1532641.46</v>
      </c>
    </row>
    <row r="61" spans="1:11" ht="30" x14ac:dyDescent="0.25">
      <c r="A61" s="102"/>
      <c r="B61" s="24" t="s">
        <v>33</v>
      </c>
      <c r="C61" s="16">
        <v>2024198</v>
      </c>
      <c r="D61" s="27" t="s">
        <v>180</v>
      </c>
      <c r="E61" s="46">
        <v>44511</v>
      </c>
      <c r="F61" s="14" t="s">
        <v>35</v>
      </c>
      <c r="G61" s="44" t="s">
        <v>74</v>
      </c>
      <c r="H61" s="15">
        <v>777924</v>
      </c>
      <c r="I61" s="15">
        <f>H61*0.19</f>
        <v>147805.56</v>
      </c>
      <c r="J61" s="15">
        <f>H61+I61</f>
        <v>925729.56</v>
      </c>
    </row>
    <row r="62" spans="1:11" ht="30.75" thickBot="1" x14ac:dyDescent="0.3">
      <c r="A62" s="103"/>
      <c r="B62" s="32" t="s">
        <v>37</v>
      </c>
      <c r="C62" s="23">
        <v>2024132</v>
      </c>
      <c r="D62" s="29" t="s">
        <v>38</v>
      </c>
      <c r="E62" s="47">
        <v>44511</v>
      </c>
      <c r="F62" s="21" t="s">
        <v>39</v>
      </c>
      <c r="G62" s="63">
        <v>211814797663</v>
      </c>
      <c r="H62" s="22">
        <v>118569</v>
      </c>
      <c r="I62" s="22">
        <v>22528</v>
      </c>
      <c r="J62" s="22">
        <f t="shared" ref="J62:J73" si="7">H62+I62</f>
        <v>141097</v>
      </c>
      <c r="K62" s="39">
        <f>SUM(J50:J62)</f>
        <v>13912984.590000002</v>
      </c>
    </row>
    <row r="63" spans="1:11" ht="45" x14ac:dyDescent="0.25">
      <c r="A63" s="100" t="s">
        <v>75</v>
      </c>
      <c r="B63" s="26" t="s">
        <v>76</v>
      </c>
      <c r="C63" s="10">
        <v>2024266</v>
      </c>
      <c r="D63" s="31" t="s">
        <v>77</v>
      </c>
      <c r="E63" s="56">
        <v>44511</v>
      </c>
      <c r="F63" s="8" t="s">
        <v>78</v>
      </c>
      <c r="G63" s="57" t="s">
        <v>79</v>
      </c>
      <c r="H63" s="9">
        <v>2642232</v>
      </c>
      <c r="I63" s="9">
        <f t="shared" ref="I63:I73" si="8">H63*0.19</f>
        <v>502024.08</v>
      </c>
      <c r="J63" s="37">
        <f t="shared" si="7"/>
        <v>3144256.08</v>
      </c>
    </row>
    <row r="64" spans="1:11" x14ac:dyDescent="0.25">
      <c r="A64" s="101"/>
      <c r="B64" s="13" t="s">
        <v>10</v>
      </c>
      <c r="C64" s="16"/>
      <c r="D64" s="43" t="s">
        <v>11</v>
      </c>
      <c r="E64" s="46">
        <v>44511</v>
      </c>
      <c r="F64" s="14" t="s">
        <v>12</v>
      </c>
      <c r="G64" s="44"/>
      <c r="H64" s="15"/>
      <c r="I64" s="15"/>
      <c r="J64" s="15">
        <v>632255</v>
      </c>
    </row>
    <row r="65" spans="1:11" ht="15.75" thickBot="1" x14ac:dyDescent="0.3">
      <c r="A65" s="101"/>
      <c r="B65" s="13" t="s">
        <v>13</v>
      </c>
      <c r="C65" s="16"/>
      <c r="D65" s="14" t="s">
        <v>160</v>
      </c>
      <c r="E65" s="46">
        <v>44511</v>
      </c>
      <c r="F65" s="14" t="s">
        <v>160</v>
      </c>
      <c r="G65" s="44"/>
      <c r="H65" s="15"/>
      <c r="I65" s="15"/>
      <c r="J65" s="15">
        <v>67854</v>
      </c>
    </row>
    <row r="66" spans="1:11" x14ac:dyDescent="0.25">
      <c r="A66" s="102"/>
      <c r="B66" s="24" t="s">
        <v>6</v>
      </c>
      <c r="C66" s="16">
        <v>2024146</v>
      </c>
      <c r="D66" s="55" t="s">
        <v>173</v>
      </c>
      <c r="E66" s="46">
        <v>44511</v>
      </c>
      <c r="F66" s="14" t="s">
        <v>8</v>
      </c>
      <c r="G66" s="44" t="s">
        <v>80</v>
      </c>
      <c r="H66" s="15">
        <v>2591264</v>
      </c>
      <c r="I66" s="15">
        <f t="shared" si="8"/>
        <v>492340.16000000003</v>
      </c>
      <c r="J66" s="15">
        <f t="shared" si="7"/>
        <v>3083604.16</v>
      </c>
    </row>
    <row r="67" spans="1:11" x14ac:dyDescent="0.25">
      <c r="A67" s="102"/>
      <c r="B67" s="13" t="s">
        <v>10</v>
      </c>
      <c r="C67" s="16"/>
      <c r="D67" s="43" t="s">
        <v>11</v>
      </c>
      <c r="E67" s="46">
        <v>44511</v>
      </c>
      <c r="F67" s="14" t="s">
        <v>12</v>
      </c>
      <c r="G67" s="44"/>
      <c r="H67" s="15"/>
      <c r="I67" s="15"/>
      <c r="J67" s="15">
        <v>632255</v>
      </c>
    </row>
    <row r="68" spans="1:11" x14ac:dyDescent="0.25">
      <c r="A68" s="102"/>
      <c r="B68" s="13" t="s">
        <v>13</v>
      </c>
      <c r="C68" s="16"/>
      <c r="D68" s="14" t="s">
        <v>160</v>
      </c>
      <c r="E68" s="46">
        <v>44511</v>
      </c>
      <c r="F68" s="14" t="s">
        <v>160</v>
      </c>
      <c r="G68" s="44"/>
      <c r="H68" s="15"/>
      <c r="I68" s="15"/>
      <c r="J68" s="15">
        <v>67854</v>
      </c>
    </row>
    <row r="69" spans="1:11" x14ac:dyDescent="0.25">
      <c r="A69" s="102"/>
      <c r="B69" s="24" t="s">
        <v>14</v>
      </c>
      <c r="C69" s="16"/>
      <c r="D69" s="27" t="s">
        <v>7</v>
      </c>
      <c r="E69" s="46">
        <v>44511</v>
      </c>
      <c r="F69" s="14"/>
      <c r="G69" s="44"/>
      <c r="H69" s="15">
        <v>46735</v>
      </c>
      <c r="I69" s="15">
        <f t="shared" si="8"/>
        <v>8879.65</v>
      </c>
      <c r="J69" s="15">
        <f t="shared" si="7"/>
        <v>55614.65</v>
      </c>
    </row>
    <row r="70" spans="1:11" ht="30" x14ac:dyDescent="0.25">
      <c r="A70" s="102"/>
      <c r="B70" s="24" t="s">
        <v>16</v>
      </c>
      <c r="C70" s="16">
        <v>2024167</v>
      </c>
      <c r="D70" s="50" t="s">
        <v>177</v>
      </c>
      <c r="E70" s="46">
        <v>44511</v>
      </c>
      <c r="F70" s="14" t="s">
        <v>17</v>
      </c>
      <c r="G70" s="44" t="s">
        <v>81</v>
      </c>
      <c r="H70" s="19">
        <v>1697471</v>
      </c>
      <c r="I70" s="19">
        <f t="shared" si="8"/>
        <v>322519.49</v>
      </c>
      <c r="J70" s="19">
        <f t="shared" si="7"/>
        <v>2019990.49</v>
      </c>
    </row>
    <row r="71" spans="1:11" x14ac:dyDescent="0.25">
      <c r="A71" s="102"/>
      <c r="B71" s="24" t="s">
        <v>19</v>
      </c>
      <c r="C71" s="16"/>
      <c r="D71" s="27" t="s">
        <v>20</v>
      </c>
      <c r="E71" s="46">
        <v>44511</v>
      </c>
      <c r="F71" s="14"/>
      <c r="G71" s="44"/>
      <c r="H71" s="15">
        <v>452065</v>
      </c>
      <c r="I71" s="15">
        <f t="shared" si="8"/>
        <v>85892.35</v>
      </c>
      <c r="J71" s="15">
        <f t="shared" si="7"/>
        <v>537957.35</v>
      </c>
    </row>
    <row r="72" spans="1:11" x14ac:dyDescent="0.25">
      <c r="A72" s="102"/>
      <c r="B72" s="24" t="s">
        <v>21</v>
      </c>
      <c r="C72" s="16">
        <v>2024184</v>
      </c>
      <c r="D72" s="27" t="s">
        <v>178</v>
      </c>
      <c r="E72" s="46">
        <v>44511</v>
      </c>
      <c r="F72" s="14" t="s">
        <v>22</v>
      </c>
      <c r="G72" s="44" t="s">
        <v>82</v>
      </c>
      <c r="H72" s="15">
        <v>837672</v>
      </c>
      <c r="I72" s="15">
        <f t="shared" si="8"/>
        <v>159157.68</v>
      </c>
      <c r="J72" s="15">
        <f t="shared" si="7"/>
        <v>996829.67999999993</v>
      </c>
    </row>
    <row r="73" spans="1:11" x14ac:dyDescent="0.25">
      <c r="A73" s="102"/>
      <c r="B73" s="24" t="s">
        <v>25</v>
      </c>
      <c r="C73" s="16">
        <v>2024218</v>
      </c>
      <c r="D73" s="27" t="s">
        <v>26</v>
      </c>
      <c r="E73" s="46">
        <v>44511</v>
      </c>
      <c r="F73" s="14" t="s">
        <v>27</v>
      </c>
      <c r="G73" s="14" t="s">
        <v>83</v>
      </c>
      <c r="H73" s="15">
        <v>1287934</v>
      </c>
      <c r="I73" s="15">
        <f t="shared" si="8"/>
        <v>244707.46</v>
      </c>
      <c r="J73" s="15">
        <f t="shared" si="7"/>
        <v>1532641.46</v>
      </c>
    </row>
    <row r="74" spans="1:11" ht="30" x14ac:dyDescent="0.25">
      <c r="A74" s="102"/>
      <c r="B74" s="24" t="s">
        <v>33</v>
      </c>
      <c r="C74" s="16">
        <v>2024199</v>
      </c>
      <c r="D74" s="27" t="s">
        <v>180</v>
      </c>
      <c r="E74" s="46">
        <v>44511</v>
      </c>
      <c r="F74" s="14" t="s">
        <v>35</v>
      </c>
      <c r="G74" s="44" t="s">
        <v>84</v>
      </c>
      <c r="H74" s="33">
        <v>777924</v>
      </c>
      <c r="I74" s="15">
        <f>H74*0.19</f>
        <v>147805.56</v>
      </c>
      <c r="J74" s="15">
        <f>H74+I74</f>
        <v>925729.56</v>
      </c>
    </row>
    <row r="75" spans="1:11" ht="30.75" thickBot="1" x14ac:dyDescent="0.3">
      <c r="A75" s="103"/>
      <c r="B75" s="25" t="s">
        <v>37</v>
      </c>
      <c r="C75" s="23">
        <v>2024133</v>
      </c>
      <c r="D75" s="29" t="s">
        <v>38</v>
      </c>
      <c r="E75" s="47">
        <v>44511</v>
      </c>
      <c r="F75" s="21" t="s">
        <v>39</v>
      </c>
      <c r="G75" s="64">
        <v>211814797665</v>
      </c>
      <c r="H75" s="22">
        <v>118569</v>
      </c>
      <c r="I75" s="22">
        <v>22528</v>
      </c>
      <c r="J75" s="22">
        <f t="shared" ref="J75:J95" si="9">H75+I75</f>
        <v>141097</v>
      </c>
      <c r="K75" s="39">
        <f>SUM(J63:J75)</f>
        <v>13837938.430000002</v>
      </c>
    </row>
    <row r="76" spans="1:11" ht="30" x14ac:dyDescent="0.25">
      <c r="A76" s="100" t="s">
        <v>85</v>
      </c>
      <c r="B76" s="26" t="s">
        <v>51</v>
      </c>
      <c r="C76" s="10">
        <v>2024162</v>
      </c>
      <c r="D76" s="31" t="s">
        <v>52</v>
      </c>
      <c r="E76" s="56">
        <v>44511</v>
      </c>
      <c r="F76" s="8" t="s">
        <v>53</v>
      </c>
      <c r="G76" s="57" t="s">
        <v>86</v>
      </c>
      <c r="H76" s="9">
        <v>2705296</v>
      </c>
      <c r="I76" s="9">
        <f t="shared" ref="I76:I84" si="10">H76*0.19</f>
        <v>514006.24</v>
      </c>
      <c r="J76" s="9">
        <f t="shared" si="9"/>
        <v>3219302.24</v>
      </c>
    </row>
    <row r="77" spans="1:11" x14ac:dyDescent="0.25">
      <c r="A77" s="102"/>
      <c r="B77" s="13" t="s">
        <v>10</v>
      </c>
      <c r="C77" s="16"/>
      <c r="D77" s="43" t="s">
        <v>11</v>
      </c>
      <c r="E77" s="46">
        <v>44511</v>
      </c>
      <c r="F77" s="14" t="s">
        <v>12</v>
      </c>
      <c r="G77" s="44"/>
      <c r="H77" s="15"/>
      <c r="I77" s="15"/>
      <c r="J77" s="15">
        <v>632255</v>
      </c>
    </row>
    <row r="78" spans="1:11" ht="15.75" thickBot="1" x14ac:dyDescent="0.3">
      <c r="A78" s="102"/>
      <c r="B78" s="13" t="s">
        <v>13</v>
      </c>
      <c r="C78" s="16"/>
      <c r="D78" s="14" t="s">
        <v>160</v>
      </c>
      <c r="E78" s="46">
        <v>44511</v>
      </c>
      <c r="F78" s="14" t="s">
        <v>160</v>
      </c>
      <c r="G78" s="44"/>
      <c r="H78" s="15"/>
      <c r="I78" s="15"/>
      <c r="J78" s="15">
        <v>67854</v>
      </c>
    </row>
    <row r="79" spans="1:11" x14ac:dyDescent="0.25">
      <c r="A79" s="102"/>
      <c r="B79" s="24" t="s">
        <v>6</v>
      </c>
      <c r="C79" s="16">
        <v>2024147</v>
      </c>
      <c r="D79" s="55" t="s">
        <v>173</v>
      </c>
      <c r="E79" s="46">
        <v>44511</v>
      </c>
      <c r="F79" s="14" t="s">
        <v>8</v>
      </c>
      <c r="G79" s="44" t="s">
        <v>87</v>
      </c>
      <c r="H79" s="15">
        <v>2591264</v>
      </c>
      <c r="I79" s="15">
        <f t="shared" si="10"/>
        <v>492340.16000000003</v>
      </c>
      <c r="J79" s="15">
        <f t="shared" si="9"/>
        <v>3083604.16</v>
      </c>
    </row>
    <row r="80" spans="1:11" x14ac:dyDescent="0.25">
      <c r="A80" s="102"/>
      <c r="B80" s="13" t="s">
        <v>10</v>
      </c>
      <c r="C80" s="16"/>
      <c r="D80" s="27"/>
      <c r="E80" s="46">
        <v>44511</v>
      </c>
      <c r="F80" s="14" t="s">
        <v>12</v>
      </c>
      <c r="G80" s="44"/>
      <c r="H80" s="15"/>
      <c r="I80" s="15"/>
      <c r="J80" s="15">
        <v>632255</v>
      </c>
    </row>
    <row r="81" spans="1:15" x14ac:dyDescent="0.25">
      <c r="A81" s="102"/>
      <c r="B81" s="13" t="s">
        <v>13</v>
      </c>
      <c r="C81" s="16"/>
      <c r="D81" s="14" t="s">
        <v>160</v>
      </c>
      <c r="E81" s="46">
        <v>44511</v>
      </c>
      <c r="F81" s="14" t="s">
        <v>160</v>
      </c>
      <c r="G81" s="44"/>
      <c r="H81" s="15"/>
      <c r="I81" s="15"/>
      <c r="J81" s="15">
        <v>67854</v>
      </c>
    </row>
    <row r="82" spans="1:15" x14ac:dyDescent="0.25">
      <c r="A82" s="102"/>
      <c r="B82" s="24" t="s">
        <v>14</v>
      </c>
      <c r="C82" s="16"/>
      <c r="D82" s="27" t="s">
        <v>7</v>
      </c>
      <c r="E82" s="46">
        <v>44511</v>
      </c>
      <c r="F82" s="14"/>
      <c r="G82" s="44"/>
      <c r="H82" s="15">
        <v>46735</v>
      </c>
      <c r="I82" s="15">
        <f t="shared" si="10"/>
        <v>8879.65</v>
      </c>
      <c r="J82" s="15">
        <f t="shared" si="9"/>
        <v>55614.65</v>
      </c>
    </row>
    <row r="83" spans="1:15" x14ac:dyDescent="0.25">
      <c r="A83" s="102"/>
      <c r="B83" s="24" t="s">
        <v>21</v>
      </c>
      <c r="C83" s="16">
        <v>2024185</v>
      </c>
      <c r="D83" s="27" t="s">
        <v>178</v>
      </c>
      <c r="E83" s="46">
        <v>44511</v>
      </c>
      <c r="F83" s="14" t="s">
        <v>22</v>
      </c>
      <c r="G83" s="44" t="s">
        <v>88</v>
      </c>
      <c r="H83" s="15">
        <v>837672</v>
      </c>
      <c r="I83" s="15">
        <f t="shared" si="10"/>
        <v>159157.68</v>
      </c>
      <c r="J83" s="15">
        <f t="shared" si="9"/>
        <v>996829.67999999993</v>
      </c>
    </row>
    <row r="84" spans="1:15" x14ac:dyDescent="0.25">
      <c r="A84" s="102"/>
      <c r="B84" s="24" t="s">
        <v>25</v>
      </c>
      <c r="C84" s="16">
        <v>2024219</v>
      </c>
      <c r="D84" s="27" t="s">
        <v>26</v>
      </c>
      <c r="E84" s="46">
        <v>44511</v>
      </c>
      <c r="F84" s="14" t="s">
        <v>27</v>
      </c>
      <c r="G84" s="14" t="s">
        <v>89</v>
      </c>
      <c r="H84" s="15">
        <v>1287934</v>
      </c>
      <c r="I84" s="15">
        <f t="shared" si="10"/>
        <v>244707.46</v>
      </c>
      <c r="J84" s="15">
        <f t="shared" si="9"/>
        <v>1532641.46</v>
      </c>
    </row>
    <row r="85" spans="1:15" ht="30" x14ac:dyDescent="0.25">
      <c r="A85" s="102"/>
      <c r="B85" s="24" t="s">
        <v>33</v>
      </c>
      <c r="C85" s="16">
        <v>2024200</v>
      </c>
      <c r="D85" s="27" t="s">
        <v>180</v>
      </c>
      <c r="E85" s="46">
        <v>44511</v>
      </c>
      <c r="F85" s="14" t="s">
        <v>35</v>
      </c>
      <c r="G85" s="44" t="s">
        <v>90</v>
      </c>
      <c r="H85" s="15">
        <v>777924</v>
      </c>
      <c r="I85" s="15">
        <f>H85*0.19</f>
        <v>147805.56</v>
      </c>
      <c r="J85" s="15">
        <f t="shared" si="9"/>
        <v>925729.56</v>
      </c>
    </row>
    <row r="86" spans="1:15" ht="30.75" thickBot="1" x14ac:dyDescent="0.3">
      <c r="A86" s="103"/>
      <c r="B86" s="25" t="s">
        <v>37</v>
      </c>
      <c r="C86" s="23">
        <v>2024134</v>
      </c>
      <c r="D86" s="29" t="s">
        <v>38</v>
      </c>
      <c r="E86" s="47">
        <v>44511</v>
      </c>
      <c r="F86" s="21" t="s">
        <v>39</v>
      </c>
      <c r="G86" s="63">
        <v>211814797664</v>
      </c>
      <c r="H86" s="22">
        <v>118569</v>
      </c>
      <c r="I86" s="22">
        <v>22528</v>
      </c>
      <c r="J86" s="22">
        <f t="shared" si="9"/>
        <v>141097</v>
      </c>
      <c r="K86" s="39">
        <f>SUM(J76:J86)</f>
        <v>11355036.750000002</v>
      </c>
    </row>
    <row r="87" spans="1:15" ht="45" x14ac:dyDescent="0.25">
      <c r="A87" s="104" t="s">
        <v>91</v>
      </c>
      <c r="B87" s="26" t="s">
        <v>76</v>
      </c>
      <c r="C87" s="10">
        <v>2024267</v>
      </c>
      <c r="D87" s="31" t="s">
        <v>77</v>
      </c>
      <c r="E87" s="56">
        <v>44511</v>
      </c>
      <c r="F87" s="8" t="s">
        <v>78</v>
      </c>
      <c r="G87" s="57" t="s">
        <v>92</v>
      </c>
      <c r="H87" s="9">
        <v>2642232</v>
      </c>
      <c r="I87" s="9">
        <f t="shared" ref="I87:I95" si="11">H87*0.19</f>
        <v>502024.08</v>
      </c>
      <c r="J87" s="37">
        <f t="shared" si="9"/>
        <v>3144256.08</v>
      </c>
    </row>
    <row r="88" spans="1:15" x14ac:dyDescent="0.25">
      <c r="A88" s="105"/>
      <c r="B88" s="13" t="s">
        <v>10</v>
      </c>
      <c r="C88" s="16"/>
      <c r="D88" s="43" t="s">
        <v>11</v>
      </c>
      <c r="E88" s="46">
        <v>44511</v>
      </c>
      <c r="F88" s="14" t="s">
        <v>12</v>
      </c>
      <c r="G88" s="44"/>
      <c r="H88" s="15"/>
      <c r="I88" s="15"/>
      <c r="J88" s="15">
        <v>632255</v>
      </c>
    </row>
    <row r="89" spans="1:15" ht="15.75" thickBot="1" x14ac:dyDescent="0.3">
      <c r="A89" s="105"/>
      <c r="B89" s="13" t="s">
        <v>13</v>
      </c>
      <c r="C89" s="16"/>
      <c r="D89" s="14" t="s">
        <v>160</v>
      </c>
      <c r="E89" s="46">
        <v>44511</v>
      </c>
      <c r="F89" s="14" t="s">
        <v>160</v>
      </c>
      <c r="G89" s="44"/>
      <c r="H89" s="15"/>
      <c r="I89" s="15"/>
      <c r="J89" s="15">
        <v>67854</v>
      </c>
    </row>
    <row r="90" spans="1:15" x14ac:dyDescent="0.25">
      <c r="A90" s="105"/>
      <c r="B90" s="24" t="s">
        <v>6</v>
      </c>
      <c r="C90" s="16">
        <v>2024148</v>
      </c>
      <c r="D90" s="55" t="s">
        <v>173</v>
      </c>
      <c r="E90" s="46">
        <v>44511</v>
      </c>
      <c r="F90" s="14" t="s">
        <v>8</v>
      </c>
      <c r="G90" s="44" t="s">
        <v>93</v>
      </c>
      <c r="H90" s="15">
        <v>2591264</v>
      </c>
      <c r="I90" s="15">
        <f t="shared" si="11"/>
        <v>492340.16000000003</v>
      </c>
      <c r="J90" s="15">
        <f t="shared" si="9"/>
        <v>3083604.16</v>
      </c>
    </row>
    <row r="91" spans="1:15" x14ac:dyDescent="0.25">
      <c r="A91" s="105"/>
      <c r="B91" s="13" t="s">
        <v>10</v>
      </c>
      <c r="C91" s="16"/>
      <c r="D91" s="43" t="s">
        <v>11</v>
      </c>
      <c r="E91" s="46">
        <v>44511</v>
      </c>
      <c r="F91" s="14" t="s">
        <v>12</v>
      </c>
      <c r="G91" s="44"/>
      <c r="H91" s="15"/>
      <c r="I91" s="15"/>
      <c r="J91" s="15">
        <v>632255</v>
      </c>
    </row>
    <row r="92" spans="1:15" x14ac:dyDescent="0.25">
      <c r="A92" s="105"/>
      <c r="B92" s="13" t="s">
        <v>13</v>
      </c>
      <c r="C92" s="16"/>
      <c r="D92" s="14" t="s">
        <v>160</v>
      </c>
      <c r="E92" s="46">
        <v>44511</v>
      </c>
      <c r="F92" s="14" t="s">
        <v>160</v>
      </c>
      <c r="G92" s="44"/>
      <c r="H92" s="15"/>
      <c r="I92" s="15"/>
      <c r="J92" s="15">
        <v>67854</v>
      </c>
    </row>
    <row r="93" spans="1:15" x14ac:dyDescent="0.25">
      <c r="A93" s="105"/>
      <c r="B93" s="24" t="s">
        <v>14</v>
      </c>
      <c r="C93" s="16"/>
      <c r="D93" s="27" t="s">
        <v>7</v>
      </c>
      <c r="E93" s="46">
        <v>44511</v>
      </c>
      <c r="F93" s="14"/>
      <c r="G93" s="44"/>
      <c r="H93" s="15">
        <v>46735</v>
      </c>
      <c r="I93" s="15">
        <f t="shared" si="11"/>
        <v>8879.65</v>
      </c>
      <c r="J93" s="15">
        <f t="shared" si="9"/>
        <v>55614.65</v>
      </c>
    </row>
    <row r="94" spans="1:15" x14ac:dyDescent="0.25">
      <c r="A94" s="105"/>
      <c r="B94" s="24" t="s">
        <v>19</v>
      </c>
      <c r="C94" s="16"/>
      <c r="D94" s="27" t="s">
        <v>20</v>
      </c>
      <c r="E94" s="46">
        <v>44511</v>
      </c>
      <c r="F94" s="14"/>
      <c r="G94" s="44"/>
      <c r="H94" s="15">
        <v>452065</v>
      </c>
      <c r="I94" s="15">
        <f t="shared" si="11"/>
        <v>85892.35</v>
      </c>
      <c r="J94" s="15">
        <f t="shared" si="9"/>
        <v>537957.35</v>
      </c>
    </row>
    <row r="95" spans="1:15" x14ac:dyDescent="0.25">
      <c r="A95" s="105"/>
      <c r="B95" s="24" t="s">
        <v>25</v>
      </c>
      <c r="C95" s="16">
        <v>2024220</v>
      </c>
      <c r="D95" s="27" t="s">
        <v>26</v>
      </c>
      <c r="E95" s="46">
        <v>44511</v>
      </c>
      <c r="F95" s="14" t="s">
        <v>27</v>
      </c>
      <c r="G95" s="14" t="s">
        <v>94</v>
      </c>
      <c r="H95" s="15">
        <v>1287934</v>
      </c>
      <c r="I95" s="15">
        <f t="shared" si="11"/>
        <v>244707.46</v>
      </c>
      <c r="J95" s="15">
        <f t="shared" si="9"/>
        <v>1532641.46</v>
      </c>
    </row>
    <row r="96" spans="1:15" ht="30" x14ac:dyDescent="0.25">
      <c r="A96" s="105"/>
      <c r="B96" s="24" t="s">
        <v>33</v>
      </c>
      <c r="C96" s="16">
        <v>2024201</v>
      </c>
      <c r="D96" s="27" t="s">
        <v>180</v>
      </c>
      <c r="E96" s="46">
        <v>44511</v>
      </c>
      <c r="F96" s="14" t="s">
        <v>35</v>
      </c>
      <c r="G96" s="44" t="s">
        <v>95</v>
      </c>
      <c r="H96" s="15">
        <v>777924</v>
      </c>
      <c r="I96" s="15">
        <f>H96*0.19</f>
        <v>147805.56</v>
      </c>
      <c r="J96" s="15">
        <f>H96+I96</f>
        <v>925729.56</v>
      </c>
      <c r="O96" s="38"/>
    </row>
    <row r="97" spans="1:11" ht="30" x14ac:dyDescent="0.25">
      <c r="A97" s="105"/>
      <c r="B97" s="24" t="s">
        <v>37</v>
      </c>
      <c r="C97" s="16">
        <v>2024135</v>
      </c>
      <c r="D97" s="27" t="s">
        <v>38</v>
      </c>
      <c r="E97" s="46">
        <v>44511</v>
      </c>
      <c r="F97" s="14" t="s">
        <v>39</v>
      </c>
      <c r="G97" s="45">
        <v>211814797666</v>
      </c>
      <c r="H97" s="15">
        <v>118569</v>
      </c>
      <c r="I97" s="15">
        <v>22528</v>
      </c>
      <c r="J97" s="15">
        <f>H97+I97</f>
        <v>141097</v>
      </c>
    </row>
    <row r="98" spans="1:11" ht="15.75" thickBot="1" x14ac:dyDescent="0.3">
      <c r="A98" s="106"/>
      <c r="B98" s="25" t="s">
        <v>60</v>
      </c>
      <c r="C98" s="23">
        <v>2024104</v>
      </c>
      <c r="D98" s="29" t="s">
        <v>161</v>
      </c>
      <c r="E98" s="47">
        <v>44511</v>
      </c>
      <c r="F98" s="30"/>
      <c r="G98" s="62"/>
      <c r="H98" s="22"/>
      <c r="I98" s="22"/>
      <c r="J98" s="22">
        <v>568972</v>
      </c>
      <c r="K98" s="39">
        <f>SUM(J87:J98)</f>
        <v>11390090.26</v>
      </c>
    </row>
    <row r="99" spans="1:11" ht="30" x14ac:dyDescent="0.25">
      <c r="A99" s="100" t="s">
        <v>96</v>
      </c>
      <c r="B99" s="26" t="s">
        <v>51</v>
      </c>
      <c r="C99" s="10">
        <v>2024159</v>
      </c>
      <c r="D99" s="31" t="s">
        <v>52</v>
      </c>
      <c r="E99" s="56">
        <v>44511</v>
      </c>
      <c r="F99" s="8" t="s">
        <v>53</v>
      </c>
      <c r="G99" s="57" t="s">
        <v>97</v>
      </c>
      <c r="H99" s="9">
        <v>2705296</v>
      </c>
      <c r="I99" s="9">
        <f t="shared" ref="I99:I104" si="12">H99*0.19</f>
        <v>514006.24</v>
      </c>
      <c r="J99" s="9">
        <f t="shared" ref="J99:J104" si="13">H99+I99</f>
        <v>3219302.24</v>
      </c>
    </row>
    <row r="100" spans="1:11" x14ac:dyDescent="0.25">
      <c r="A100" s="102"/>
      <c r="B100" s="13" t="s">
        <v>10</v>
      </c>
      <c r="C100" s="16"/>
      <c r="D100" s="43" t="s">
        <v>11</v>
      </c>
      <c r="E100" s="46">
        <v>44511</v>
      </c>
      <c r="F100" s="14" t="s">
        <v>12</v>
      </c>
      <c r="G100" s="44"/>
      <c r="H100" s="15"/>
      <c r="I100" s="15"/>
      <c r="J100" s="15">
        <v>632255</v>
      </c>
    </row>
    <row r="101" spans="1:11" x14ac:dyDescent="0.25">
      <c r="A101" s="102"/>
      <c r="B101" s="13" t="s">
        <v>13</v>
      </c>
      <c r="C101" s="16"/>
      <c r="D101" s="14" t="s">
        <v>160</v>
      </c>
      <c r="E101" s="46">
        <v>44511</v>
      </c>
      <c r="F101" s="14" t="s">
        <v>160</v>
      </c>
      <c r="G101" s="44"/>
      <c r="H101" s="15"/>
      <c r="I101" s="15"/>
      <c r="J101" s="15">
        <v>67854</v>
      </c>
    </row>
    <row r="102" spans="1:11" ht="30" x14ac:dyDescent="0.25">
      <c r="A102" s="102"/>
      <c r="B102" s="24" t="s">
        <v>16</v>
      </c>
      <c r="C102" s="16">
        <v>2024168</v>
      </c>
      <c r="D102" s="50" t="s">
        <v>177</v>
      </c>
      <c r="E102" s="46">
        <v>44511</v>
      </c>
      <c r="F102" s="14" t="s">
        <v>17</v>
      </c>
      <c r="G102" s="44" t="s">
        <v>98</v>
      </c>
      <c r="H102" s="19">
        <v>1697471</v>
      </c>
      <c r="I102" s="19">
        <f t="shared" si="12"/>
        <v>322519.49</v>
      </c>
      <c r="J102" s="19">
        <f t="shared" si="13"/>
        <v>2019990.49</v>
      </c>
    </row>
    <row r="103" spans="1:11" x14ac:dyDescent="0.25">
      <c r="A103" s="102"/>
      <c r="B103" s="24" t="s">
        <v>21</v>
      </c>
      <c r="C103" s="16">
        <v>2024186</v>
      </c>
      <c r="D103" s="27" t="s">
        <v>178</v>
      </c>
      <c r="E103" s="46">
        <v>44511</v>
      </c>
      <c r="F103" s="14" t="s">
        <v>22</v>
      </c>
      <c r="G103" s="44" t="s">
        <v>99</v>
      </c>
      <c r="H103" s="15">
        <v>837672</v>
      </c>
      <c r="I103" s="15">
        <f t="shared" si="12"/>
        <v>159157.68</v>
      </c>
      <c r="J103" s="15">
        <f t="shared" si="13"/>
        <v>996829.67999999993</v>
      </c>
    </row>
    <row r="104" spans="1:11" x14ac:dyDescent="0.25">
      <c r="A104" s="102"/>
      <c r="B104" s="24" t="s">
        <v>25</v>
      </c>
      <c r="C104" s="16">
        <v>2024221</v>
      </c>
      <c r="D104" s="27" t="s">
        <v>26</v>
      </c>
      <c r="E104" s="46">
        <v>44511</v>
      </c>
      <c r="F104" s="14" t="s">
        <v>27</v>
      </c>
      <c r="G104" s="14" t="s">
        <v>100</v>
      </c>
      <c r="H104" s="15">
        <v>1287934</v>
      </c>
      <c r="I104" s="15">
        <f t="shared" si="12"/>
        <v>244707.46</v>
      </c>
      <c r="J104" s="15">
        <f t="shared" si="13"/>
        <v>1532641.46</v>
      </c>
    </row>
    <row r="105" spans="1:11" ht="30" x14ac:dyDescent="0.25">
      <c r="A105" s="102"/>
      <c r="B105" s="24" t="s">
        <v>101</v>
      </c>
      <c r="C105" s="16">
        <v>2024123</v>
      </c>
      <c r="D105" s="27" t="s">
        <v>44</v>
      </c>
      <c r="E105" s="46">
        <v>44511</v>
      </c>
      <c r="F105" s="14" t="s">
        <v>102</v>
      </c>
      <c r="G105" s="44" t="s">
        <v>103</v>
      </c>
      <c r="H105" s="15">
        <v>675391</v>
      </c>
      <c r="I105" s="15">
        <f>H105*0.19</f>
        <v>128324.29000000001</v>
      </c>
      <c r="J105" s="15">
        <f>H105+I105</f>
        <v>803715.29</v>
      </c>
    </row>
    <row r="106" spans="1:11" ht="30" x14ac:dyDescent="0.25">
      <c r="A106" s="107"/>
      <c r="B106" s="24" t="s">
        <v>37</v>
      </c>
      <c r="C106" s="16">
        <v>2024136</v>
      </c>
      <c r="D106" s="27" t="s">
        <v>38</v>
      </c>
      <c r="E106" s="46">
        <v>44511</v>
      </c>
      <c r="F106" s="14" t="s">
        <v>39</v>
      </c>
      <c r="G106" s="45">
        <v>211814797667</v>
      </c>
      <c r="H106" s="15">
        <v>118569</v>
      </c>
      <c r="I106" s="15">
        <v>22528</v>
      </c>
      <c r="J106" s="15">
        <f>H106+I106</f>
        <v>141097</v>
      </c>
    </row>
    <row r="107" spans="1:11" ht="15.75" thickBot="1" x14ac:dyDescent="0.3">
      <c r="A107" s="103"/>
      <c r="B107" s="25" t="s">
        <v>60</v>
      </c>
      <c r="C107" s="23">
        <v>2024105</v>
      </c>
      <c r="D107" s="29" t="s">
        <v>161</v>
      </c>
      <c r="E107" s="47">
        <v>44511</v>
      </c>
      <c r="F107" s="30"/>
      <c r="G107" s="62"/>
      <c r="H107" s="22"/>
      <c r="I107" s="22"/>
      <c r="J107" s="22">
        <v>568972</v>
      </c>
      <c r="K107" s="39">
        <f>SUM(J99:J107)</f>
        <v>9982657.1600000001</v>
      </c>
    </row>
    <row r="108" spans="1:11" ht="45" x14ac:dyDescent="0.25">
      <c r="A108" s="100" t="s">
        <v>104</v>
      </c>
      <c r="B108" s="26" t="s">
        <v>76</v>
      </c>
      <c r="C108" s="10">
        <v>2024268</v>
      </c>
      <c r="D108" s="31" t="s">
        <v>77</v>
      </c>
      <c r="E108" s="56">
        <v>44511</v>
      </c>
      <c r="F108" s="8" t="s">
        <v>78</v>
      </c>
      <c r="G108" s="57" t="s">
        <v>105</v>
      </c>
      <c r="H108" s="9">
        <v>2642232</v>
      </c>
      <c r="I108" s="9">
        <f t="shared" ref="I108:I118" si="14">H108*0.19</f>
        <v>502024.08</v>
      </c>
      <c r="J108" s="37">
        <f t="shared" ref="J108:J118" si="15">H108+I108</f>
        <v>3144256.08</v>
      </c>
    </row>
    <row r="109" spans="1:11" x14ac:dyDescent="0.25">
      <c r="A109" s="101"/>
      <c r="B109" s="13" t="s">
        <v>10</v>
      </c>
      <c r="C109" s="16"/>
      <c r="D109" s="43" t="s">
        <v>11</v>
      </c>
      <c r="E109" s="46">
        <v>44511</v>
      </c>
      <c r="F109" s="14" t="s">
        <v>12</v>
      </c>
      <c r="G109" s="44"/>
      <c r="H109" s="15"/>
      <c r="I109" s="15"/>
      <c r="J109" s="15">
        <v>632255</v>
      </c>
    </row>
    <row r="110" spans="1:11" ht="15.75" thickBot="1" x14ac:dyDescent="0.3">
      <c r="A110" s="101"/>
      <c r="B110" s="13" t="s">
        <v>13</v>
      </c>
      <c r="C110" s="16"/>
      <c r="D110" s="14" t="s">
        <v>160</v>
      </c>
      <c r="E110" s="46">
        <v>44511</v>
      </c>
      <c r="F110" s="14" t="s">
        <v>160</v>
      </c>
      <c r="G110" s="44"/>
      <c r="H110" s="15"/>
      <c r="I110" s="15"/>
      <c r="J110" s="15">
        <v>67854</v>
      </c>
    </row>
    <row r="111" spans="1:11" x14ac:dyDescent="0.25">
      <c r="A111" s="102"/>
      <c r="B111" s="24" t="s">
        <v>6</v>
      </c>
      <c r="C111" s="16">
        <v>2024149</v>
      </c>
      <c r="D111" s="55" t="s">
        <v>173</v>
      </c>
      <c r="E111" s="46">
        <v>44511</v>
      </c>
      <c r="F111" s="14" t="s">
        <v>8</v>
      </c>
      <c r="G111" s="44" t="s">
        <v>106</v>
      </c>
      <c r="H111" s="15">
        <v>2591264</v>
      </c>
      <c r="I111" s="15">
        <f t="shared" si="14"/>
        <v>492340.16000000003</v>
      </c>
      <c r="J111" s="15">
        <f t="shared" si="15"/>
        <v>3083604.16</v>
      </c>
    </row>
    <row r="112" spans="1:11" x14ac:dyDescent="0.25">
      <c r="A112" s="102"/>
      <c r="B112" s="13" t="s">
        <v>10</v>
      </c>
      <c r="C112" s="16"/>
      <c r="D112" s="43" t="s">
        <v>11</v>
      </c>
      <c r="E112" s="46">
        <v>44511</v>
      </c>
      <c r="F112" s="14" t="s">
        <v>12</v>
      </c>
      <c r="G112" s="44"/>
      <c r="H112" s="15"/>
      <c r="I112" s="15"/>
      <c r="J112" s="15">
        <v>632255</v>
      </c>
    </row>
    <row r="113" spans="1:11" x14ac:dyDescent="0.25">
      <c r="A113" s="102"/>
      <c r="B113" s="13" t="s">
        <v>13</v>
      </c>
      <c r="C113" s="16"/>
      <c r="D113" s="14" t="s">
        <v>160</v>
      </c>
      <c r="E113" s="46">
        <v>44511</v>
      </c>
      <c r="F113" s="14" t="s">
        <v>160</v>
      </c>
      <c r="G113" s="44"/>
      <c r="H113" s="15"/>
      <c r="I113" s="15"/>
      <c r="J113" s="15">
        <v>67854</v>
      </c>
    </row>
    <row r="114" spans="1:11" x14ac:dyDescent="0.25">
      <c r="A114" s="102"/>
      <c r="B114" s="24" t="s">
        <v>14</v>
      </c>
      <c r="C114" s="16"/>
      <c r="D114" s="27" t="s">
        <v>7</v>
      </c>
      <c r="E114" s="46">
        <v>44511</v>
      </c>
      <c r="F114" s="14"/>
      <c r="G114" s="44"/>
      <c r="H114" s="15">
        <v>46735</v>
      </c>
      <c r="I114" s="15">
        <f t="shared" si="14"/>
        <v>8879.65</v>
      </c>
      <c r="J114" s="15">
        <f t="shared" si="15"/>
        <v>55614.65</v>
      </c>
    </row>
    <row r="115" spans="1:11" ht="30" x14ac:dyDescent="0.25">
      <c r="A115" s="102"/>
      <c r="B115" s="24" t="s">
        <v>16</v>
      </c>
      <c r="C115" s="16">
        <v>2024169</v>
      </c>
      <c r="D115" s="50" t="s">
        <v>177</v>
      </c>
      <c r="E115" s="46">
        <v>44511</v>
      </c>
      <c r="F115" s="14" t="s">
        <v>17</v>
      </c>
      <c r="G115" s="44" t="s">
        <v>107</v>
      </c>
      <c r="H115" s="19">
        <v>1697471</v>
      </c>
      <c r="I115" s="19">
        <f t="shared" si="14"/>
        <v>322519.49</v>
      </c>
      <c r="J115" s="19">
        <f t="shared" si="15"/>
        <v>2019990.49</v>
      </c>
    </row>
    <row r="116" spans="1:11" x14ac:dyDescent="0.25">
      <c r="A116" s="102"/>
      <c r="B116" s="24" t="s">
        <v>19</v>
      </c>
      <c r="C116" s="16"/>
      <c r="D116" s="27" t="s">
        <v>20</v>
      </c>
      <c r="E116" s="46">
        <v>44511</v>
      </c>
      <c r="F116" s="14"/>
      <c r="G116" s="44"/>
      <c r="H116" s="15">
        <v>452065</v>
      </c>
      <c r="I116" s="15">
        <f t="shared" si="14"/>
        <v>85892.35</v>
      </c>
      <c r="J116" s="15">
        <f t="shared" si="15"/>
        <v>537957.35</v>
      </c>
    </row>
    <row r="117" spans="1:11" x14ac:dyDescent="0.25">
      <c r="A117" s="102"/>
      <c r="B117" s="24" t="s">
        <v>21</v>
      </c>
      <c r="C117" s="16">
        <v>2024187</v>
      </c>
      <c r="D117" s="27" t="s">
        <v>178</v>
      </c>
      <c r="E117" s="46">
        <v>44511</v>
      </c>
      <c r="F117" s="14" t="s">
        <v>22</v>
      </c>
      <c r="G117" s="44" t="s">
        <v>108</v>
      </c>
      <c r="H117" s="15">
        <v>837672</v>
      </c>
      <c r="I117" s="15">
        <f t="shared" si="14"/>
        <v>159157.68</v>
      </c>
      <c r="J117" s="15">
        <f t="shared" si="15"/>
        <v>996829.67999999993</v>
      </c>
    </row>
    <row r="118" spans="1:11" x14ac:dyDescent="0.25">
      <c r="A118" s="102"/>
      <c r="B118" s="24" t="s">
        <v>25</v>
      </c>
      <c r="C118" s="16">
        <v>2024222</v>
      </c>
      <c r="D118" s="27" t="s">
        <v>26</v>
      </c>
      <c r="E118" s="46">
        <v>44511</v>
      </c>
      <c r="F118" s="14" t="s">
        <v>27</v>
      </c>
      <c r="G118" s="14" t="s">
        <v>109</v>
      </c>
      <c r="H118" s="15">
        <v>1287934</v>
      </c>
      <c r="I118" s="15">
        <f t="shared" si="14"/>
        <v>244707.46</v>
      </c>
      <c r="J118" s="15">
        <f t="shared" si="15"/>
        <v>1532641.46</v>
      </c>
    </row>
    <row r="119" spans="1:11" ht="30" x14ac:dyDescent="0.25">
      <c r="A119" s="102"/>
      <c r="B119" s="24" t="s">
        <v>33</v>
      </c>
      <c r="C119" s="16">
        <v>2024202</v>
      </c>
      <c r="D119" s="27" t="s">
        <v>180</v>
      </c>
      <c r="E119" s="46">
        <v>44511</v>
      </c>
      <c r="F119" s="14" t="s">
        <v>35</v>
      </c>
      <c r="G119" s="44" t="s">
        <v>110</v>
      </c>
      <c r="H119" s="15">
        <v>777924</v>
      </c>
      <c r="I119" s="15">
        <f>H119*0.19</f>
        <v>147805.56</v>
      </c>
      <c r="J119" s="15">
        <f>H119+I119</f>
        <v>925729.56</v>
      </c>
    </row>
    <row r="120" spans="1:11" ht="30" x14ac:dyDescent="0.25">
      <c r="A120" s="102"/>
      <c r="B120" s="24" t="s">
        <v>101</v>
      </c>
      <c r="C120" s="16">
        <v>2024124</v>
      </c>
      <c r="D120" s="27" t="s">
        <v>44</v>
      </c>
      <c r="E120" s="46">
        <v>44511</v>
      </c>
      <c r="F120" s="14" t="s">
        <v>102</v>
      </c>
      <c r="G120" s="44" t="s">
        <v>111</v>
      </c>
      <c r="H120" s="15">
        <v>675391</v>
      </c>
      <c r="I120" s="15">
        <f>H120*0.19</f>
        <v>128324.29000000001</v>
      </c>
      <c r="J120" s="15">
        <f>H120+I120</f>
        <v>803715.29</v>
      </c>
    </row>
    <row r="121" spans="1:11" ht="30" x14ac:dyDescent="0.25">
      <c r="A121" s="107"/>
      <c r="B121" s="24" t="s">
        <v>37</v>
      </c>
      <c r="C121" s="16">
        <v>2024137</v>
      </c>
      <c r="D121" s="27" t="s">
        <v>38</v>
      </c>
      <c r="E121" s="46">
        <v>44511</v>
      </c>
      <c r="F121" s="14" t="s">
        <v>39</v>
      </c>
      <c r="G121" s="45">
        <v>211814795710</v>
      </c>
      <c r="H121" s="15">
        <v>118569</v>
      </c>
      <c r="I121" s="15">
        <v>22528</v>
      </c>
      <c r="J121" s="15">
        <f>H121+I121</f>
        <v>141097</v>
      </c>
    </row>
    <row r="122" spans="1:11" ht="15.75" thickBot="1" x14ac:dyDescent="0.3">
      <c r="A122" s="103"/>
      <c r="B122" s="25" t="s">
        <v>60</v>
      </c>
      <c r="C122" s="23">
        <v>2024106</v>
      </c>
      <c r="D122" s="29" t="s">
        <v>161</v>
      </c>
      <c r="E122" s="47">
        <v>44511</v>
      </c>
      <c r="F122" s="30"/>
      <c r="G122" s="62"/>
      <c r="H122" s="22"/>
      <c r="I122" s="22"/>
      <c r="J122" s="22">
        <v>568972</v>
      </c>
      <c r="K122" s="39">
        <f>SUM(J108:J122)</f>
        <v>15210625.720000003</v>
      </c>
    </row>
    <row r="123" spans="1:11" ht="30" x14ac:dyDescent="0.25">
      <c r="A123" s="100" t="s">
        <v>112</v>
      </c>
      <c r="B123" s="26" t="s">
        <v>51</v>
      </c>
      <c r="C123" s="10">
        <v>2024160</v>
      </c>
      <c r="D123" s="31" t="s">
        <v>52</v>
      </c>
      <c r="E123" s="56">
        <v>44511</v>
      </c>
      <c r="F123" s="8" t="s">
        <v>53</v>
      </c>
      <c r="G123" s="57" t="s">
        <v>113</v>
      </c>
      <c r="H123" s="9">
        <v>2705296</v>
      </c>
      <c r="I123" s="9">
        <f t="shared" ref="I123:I133" si="16">H123*0.19</f>
        <v>514006.24</v>
      </c>
      <c r="J123" s="9">
        <f t="shared" ref="J123:J133" si="17">H123+I123</f>
        <v>3219302.24</v>
      </c>
    </row>
    <row r="124" spans="1:11" x14ac:dyDescent="0.25">
      <c r="A124" s="102"/>
      <c r="B124" s="13" t="s">
        <v>10</v>
      </c>
      <c r="C124" s="16"/>
      <c r="D124" s="43" t="s">
        <v>11</v>
      </c>
      <c r="E124" s="46">
        <v>44511</v>
      </c>
      <c r="F124" s="14" t="s">
        <v>12</v>
      </c>
      <c r="G124" s="44"/>
      <c r="H124" s="15"/>
      <c r="I124" s="15"/>
      <c r="J124" s="15">
        <v>632255</v>
      </c>
    </row>
    <row r="125" spans="1:11" ht="15.75" thickBot="1" x14ac:dyDescent="0.3">
      <c r="A125" s="102"/>
      <c r="B125" s="13" t="s">
        <v>13</v>
      </c>
      <c r="C125" s="16"/>
      <c r="D125" s="14" t="s">
        <v>160</v>
      </c>
      <c r="E125" s="46">
        <v>44511</v>
      </c>
      <c r="F125" s="14" t="s">
        <v>160</v>
      </c>
      <c r="G125" s="44"/>
      <c r="H125" s="15"/>
      <c r="I125" s="15"/>
      <c r="J125" s="15">
        <v>67854</v>
      </c>
    </row>
    <row r="126" spans="1:11" x14ac:dyDescent="0.25">
      <c r="A126" s="102"/>
      <c r="B126" s="24" t="s">
        <v>6</v>
      </c>
      <c r="C126" s="16">
        <v>2024150</v>
      </c>
      <c r="D126" s="55" t="s">
        <v>173</v>
      </c>
      <c r="E126" s="46">
        <v>44511</v>
      </c>
      <c r="F126" s="14" t="s">
        <v>8</v>
      </c>
      <c r="G126" s="44" t="s">
        <v>114</v>
      </c>
      <c r="H126" s="15">
        <v>2591264</v>
      </c>
      <c r="I126" s="15">
        <f t="shared" si="16"/>
        <v>492340.16000000003</v>
      </c>
      <c r="J126" s="15">
        <f t="shared" si="17"/>
        <v>3083604.16</v>
      </c>
    </row>
    <row r="127" spans="1:11" x14ac:dyDescent="0.25">
      <c r="A127" s="102"/>
      <c r="B127" s="13" t="s">
        <v>10</v>
      </c>
      <c r="C127" s="16"/>
      <c r="D127" s="43" t="s">
        <v>11</v>
      </c>
      <c r="E127" s="46">
        <v>44511</v>
      </c>
      <c r="F127" s="14" t="s">
        <v>12</v>
      </c>
      <c r="G127" s="44"/>
      <c r="H127" s="15"/>
      <c r="I127" s="15"/>
      <c r="J127" s="15">
        <v>632255</v>
      </c>
    </row>
    <row r="128" spans="1:11" x14ac:dyDescent="0.25">
      <c r="A128" s="102"/>
      <c r="B128" s="13" t="s">
        <v>13</v>
      </c>
      <c r="C128" s="16"/>
      <c r="D128" s="14" t="s">
        <v>160</v>
      </c>
      <c r="E128" s="46">
        <v>44511</v>
      </c>
      <c r="F128" s="14" t="s">
        <v>160</v>
      </c>
      <c r="G128" s="44"/>
      <c r="H128" s="15"/>
      <c r="I128" s="15"/>
      <c r="J128" s="15">
        <v>67854</v>
      </c>
    </row>
    <row r="129" spans="1:11" x14ac:dyDescent="0.25">
      <c r="A129" s="102"/>
      <c r="B129" s="24" t="s">
        <v>14</v>
      </c>
      <c r="C129" s="16"/>
      <c r="D129" s="27" t="s">
        <v>7</v>
      </c>
      <c r="E129" s="46">
        <v>44511</v>
      </c>
      <c r="F129" s="14"/>
      <c r="G129" s="44"/>
      <c r="H129" s="15">
        <v>46735</v>
      </c>
      <c r="I129" s="15">
        <f t="shared" si="16"/>
        <v>8879.65</v>
      </c>
      <c r="J129" s="15">
        <f t="shared" si="17"/>
        <v>55614.65</v>
      </c>
    </row>
    <row r="130" spans="1:11" ht="30" x14ac:dyDescent="0.25">
      <c r="A130" s="102"/>
      <c r="B130" s="24" t="s">
        <v>16</v>
      </c>
      <c r="C130" s="16">
        <v>2024170</v>
      </c>
      <c r="D130" s="50" t="s">
        <v>177</v>
      </c>
      <c r="E130" s="46">
        <v>44511</v>
      </c>
      <c r="F130" s="14" t="s">
        <v>17</v>
      </c>
      <c r="G130" s="44" t="s">
        <v>115</v>
      </c>
      <c r="H130" s="19">
        <v>1697471</v>
      </c>
      <c r="I130" s="19">
        <f t="shared" si="16"/>
        <v>322519.49</v>
      </c>
      <c r="J130" s="19">
        <f t="shared" si="17"/>
        <v>2019990.49</v>
      </c>
    </row>
    <row r="131" spans="1:11" x14ac:dyDescent="0.25">
      <c r="A131" s="102"/>
      <c r="B131" s="24" t="s">
        <v>19</v>
      </c>
      <c r="C131" s="16"/>
      <c r="D131" s="27" t="s">
        <v>20</v>
      </c>
      <c r="E131" s="46">
        <v>44511</v>
      </c>
      <c r="F131" s="14"/>
      <c r="G131" s="44"/>
      <c r="H131" s="15">
        <v>452065</v>
      </c>
      <c r="I131" s="15">
        <f t="shared" si="16"/>
        <v>85892.35</v>
      </c>
      <c r="J131" s="15">
        <f t="shared" si="17"/>
        <v>537957.35</v>
      </c>
    </row>
    <row r="132" spans="1:11" x14ac:dyDescent="0.25">
      <c r="A132" s="102"/>
      <c r="B132" s="24" t="s">
        <v>21</v>
      </c>
      <c r="C132" s="16">
        <v>2024188</v>
      </c>
      <c r="D132" s="27" t="s">
        <v>178</v>
      </c>
      <c r="E132" s="46">
        <v>44511</v>
      </c>
      <c r="F132" s="14" t="s">
        <v>22</v>
      </c>
      <c r="G132" s="44" t="s">
        <v>116</v>
      </c>
      <c r="H132" s="15">
        <v>837672</v>
      </c>
      <c r="I132" s="15">
        <f t="shared" si="16"/>
        <v>159157.68</v>
      </c>
      <c r="J132" s="15">
        <f t="shared" si="17"/>
        <v>996829.67999999993</v>
      </c>
    </row>
    <row r="133" spans="1:11" x14ac:dyDescent="0.25">
      <c r="A133" s="102"/>
      <c r="B133" s="24" t="s">
        <v>25</v>
      </c>
      <c r="C133" s="16">
        <v>2024223</v>
      </c>
      <c r="D133" s="27" t="s">
        <v>26</v>
      </c>
      <c r="E133" s="46">
        <v>44511</v>
      </c>
      <c r="F133" s="14" t="s">
        <v>27</v>
      </c>
      <c r="G133" s="14" t="s">
        <v>117</v>
      </c>
      <c r="H133" s="15">
        <v>1287934</v>
      </c>
      <c r="I133" s="15">
        <f t="shared" si="16"/>
        <v>244707.46</v>
      </c>
      <c r="J133" s="15">
        <f t="shared" si="17"/>
        <v>1532641.46</v>
      </c>
    </row>
    <row r="134" spans="1:11" ht="30" x14ac:dyDescent="0.25">
      <c r="A134" s="102"/>
      <c r="B134" s="24" t="s">
        <v>33</v>
      </c>
      <c r="C134" s="16">
        <v>2024203</v>
      </c>
      <c r="D134" s="27" t="s">
        <v>180</v>
      </c>
      <c r="E134" s="46">
        <v>44511</v>
      </c>
      <c r="F134" s="14" t="s">
        <v>35</v>
      </c>
      <c r="G134" s="44" t="s">
        <v>118</v>
      </c>
      <c r="H134" s="15">
        <v>777924</v>
      </c>
      <c r="I134" s="15">
        <f>H134*0.19</f>
        <v>147805.56</v>
      </c>
      <c r="J134" s="15">
        <f>H134+I134</f>
        <v>925729.56</v>
      </c>
    </row>
    <row r="135" spans="1:11" ht="30" x14ac:dyDescent="0.25">
      <c r="A135" s="107"/>
      <c r="B135" s="24" t="s">
        <v>37</v>
      </c>
      <c r="C135" s="16">
        <v>2024138</v>
      </c>
      <c r="D135" s="27" t="s">
        <v>38</v>
      </c>
      <c r="E135" s="46">
        <v>44511</v>
      </c>
      <c r="F135" s="14" t="s">
        <v>39</v>
      </c>
      <c r="G135" s="45">
        <v>211814795712</v>
      </c>
      <c r="H135" s="15">
        <v>118569</v>
      </c>
      <c r="I135" s="15">
        <v>22528</v>
      </c>
      <c r="J135" s="15">
        <f>H135+I135</f>
        <v>141097</v>
      </c>
    </row>
    <row r="136" spans="1:11" ht="30.75" thickBot="1" x14ac:dyDescent="0.3">
      <c r="A136" s="103"/>
      <c r="B136" s="25" t="s">
        <v>119</v>
      </c>
      <c r="C136" s="23">
        <v>2024211</v>
      </c>
      <c r="D136" s="29" t="s">
        <v>120</v>
      </c>
      <c r="E136" s="47">
        <v>44511</v>
      </c>
      <c r="F136" s="21" t="s">
        <v>119</v>
      </c>
      <c r="G136" s="65" t="s">
        <v>121</v>
      </c>
      <c r="H136" s="22">
        <v>210005</v>
      </c>
      <c r="I136" s="22"/>
      <c r="J136" s="22">
        <v>249906</v>
      </c>
      <c r="K136" s="39">
        <f>SUM(J123:J136)</f>
        <v>14162890.590000002</v>
      </c>
    </row>
    <row r="137" spans="1:11" ht="30" x14ac:dyDescent="0.25">
      <c r="A137" s="100" t="s">
        <v>122</v>
      </c>
      <c r="B137" s="26" t="s">
        <v>51</v>
      </c>
      <c r="C137" s="10">
        <v>2024161</v>
      </c>
      <c r="D137" s="31" t="s">
        <v>52</v>
      </c>
      <c r="E137" s="56">
        <v>44511</v>
      </c>
      <c r="F137" s="8" t="s">
        <v>53</v>
      </c>
      <c r="G137" s="57" t="s">
        <v>123</v>
      </c>
      <c r="H137" s="9">
        <v>2705296</v>
      </c>
      <c r="I137" s="9">
        <f t="shared" ref="I137:I147" si="18">H137*0.19</f>
        <v>514006.24</v>
      </c>
      <c r="J137" s="9">
        <f t="shared" ref="J137:J147" si="19">H137+I137</f>
        <v>3219302.24</v>
      </c>
    </row>
    <row r="138" spans="1:11" x14ac:dyDescent="0.25">
      <c r="A138" s="102"/>
      <c r="B138" s="13" t="s">
        <v>10</v>
      </c>
      <c r="C138" s="16"/>
      <c r="D138" s="43" t="s">
        <v>11</v>
      </c>
      <c r="E138" s="46">
        <v>44511</v>
      </c>
      <c r="F138" s="14" t="s">
        <v>12</v>
      </c>
      <c r="G138" s="44"/>
      <c r="H138" s="15"/>
      <c r="I138" s="15"/>
      <c r="J138" s="15">
        <v>632255</v>
      </c>
    </row>
    <row r="139" spans="1:11" ht="15.75" thickBot="1" x14ac:dyDescent="0.3">
      <c r="A139" s="102"/>
      <c r="B139" s="13" t="s">
        <v>13</v>
      </c>
      <c r="C139" s="16"/>
      <c r="D139" s="14" t="s">
        <v>160</v>
      </c>
      <c r="E139" s="46">
        <v>44511</v>
      </c>
      <c r="F139" s="14" t="s">
        <v>160</v>
      </c>
      <c r="G139" s="44"/>
      <c r="H139" s="15"/>
      <c r="I139" s="15"/>
      <c r="J139" s="15">
        <v>67854</v>
      </c>
    </row>
    <row r="140" spans="1:11" x14ac:dyDescent="0.25">
      <c r="A140" s="102"/>
      <c r="B140" s="24" t="s">
        <v>6</v>
      </c>
      <c r="C140" s="16">
        <v>2024151</v>
      </c>
      <c r="D140" s="55" t="s">
        <v>173</v>
      </c>
      <c r="E140" s="46">
        <v>44511</v>
      </c>
      <c r="F140" s="14" t="s">
        <v>8</v>
      </c>
      <c r="G140" s="44" t="s">
        <v>124</v>
      </c>
      <c r="H140" s="15">
        <v>2591264</v>
      </c>
      <c r="I140" s="15">
        <f t="shared" si="18"/>
        <v>492340.16000000003</v>
      </c>
      <c r="J140" s="15">
        <f t="shared" si="19"/>
        <v>3083604.16</v>
      </c>
    </row>
    <row r="141" spans="1:11" x14ac:dyDescent="0.25">
      <c r="A141" s="102"/>
      <c r="B141" s="13" t="s">
        <v>10</v>
      </c>
      <c r="C141" s="16"/>
      <c r="D141" s="43" t="s">
        <v>11</v>
      </c>
      <c r="E141" s="46">
        <v>44511</v>
      </c>
      <c r="F141" s="14" t="s">
        <v>12</v>
      </c>
      <c r="G141" s="44"/>
      <c r="H141" s="15"/>
      <c r="I141" s="15"/>
      <c r="J141" s="15">
        <v>632255</v>
      </c>
    </row>
    <row r="142" spans="1:11" x14ac:dyDescent="0.25">
      <c r="A142" s="102"/>
      <c r="B142" s="13" t="s">
        <v>13</v>
      </c>
      <c r="C142" s="16"/>
      <c r="D142" s="14" t="s">
        <v>160</v>
      </c>
      <c r="E142" s="46">
        <v>44511</v>
      </c>
      <c r="F142" s="14" t="s">
        <v>160</v>
      </c>
      <c r="G142" s="44"/>
      <c r="H142" s="15"/>
      <c r="I142" s="15"/>
      <c r="J142" s="15">
        <v>67854</v>
      </c>
    </row>
    <row r="143" spans="1:11" x14ac:dyDescent="0.25">
      <c r="A143" s="102"/>
      <c r="B143" s="24" t="s">
        <v>14</v>
      </c>
      <c r="C143" s="16"/>
      <c r="D143" s="27" t="s">
        <v>7</v>
      </c>
      <c r="E143" s="46">
        <v>44511</v>
      </c>
      <c r="F143" s="14"/>
      <c r="G143" s="44"/>
      <c r="H143" s="15">
        <v>46735</v>
      </c>
      <c r="I143" s="15">
        <f t="shared" si="18"/>
        <v>8879.65</v>
      </c>
      <c r="J143" s="15">
        <f t="shared" si="19"/>
        <v>55614.65</v>
      </c>
    </row>
    <row r="144" spans="1:11" ht="30" x14ac:dyDescent="0.25">
      <c r="A144" s="102"/>
      <c r="B144" s="24" t="s">
        <v>16</v>
      </c>
      <c r="C144" s="16">
        <v>2024171</v>
      </c>
      <c r="D144" s="50" t="s">
        <v>177</v>
      </c>
      <c r="E144" s="46">
        <v>44511</v>
      </c>
      <c r="F144" s="14" t="s">
        <v>17</v>
      </c>
      <c r="G144" s="44" t="s">
        <v>125</v>
      </c>
      <c r="H144" s="19">
        <v>1697471</v>
      </c>
      <c r="I144" s="19">
        <f t="shared" si="18"/>
        <v>322519.49</v>
      </c>
      <c r="J144" s="19">
        <f t="shared" si="19"/>
        <v>2019990.49</v>
      </c>
    </row>
    <row r="145" spans="1:11" x14ac:dyDescent="0.25">
      <c r="A145" s="102"/>
      <c r="B145" s="24" t="s">
        <v>19</v>
      </c>
      <c r="C145" s="16"/>
      <c r="D145" s="27" t="s">
        <v>20</v>
      </c>
      <c r="E145" s="46">
        <v>44511</v>
      </c>
      <c r="F145" s="14"/>
      <c r="G145" s="44"/>
      <c r="H145" s="15">
        <v>452065</v>
      </c>
      <c r="I145" s="15">
        <f t="shared" si="18"/>
        <v>85892.35</v>
      </c>
      <c r="J145" s="15">
        <f t="shared" si="19"/>
        <v>537957.35</v>
      </c>
    </row>
    <row r="146" spans="1:11" x14ac:dyDescent="0.25">
      <c r="A146" s="102"/>
      <c r="B146" s="24" t="s">
        <v>21</v>
      </c>
      <c r="C146" s="16">
        <v>2024189</v>
      </c>
      <c r="D146" s="27" t="s">
        <v>178</v>
      </c>
      <c r="E146" s="46">
        <v>44511</v>
      </c>
      <c r="F146" s="14" t="s">
        <v>22</v>
      </c>
      <c r="G146" s="44" t="s">
        <v>126</v>
      </c>
      <c r="H146" s="15">
        <v>837672</v>
      </c>
      <c r="I146" s="15">
        <f t="shared" si="18"/>
        <v>159157.68</v>
      </c>
      <c r="J146" s="15">
        <f t="shared" si="19"/>
        <v>996829.67999999993</v>
      </c>
    </row>
    <row r="147" spans="1:11" x14ac:dyDescent="0.25">
      <c r="A147" s="102"/>
      <c r="B147" s="24" t="s">
        <v>25</v>
      </c>
      <c r="C147" s="16">
        <v>2024224</v>
      </c>
      <c r="D147" s="27" t="s">
        <v>26</v>
      </c>
      <c r="E147" s="46">
        <v>44511</v>
      </c>
      <c r="F147" s="14" t="s">
        <v>27</v>
      </c>
      <c r="G147" s="14" t="s">
        <v>127</v>
      </c>
      <c r="H147" s="15">
        <v>1287934</v>
      </c>
      <c r="I147" s="15">
        <f t="shared" si="18"/>
        <v>244707.46</v>
      </c>
      <c r="J147" s="15">
        <f t="shared" si="19"/>
        <v>1532641.46</v>
      </c>
    </row>
    <row r="148" spans="1:11" ht="30" x14ac:dyDescent="0.25">
      <c r="A148" s="102"/>
      <c r="B148" s="24" t="s">
        <v>33</v>
      </c>
      <c r="C148" s="16">
        <v>2024204</v>
      </c>
      <c r="D148" s="27" t="s">
        <v>180</v>
      </c>
      <c r="E148" s="46">
        <v>44511</v>
      </c>
      <c r="F148" s="14" t="s">
        <v>35</v>
      </c>
      <c r="G148" s="44" t="s">
        <v>128</v>
      </c>
      <c r="H148" s="15">
        <v>777924</v>
      </c>
      <c r="I148" s="15">
        <f>H148*0.19</f>
        <v>147805.56</v>
      </c>
      <c r="J148" s="15">
        <f>H148+I148</f>
        <v>925729.56</v>
      </c>
    </row>
    <row r="149" spans="1:11" ht="30" x14ac:dyDescent="0.25">
      <c r="A149" s="102"/>
      <c r="B149" s="24" t="s">
        <v>101</v>
      </c>
      <c r="C149" s="16">
        <v>2024125</v>
      </c>
      <c r="D149" s="27" t="s">
        <v>44</v>
      </c>
      <c r="E149" s="46">
        <v>44511</v>
      </c>
      <c r="F149" s="14" t="s">
        <v>102</v>
      </c>
      <c r="G149" s="44" t="s">
        <v>129</v>
      </c>
      <c r="H149" s="15">
        <v>675391</v>
      </c>
      <c r="I149" s="15">
        <f>H149*0.19</f>
        <v>128324.29000000001</v>
      </c>
      <c r="J149" s="15">
        <f>H149+I149</f>
        <v>803715.29</v>
      </c>
    </row>
    <row r="150" spans="1:11" ht="30" x14ac:dyDescent="0.25">
      <c r="A150" s="107"/>
      <c r="B150" s="24" t="s">
        <v>37</v>
      </c>
      <c r="C150" s="16">
        <v>2024139</v>
      </c>
      <c r="D150" s="27" t="s">
        <v>38</v>
      </c>
      <c r="E150" s="46">
        <v>44511</v>
      </c>
      <c r="F150" s="14" t="s">
        <v>39</v>
      </c>
      <c r="G150" s="45">
        <v>211814795714</v>
      </c>
      <c r="H150" s="15">
        <v>118569</v>
      </c>
      <c r="I150" s="15">
        <v>22528</v>
      </c>
      <c r="J150" s="15">
        <f>H150+I150</f>
        <v>141097</v>
      </c>
    </row>
    <row r="151" spans="1:11" ht="15.75" thickBot="1" x14ac:dyDescent="0.3">
      <c r="A151" s="103"/>
      <c r="B151" s="34" t="s">
        <v>60</v>
      </c>
      <c r="C151" s="23">
        <v>2024107</v>
      </c>
      <c r="D151" s="29" t="s">
        <v>161</v>
      </c>
      <c r="E151" s="47">
        <v>44511</v>
      </c>
      <c r="F151" s="35"/>
      <c r="G151" s="66"/>
      <c r="H151" s="22"/>
      <c r="I151" s="22"/>
      <c r="J151" s="22">
        <v>568972</v>
      </c>
      <c r="K151" s="39">
        <f>SUM(J137:J151)</f>
        <v>15285671.880000003</v>
      </c>
    </row>
    <row r="152" spans="1:11" ht="45" x14ac:dyDescent="0.25">
      <c r="A152" s="100" t="s">
        <v>130</v>
      </c>
      <c r="B152" s="26" t="s">
        <v>76</v>
      </c>
      <c r="C152" s="10">
        <v>2024269</v>
      </c>
      <c r="D152" s="31" t="s">
        <v>77</v>
      </c>
      <c r="E152" s="56">
        <v>44511</v>
      </c>
      <c r="F152" s="8" t="s">
        <v>78</v>
      </c>
      <c r="G152" s="57" t="s">
        <v>131</v>
      </c>
      <c r="H152" s="9">
        <v>2642232</v>
      </c>
      <c r="I152" s="9">
        <f t="shared" ref="I152:I158" si="20">H152*0.19</f>
        <v>502024.08</v>
      </c>
      <c r="J152" s="37">
        <f t="shared" ref="J152:J195" si="21">H152+I152</f>
        <v>3144256.08</v>
      </c>
    </row>
    <row r="153" spans="1:11" x14ac:dyDescent="0.25">
      <c r="A153" s="101"/>
      <c r="B153" s="13" t="s">
        <v>10</v>
      </c>
      <c r="C153" s="16"/>
      <c r="D153" s="43" t="s">
        <v>11</v>
      </c>
      <c r="E153" s="46">
        <v>44511</v>
      </c>
      <c r="F153" s="14" t="s">
        <v>12</v>
      </c>
      <c r="G153" s="44"/>
      <c r="H153" s="15"/>
      <c r="I153" s="15"/>
      <c r="J153" s="15">
        <v>632255</v>
      </c>
    </row>
    <row r="154" spans="1:11" x14ac:dyDescent="0.25">
      <c r="A154" s="101"/>
      <c r="B154" s="13" t="s">
        <v>13</v>
      </c>
      <c r="C154" s="16"/>
      <c r="D154" s="14" t="s">
        <v>160</v>
      </c>
      <c r="E154" s="46">
        <v>44511</v>
      </c>
      <c r="F154" s="14" t="s">
        <v>160</v>
      </c>
      <c r="G154" s="44"/>
      <c r="H154" s="15"/>
      <c r="I154" s="15"/>
      <c r="J154" s="15">
        <v>67854</v>
      </c>
    </row>
    <row r="155" spans="1:11" ht="30" x14ac:dyDescent="0.25">
      <c r="A155" s="102"/>
      <c r="B155" s="24" t="s">
        <v>16</v>
      </c>
      <c r="C155" s="16">
        <v>2024172</v>
      </c>
      <c r="D155" s="50" t="s">
        <v>177</v>
      </c>
      <c r="E155" s="46">
        <v>44511</v>
      </c>
      <c r="F155" s="14" t="s">
        <v>17</v>
      </c>
      <c r="G155" s="44" t="s">
        <v>132</v>
      </c>
      <c r="H155" s="19">
        <v>1697471</v>
      </c>
      <c r="I155" s="19">
        <f t="shared" si="20"/>
        <v>322519.49</v>
      </c>
      <c r="J155" s="19">
        <f t="shared" si="21"/>
        <v>2019990.49</v>
      </c>
    </row>
    <row r="156" spans="1:11" x14ac:dyDescent="0.25">
      <c r="A156" s="102"/>
      <c r="B156" s="24" t="s">
        <v>19</v>
      </c>
      <c r="C156" s="16"/>
      <c r="D156" s="27" t="s">
        <v>20</v>
      </c>
      <c r="E156" s="46">
        <v>44511</v>
      </c>
      <c r="F156" s="14"/>
      <c r="G156" s="44"/>
      <c r="H156" s="15">
        <v>452065</v>
      </c>
      <c r="I156" s="15">
        <f t="shared" si="20"/>
        <v>85892.35</v>
      </c>
      <c r="J156" s="15">
        <f t="shared" si="21"/>
        <v>537957.35</v>
      </c>
    </row>
    <row r="157" spans="1:11" x14ac:dyDescent="0.25">
      <c r="A157" s="102"/>
      <c r="B157" s="24" t="s">
        <v>21</v>
      </c>
      <c r="C157" s="16">
        <v>2024190</v>
      </c>
      <c r="D157" s="27" t="s">
        <v>178</v>
      </c>
      <c r="E157" s="46">
        <v>44511</v>
      </c>
      <c r="F157" s="14" t="s">
        <v>22</v>
      </c>
      <c r="G157" s="44" t="s">
        <v>133</v>
      </c>
      <c r="H157" s="15">
        <v>837672</v>
      </c>
      <c r="I157" s="15">
        <f t="shared" si="20"/>
        <v>159157.68</v>
      </c>
      <c r="J157" s="15">
        <f t="shared" si="21"/>
        <v>996829.67999999993</v>
      </c>
    </row>
    <row r="158" spans="1:11" x14ac:dyDescent="0.25">
      <c r="A158" s="102"/>
      <c r="B158" s="24" t="s">
        <v>25</v>
      </c>
      <c r="C158" s="16">
        <v>2024225</v>
      </c>
      <c r="D158" s="27" t="s">
        <v>26</v>
      </c>
      <c r="E158" s="46">
        <v>44511</v>
      </c>
      <c r="F158" s="14" t="s">
        <v>27</v>
      </c>
      <c r="G158" s="14" t="s">
        <v>134</v>
      </c>
      <c r="H158" s="15">
        <v>1287934</v>
      </c>
      <c r="I158" s="15">
        <f t="shared" si="20"/>
        <v>244707.46</v>
      </c>
      <c r="J158" s="15">
        <f t="shared" si="21"/>
        <v>1532641.46</v>
      </c>
    </row>
    <row r="159" spans="1:11" ht="30.75" thickBot="1" x14ac:dyDescent="0.3">
      <c r="A159" s="103"/>
      <c r="B159" s="25" t="s">
        <v>37</v>
      </c>
      <c r="C159" s="23">
        <v>2024140</v>
      </c>
      <c r="D159" s="29" t="s">
        <v>38</v>
      </c>
      <c r="E159" s="47">
        <v>44511</v>
      </c>
      <c r="F159" s="21" t="s">
        <v>39</v>
      </c>
      <c r="G159" s="64">
        <v>2118147957113</v>
      </c>
      <c r="H159" s="22">
        <v>118569</v>
      </c>
      <c r="I159" s="22">
        <v>22528</v>
      </c>
      <c r="J159" s="22">
        <f t="shared" si="21"/>
        <v>141097</v>
      </c>
      <c r="K159" s="39">
        <f>SUM(J152:J159)</f>
        <v>9072881.0599999987</v>
      </c>
    </row>
    <row r="160" spans="1:11" x14ac:dyDescent="0.25">
      <c r="A160" s="100" t="s">
        <v>135</v>
      </c>
      <c r="B160" s="59" t="s">
        <v>6</v>
      </c>
      <c r="C160" s="42">
        <v>2024152</v>
      </c>
      <c r="D160" s="55" t="s">
        <v>173</v>
      </c>
      <c r="E160" s="53">
        <v>44511</v>
      </c>
      <c r="F160" s="11" t="s">
        <v>8</v>
      </c>
      <c r="G160" s="54" t="s">
        <v>136</v>
      </c>
      <c r="H160" s="12">
        <v>2591264</v>
      </c>
      <c r="I160" s="12">
        <f t="shared" ref="I160:I195" si="22">H160*0.19</f>
        <v>492340.16000000003</v>
      </c>
      <c r="J160" s="12">
        <f t="shared" si="21"/>
        <v>3083604.16</v>
      </c>
    </row>
    <row r="161" spans="1:11" x14ac:dyDescent="0.25">
      <c r="A161" s="102"/>
      <c r="B161" s="43" t="s">
        <v>10</v>
      </c>
      <c r="C161" s="40"/>
      <c r="D161" s="43" t="s">
        <v>11</v>
      </c>
      <c r="E161" s="46">
        <v>44511</v>
      </c>
      <c r="F161" s="14" t="s">
        <v>12</v>
      </c>
      <c r="G161" s="44"/>
      <c r="H161" s="15"/>
      <c r="I161" s="15"/>
      <c r="J161" s="15">
        <v>632255</v>
      </c>
    </row>
    <row r="162" spans="1:11" x14ac:dyDescent="0.25">
      <c r="A162" s="102"/>
      <c r="B162" s="43" t="s">
        <v>13</v>
      </c>
      <c r="C162" s="40"/>
      <c r="D162" s="14" t="s">
        <v>160</v>
      </c>
      <c r="E162" s="46">
        <v>44511</v>
      </c>
      <c r="F162" s="14" t="s">
        <v>160</v>
      </c>
      <c r="G162" s="44"/>
      <c r="H162" s="15"/>
      <c r="I162" s="15"/>
      <c r="J162" s="15">
        <v>67854</v>
      </c>
    </row>
    <row r="163" spans="1:11" x14ac:dyDescent="0.25">
      <c r="A163" s="102"/>
      <c r="B163" s="27" t="s">
        <v>14</v>
      </c>
      <c r="C163" s="40"/>
      <c r="D163" s="27" t="s">
        <v>7</v>
      </c>
      <c r="E163" s="46">
        <v>44511</v>
      </c>
      <c r="F163" s="14"/>
      <c r="G163" s="44"/>
      <c r="H163" s="15">
        <v>46735</v>
      </c>
      <c r="I163" s="15">
        <f t="shared" si="22"/>
        <v>8879.65</v>
      </c>
      <c r="J163" s="15">
        <f t="shared" si="21"/>
        <v>55614.65</v>
      </c>
    </row>
    <row r="164" spans="1:11" ht="30" x14ac:dyDescent="0.25">
      <c r="A164" s="102"/>
      <c r="B164" s="27" t="s">
        <v>16</v>
      </c>
      <c r="C164" s="40">
        <v>2024173</v>
      </c>
      <c r="D164" s="50" t="s">
        <v>177</v>
      </c>
      <c r="E164" s="46">
        <v>44511</v>
      </c>
      <c r="F164" s="14" t="s">
        <v>17</v>
      </c>
      <c r="G164" s="44" t="s">
        <v>137</v>
      </c>
      <c r="H164" s="19">
        <v>1697471</v>
      </c>
      <c r="I164" s="19">
        <f t="shared" si="22"/>
        <v>322519.49</v>
      </c>
      <c r="J164" s="19">
        <f t="shared" si="21"/>
        <v>2019990.49</v>
      </c>
    </row>
    <row r="165" spans="1:11" x14ac:dyDescent="0.25">
      <c r="A165" s="102"/>
      <c r="B165" s="27" t="s">
        <v>19</v>
      </c>
      <c r="C165" s="40"/>
      <c r="D165" s="27" t="s">
        <v>20</v>
      </c>
      <c r="E165" s="46">
        <v>44511</v>
      </c>
      <c r="F165" s="14"/>
      <c r="G165" s="44"/>
      <c r="H165" s="15">
        <v>452065</v>
      </c>
      <c r="I165" s="15">
        <f t="shared" si="22"/>
        <v>85892.35</v>
      </c>
      <c r="J165" s="15">
        <f t="shared" si="21"/>
        <v>537957.35</v>
      </c>
    </row>
    <row r="166" spans="1:11" x14ac:dyDescent="0.25">
      <c r="A166" s="102"/>
      <c r="B166" s="27" t="s">
        <v>21</v>
      </c>
      <c r="C166" s="40">
        <v>2024191</v>
      </c>
      <c r="D166" s="27" t="s">
        <v>178</v>
      </c>
      <c r="E166" s="46">
        <v>44511</v>
      </c>
      <c r="F166" s="14" t="s">
        <v>22</v>
      </c>
      <c r="G166" s="44" t="s">
        <v>138</v>
      </c>
      <c r="H166" s="15">
        <v>837672</v>
      </c>
      <c r="I166" s="15">
        <f t="shared" si="22"/>
        <v>159157.68</v>
      </c>
      <c r="J166" s="15">
        <f t="shared" si="21"/>
        <v>996829.67999999993</v>
      </c>
    </row>
    <row r="167" spans="1:11" x14ac:dyDescent="0.25">
      <c r="A167" s="102"/>
      <c r="B167" s="27" t="s">
        <v>25</v>
      </c>
      <c r="C167" s="40">
        <v>2024226</v>
      </c>
      <c r="D167" s="27" t="s">
        <v>26</v>
      </c>
      <c r="E167" s="46">
        <v>44511</v>
      </c>
      <c r="F167" s="14" t="s">
        <v>27</v>
      </c>
      <c r="G167" s="14" t="s">
        <v>139</v>
      </c>
      <c r="H167" s="15">
        <v>1287934</v>
      </c>
      <c r="I167" s="15">
        <f t="shared" si="22"/>
        <v>244707.46</v>
      </c>
      <c r="J167" s="15">
        <f t="shared" si="21"/>
        <v>1532641.46</v>
      </c>
    </row>
    <row r="168" spans="1:11" ht="30" x14ac:dyDescent="0.25">
      <c r="A168" s="102"/>
      <c r="B168" s="27" t="s">
        <v>33</v>
      </c>
      <c r="C168" s="40">
        <v>2024205</v>
      </c>
      <c r="D168" s="27" t="s">
        <v>180</v>
      </c>
      <c r="E168" s="46">
        <v>44511</v>
      </c>
      <c r="F168" s="14" t="s">
        <v>35</v>
      </c>
      <c r="G168" s="44" t="s">
        <v>140</v>
      </c>
      <c r="H168" s="15">
        <v>777924</v>
      </c>
      <c r="I168" s="15">
        <f t="shared" si="22"/>
        <v>147805.56</v>
      </c>
      <c r="J168" s="15">
        <f t="shared" si="21"/>
        <v>925729.56</v>
      </c>
    </row>
    <row r="169" spans="1:11" ht="30.75" thickBot="1" x14ac:dyDescent="0.3">
      <c r="A169" s="103"/>
      <c r="B169" s="67" t="s">
        <v>101</v>
      </c>
      <c r="C169" s="71">
        <v>2024126</v>
      </c>
      <c r="D169" s="67" t="s">
        <v>44</v>
      </c>
      <c r="E169" s="48">
        <v>44511</v>
      </c>
      <c r="F169" s="68" t="s">
        <v>102</v>
      </c>
      <c r="G169" s="69" t="s">
        <v>141</v>
      </c>
      <c r="H169" s="70">
        <v>675391</v>
      </c>
      <c r="I169" s="70">
        <f t="shared" si="22"/>
        <v>128324.29000000001</v>
      </c>
      <c r="J169" s="70">
        <f t="shared" si="21"/>
        <v>803715.29</v>
      </c>
      <c r="K169" s="39">
        <f>SUM(J160:J169)</f>
        <v>10656191.640000001</v>
      </c>
    </row>
    <row r="170" spans="1:11" x14ac:dyDescent="0.25">
      <c r="A170" s="100" t="s">
        <v>142</v>
      </c>
      <c r="B170" s="26" t="s">
        <v>6</v>
      </c>
      <c r="C170" s="10">
        <v>2024153</v>
      </c>
      <c r="D170" s="55" t="s">
        <v>173</v>
      </c>
      <c r="E170" s="56">
        <v>44511</v>
      </c>
      <c r="F170" s="8" t="s">
        <v>8</v>
      </c>
      <c r="G170" s="57" t="s">
        <v>143</v>
      </c>
      <c r="H170" s="9">
        <v>2591264</v>
      </c>
      <c r="I170" s="9">
        <f t="shared" si="22"/>
        <v>492340.16000000003</v>
      </c>
      <c r="J170" s="9">
        <f t="shared" si="21"/>
        <v>3083604.16</v>
      </c>
    </row>
    <row r="171" spans="1:11" x14ac:dyDescent="0.25">
      <c r="A171" s="102"/>
      <c r="B171" s="13" t="s">
        <v>10</v>
      </c>
      <c r="C171" s="16"/>
      <c r="D171" s="43" t="s">
        <v>11</v>
      </c>
      <c r="E171" s="46">
        <v>44511</v>
      </c>
      <c r="F171" s="14" t="s">
        <v>12</v>
      </c>
      <c r="G171" s="44"/>
      <c r="H171" s="15"/>
      <c r="I171" s="15"/>
      <c r="J171" s="15">
        <v>632255</v>
      </c>
    </row>
    <row r="172" spans="1:11" x14ac:dyDescent="0.25">
      <c r="A172" s="102"/>
      <c r="B172" s="13" t="s">
        <v>13</v>
      </c>
      <c r="C172" s="16"/>
      <c r="D172" s="14" t="s">
        <v>160</v>
      </c>
      <c r="E172" s="46">
        <v>44511</v>
      </c>
      <c r="F172" s="14" t="s">
        <v>160</v>
      </c>
      <c r="G172" s="44"/>
      <c r="H172" s="15"/>
      <c r="I172" s="15"/>
      <c r="J172" s="15">
        <v>67854</v>
      </c>
    </row>
    <row r="173" spans="1:11" x14ac:dyDescent="0.25">
      <c r="A173" s="102"/>
      <c r="B173" s="24" t="s">
        <v>14</v>
      </c>
      <c r="C173" s="16"/>
      <c r="D173" s="27" t="s">
        <v>7</v>
      </c>
      <c r="E173" s="46">
        <v>44511</v>
      </c>
      <c r="F173" s="14"/>
      <c r="G173" s="44"/>
      <c r="H173" s="15">
        <v>46735</v>
      </c>
      <c r="I173" s="15">
        <f t="shared" si="22"/>
        <v>8879.65</v>
      </c>
      <c r="J173" s="15">
        <f t="shared" si="21"/>
        <v>55614.65</v>
      </c>
    </row>
    <row r="174" spans="1:11" ht="30" x14ac:dyDescent="0.25">
      <c r="A174" s="102"/>
      <c r="B174" s="24" t="s">
        <v>16</v>
      </c>
      <c r="C174" s="16">
        <v>2024174</v>
      </c>
      <c r="D174" s="50" t="s">
        <v>177</v>
      </c>
      <c r="E174" s="46">
        <v>44511</v>
      </c>
      <c r="F174" s="14" t="s">
        <v>17</v>
      </c>
      <c r="G174" s="44" t="s">
        <v>144</v>
      </c>
      <c r="H174" s="19">
        <v>1697471</v>
      </c>
      <c r="I174" s="19">
        <f t="shared" si="22"/>
        <v>322519.49</v>
      </c>
      <c r="J174" s="19">
        <f t="shared" si="21"/>
        <v>2019990.49</v>
      </c>
    </row>
    <row r="175" spans="1:11" x14ac:dyDescent="0.25">
      <c r="A175" s="102"/>
      <c r="B175" s="24" t="s">
        <v>19</v>
      </c>
      <c r="C175" s="16"/>
      <c r="D175" s="27" t="s">
        <v>20</v>
      </c>
      <c r="E175" s="46">
        <v>44511</v>
      </c>
      <c r="F175" s="14"/>
      <c r="G175" s="44"/>
      <c r="H175" s="15">
        <v>452065</v>
      </c>
      <c r="I175" s="15">
        <f t="shared" si="22"/>
        <v>85892.35</v>
      </c>
      <c r="J175" s="15">
        <f t="shared" si="21"/>
        <v>537957.35</v>
      </c>
    </row>
    <row r="176" spans="1:11" x14ac:dyDescent="0.25">
      <c r="A176" s="102"/>
      <c r="B176" s="24" t="s">
        <v>21</v>
      </c>
      <c r="C176" s="16">
        <v>2024192</v>
      </c>
      <c r="D176" s="27" t="s">
        <v>178</v>
      </c>
      <c r="E176" s="46">
        <v>44511</v>
      </c>
      <c r="F176" s="14" t="s">
        <v>22</v>
      </c>
      <c r="G176" s="44" t="s">
        <v>145</v>
      </c>
      <c r="H176" s="15">
        <v>837672</v>
      </c>
      <c r="I176" s="15">
        <f t="shared" si="22"/>
        <v>159157.68</v>
      </c>
      <c r="J176" s="15">
        <f t="shared" si="21"/>
        <v>996829.67999999993</v>
      </c>
    </row>
    <row r="177" spans="1:11" ht="30.75" thickBot="1" x14ac:dyDescent="0.3">
      <c r="A177" s="103"/>
      <c r="B177" s="25" t="s">
        <v>33</v>
      </c>
      <c r="C177" s="23">
        <v>2024206</v>
      </c>
      <c r="D177" s="29" t="s">
        <v>180</v>
      </c>
      <c r="E177" s="47">
        <v>44511</v>
      </c>
      <c r="F177" s="21" t="s">
        <v>35</v>
      </c>
      <c r="G177" s="61" t="s">
        <v>146</v>
      </c>
      <c r="H177" s="22">
        <v>777924</v>
      </c>
      <c r="I177" s="22">
        <f t="shared" si="22"/>
        <v>147805.56</v>
      </c>
      <c r="J177" s="22">
        <f t="shared" si="21"/>
        <v>925729.56</v>
      </c>
      <c r="K177" s="39">
        <f>SUM(J170:J177)</f>
        <v>8319834.8899999987</v>
      </c>
    </row>
    <row r="178" spans="1:11" x14ac:dyDescent="0.25">
      <c r="A178" s="104" t="s">
        <v>147</v>
      </c>
      <c r="B178" s="26" t="s">
        <v>6</v>
      </c>
      <c r="C178" s="10">
        <v>2024154</v>
      </c>
      <c r="D178" s="55" t="s">
        <v>173</v>
      </c>
      <c r="E178" s="56">
        <v>44511</v>
      </c>
      <c r="F178" s="8" t="s">
        <v>8</v>
      </c>
      <c r="G178" s="57" t="s">
        <v>148</v>
      </c>
      <c r="H178" s="9">
        <v>2591264</v>
      </c>
      <c r="I178" s="9">
        <f t="shared" si="22"/>
        <v>492340.16000000003</v>
      </c>
      <c r="J178" s="9">
        <f t="shared" si="21"/>
        <v>3083604.16</v>
      </c>
    </row>
    <row r="179" spans="1:11" x14ac:dyDescent="0.25">
      <c r="A179" s="105"/>
      <c r="B179" s="13" t="s">
        <v>10</v>
      </c>
      <c r="C179" s="16"/>
      <c r="D179" s="43" t="s">
        <v>11</v>
      </c>
      <c r="E179" s="46">
        <v>44511</v>
      </c>
      <c r="F179" s="14" t="s">
        <v>12</v>
      </c>
      <c r="G179" s="44"/>
      <c r="H179" s="15"/>
      <c r="I179" s="15"/>
      <c r="J179" s="15">
        <v>632255</v>
      </c>
    </row>
    <row r="180" spans="1:11" x14ac:dyDescent="0.25">
      <c r="A180" s="105"/>
      <c r="B180" s="13" t="s">
        <v>13</v>
      </c>
      <c r="C180" s="16"/>
      <c r="D180" s="14" t="s">
        <v>160</v>
      </c>
      <c r="E180" s="46">
        <v>44511</v>
      </c>
      <c r="F180" s="14" t="s">
        <v>160</v>
      </c>
      <c r="G180" s="44"/>
      <c r="H180" s="15"/>
      <c r="I180" s="15"/>
      <c r="J180" s="15">
        <v>67854</v>
      </c>
    </row>
    <row r="181" spans="1:11" x14ac:dyDescent="0.25">
      <c r="A181" s="105"/>
      <c r="B181" s="24" t="s">
        <v>14</v>
      </c>
      <c r="C181" s="16"/>
      <c r="D181" s="27" t="s">
        <v>7</v>
      </c>
      <c r="E181" s="46">
        <v>44511</v>
      </c>
      <c r="F181" s="14"/>
      <c r="G181" s="44"/>
      <c r="H181" s="15">
        <v>46735</v>
      </c>
      <c r="I181" s="15">
        <f t="shared" si="22"/>
        <v>8879.65</v>
      </c>
      <c r="J181" s="15">
        <f t="shared" si="21"/>
        <v>55614.65</v>
      </c>
    </row>
    <row r="182" spans="1:11" ht="30" x14ac:dyDescent="0.25">
      <c r="A182" s="105"/>
      <c r="B182" s="24" t="s">
        <v>16</v>
      </c>
      <c r="C182" s="16">
        <v>2024175</v>
      </c>
      <c r="D182" s="50" t="s">
        <v>177</v>
      </c>
      <c r="E182" s="46">
        <v>44511</v>
      </c>
      <c r="F182" s="14" t="s">
        <v>17</v>
      </c>
      <c r="G182" s="44" t="s">
        <v>149</v>
      </c>
      <c r="H182" s="19">
        <v>1697471</v>
      </c>
      <c r="I182" s="19">
        <f t="shared" si="22"/>
        <v>322519.49</v>
      </c>
      <c r="J182" s="19">
        <f t="shared" si="21"/>
        <v>2019990.49</v>
      </c>
    </row>
    <row r="183" spans="1:11" x14ac:dyDescent="0.25">
      <c r="A183" s="105"/>
      <c r="B183" s="24" t="s">
        <v>19</v>
      </c>
      <c r="C183" s="16"/>
      <c r="D183" s="27" t="s">
        <v>20</v>
      </c>
      <c r="E183" s="46">
        <v>44511</v>
      </c>
      <c r="F183" s="14"/>
      <c r="G183" s="44"/>
      <c r="H183" s="15">
        <v>452065</v>
      </c>
      <c r="I183" s="15">
        <f t="shared" si="22"/>
        <v>85892.35</v>
      </c>
      <c r="J183" s="15">
        <f t="shared" si="21"/>
        <v>537957.35</v>
      </c>
    </row>
    <row r="184" spans="1:11" x14ac:dyDescent="0.25">
      <c r="A184" s="105"/>
      <c r="B184" s="24" t="s">
        <v>21</v>
      </c>
      <c r="C184" s="16">
        <v>2024193</v>
      </c>
      <c r="D184" s="27" t="s">
        <v>178</v>
      </c>
      <c r="E184" s="46">
        <v>44511</v>
      </c>
      <c r="F184" s="14" t="s">
        <v>22</v>
      </c>
      <c r="G184" s="44" t="s">
        <v>150</v>
      </c>
      <c r="H184" s="15">
        <v>837672</v>
      </c>
      <c r="I184" s="15">
        <f t="shared" si="22"/>
        <v>159157.68</v>
      </c>
      <c r="J184" s="15">
        <f t="shared" si="21"/>
        <v>996829.67999999993</v>
      </c>
    </row>
    <row r="185" spans="1:11" x14ac:dyDescent="0.25">
      <c r="A185" s="105"/>
      <c r="B185" s="24" t="s">
        <v>25</v>
      </c>
      <c r="C185" s="16">
        <v>2024227</v>
      </c>
      <c r="D185" s="27" t="s">
        <v>26</v>
      </c>
      <c r="E185" s="46">
        <v>44511</v>
      </c>
      <c r="F185" s="14" t="s">
        <v>27</v>
      </c>
      <c r="G185" s="14" t="s">
        <v>151</v>
      </c>
      <c r="H185" s="15">
        <v>1287934</v>
      </c>
      <c r="I185" s="15">
        <f t="shared" si="22"/>
        <v>244707.46</v>
      </c>
      <c r="J185" s="15">
        <f t="shared" si="21"/>
        <v>1532641.46</v>
      </c>
    </row>
    <row r="186" spans="1:11" ht="30" x14ac:dyDescent="0.25">
      <c r="A186" s="105"/>
      <c r="B186" s="24" t="s">
        <v>33</v>
      </c>
      <c r="C186" s="16">
        <v>2024207</v>
      </c>
      <c r="D186" s="27" t="s">
        <v>180</v>
      </c>
      <c r="E186" s="46">
        <v>44511</v>
      </c>
      <c r="F186" s="14" t="s">
        <v>35</v>
      </c>
      <c r="G186" s="44" t="s">
        <v>152</v>
      </c>
      <c r="H186" s="15">
        <v>777924</v>
      </c>
      <c r="I186" s="15">
        <f t="shared" si="22"/>
        <v>147805.56</v>
      </c>
      <c r="J186" s="15">
        <f t="shared" si="21"/>
        <v>925729.56</v>
      </c>
    </row>
    <row r="187" spans="1:11" ht="30.75" thickBot="1" x14ac:dyDescent="0.3">
      <c r="A187" s="106"/>
      <c r="B187" s="25" t="s">
        <v>101</v>
      </c>
      <c r="C187" s="23">
        <v>2024127</v>
      </c>
      <c r="D187" s="36" t="s">
        <v>44</v>
      </c>
      <c r="E187" s="47">
        <v>44511</v>
      </c>
      <c r="F187" s="21" t="s">
        <v>102</v>
      </c>
      <c r="G187" s="61" t="s">
        <v>153</v>
      </c>
      <c r="H187" s="22">
        <v>675391</v>
      </c>
      <c r="I187" s="22">
        <f t="shared" si="22"/>
        <v>128324.29000000001</v>
      </c>
      <c r="J187" s="22">
        <f t="shared" si="21"/>
        <v>803715.29</v>
      </c>
      <c r="K187" s="39">
        <f>SUM(J178:J187)</f>
        <v>10656191.640000001</v>
      </c>
    </row>
    <row r="188" spans="1:11" x14ac:dyDescent="0.25">
      <c r="A188" s="104" t="s">
        <v>154</v>
      </c>
      <c r="B188" s="26" t="s">
        <v>6</v>
      </c>
      <c r="C188" s="10">
        <v>2024155</v>
      </c>
      <c r="D188" s="55" t="s">
        <v>173</v>
      </c>
      <c r="E188" s="56">
        <v>44511</v>
      </c>
      <c r="F188" s="8" t="s">
        <v>8</v>
      </c>
      <c r="G188" s="57" t="s">
        <v>155</v>
      </c>
      <c r="H188" s="9">
        <v>2591264</v>
      </c>
      <c r="I188" s="9">
        <f t="shared" si="22"/>
        <v>492340.16000000003</v>
      </c>
      <c r="J188" s="9">
        <f t="shared" si="21"/>
        <v>3083604.16</v>
      </c>
    </row>
    <row r="189" spans="1:11" x14ac:dyDescent="0.25">
      <c r="A189" s="105"/>
      <c r="B189" s="13" t="s">
        <v>10</v>
      </c>
      <c r="C189" s="16"/>
      <c r="D189" s="43" t="s">
        <v>11</v>
      </c>
      <c r="E189" s="46">
        <v>44511</v>
      </c>
      <c r="F189" s="14" t="s">
        <v>12</v>
      </c>
      <c r="G189" s="44"/>
      <c r="H189" s="15"/>
      <c r="I189" s="15"/>
      <c r="J189" s="15">
        <v>632255</v>
      </c>
    </row>
    <row r="190" spans="1:11" x14ac:dyDescent="0.25">
      <c r="A190" s="105"/>
      <c r="B190" s="13" t="s">
        <v>13</v>
      </c>
      <c r="C190" s="16"/>
      <c r="D190" s="14" t="s">
        <v>160</v>
      </c>
      <c r="E190" s="46">
        <v>44511</v>
      </c>
      <c r="F190" s="14" t="s">
        <v>160</v>
      </c>
      <c r="G190" s="44"/>
      <c r="H190" s="15"/>
      <c r="I190" s="15"/>
      <c r="J190" s="15">
        <v>67854</v>
      </c>
    </row>
    <row r="191" spans="1:11" x14ac:dyDescent="0.25">
      <c r="A191" s="105"/>
      <c r="B191" s="24" t="s">
        <v>14</v>
      </c>
      <c r="C191" s="16"/>
      <c r="D191" s="27" t="s">
        <v>7</v>
      </c>
      <c r="E191" s="46">
        <v>44511</v>
      </c>
      <c r="F191" s="14"/>
      <c r="G191" s="44"/>
      <c r="H191" s="15">
        <v>46735</v>
      </c>
      <c r="I191" s="15">
        <f t="shared" si="22"/>
        <v>8879.65</v>
      </c>
      <c r="J191" s="15">
        <f t="shared" si="21"/>
        <v>55614.65</v>
      </c>
    </row>
    <row r="192" spans="1:11" ht="30" x14ac:dyDescent="0.25">
      <c r="A192" s="105"/>
      <c r="B192" s="24" t="s">
        <v>16</v>
      </c>
      <c r="C192" s="16">
        <v>2024176</v>
      </c>
      <c r="D192" s="50" t="s">
        <v>177</v>
      </c>
      <c r="E192" s="46">
        <v>44511</v>
      </c>
      <c r="F192" s="14" t="s">
        <v>17</v>
      </c>
      <c r="G192" s="44" t="s">
        <v>156</v>
      </c>
      <c r="H192" s="19">
        <v>1697471</v>
      </c>
      <c r="I192" s="19">
        <f t="shared" si="22"/>
        <v>322519.49</v>
      </c>
      <c r="J192" s="19">
        <f t="shared" si="21"/>
        <v>2019990.49</v>
      </c>
    </row>
    <row r="193" spans="1:11" x14ac:dyDescent="0.25">
      <c r="A193" s="105"/>
      <c r="B193" s="24" t="s">
        <v>19</v>
      </c>
      <c r="C193" s="16"/>
      <c r="D193" s="27" t="s">
        <v>20</v>
      </c>
      <c r="E193" s="46">
        <v>44511</v>
      </c>
      <c r="F193" s="14"/>
      <c r="G193" s="44"/>
      <c r="H193" s="15">
        <v>452065</v>
      </c>
      <c r="I193" s="15">
        <f t="shared" si="22"/>
        <v>85892.35</v>
      </c>
      <c r="J193" s="15">
        <f t="shared" si="21"/>
        <v>537957.35</v>
      </c>
    </row>
    <row r="194" spans="1:11" x14ac:dyDescent="0.25">
      <c r="A194" s="105"/>
      <c r="B194" s="24" t="s">
        <v>21</v>
      </c>
      <c r="C194" s="16">
        <v>2024194</v>
      </c>
      <c r="D194" s="27" t="s">
        <v>178</v>
      </c>
      <c r="E194" s="46">
        <v>44511</v>
      </c>
      <c r="F194" s="14" t="s">
        <v>22</v>
      </c>
      <c r="G194" s="44" t="s">
        <v>157</v>
      </c>
      <c r="H194" s="15">
        <v>837672</v>
      </c>
      <c r="I194" s="15">
        <f t="shared" si="22"/>
        <v>159157.68</v>
      </c>
      <c r="J194" s="15">
        <f t="shared" si="21"/>
        <v>996829.67999999993</v>
      </c>
    </row>
    <row r="195" spans="1:11" x14ac:dyDescent="0.25">
      <c r="A195" s="105"/>
      <c r="B195" s="24" t="s">
        <v>25</v>
      </c>
      <c r="C195" s="16">
        <v>2024228</v>
      </c>
      <c r="D195" s="27" t="s">
        <v>26</v>
      </c>
      <c r="E195" s="46">
        <v>44511</v>
      </c>
      <c r="F195" s="14" t="s">
        <v>27</v>
      </c>
      <c r="G195" s="14" t="s">
        <v>158</v>
      </c>
      <c r="H195" s="15">
        <v>1287934</v>
      </c>
      <c r="I195" s="15">
        <f t="shared" si="22"/>
        <v>244707.46</v>
      </c>
      <c r="J195" s="15">
        <f t="shared" si="21"/>
        <v>1532641.46</v>
      </c>
    </row>
    <row r="196" spans="1:11" ht="30" x14ac:dyDescent="0.25">
      <c r="A196" s="105"/>
      <c r="B196" s="24" t="s">
        <v>33</v>
      </c>
      <c r="C196" s="16">
        <v>2024208</v>
      </c>
      <c r="D196" s="27" t="s">
        <v>180</v>
      </c>
      <c r="E196" s="46">
        <v>44511</v>
      </c>
      <c r="F196" s="14" t="s">
        <v>35</v>
      </c>
      <c r="G196" s="49" t="s">
        <v>152</v>
      </c>
      <c r="H196" s="15">
        <v>777924</v>
      </c>
      <c r="I196" s="15">
        <f>H196*0.19</f>
        <v>147805.56</v>
      </c>
      <c r="J196" s="15">
        <f>H196+I196</f>
        <v>925729.56</v>
      </c>
    </row>
    <row r="197" spans="1:11" ht="30.75" thickBot="1" x14ac:dyDescent="0.3">
      <c r="A197" s="106"/>
      <c r="B197" s="25" t="s">
        <v>101</v>
      </c>
      <c r="C197" s="23">
        <v>2024128</v>
      </c>
      <c r="D197" s="36" t="s">
        <v>44</v>
      </c>
      <c r="E197" s="47">
        <v>44511</v>
      </c>
      <c r="F197" s="21" t="s">
        <v>102</v>
      </c>
      <c r="G197" s="61" t="s">
        <v>159</v>
      </c>
      <c r="H197" s="22">
        <v>675391</v>
      </c>
      <c r="I197" s="22">
        <f>H197*0.19</f>
        <v>128324.29000000001</v>
      </c>
      <c r="J197" s="22">
        <f>H197+I197</f>
        <v>803715.29</v>
      </c>
      <c r="K197" s="39">
        <f>SUM(J188:J197)</f>
        <v>10656191.640000001</v>
      </c>
    </row>
  </sheetData>
  <autoFilter ref="B3:J198" xr:uid="{00000000-0009-0000-0000-000000000000}"/>
  <mergeCells count="18">
    <mergeCell ref="A123:A136"/>
    <mergeCell ref="A137:A151"/>
    <mergeCell ref="A4:A10"/>
    <mergeCell ref="A11:A18"/>
    <mergeCell ref="A19:A22"/>
    <mergeCell ref="A23:A36"/>
    <mergeCell ref="A37:A49"/>
    <mergeCell ref="A50:A62"/>
    <mergeCell ref="A87:A98"/>
    <mergeCell ref="A63:A75"/>
    <mergeCell ref="A76:A86"/>
    <mergeCell ref="A99:A107"/>
    <mergeCell ref="A108:A122"/>
    <mergeCell ref="A152:A159"/>
    <mergeCell ref="A160:A169"/>
    <mergeCell ref="A170:A177"/>
    <mergeCell ref="A178:A187"/>
    <mergeCell ref="A188:A19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3"/>
  <sheetViews>
    <sheetView zoomScale="90" zoomScaleNormal="90" workbookViewId="0">
      <selection sqref="A1:G11"/>
    </sheetView>
  </sheetViews>
  <sheetFormatPr defaultColWidth="11.42578125" defaultRowHeight="15" x14ac:dyDescent="0.25"/>
  <cols>
    <col min="1" max="1" width="21.5703125" style="73" customWidth="1"/>
    <col min="2" max="2" width="13" style="73" customWidth="1"/>
    <col min="3" max="3" width="34" style="73" customWidth="1"/>
    <col min="4" max="4" width="19.28515625" style="73" customWidth="1"/>
    <col min="5" max="5" width="23.140625" style="73" customWidth="1"/>
    <col min="6" max="6" width="20.42578125" style="73" customWidth="1"/>
    <col min="7" max="7" width="18.85546875" style="73" customWidth="1"/>
    <col min="8" max="8" width="19.85546875" style="73" customWidth="1"/>
    <col min="9" max="9" width="11.42578125" style="73"/>
    <col min="10" max="10" width="18.7109375" style="73" customWidth="1"/>
    <col min="11" max="16384" width="11.42578125" style="73"/>
  </cols>
  <sheetData>
    <row r="1" spans="1:10" ht="18.75" x14ac:dyDescent="0.25">
      <c r="A1" s="108" t="s">
        <v>162</v>
      </c>
      <c r="B1" s="108"/>
      <c r="C1" s="108"/>
      <c r="D1" s="108"/>
      <c r="E1" s="108"/>
      <c r="F1" s="108"/>
      <c r="G1" s="108"/>
    </row>
    <row r="2" spans="1:10" s="75" customFormat="1" x14ac:dyDescent="0.25">
      <c r="A2" s="74" t="s">
        <v>163</v>
      </c>
      <c r="B2" s="74" t="s">
        <v>4</v>
      </c>
      <c r="C2" s="74" t="s">
        <v>164</v>
      </c>
      <c r="D2" s="74" t="s">
        <v>165</v>
      </c>
      <c r="E2" s="74" t="s">
        <v>166</v>
      </c>
      <c r="F2" s="74" t="s">
        <v>167</v>
      </c>
      <c r="G2" s="74" t="s">
        <v>168</v>
      </c>
    </row>
    <row r="3" spans="1:10" ht="30" x14ac:dyDescent="0.25">
      <c r="A3" s="80" t="s">
        <v>6</v>
      </c>
      <c r="B3" s="82">
        <v>2024141</v>
      </c>
      <c r="C3" s="79" t="s">
        <v>171</v>
      </c>
      <c r="D3" s="76">
        <v>44511</v>
      </c>
      <c r="E3" s="79" t="s">
        <v>8</v>
      </c>
      <c r="F3" s="83" t="s">
        <v>9</v>
      </c>
      <c r="G3" s="86">
        <v>3083604.16</v>
      </c>
    </row>
    <row r="4" spans="1:10" ht="30" x14ac:dyDescent="0.25">
      <c r="A4" s="80" t="s">
        <v>16</v>
      </c>
      <c r="B4" s="82">
        <v>2024163</v>
      </c>
      <c r="C4" s="80" t="s">
        <v>177</v>
      </c>
      <c r="D4" s="76">
        <v>44511</v>
      </c>
      <c r="E4" s="79" t="s">
        <v>17</v>
      </c>
      <c r="F4" s="83" t="s">
        <v>18</v>
      </c>
      <c r="G4" s="86">
        <v>2019990.49</v>
      </c>
    </row>
    <row r="5" spans="1:10" ht="18.75" x14ac:dyDescent="0.25">
      <c r="A5" s="108" t="s">
        <v>169</v>
      </c>
      <c r="B5" s="108"/>
      <c r="C5" s="108"/>
      <c r="D5" s="108"/>
      <c r="E5" s="108"/>
      <c r="F5" s="108"/>
      <c r="G5" s="108"/>
      <c r="J5" s="73">
        <v>1817052</v>
      </c>
    </row>
    <row r="6" spans="1:10" x14ac:dyDescent="0.25">
      <c r="A6" s="81" t="s">
        <v>163</v>
      </c>
      <c r="B6" s="81" t="s">
        <v>4</v>
      </c>
      <c r="C6" s="81" t="s">
        <v>164</v>
      </c>
      <c r="D6" s="81" t="s">
        <v>165</v>
      </c>
      <c r="E6" s="81" t="s">
        <v>166</v>
      </c>
      <c r="F6" s="81" t="s">
        <v>167</v>
      </c>
      <c r="G6" s="81" t="s">
        <v>170</v>
      </c>
    </row>
    <row r="7" spans="1:10" x14ac:dyDescent="0.25">
      <c r="A7" s="80" t="s">
        <v>25</v>
      </c>
      <c r="B7" s="82">
        <v>2024212</v>
      </c>
      <c r="C7" s="80" t="s">
        <v>26</v>
      </c>
      <c r="D7" s="76">
        <v>44511</v>
      </c>
      <c r="E7" s="79" t="s">
        <v>28</v>
      </c>
      <c r="F7" s="83" t="s">
        <v>9</v>
      </c>
      <c r="G7" s="86">
        <v>1532641.46</v>
      </c>
    </row>
    <row r="8" spans="1:10" x14ac:dyDescent="0.25">
      <c r="A8" s="80" t="s">
        <v>21</v>
      </c>
      <c r="B8" s="82">
        <v>2024179</v>
      </c>
      <c r="C8" s="78" t="s">
        <v>178</v>
      </c>
      <c r="D8" s="76">
        <v>44511</v>
      </c>
      <c r="E8" s="79" t="s">
        <v>23</v>
      </c>
      <c r="F8" s="83" t="s">
        <v>18</v>
      </c>
      <c r="G8" s="86">
        <v>996829.68</v>
      </c>
    </row>
    <row r="9" spans="1:10" x14ac:dyDescent="0.25">
      <c r="A9" s="80" t="s">
        <v>10</v>
      </c>
      <c r="B9" s="82" t="s">
        <v>172</v>
      </c>
      <c r="C9" s="80" t="s">
        <v>11</v>
      </c>
      <c r="D9" s="76">
        <v>44511</v>
      </c>
      <c r="E9" s="79" t="s">
        <v>12</v>
      </c>
      <c r="F9" s="79" t="s">
        <v>29</v>
      </c>
      <c r="G9" s="86">
        <v>632255</v>
      </c>
    </row>
    <row r="10" spans="1:10" x14ac:dyDescent="0.25">
      <c r="A10" s="80" t="s">
        <v>13</v>
      </c>
      <c r="B10" s="82" t="s">
        <v>172</v>
      </c>
      <c r="C10" s="79" t="s">
        <v>160</v>
      </c>
      <c r="D10" s="76">
        <v>44511</v>
      </c>
      <c r="E10" s="79" t="s">
        <v>160</v>
      </c>
      <c r="F10" s="83" t="s">
        <v>24</v>
      </c>
      <c r="G10" s="86">
        <v>67854</v>
      </c>
    </row>
    <row r="11" spans="1:10" x14ac:dyDescent="0.25">
      <c r="A11" s="80" t="s">
        <v>14</v>
      </c>
      <c r="B11" s="82" t="s">
        <v>172</v>
      </c>
      <c r="C11" s="80" t="s">
        <v>7</v>
      </c>
      <c r="D11" s="76">
        <v>44511</v>
      </c>
      <c r="E11" s="82" t="s">
        <v>172</v>
      </c>
      <c r="F11" s="82" t="s">
        <v>172</v>
      </c>
      <c r="G11" s="86">
        <v>55614.65</v>
      </c>
    </row>
    <row r="13" spans="1:10" x14ac:dyDescent="0.25">
      <c r="G13" s="109">
        <f>SUM(G7:G12,G4,G3)</f>
        <v>8388789.4400000013</v>
      </c>
    </row>
  </sheetData>
  <sortState xmlns:xlrd2="http://schemas.microsoft.com/office/spreadsheetml/2017/richdata2" ref="C15:K21">
    <sortCondition descending="1" ref="J15:J21"/>
  </sortState>
  <mergeCells count="2">
    <mergeCell ref="A1:G1"/>
    <mergeCell ref="A5:G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4"/>
  <sheetViews>
    <sheetView workbookViewId="0">
      <selection sqref="A1:G12"/>
    </sheetView>
  </sheetViews>
  <sheetFormatPr defaultColWidth="11.42578125" defaultRowHeight="15" x14ac:dyDescent="0.25"/>
  <cols>
    <col min="1" max="1" width="21.5703125" style="73" customWidth="1"/>
    <col min="2" max="2" width="13" style="73" customWidth="1"/>
    <col min="3" max="3" width="34" style="73" customWidth="1"/>
    <col min="4" max="4" width="19.28515625" style="73" customWidth="1"/>
    <col min="5" max="5" width="23.140625" style="73" customWidth="1"/>
    <col min="6" max="6" width="20.42578125" style="73" customWidth="1"/>
    <col min="7" max="7" width="18.85546875" style="73" customWidth="1"/>
    <col min="8" max="8" width="19.85546875" style="73" customWidth="1"/>
    <col min="9" max="9" width="11.42578125" style="73"/>
    <col min="10" max="10" width="18.7109375" style="73" customWidth="1"/>
    <col min="11" max="16384" width="11.42578125" style="73"/>
  </cols>
  <sheetData>
    <row r="1" spans="1:7" ht="18.75" x14ac:dyDescent="0.25">
      <c r="A1" s="108" t="s">
        <v>162</v>
      </c>
      <c r="B1" s="108"/>
      <c r="C1" s="108"/>
      <c r="D1" s="108"/>
      <c r="E1" s="108"/>
      <c r="F1" s="108"/>
      <c r="G1" s="108"/>
    </row>
    <row r="2" spans="1:7" s="75" customFormat="1" x14ac:dyDescent="0.25">
      <c r="A2" s="74" t="s">
        <v>163</v>
      </c>
      <c r="B2" s="74" t="s">
        <v>4</v>
      </c>
      <c r="C2" s="74" t="s">
        <v>164</v>
      </c>
      <c r="D2" s="74" t="s">
        <v>165</v>
      </c>
      <c r="E2" s="74" t="s">
        <v>166</v>
      </c>
      <c r="F2" s="74" t="s">
        <v>167</v>
      </c>
      <c r="G2" s="74" t="s">
        <v>168</v>
      </c>
    </row>
    <row r="3" spans="1:7" ht="31.5" customHeight="1" x14ac:dyDescent="0.25">
      <c r="A3" s="80" t="s">
        <v>6</v>
      </c>
      <c r="B3" s="82">
        <v>2024141</v>
      </c>
      <c r="C3" s="79" t="s">
        <v>173</v>
      </c>
      <c r="D3" s="76">
        <v>44511</v>
      </c>
      <c r="E3" s="79" t="s">
        <v>8</v>
      </c>
      <c r="F3" s="83" t="s">
        <v>31</v>
      </c>
      <c r="G3" s="86">
        <v>3083604.16</v>
      </c>
    </row>
    <row r="4" spans="1:7" ht="18.75" x14ac:dyDescent="0.25">
      <c r="A4" s="108" t="s">
        <v>169</v>
      </c>
      <c r="B4" s="108"/>
      <c r="C4" s="108"/>
      <c r="D4" s="108"/>
      <c r="E4" s="108"/>
      <c r="F4" s="108"/>
      <c r="G4" s="108"/>
    </row>
    <row r="5" spans="1:7" x14ac:dyDescent="0.25">
      <c r="A5" s="74" t="s">
        <v>163</v>
      </c>
      <c r="B5" s="74" t="s">
        <v>4</v>
      </c>
      <c r="C5" s="74" t="s">
        <v>164</v>
      </c>
      <c r="D5" s="74" t="s">
        <v>165</v>
      </c>
      <c r="E5" s="74" t="s">
        <v>166</v>
      </c>
      <c r="F5" s="74" t="s">
        <v>167</v>
      </c>
      <c r="G5" s="74" t="s">
        <v>170</v>
      </c>
    </row>
    <row r="6" spans="1:7" x14ac:dyDescent="0.25">
      <c r="A6" s="78" t="s">
        <v>25</v>
      </c>
      <c r="B6" s="82">
        <v>2024212</v>
      </c>
      <c r="C6" s="78" t="s">
        <v>26</v>
      </c>
      <c r="D6" s="76">
        <v>44511</v>
      </c>
      <c r="E6" s="79" t="s">
        <v>27</v>
      </c>
      <c r="F6" s="79" t="s">
        <v>32</v>
      </c>
      <c r="G6" s="86">
        <v>1532641.46</v>
      </c>
    </row>
    <row r="7" spans="1:7" x14ac:dyDescent="0.25">
      <c r="A7" s="78" t="s">
        <v>33</v>
      </c>
      <c r="B7" s="82">
        <v>2024179</v>
      </c>
      <c r="C7" s="78" t="s">
        <v>180</v>
      </c>
      <c r="D7" s="76">
        <v>44511</v>
      </c>
      <c r="E7" s="79" t="s">
        <v>35</v>
      </c>
      <c r="F7" s="83" t="s">
        <v>36</v>
      </c>
      <c r="G7" s="86">
        <v>996829.68</v>
      </c>
    </row>
    <row r="8" spans="1:7" x14ac:dyDescent="0.25">
      <c r="A8" s="78" t="s">
        <v>19</v>
      </c>
      <c r="B8" s="82" t="s">
        <v>172</v>
      </c>
      <c r="C8" s="78" t="s">
        <v>20</v>
      </c>
      <c r="D8" s="76">
        <v>44511</v>
      </c>
      <c r="E8" s="79" t="s">
        <v>172</v>
      </c>
      <c r="F8" s="79" t="s">
        <v>172</v>
      </c>
      <c r="G8" s="86">
        <v>67854</v>
      </c>
    </row>
    <row r="9" spans="1:7" ht="45" x14ac:dyDescent="0.25">
      <c r="A9" s="78" t="s">
        <v>37</v>
      </c>
      <c r="B9" s="82" t="s">
        <v>172</v>
      </c>
      <c r="C9" s="78" t="s">
        <v>38</v>
      </c>
      <c r="D9" s="76">
        <v>44511</v>
      </c>
      <c r="E9" s="79" t="s">
        <v>39</v>
      </c>
      <c r="F9" s="45">
        <v>211814797668</v>
      </c>
      <c r="G9" s="86">
        <v>55614.65</v>
      </c>
    </row>
    <row r="10" spans="1:7" x14ac:dyDescent="0.25">
      <c r="A10" s="80" t="s">
        <v>10</v>
      </c>
      <c r="B10" s="82" t="s">
        <v>172</v>
      </c>
      <c r="C10" s="80" t="s">
        <v>11</v>
      </c>
      <c r="D10" s="76">
        <v>44511</v>
      </c>
      <c r="E10" s="79" t="s">
        <v>12</v>
      </c>
      <c r="F10" s="79" t="s">
        <v>172</v>
      </c>
      <c r="G10" s="86">
        <v>632255</v>
      </c>
    </row>
    <row r="11" spans="1:7" x14ac:dyDescent="0.25">
      <c r="A11" s="80" t="s">
        <v>13</v>
      </c>
      <c r="B11" s="82" t="s">
        <v>172</v>
      </c>
      <c r="C11" s="79" t="s">
        <v>160</v>
      </c>
      <c r="D11" s="79" t="s">
        <v>172</v>
      </c>
      <c r="E11" s="79" t="s">
        <v>172</v>
      </c>
      <c r="F11" s="79" t="s">
        <v>172</v>
      </c>
      <c r="G11" s="86">
        <v>67854</v>
      </c>
    </row>
    <row r="12" spans="1:7" x14ac:dyDescent="0.25">
      <c r="A12" s="78" t="s">
        <v>14</v>
      </c>
      <c r="B12" s="82" t="s">
        <v>172</v>
      </c>
      <c r="C12" s="78" t="s">
        <v>7</v>
      </c>
      <c r="D12" s="79" t="s">
        <v>172</v>
      </c>
      <c r="E12" s="79" t="s">
        <v>15</v>
      </c>
      <c r="F12" s="79" t="s">
        <v>172</v>
      </c>
      <c r="G12" s="86">
        <v>55614.65</v>
      </c>
    </row>
    <row r="14" spans="1:7" x14ac:dyDescent="0.25">
      <c r="G14" s="109">
        <f>SUM(G6:G13,G3)</f>
        <v>6492267.5999999996</v>
      </c>
    </row>
  </sheetData>
  <sortState xmlns:xlrd2="http://schemas.microsoft.com/office/spreadsheetml/2017/richdata2" ref="C14:K21">
    <sortCondition descending="1" ref="J14:J21"/>
  </sortState>
  <mergeCells count="2">
    <mergeCell ref="A1:G1"/>
    <mergeCell ref="A4:G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8"/>
  <sheetViews>
    <sheetView workbookViewId="0">
      <selection activeCell="D12" sqref="D12"/>
    </sheetView>
  </sheetViews>
  <sheetFormatPr defaultColWidth="11.42578125" defaultRowHeight="15" x14ac:dyDescent="0.25"/>
  <cols>
    <col min="1" max="1" width="25.140625" style="73" customWidth="1"/>
    <col min="2" max="2" width="13" style="73" customWidth="1"/>
    <col min="3" max="3" width="34" style="73" customWidth="1"/>
    <col min="4" max="4" width="19.28515625" style="73" customWidth="1"/>
    <col min="5" max="5" width="23.140625" style="73" customWidth="1"/>
    <col min="6" max="6" width="20.42578125" style="73" customWidth="1"/>
    <col min="7" max="7" width="18.85546875" style="73" customWidth="1"/>
    <col min="8" max="8" width="19.85546875" style="73" customWidth="1"/>
    <col min="9" max="9" width="11.42578125" style="73"/>
    <col min="10" max="10" width="18.7109375" style="73" customWidth="1"/>
    <col min="11" max="16384" width="11.42578125" style="73"/>
  </cols>
  <sheetData>
    <row r="1" spans="1:10" ht="18.75" x14ac:dyDescent="0.25">
      <c r="A1" s="108" t="s">
        <v>169</v>
      </c>
      <c r="B1" s="108"/>
      <c r="C1" s="108"/>
      <c r="D1" s="108"/>
      <c r="E1" s="108"/>
      <c r="F1" s="108"/>
      <c r="G1" s="108"/>
      <c r="J1" s="73">
        <v>1817052</v>
      </c>
    </row>
    <row r="2" spans="1:10" x14ac:dyDescent="0.25">
      <c r="A2" s="81" t="s">
        <v>163</v>
      </c>
      <c r="B2" s="81" t="s">
        <v>4</v>
      </c>
      <c r="C2" s="81" t="s">
        <v>164</v>
      </c>
      <c r="D2" s="81" t="s">
        <v>165</v>
      </c>
      <c r="E2" s="81" t="s">
        <v>166</v>
      </c>
      <c r="F2" s="81" t="s">
        <v>167</v>
      </c>
      <c r="G2" s="81" t="s">
        <v>170</v>
      </c>
    </row>
    <row r="3" spans="1:10" x14ac:dyDescent="0.25">
      <c r="A3" s="78" t="s">
        <v>25</v>
      </c>
      <c r="B3" s="82">
        <v>2024214</v>
      </c>
      <c r="C3" s="78" t="s">
        <v>26</v>
      </c>
      <c r="D3" s="76">
        <v>44511</v>
      </c>
      <c r="E3" s="79" t="s">
        <v>27</v>
      </c>
      <c r="F3" s="79" t="s">
        <v>42</v>
      </c>
      <c r="G3" s="86">
        <v>1532641.46</v>
      </c>
    </row>
    <row r="4" spans="1:10" ht="30" x14ac:dyDescent="0.25">
      <c r="A4" s="78" t="s">
        <v>43</v>
      </c>
      <c r="B4" s="82">
        <v>2024121</v>
      </c>
      <c r="C4" s="78" t="s">
        <v>44</v>
      </c>
      <c r="D4" s="76">
        <v>44511</v>
      </c>
      <c r="E4" s="79" t="s">
        <v>45</v>
      </c>
      <c r="F4" s="79" t="s">
        <v>45</v>
      </c>
      <c r="G4" s="86">
        <v>1433831</v>
      </c>
    </row>
    <row r="5" spans="1:10" x14ac:dyDescent="0.25">
      <c r="A5" s="78" t="s">
        <v>46</v>
      </c>
      <c r="B5" s="82">
        <v>2024122</v>
      </c>
      <c r="C5" s="78" t="s">
        <v>47</v>
      </c>
      <c r="D5" s="76">
        <v>44511</v>
      </c>
      <c r="E5" s="79" t="s">
        <v>48</v>
      </c>
      <c r="F5" s="83" t="s">
        <v>49</v>
      </c>
      <c r="G5" s="86">
        <v>1313398.24</v>
      </c>
    </row>
    <row r="6" spans="1:10" x14ac:dyDescent="0.25">
      <c r="A6" s="78" t="s">
        <v>21</v>
      </c>
      <c r="B6" s="82">
        <v>2024180</v>
      </c>
      <c r="C6" s="78" t="s">
        <v>178</v>
      </c>
      <c r="D6" s="76">
        <v>44511</v>
      </c>
      <c r="E6" s="79" t="s">
        <v>22</v>
      </c>
      <c r="F6" s="83" t="s">
        <v>41</v>
      </c>
      <c r="G6" s="86">
        <v>996829.67999999993</v>
      </c>
    </row>
    <row r="8" spans="1:10" x14ac:dyDescent="0.25">
      <c r="G8" s="91">
        <f>SUM(G3:G7)</f>
        <v>5276700.38</v>
      </c>
    </row>
  </sheetData>
  <sortState xmlns:xlrd2="http://schemas.microsoft.com/office/spreadsheetml/2017/richdata2" ref="C17:K20">
    <sortCondition descending="1" ref="J17:J20"/>
  </sortState>
  <mergeCells count="1">
    <mergeCell ref="A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0"/>
  <sheetViews>
    <sheetView topLeftCell="A6" workbookViewId="0">
      <selection sqref="A1:G18"/>
    </sheetView>
  </sheetViews>
  <sheetFormatPr defaultColWidth="11.42578125" defaultRowHeight="15" x14ac:dyDescent="0.25"/>
  <cols>
    <col min="1" max="1" width="21.5703125" style="73" customWidth="1"/>
    <col min="2" max="2" width="13" style="73" customWidth="1"/>
    <col min="3" max="3" width="34" style="73" customWidth="1"/>
    <col min="4" max="4" width="19.28515625" style="73" customWidth="1"/>
    <col min="5" max="5" width="23.140625" style="73" customWidth="1"/>
    <col min="6" max="6" width="20.42578125" style="73" customWidth="1"/>
    <col min="7" max="7" width="18.85546875" style="73" customWidth="1"/>
    <col min="8" max="8" width="19.85546875" style="73" customWidth="1"/>
    <col min="9" max="9" width="11.42578125" style="73"/>
    <col min="10" max="10" width="18.7109375" style="73" customWidth="1"/>
    <col min="11" max="16384" width="11.42578125" style="73"/>
  </cols>
  <sheetData>
    <row r="1" spans="1:10" ht="18.75" x14ac:dyDescent="0.25">
      <c r="A1" s="108" t="s">
        <v>162</v>
      </c>
      <c r="B1" s="108"/>
      <c r="C1" s="108"/>
      <c r="D1" s="108"/>
      <c r="E1" s="108"/>
      <c r="F1" s="108"/>
      <c r="G1" s="108"/>
    </row>
    <row r="2" spans="1:10" s="75" customFormat="1" x14ac:dyDescent="0.25">
      <c r="A2" s="74" t="s">
        <v>163</v>
      </c>
      <c r="B2" s="74" t="s">
        <v>4</v>
      </c>
      <c r="C2" s="74" t="s">
        <v>164</v>
      </c>
      <c r="D2" s="74" t="s">
        <v>165</v>
      </c>
      <c r="E2" s="74" t="s">
        <v>166</v>
      </c>
      <c r="F2" s="74" t="s">
        <v>167</v>
      </c>
      <c r="G2" s="74" t="s">
        <v>168</v>
      </c>
    </row>
    <row r="3" spans="1:10" ht="30" x14ac:dyDescent="0.25">
      <c r="A3" s="78" t="s">
        <v>51</v>
      </c>
      <c r="B3" s="82">
        <v>2024156</v>
      </c>
      <c r="C3" s="78" t="s">
        <v>52</v>
      </c>
      <c r="D3" s="76">
        <v>44511</v>
      </c>
      <c r="E3" s="79" t="s">
        <v>53</v>
      </c>
      <c r="F3" s="83" t="s">
        <v>54</v>
      </c>
      <c r="G3" s="86">
        <v>3219302.24</v>
      </c>
    </row>
    <row r="4" spans="1:10" ht="30" x14ac:dyDescent="0.25">
      <c r="A4" s="78" t="s">
        <v>6</v>
      </c>
      <c r="B4" s="82">
        <v>2024143</v>
      </c>
      <c r="C4" s="78" t="s">
        <v>173</v>
      </c>
      <c r="D4" s="76">
        <v>44511</v>
      </c>
      <c r="E4" s="79" t="s">
        <v>8</v>
      </c>
      <c r="F4" s="83" t="s">
        <v>55</v>
      </c>
      <c r="G4" s="86">
        <v>3083604.16</v>
      </c>
    </row>
    <row r="5" spans="1:10" ht="30" x14ac:dyDescent="0.25">
      <c r="A5" s="78" t="s">
        <v>16</v>
      </c>
      <c r="B5" s="82">
        <v>2024164</v>
      </c>
      <c r="C5" s="80" t="s">
        <v>177</v>
      </c>
      <c r="D5" s="76">
        <v>44511</v>
      </c>
      <c r="E5" s="79" t="s">
        <v>17</v>
      </c>
      <c r="F5" s="83" t="s">
        <v>56</v>
      </c>
      <c r="G5" s="86">
        <v>2019990.49</v>
      </c>
    </row>
    <row r="6" spans="1:10" ht="18.75" x14ac:dyDescent="0.25">
      <c r="A6" s="108" t="s">
        <v>169</v>
      </c>
      <c r="B6" s="108"/>
      <c r="C6" s="108"/>
      <c r="D6" s="108"/>
      <c r="E6" s="108"/>
      <c r="F6" s="108"/>
      <c r="G6" s="108"/>
      <c r="J6" s="73">
        <v>1817052</v>
      </c>
    </row>
    <row r="7" spans="1:10" x14ac:dyDescent="0.25">
      <c r="A7" s="81" t="s">
        <v>163</v>
      </c>
      <c r="B7" s="81" t="s">
        <v>4</v>
      </c>
      <c r="C7" s="81" t="s">
        <v>164</v>
      </c>
      <c r="D7" s="81" t="s">
        <v>165</v>
      </c>
      <c r="E7" s="81" t="s">
        <v>166</v>
      </c>
      <c r="F7" s="81" t="s">
        <v>167</v>
      </c>
      <c r="G7" s="81" t="s">
        <v>170</v>
      </c>
    </row>
    <row r="8" spans="1:10" x14ac:dyDescent="0.25">
      <c r="A8" s="78" t="s">
        <v>25</v>
      </c>
      <c r="B8" s="82">
        <v>2024215</v>
      </c>
      <c r="C8" s="78" t="s">
        <v>26</v>
      </c>
      <c r="D8" s="76">
        <v>44511</v>
      </c>
      <c r="E8" s="79" t="s">
        <v>27</v>
      </c>
      <c r="F8" s="79" t="s">
        <v>58</v>
      </c>
      <c r="G8" s="86">
        <v>1532641.46</v>
      </c>
    </row>
    <row r="9" spans="1:10" x14ac:dyDescent="0.25">
      <c r="A9" s="78" t="s">
        <v>21</v>
      </c>
      <c r="B9" s="82">
        <v>2024181</v>
      </c>
      <c r="C9" s="78" t="s">
        <v>178</v>
      </c>
      <c r="D9" s="76">
        <v>44511</v>
      </c>
      <c r="E9" s="79" t="s">
        <v>22</v>
      </c>
      <c r="F9" s="83" t="s">
        <v>57</v>
      </c>
      <c r="G9" s="86">
        <v>996829.67999999993</v>
      </c>
    </row>
    <row r="10" spans="1:10" x14ac:dyDescent="0.25">
      <c r="A10" s="78" t="s">
        <v>33</v>
      </c>
      <c r="B10" s="82">
        <v>2024196</v>
      </c>
      <c r="C10" s="78" t="s">
        <v>180</v>
      </c>
      <c r="D10" s="76">
        <v>44511</v>
      </c>
      <c r="E10" s="79" t="s">
        <v>35</v>
      </c>
      <c r="F10" s="83" t="s">
        <v>59</v>
      </c>
      <c r="G10" s="86">
        <v>925729.56</v>
      </c>
    </row>
    <row r="11" spans="1:10" x14ac:dyDescent="0.25">
      <c r="A11" s="78" t="s">
        <v>60</v>
      </c>
      <c r="B11" s="82">
        <v>2024103</v>
      </c>
      <c r="C11" s="78" t="s">
        <v>161</v>
      </c>
      <c r="D11" s="76">
        <v>44510</v>
      </c>
      <c r="E11" s="79" t="s">
        <v>172</v>
      </c>
      <c r="F11" s="79" t="s">
        <v>172</v>
      </c>
      <c r="G11" s="86">
        <v>568972</v>
      </c>
    </row>
    <row r="12" spans="1:10" x14ac:dyDescent="0.25">
      <c r="A12" s="78" t="s">
        <v>19</v>
      </c>
      <c r="B12" s="79" t="s">
        <v>172</v>
      </c>
      <c r="C12" s="78" t="s">
        <v>20</v>
      </c>
      <c r="D12" s="76">
        <v>44511</v>
      </c>
      <c r="E12" s="79" t="s">
        <v>172</v>
      </c>
      <c r="F12" s="79" t="s">
        <v>172</v>
      </c>
      <c r="G12" s="86">
        <v>537957.35</v>
      </c>
    </row>
    <row r="13" spans="1:10" ht="45" x14ac:dyDescent="0.25">
      <c r="A13" s="78" t="s">
        <v>37</v>
      </c>
      <c r="B13" s="82">
        <v>2024130</v>
      </c>
      <c r="C13" s="78" t="s">
        <v>38</v>
      </c>
      <c r="D13" s="76">
        <v>44511</v>
      </c>
      <c r="E13" s="79" t="s">
        <v>39</v>
      </c>
      <c r="F13" s="45">
        <v>211814797661</v>
      </c>
      <c r="G13" s="86">
        <v>141097</v>
      </c>
    </row>
    <row r="14" spans="1:10" x14ac:dyDescent="0.25">
      <c r="A14" s="80" t="s">
        <v>13</v>
      </c>
      <c r="B14" s="79" t="s">
        <v>172</v>
      </c>
      <c r="C14" s="79" t="s">
        <v>160</v>
      </c>
      <c r="D14" s="76">
        <v>44511</v>
      </c>
      <c r="E14" s="79" t="s">
        <v>172</v>
      </c>
      <c r="F14" s="79" t="s">
        <v>172</v>
      </c>
      <c r="G14" s="86">
        <v>67854</v>
      </c>
    </row>
    <row r="15" spans="1:10" x14ac:dyDescent="0.25">
      <c r="A15" s="80" t="s">
        <v>13</v>
      </c>
      <c r="B15" s="79" t="s">
        <v>172</v>
      </c>
      <c r="C15" s="79" t="s">
        <v>160</v>
      </c>
      <c r="D15" s="76">
        <v>44511</v>
      </c>
      <c r="E15" s="79" t="s">
        <v>172</v>
      </c>
      <c r="F15" s="79" t="s">
        <v>172</v>
      </c>
      <c r="G15" s="86">
        <v>67854</v>
      </c>
    </row>
    <row r="16" spans="1:10" x14ac:dyDescent="0.25">
      <c r="A16" s="78" t="s">
        <v>14</v>
      </c>
      <c r="B16" s="79" t="s">
        <v>172</v>
      </c>
      <c r="C16" s="78" t="s">
        <v>7</v>
      </c>
      <c r="D16" s="76">
        <v>44511</v>
      </c>
      <c r="E16" s="79" t="s">
        <v>15</v>
      </c>
      <c r="F16" s="79" t="s">
        <v>172</v>
      </c>
      <c r="G16" s="86">
        <v>55614.65</v>
      </c>
    </row>
    <row r="17" spans="1:7" x14ac:dyDescent="0.25">
      <c r="A17" s="80" t="s">
        <v>10</v>
      </c>
      <c r="B17" s="79" t="s">
        <v>172</v>
      </c>
      <c r="C17" s="80" t="s">
        <v>11</v>
      </c>
      <c r="D17" s="76">
        <v>44511</v>
      </c>
      <c r="E17" s="79" t="s">
        <v>12</v>
      </c>
      <c r="F17" s="79" t="s">
        <v>172</v>
      </c>
      <c r="G17" s="86">
        <v>632255</v>
      </c>
    </row>
    <row r="18" spans="1:7" x14ac:dyDescent="0.25">
      <c r="A18" s="80" t="s">
        <v>10</v>
      </c>
      <c r="B18" s="79" t="s">
        <v>172</v>
      </c>
      <c r="C18" s="80" t="s">
        <v>11</v>
      </c>
      <c r="D18" s="76">
        <v>44511</v>
      </c>
      <c r="E18" s="79" t="s">
        <v>12</v>
      </c>
      <c r="F18" s="79" t="s">
        <v>172</v>
      </c>
      <c r="G18" s="86">
        <v>632255</v>
      </c>
    </row>
    <row r="20" spans="1:7" x14ac:dyDescent="0.25">
      <c r="G20" s="109">
        <f>SUM(G8:G19,G5,G4,G3)</f>
        <v>14481956.590000002</v>
      </c>
    </row>
  </sheetData>
  <sortState xmlns:xlrd2="http://schemas.microsoft.com/office/spreadsheetml/2017/richdata2" ref="C14:K26">
    <sortCondition descending="1" ref="J14:J26"/>
  </sortState>
  <mergeCells count="2">
    <mergeCell ref="A1:G1"/>
    <mergeCell ref="A6:G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9"/>
  <sheetViews>
    <sheetView topLeftCell="A7" zoomScaleNormal="100" workbookViewId="0">
      <selection sqref="A1:G17"/>
    </sheetView>
  </sheetViews>
  <sheetFormatPr defaultColWidth="11.42578125" defaultRowHeight="15" x14ac:dyDescent="0.25"/>
  <cols>
    <col min="1" max="1" width="21.5703125" style="73" customWidth="1"/>
    <col min="2" max="2" width="13" style="73" customWidth="1"/>
    <col min="3" max="3" width="34" style="73" customWidth="1"/>
    <col min="4" max="4" width="19.28515625" style="73" customWidth="1"/>
    <col min="5" max="5" width="23.140625" style="73" customWidth="1"/>
    <col min="6" max="6" width="20.42578125" style="73" customWidth="1"/>
    <col min="7" max="7" width="23.85546875" style="73" bestFit="1" customWidth="1"/>
    <col min="8" max="8" width="19.85546875" style="73" customWidth="1"/>
    <col min="9" max="9" width="11.42578125" style="73"/>
    <col min="10" max="10" width="18.7109375" style="73" customWidth="1"/>
    <col min="11" max="16384" width="11.42578125" style="73"/>
  </cols>
  <sheetData>
    <row r="1" spans="1:7" ht="18.75" x14ac:dyDescent="0.25">
      <c r="A1" s="108" t="s">
        <v>162</v>
      </c>
      <c r="B1" s="108"/>
      <c r="C1" s="108"/>
      <c r="D1" s="108"/>
      <c r="E1" s="108"/>
      <c r="F1" s="108"/>
      <c r="G1" s="108"/>
    </row>
    <row r="2" spans="1:7" s="75" customFormat="1" x14ac:dyDescent="0.25">
      <c r="A2" s="74" t="s">
        <v>163</v>
      </c>
      <c r="B2" s="74" t="s">
        <v>4</v>
      </c>
      <c r="C2" s="74" t="s">
        <v>164</v>
      </c>
      <c r="D2" s="74" t="s">
        <v>165</v>
      </c>
      <c r="E2" s="74" t="s">
        <v>166</v>
      </c>
      <c r="F2" s="74" t="s">
        <v>167</v>
      </c>
      <c r="G2" s="74" t="s">
        <v>168</v>
      </c>
    </row>
    <row r="3" spans="1:7" ht="30" x14ac:dyDescent="0.25">
      <c r="A3" s="78" t="s">
        <v>51</v>
      </c>
      <c r="B3" s="82">
        <v>2024157</v>
      </c>
      <c r="C3" s="78" t="s">
        <v>52</v>
      </c>
      <c r="D3" s="76">
        <v>44511</v>
      </c>
      <c r="E3" s="79" t="s">
        <v>53</v>
      </c>
      <c r="F3" s="83" t="s">
        <v>62</v>
      </c>
      <c r="G3" s="72">
        <v>3219302.24</v>
      </c>
    </row>
    <row r="4" spans="1:7" ht="30" x14ac:dyDescent="0.25">
      <c r="A4" s="78" t="s">
        <v>6</v>
      </c>
      <c r="B4" s="82">
        <v>2024144</v>
      </c>
      <c r="C4" s="78" t="s">
        <v>173</v>
      </c>
      <c r="D4" s="76">
        <v>44511</v>
      </c>
      <c r="E4" s="79" t="s">
        <v>8</v>
      </c>
      <c r="F4" s="83" t="s">
        <v>63</v>
      </c>
      <c r="G4" s="72">
        <v>3083604.16</v>
      </c>
    </row>
    <row r="5" spans="1:7" ht="30" x14ac:dyDescent="0.25">
      <c r="A5" s="78" t="s">
        <v>16</v>
      </c>
      <c r="B5" s="82">
        <v>2024165</v>
      </c>
      <c r="C5" s="80" t="s">
        <v>177</v>
      </c>
      <c r="D5" s="76">
        <v>44511</v>
      </c>
      <c r="E5" s="79" t="s">
        <v>17</v>
      </c>
      <c r="F5" s="83" t="s">
        <v>64</v>
      </c>
      <c r="G5" s="72">
        <v>2019990.49</v>
      </c>
    </row>
    <row r="6" spans="1:7" ht="18.75" x14ac:dyDescent="0.25">
      <c r="A6" s="108" t="s">
        <v>169</v>
      </c>
      <c r="B6" s="108"/>
      <c r="C6" s="108"/>
      <c r="D6" s="108"/>
      <c r="E6" s="108"/>
      <c r="F6" s="108"/>
      <c r="G6" s="108"/>
    </row>
    <row r="7" spans="1:7" x14ac:dyDescent="0.25">
      <c r="A7" s="74" t="s">
        <v>163</v>
      </c>
      <c r="B7" s="74" t="s">
        <v>4</v>
      </c>
      <c r="C7" s="74" t="s">
        <v>164</v>
      </c>
      <c r="D7" s="74" t="s">
        <v>165</v>
      </c>
      <c r="E7" s="74" t="s">
        <v>166</v>
      </c>
      <c r="F7" s="74" t="s">
        <v>167</v>
      </c>
      <c r="G7" s="74" t="s">
        <v>170</v>
      </c>
    </row>
    <row r="8" spans="1:7" x14ac:dyDescent="0.25">
      <c r="A8" s="78" t="s">
        <v>25</v>
      </c>
      <c r="B8" s="82">
        <v>2024216</v>
      </c>
      <c r="C8" s="78" t="s">
        <v>26</v>
      </c>
      <c r="D8" s="76">
        <v>44511</v>
      </c>
      <c r="E8" s="79" t="s">
        <v>27</v>
      </c>
      <c r="F8" s="79" t="s">
        <v>66</v>
      </c>
      <c r="G8" s="72">
        <v>1532641.46</v>
      </c>
    </row>
    <row r="9" spans="1:7" x14ac:dyDescent="0.25">
      <c r="A9" s="78" t="s">
        <v>21</v>
      </c>
      <c r="B9" s="82">
        <v>2024182</v>
      </c>
      <c r="C9" s="78" t="s">
        <v>178</v>
      </c>
      <c r="D9" s="76">
        <v>44511</v>
      </c>
      <c r="E9" s="79" t="s">
        <v>22</v>
      </c>
      <c r="F9" s="83" t="s">
        <v>65</v>
      </c>
      <c r="G9" s="72">
        <v>996829.67999999993</v>
      </c>
    </row>
    <row r="10" spans="1:7" x14ac:dyDescent="0.25">
      <c r="A10" s="78" t="s">
        <v>33</v>
      </c>
      <c r="B10" s="82">
        <v>2024197</v>
      </c>
      <c r="C10" s="78" t="s">
        <v>180</v>
      </c>
      <c r="D10" s="76">
        <v>44511</v>
      </c>
      <c r="E10" s="79" t="s">
        <v>35</v>
      </c>
      <c r="F10" s="83" t="s">
        <v>67</v>
      </c>
      <c r="G10" s="72">
        <v>925729.56</v>
      </c>
    </row>
    <row r="11" spans="1:7" x14ac:dyDescent="0.25">
      <c r="A11" s="78" t="s">
        <v>19</v>
      </c>
      <c r="B11" s="82" t="s">
        <v>172</v>
      </c>
      <c r="C11" s="78" t="s">
        <v>20</v>
      </c>
      <c r="D11" s="76">
        <v>44511</v>
      </c>
      <c r="E11" s="79" t="s">
        <v>172</v>
      </c>
      <c r="F11" s="79" t="s">
        <v>172</v>
      </c>
      <c r="G11" s="72">
        <v>537957.35</v>
      </c>
    </row>
    <row r="12" spans="1:7" ht="45" x14ac:dyDescent="0.25">
      <c r="A12" s="78" t="s">
        <v>37</v>
      </c>
      <c r="B12" s="82">
        <v>2024131</v>
      </c>
      <c r="C12" s="78" t="s">
        <v>38</v>
      </c>
      <c r="D12" s="76">
        <v>44511</v>
      </c>
      <c r="E12" s="79" t="s">
        <v>39</v>
      </c>
      <c r="F12" s="45">
        <v>211814797662</v>
      </c>
      <c r="G12" s="72">
        <v>141097</v>
      </c>
    </row>
    <row r="13" spans="1:7" x14ac:dyDescent="0.25">
      <c r="A13" s="80" t="s">
        <v>13</v>
      </c>
      <c r="B13" s="82" t="s">
        <v>172</v>
      </c>
      <c r="C13" s="79" t="s">
        <v>160</v>
      </c>
      <c r="D13" s="76">
        <v>44511</v>
      </c>
      <c r="E13" s="79" t="s">
        <v>172</v>
      </c>
      <c r="F13" s="79" t="s">
        <v>172</v>
      </c>
      <c r="G13" s="72">
        <v>67854</v>
      </c>
    </row>
    <row r="14" spans="1:7" x14ac:dyDescent="0.25">
      <c r="A14" s="80" t="s">
        <v>13</v>
      </c>
      <c r="B14" s="82" t="s">
        <v>172</v>
      </c>
      <c r="C14" s="79" t="s">
        <v>160</v>
      </c>
      <c r="D14" s="76">
        <v>44511</v>
      </c>
      <c r="E14" s="79" t="s">
        <v>172</v>
      </c>
      <c r="F14" s="79" t="s">
        <v>172</v>
      </c>
      <c r="G14" s="72">
        <v>67854</v>
      </c>
    </row>
    <row r="15" spans="1:7" x14ac:dyDescent="0.25">
      <c r="A15" s="78" t="s">
        <v>14</v>
      </c>
      <c r="B15" s="82" t="s">
        <v>172</v>
      </c>
      <c r="C15" s="78" t="s">
        <v>7</v>
      </c>
      <c r="D15" s="76">
        <v>44511</v>
      </c>
      <c r="E15" s="79" t="s">
        <v>172</v>
      </c>
      <c r="F15" s="79" t="s">
        <v>172</v>
      </c>
      <c r="G15" s="72">
        <v>55614.65</v>
      </c>
    </row>
    <row r="16" spans="1:7" x14ac:dyDescent="0.25">
      <c r="A16" s="80" t="s">
        <v>10</v>
      </c>
      <c r="B16" s="82" t="s">
        <v>172</v>
      </c>
      <c r="C16" s="80" t="s">
        <v>11</v>
      </c>
      <c r="D16" s="76">
        <v>44511</v>
      </c>
      <c r="E16" s="79" t="s">
        <v>12</v>
      </c>
      <c r="F16" s="79" t="s">
        <v>172</v>
      </c>
      <c r="G16" s="72">
        <v>632255</v>
      </c>
    </row>
    <row r="17" spans="1:7" x14ac:dyDescent="0.25">
      <c r="A17" s="80" t="s">
        <v>10</v>
      </c>
      <c r="B17" s="82" t="s">
        <v>172</v>
      </c>
      <c r="C17" s="80" t="s">
        <v>11</v>
      </c>
      <c r="D17" s="76">
        <v>44511</v>
      </c>
      <c r="E17" s="79" t="s">
        <v>12</v>
      </c>
      <c r="F17" s="79" t="s">
        <v>172</v>
      </c>
      <c r="G17" s="72">
        <v>632255</v>
      </c>
    </row>
    <row r="19" spans="1:7" x14ac:dyDescent="0.25">
      <c r="G19" s="85">
        <f>SUM(G8:G18,G5,G4,G3)</f>
        <v>13912984.590000002</v>
      </c>
    </row>
  </sheetData>
  <sortState xmlns:xlrd2="http://schemas.microsoft.com/office/spreadsheetml/2017/richdata2" ref="C13:K25">
    <sortCondition descending="1" ref="J13:J25"/>
  </sortState>
  <mergeCells count="2">
    <mergeCell ref="A1:G1"/>
    <mergeCell ref="A6:G6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19"/>
  <sheetViews>
    <sheetView topLeftCell="A4" workbookViewId="0">
      <selection sqref="A1:G17"/>
    </sheetView>
  </sheetViews>
  <sheetFormatPr defaultColWidth="11.42578125" defaultRowHeight="15" x14ac:dyDescent="0.25"/>
  <cols>
    <col min="1" max="1" width="24.7109375" style="73" customWidth="1"/>
    <col min="2" max="2" width="13" style="73" customWidth="1"/>
    <col min="3" max="3" width="34" style="73" customWidth="1"/>
    <col min="4" max="4" width="19.28515625" style="73" customWidth="1"/>
    <col min="5" max="5" width="23.140625" style="73" customWidth="1"/>
    <col min="6" max="6" width="20.42578125" style="73" customWidth="1"/>
    <col min="7" max="7" width="18.85546875" style="73" customWidth="1"/>
    <col min="8" max="8" width="19.85546875" style="73" customWidth="1"/>
    <col min="9" max="9" width="11.42578125" style="73"/>
    <col min="10" max="10" width="18.7109375" style="73" customWidth="1"/>
    <col min="11" max="16384" width="11.42578125" style="73"/>
  </cols>
  <sheetData>
    <row r="1" spans="1:10" ht="18.75" x14ac:dyDescent="0.25">
      <c r="A1" s="108" t="s">
        <v>162</v>
      </c>
      <c r="B1" s="108"/>
      <c r="C1" s="108"/>
      <c r="D1" s="108"/>
      <c r="E1" s="108"/>
      <c r="F1" s="108"/>
      <c r="G1" s="108"/>
    </row>
    <row r="2" spans="1:10" s="75" customFormat="1" x14ac:dyDescent="0.25">
      <c r="A2" s="84" t="s">
        <v>163</v>
      </c>
      <c r="B2" s="84" t="s">
        <v>4</v>
      </c>
      <c r="C2" s="84" t="s">
        <v>164</v>
      </c>
      <c r="D2" s="84" t="s">
        <v>165</v>
      </c>
      <c r="E2" s="84" t="s">
        <v>166</v>
      </c>
      <c r="F2" s="84" t="s">
        <v>167</v>
      </c>
      <c r="G2" s="84" t="s">
        <v>168</v>
      </c>
    </row>
    <row r="3" spans="1:10" ht="30" x14ac:dyDescent="0.25">
      <c r="A3" s="78" t="s">
        <v>51</v>
      </c>
      <c r="B3" s="82">
        <v>2024158</v>
      </c>
      <c r="C3" s="78" t="s">
        <v>52</v>
      </c>
      <c r="D3" s="76">
        <v>44511</v>
      </c>
      <c r="E3" s="79" t="s">
        <v>53</v>
      </c>
      <c r="F3" s="83" t="s">
        <v>69</v>
      </c>
      <c r="G3" s="72">
        <v>3219302.24</v>
      </c>
    </row>
    <row r="4" spans="1:10" x14ac:dyDescent="0.25">
      <c r="A4" s="78" t="s">
        <v>6</v>
      </c>
      <c r="B4" s="82">
        <v>2024145</v>
      </c>
      <c r="C4" s="78" t="s">
        <v>173</v>
      </c>
      <c r="D4" s="76">
        <v>44511</v>
      </c>
      <c r="E4" s="79" t="s">
        <v>8</v>
      </c>
      <c r="F4" s="83" t="s">
        <v>70</v>
      </c>
      <c r="G4" s="72">
        <v>3083604.16</v>
      </c>
    </row>
    <row r="5" spans="1:10" ht="29.25" customHeight="1" x14ac:dyDescent="0.25">
      <c r="A5" s="78" t="s">
        <v>16</v>
      </c>
      <c r="B5" s="82">
        <v>2024166</v>
      </c>
      <c r="C5" s="80" t="s">
        <v>177</v>
      </c>
      <c r="D5" s="76">
        <v>44511</v>
      </c>
      <c r="E5" s="79" t="s">
        <v>17</v>
      </c>
      <c r="F5" s="83" t="s">
        <v>71</v>
      </c>
      <c r="G5" s="72">
        <v>2019990.49</v>
      </c>
    </row>
    <row r="6" spans="1:10" ht="18.75" x14ac:dyDescent="0.25">
      <c r="A6" s="108" t="s">
        <v>169</v>
      </c>
      <c r="B6" s="108"/>
      <c r="C6" s="108"/>
      <c r="D6" s="108"/>
      <c r="E6" s="108"/>
      <c r="F6" s="108"/>
      <c r="G6" s="108"/>
      <c r="J6" s="73">
        <v>1817052</v>
      </c>
    </row>
    <row r="7" spans="1:10" x14ac:dyDescent="0.25">
      <c r="A7" s="74" t="s">
        <v>163</v>
      </c>
      <c r="B7" s="74" t="s">
        <v>4</v>
      </c>
      <c r="C7" s="74" t="s">
        <v>164</v>
      </c>
      <c r="D7" s="74" t="s">
        <v>165</v>
      </c>
      <c r="E7" s="74" t="s">
        <v>166</v>
      </c>
      <c r="F7" s="74" t="s">
        <v>167</v>
      </c>
      <c r="G7" s="74" t="s">
        <v>170</v>
      </c>
    </row>
    <row r="8" spans="1:10" x14ac:dyDescent="0.25">
      <c r="A8" s="78" t="s">
        <v>25</v>
      </c>
      <c r="B8" s="82">
        <v>2024217</v>
      </c>
      <c r="C8" s="78" t="s">
        <v>26</v>
      </c>
      <c r="D8" s="76">
        <v>44511</v>
      </c>
      <c r="E8" s="79" t="s">
        <v>27</v>
      </c>
      <c r="F8" s="79" t="s">
        <v>73</v>
      </c>
      <c r="G8" s="72">
        <v>1532641.46</v>
      </c>
    </row>
    <row r="9" spans="1:10" x14ac:dyDescent="0.25">
      <c r="A9" s="78" t="s">
        <v>21</v>
      </c>
      <c r="B9" s="82">
        <v>202483</v>
      </c>
      <c r="C9" s="78" t="s">
        <v>178</v>
      </c>
      <c r="D9" s="76">
        <v>44511</v>
      </c>
      <c r="E9" s="79" t="s">
        <v>22</v>
      </c>
      <c r="F9" s="83" t="s">
        <v>72</v>
      </c>
      <c r="G9" s="72">
        <v>996829.67999999993</v>
      </c>
    </row>
    <row r="10" spans="1:10" x14ac:dyDescent="0.25">
      <c r="A10" s="78" t="s">
        <v>33</v>
      </c>
      <c r="B10" s="82">
        <v>2024198</v>
      </c>
      <c r="C10" s="78" t="s">
        <v>180</v>
      </c>
      <c r="D10" s="76">
        <v>44511</v>
      </c>
      <c r="E10" s="79" t="s">
        <v>35</v>
      </c>
      <c r="F10" s="83" t="s">
        <v>74</v>
      </c>
      <c r="G10" s="72">
        <v>925729.56</v>
      </c>
    </row>
    <row r="11" spans="1:10" x14ac:dyDescent="0.25">
      <c r="A11" s="78" t="s">
        <v>19</v>
      </c>
      <c r="B11" s="82" t="s">
        <v>172</v>
      </c>
      <c r="C11" s="78" t="s">
        <v>20</v>
      </c>
      <c r="D11" s="76">
        <v>44511</v>
      </c>
      <c r="E11" s="79" t="s">
        <v>172</v>
      </c>
      <c r="F11" s="79" t="s">
        <v>172</v>
      </c>
      <c r="G11" s="72">
        <v>537957.35</v>
      </c>
    </row>
    <row r="12" spans="1:10" ht="30" x14ac:dyDescent="0.25">
      <c r="A12" s="78" t="s">
        <v>37</v>
      </c>
      <c r="B12" s="82">
        <v>2024132</v>
      </c>
      <c r="C12" s="78" t="s">
        <v>38</v>
      </c>
      <c r="D12" s="76">
        <v>44511</v>
      </c>
      <c r="E12" s="79" t="s">
        <v>39</v>
      </c>
      <c r="F12" s="45">
        <v>211814797663</v>
      </c>
      <c r="G12" s="72">
        <v>141097</v>
      </c>
    </row>
    <row r="13" spans="1:10" x14ac:dyDescent="0.25">
      <c r="A13" s="80" t="s">
        <v>13</v>
      </c>
      <c r="B13" s="82" t="s">
        <v>172</v>
      </c>
      <c r="C13" s="79" t="s">
        <v>160</v>
      </c>
      <c r="D13" s="76">
        <v>44511</v>
      </c>
      <c r="E13" s="79" t="s">
        <v>172</v>
      </c>
      <c r="F13" s="79" t="s">
        <v>172</v>
      </c>
      <c r="G13" s="72">
        <v>67854</v>
      </c>
    </row>
    <row r="14" spans="1:10" x14ac:dyDescent="0.25">
      <c r="A14" s="80" t="s">
        <v>13</v>
      </c>
      <c r="B14" s="82" t="s">
        <v>172</v>
      </c>
      <c r="C14" s="79" t="s">
        <v>160</v>
      </c>
      <c r="D14" s="76">
        <v>44511</v>
      </c>
      <c r="E14" s="79" t="s">
        <v>172</v>
      </c>
      <c r="F14" s="79" t="s">
        <v>172</v>
      </c>
      <c r="G14" s="72">
        <v>67854</v>
      </c>
    </row>
    <row r="15" spans="1:10" x14ac:dyDescent="0.25">
      <c r="A15" s="78" t="s">
        <v>14</v>
      </c>
      <c r="B15" s="82" t="s">
        <v>172</v>
      </c>
      <c r="C15" s="78" t="s">
        <v>7</v>
      </c>
      <c r="D15" s="76">
        <v>44511</v>
      </c>
      <c r="E15" s="79" t="s">
        <v>172</v>
      </c>
      <c r="F15" s="79" t="s">
        <v>172</v>
      </c>
      <c r="G15" s="72">
        <v>55614.65</v>
      </c>
    </row>
    <row r="16" spans="1:10" x14ac:dyDescent="0.25">
      <c r="A16" s="80" t="s">
        <v>10</v>
      </c>
      <c r="B16" s="82" t="s">
        <v>172</v>
      </c>
      <c r="C16" s="80" t="s">
        <v>11</v>
      </c>
      <c r="D16" s="76">
        <v>44511</v>
      </c>
      <c r="E16" s="79" t="s">
        <v>12</v>
      </c>
      <c r="F16" s="79" t="s">
        <v>172</v>
      </c>
      <c r="G16" s="72">
        <v>632255</v>
      </c>
    </row>
    <row r="17" spans="1:7" x14ac:dyDescent="0.25">
      <c r="A17" s="80" t="s">
        <v>10</v>
      </c>
      <c r="B17" s="82" t="s">
        <v>172</v>
      </c>
      <c r="C17" s="80" t="s">
        <v>11</v>
      </c>
      <c r="D17" s="76">
        <v>44511</v>
      </c>
      <c r="E17" s="79" t="s">
        <v>12</v>
      </c>
      <c r="F17" s="79" t="s">
        <v>172</v>
      </c>
      <c r="G17" s="72">
        <v>632255</v>
      </c>
    </row>
    <row r="19" spans="1:7" x14ac:dyDescent="0.25">
      <c r="G19" s="85">
        <f>SUM(G8:G18,G5,G4,G3)</f>
        <v>13912984.590000002</v>
      </c>
    </row>
  </sheetData>
  <sortState xmlns:xlrd2="http://schemas.microsoft.com/office/spreadsheetml/2017/richdata2" ref="C15:K27">
    <sortCondition descending="1" ref="J15:J27"/>
  </sortState>
  <mergeCells count="2">
    <mergeCell ref="A1:G1"/>
    <mergeCell ref="A6:G6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17"/>
  <sheetViews>
    <sheetView workbookViewId="0">
      <selection sqref="A1:G15"/>
    </sheetView>
  </sheetViews>
  <sheetFormatPr defaultColWidth="11.42578125" defaultRowHeight="15" x14ac:dyDescent="0.25"/>
  <cols>
    <col min="1" max="1" width="24.7109375" style="73" customWidth="1"/>
    <col min="2" max="2" width="13" style="73" customWidth="1"/>
    <col min="3" max="3" width="34" style="73" customWidth="1"/>
    <col min="4" max="4" width="19.28515625" style="73" customWidth="1"/>
    <col min="5" max="5" width="23.140625" style="73" customWidth="1"/>
    <col min="6" max="6" width="20.42578125" style="73" customWidth="1"/>
    <col min="7" max="7" width="18.85546875" style="73" customWidth="1"/>
    <col min="8" max="8" width="19.85546875" style="73" customWidth="1"/>
    <col min="9" max="9" width="11.42578125" style="73"/>
    <col min="10" max="10" width="18.7109375" style="73" customWidth="1"/>
    <col min="11" max="16384" width="11.42578125" style="73"/>
  </cols>
  <sheetData>
    <row r="1" spans="1:10" ht="18.75" x14ac:dyDescent="0.25">
      <c r="A1" s="108" t="s">
        <v>162</v>
      </c>
      <c r="B1" s="108"/>
      <c r="C1" s="108"/>
      <c r="D1" s="108"/>
      <c r="E1" s="108"/>
      <c r="F1" s="108"/>
      <c r="G1" s="108"/>
    </row>
    <row r="2" spans="1:10" s="75" customFormat="1" x14ac:dyDescent="0.25">
      <c r="A2" s="74" t="s">
        <v>163</v>
      </c>
      <c r="B2" s="74" t="s">
        <v>4</v>
      </c>
      <c r="C2" s="74" t="s">
        <v>164</v>
      </c>
      <c r="D2" s="74" t="s">
        <v>165</v>
      </c>
      <c r="E2" s="74" t="s">
        <v>166</v>
      </c>
      <c r="F2" s="74" t="s">
        <v>167</v>
      </c>
      <c r="G2" s="74" t="s">
        <v>168</v>
      </c>
    </row>
    <row r="3" spans="1:10" ht="30" x14ac:dyDescent="0.25">
      <c r="A3" s="78" t="s">
        <v>51</v>
      </c>
      <c r="B3" s="82">
        <v>2024162</v>
      </c>
      <c r="C3" s="78" t="s">
        <v>52</v>
      </c>
      <c r="D3" s="76">
        <v>44511</v>
      </c>
      <c r="E3" s="79" t="s">
        <v>53</v>
      </c>
      <c r="F3" s="83" t="s">
        <v>86</v>
      </c>
      <c r="G3" s="87">
        <v>3219302.24</v>
      </c>
    </row>
    <row r="4" spans="1:10" ht="14.25" customHeight="1" x14ac:dyDescent="0.25">
      <c r="A4" s="78" t="s">
        <v>6</v>
      </c>
      <c r="B4" s="82">
        <v>2024147</v>
      </c>
      <c r="C4" s="78" t="s">
        <v>173</v>
      </c>
      <c r="D4" s="76">
        <v>44511</v>
      </c>
      <c r="E4" s="79" t="s">
        <v>8</v>
      </c>
      <c r="F4" s="83" t="s">
        <v>87</v>
      </c>
      <c r="G4" s="87">
        <v>3083604.16</v>
      </c>
    </row>
    <row r="5" spans="1:10" ht="18.75" x14ac:dyDescent="0.25">
      <c r="A5" s="108" t="s">
        <v>169</v>
      </c>
      <c r="B5" s="108"/>
      <c r="C5" s="108"/>
      <c r="D5" s="108"/>
      <c r="E5" s="108"/>
      <c r="F5" s="108"/>
      <c r="G5" s="108"/>
      <c r="J5" s="73">
        <v>1817052</v>
      </c>
    </row>
    <row r="6" spans="1:10" x14ac:dyDescent="0.25">
      <c r="A6" s="74" t="s">
        <v>163</v>
      </c>
      <c r="B6" s="74" t="s">
        <v>4</v>
      </c>
      <c r="C6" s="74" t="s">
        <v>164</v>
      </c>
      <c r="D6" s="74" t="s">
        <v>165</v>
      </c>
      <c r="E6" s="74" t="s">
        <v>166</v>
      </c>
      <c r="F6" s="74" t="s">
        <v>167</v>
      </c>
      <c r="G6" s="74" t="s">
        <v>170</v>
      </c>
    </row>
    <row r="7" spans="1:10" x14ac:dyDescent="0.25">
      <c r="A7" s="78" t="s">
        <v>25</v>
      </c>
      <c r="B7" s="82">
        <v>2024219</v>
      </c>
      <c r="C7" s="78" t="s">
        <v>26</v>
      </c>
      <c r="D7" s="76">
        <v>44511</v>
      </c>
      <c r="E7" s="79" t="s">
        <v>27</v>
      </c>
      <c r="F7" s="79" t="s">
        <v>89</v>
      </c>
      <c r="G7" s="87">
        <v>1532641.46</v>
      </c>
    </row>
    <row r="8" spans="1:10" x14ac:dyDescent="0.25">
      <c r="A8" s="78" t="s">
        <v>21</v>
      </c>
      <c r="B8" s="82">
        <v>2024185</v>
      </c>
      <c r="C8" s="78" t="s">
        <v>178</v>
      </c>
      <c r="D8" s="76">
        <v>44511</v>
      </c>
      <c r="E8" s="79" t="s">
        <v>22</v>
      </c>
      <c r="F8" s="83" t="s">
        <v>88</v>
      </c>
      <c r="G8" s="87">
        <v>996829.67999999993</v>
      </c>
    </row>
    <row r="9" spans="1:10" x14ac:dyDescent="0.25">
      <c r="A9" s="78" t="s">
        <v>33</v>
      </c>
      <c r="B9" s="82">
        <v>2024200</v>
      </c>
      <c r="C9" s="78" t="s">
        <v>180</v>
      </c>
      <c r="D9" s="76">
        <v>44511</v>
      </c>
      <c r="E9" s="79" t="s">
        <v>35</v>
      </c>
      <c r="F9" s="83" t="s">
        <v>90</v>
      </c>
      <c r="G9" s="87">
        <v>925729.56</v>
      </c>
    </row>
    <row r="10" spans="1:10" ht="30" x14ac:dyDescent="0.25">
      <c r="A10" s="78" t="s">
        <v>37</v>
      </c>
      <c r="B10" s="82">
        <v>2024134</v>
      </c>
      <c r="C10" s="78" t="s">
        <v>38</v>
      </c>
      <c r="D10" s="76">
        <v>44511</v>
      </c>
      <c r="E10" s="79" t="s">
        <v>39</v>
      </c>
      <c r="F10" s="45">
        <v>211814797664</v>
      </c>
      <c r="G10" s="87">
        <v>141097</v>
      </c>
    </row>
    <row r="11" spans="1:10" x14ac:dyDescent="0.25">
      <c r="A11" s="80" t="s">
        <v>13</v>
      </c>
      <c r="B11" s="82" t="s">
        <v>172</v>
      </c>
      <c r="C11" s="79" t="s">
        <v>160</v>
      </c>
      <c r="D11" s="76">
        <v>44511</v>
      </c>
      <c r="E11" s="79" t="s">
        <v>172</v>
      </c>
      <c r="F11" s="79" t="s">
        <v>172</v>
      </c>
      <c r="G11" s="87">
        <v>67854</v>
      </c>
    </row>
    <row r="12" spans="1:10" x14ac:dyDescent="0.25">
      <c r="A12" s="80" t="s">
        <v>13</v>
      </c>
      <c r="B12" s="82" t="s">
        <v>172</v>
      </c>
      <c r="C12" s="79" t="s">
        <v>160</v>
      </c>
      <c r="D12" s="76">
        <v>44511</v>
      </c>
      <c r="E12" s="79" t="s">
        <v>172</v>
      </c>
      <c r="F12" s="79" t="s">
        <v>172</v>
      </c>
      <c r="G12" s="87">
        <v>67854</v>
      </c>
    </row>
    <row r="13" spans="1:10" x14ac:dyDescent="0.25">
      <c r="A13" s="78" t="s">
        <v>14</v>
      </c>
      <c r="B13" s="82" t="s">
        <v>172</v>
      </c>
      <c r="C13" s="78" t="s">
        <v>7</v>
      </c>
      <c r="D13" s="76">
        <v>44511</v>
      </c>
      <c r="E13" s="79" t="s">
        <v>172</v>
      </c>
      <c r="F13" s="79" t="s">
        <v>172</v>
      </c>
      <c r="G13" s="87">
        <v>55614.65</v>
      </c>
    </row>
    <row r="14" spans="1:10" x14ac:dyDescent="0.25">
      <c r="A14" s="80" t="s">
        <v>10</v>
      </c>
      <c r="B14" s="82" t="s">
        <v>172</v>
      </c>
      <c r="C14" s="80" t="s">
        <v>11</v>
      </c>
      <c r="D14" s="76">
        <v>44511</v>
      </c>
      <c r="E14" s="79" t="s">
        <v>12</v>
      </c>
      <c r="F14" s="79" t="s">
        <v>172</v>
      </c>
      <c r="G14" s="87">
        <v>632255</v>
      </c>
    </row>
    <row r="15" spans="1:10" x14ac:dyDescent="0.25">
      <c r="A15" s="80" t="s">
        <v>10</v>
      </c>
      <c r="B15" s="82" t="s">
        <v>172</v>
      </c>
      <c r="C15" s="78" t="s">
        <v>172</v>
      </c>
      <c r="D15" s="76">
        <v>44511</v>
      </c>
      <c r="E15" s="79"/>
      <c r="F15" s="79" t="s">
        <v>172</v>
      </c>
      <c r="G15" s="87">
        <v>632255</v>
      </c>
    </row>
    <row r="17" spans="7:7" x14ac:dyDescent="0.25">
      <c r="G17" s="109">
        <f>SUM(G7:G16,G4,G3)</f>
        <v>11355036.75</v>
      </c>
    </row>
  </sheetData>
  <sortState xmlns:xlrd2="http://schemas.microsoft.com/office/spreadsheetml/2017/richdata2" ref="C15:K25">
    <sortCondition descending="1" ref="J15:J25"/>
  </sortState>
  <mergeCells count="2">
    <mergeCell ref="A1:G1"/>
    <mergeCell ref="A5:G5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19"/>
  <sheetViews>
    <sheetView topLeftCell="A4" workbookViewId="0">
      <selection sqref="A1:G17"/>
    </sheetView>
  </sheetViews>
  <sheetFormatPr defaultColWidth="11.42578125" defaultRowHeight="15" x14ac:dyDescent="0.25"/>
  <cols>
    <col min="1" max="1" width="24.7109375" style="73" customWidth="1"/>
    <col min="2" max="2" width="13" style="73" customWidth="1"/>
    <col min="3" max="3" width="34" style="73" customWidth="1"/>
    <col min="4" max="4" width="19.28515625" style="73" customWidth="1"/>
    <col min="5" max="5" width="23.140625" style="73" customWidth="1"/>
    <col min="6" max="6" width="20.42578125" style="73" customWidth="1"/>
    <col min="7" max="7" width="18.85546875" style="73" customWidth="1"/>
    <col min="8" max="8" width="19.85546875" style="73" customWidth="1"/>
    <col min="9" max="9" width="11.42578125" style="73"/>
    <col min="10" max="10" width="18.7109375" style="73" customWidth="1"/>
    <col min="11" max="16384" width="11.42578125" style="73"/>
  </cols>
  <sheetData>
    <row r="1" spans="1:10" ht="18.75" x14ac:dyDescent="0.25">
      <c r="A1" s="108" t="s">
        <v>162</v>
      </c>
      <c r="B1" s="108"/>
      <c r="C1" s="108"/>
      <c r="D1" s="108"/>
      <c r="E1" s="108"/>
      <c r="F1" s="108"/>
      <c r="G1" s="108"/>
    </row>
    <row r="2" spans="1:10" s="75" customFormat="1" x14ac:dyDescent="0.25">
      <c r="A2" s="74" t="s">
        <v>163</v>
      </c>
      <c r="B2" s="74" t="s">
        <v>4</v>
      </c>
      <c r="C2" s="74" t="s">
        <v>164</v>
      </c>
      <c r="D2" s="74" t="s">
        <v>165</v>
      </c>
      <c r="E2" s="74" t="s">
        <v>166</v>
      </c>
      <c r="F2" s="74" t="s">
        <v>167</v>
      </c>
      <c r="G2" s="74" t="s">
        <v>168</v>
      </c>
    </row>
    <row r="3" spans="1:10" ht="30" x14ac:dyDescent="0.25">
      <c r="A3" s="78" t="s">
        <v>76</v>
      </c>
      <c r="B3" s="82">
        <v>2024266</v>
      </c>
      <c r="C3" s="79" t="s">
        <v>78</v>
      </c>
      <c r="D3" s="76">
        <v>44511</v>
      </c>
      <c r="E3" s="79" t="s">
        <v>78</v>
      </c>
      <c r="F3" s="83" t="s">
        <v>79</v>
      </c>
      <c r="G3" s="72">
        <v>3144256.08</v>
      </c>
    </row>
    <row r="4" spans="1:10" x14ac:dyDescent="0.25">
      <c r="A4" s="78" t="s">
        <v>6</v>
      </c>
      <c r="B4" s="82">
        <v>2024146</v>
      </c>
      <c r="C4" s="78" t="s">
        <v>173</v>
      </c>
      <c r="D4" s="76">
        <v>44511</v>
      </c>
      <c r="E4" s="79" t="s">
        <v>8</v>
      </c>
      <c r="F4" s="83" t="s">
        <v>80</v>
      </c>
      <c r="G4" s="72">
        <v>3083604.16</v>
      </c>
    </row>
    <row r="5" spans="1:10" ht="30" x14ac:dyDescent="0.25">
      <c r="A5" s="78" t="s">
        <v>16</v>
      </c>
      <c r="B5" s="82">
        <v>2024167</v>
      </c>
      <c r="C5" s="80" t="s">
        <v>177</v>
      </c>
      <c r="D5" s="76">
        <v>44511</v>
      </c>
      <c r="E5" s="79" t="s">
        <v>17</v>
      </c>
      <c r="F5" s="83" t="s">
        <v>81</v>
      </c>
      <c r="G5" s="72">
        <v>2019990.49</v>
      </c>
    </row>
    <row r="6" spans="1:10" ht="18.75" x14ac:dyDescent="0.25">
      <c r="A6" s="108" t="s">
        <v>169</v>
      </c>
      <c r="B6" s="108"/>
      <c r="C6" s="108"/>
      <c r="D6" s="108"/>
      <c r="E6" s="108"/>
      <c r="F6" s="108"/>
      <c r="G6" s="108"/>
      <c r="J6" s="73">
        <v>1817052</v>
      </c>
    </row>
    <row r="7" spans="1:10" x14ac:dyDescent="0.25">
      <c r="A7" s="74" t="s">
        <v>163</v>
      </c>
      <c r="B7" s="74" t="s">
        <v>4</v>
      </c>
      <c r="C7" s="74" t="s">
        <v>164</v>
      </c>
      <c r="D7" s="74" t="s">
        <v>165</v>
      </c>
      <c r="E7" s="74" t="s">
        <v>166</v>
      </c>
      <c r="F7" s="74" t="s">
        <v>167</v>
      </c>
      <c r="G7" s="74" t="s">
        <v>170</v>
      </c>
    </row>
    <row r="8" spans="1:10" x14ac:dyDescent="0.25">
      <c r="A8" s="78" t="s">
        <v>25</v>
      </c>
      <c r="B8" s="82">
        <v>2024218</v>
      </c>
      <c r="C8" s="78" t="s">
        <v>26</v>
      </c>
      <c r="D8" s="76">
        <v>44511</v>
      </c>
      <c r="E8" s="79" t="s">
        <v>27</v>
      </c>
      <c r="F8" s="79" t="s">
        <v>83</v>
      </c>
      <c r="G8" s="72">
        <v>1532641.46</v>
      </c>
    </row>
    <row r="9" spans="1:10" x14ac:dyDescent="0.25">
      <c r="A9" s="78" t="s">
        <v>21</v>
      </c>
      <c r="B9" s="82">
        <v>2024184</v>
      </c>
      <c r="C9" s="78" t="s">
        <v>178</v>
      </c>
      <c r="D9" s="76">
        <v>44511</v>
      </c>
      <c r="E9" s="79" t="s">
        <v>22</v>
      </c>
      <c r="F9" s="83" t="s">
        <v>82</v>
      </c>
      <c r="G9" s="72">
        <v>996829.67999999993</v>
      </c>
    </row>
    <row r="10" spans="1:10" x14ac:dyDescent="0.25">
      <c r="A10" s="78" t="s">
        <v>33</v>
      </c>
      <c r="B10" s="82">
        <v>2024199</v>
      </c>
      <c r="C10" s="78" t="s">
        <v>180</v>
      </c>
      <c r="D10" s="76">
        <v>44511</v>
      </c>
      <c r="E10" s="79" t="s">
        <v>35</v>
      </c>
      <c r="F10" s="83" t="s">
        <v>84</v>
      </c>
      <c r="G10" s="72">
        <v>925729.56</v>
      </c>
    </row>
    <row r="11" spans="1:10" x14ac:dyDescent="0.25">
      <c r="A11" s="78" t="s">
        <v>19</v>
      </c>
      <c r="B11" s="82" t="s">
        <v>172</v>
      </c>
      <c r="C11" s="78" t="s">
        <v>20</v>
      </c>
      <c r="D11" s="76">
        <v>44511</v>
      </c>
      <c r="E11" s="79" t="s">
        <v>172</v>
      </c>
      <c r="F11" s="79" t="s">
        <v>172</v>
      </c>
      <c r="G11" s="72">
        <v>537957.35</v>
      </c>
    </row>
    <row r="12" spans="1:10" ht="30" x14ac:dyDescent="0.25">
      <c r="A12" s="78" t="s">
        <v>37</v>
      </c>
      <c r="B12" s="82">
        <v>2024133</v>
      </c>
      <c r="C12" s="78" t="s">
        <v>38</v>
      </c>
      <c r="D12" s="76">
        <v>44511</v>
      </c>
      <c r="E12" s="79" t="s">
        <v>39</v>
      </c>
      <c r="F12" s="45">
        <v>211814797665</v>
      </c>
      <c r="G12" s="72">
        <v>141097</v>
      </c>
    </row>
    <row r="13" spans="1:10" x14ac:dyDescent="0.25">
      <c r="A13" s="80" t="s">
        <v>13</v>
      </c>
      <c r="B13" s="82" t="s">
        <v>172</v>
      </c>
      <c r="C13" s="79" t="s">
        <v>160</v>
      </c>
      <c r="D13" s="76">
        <v>44511</v>
      </c>
      <c r="E13" s="79" t="s">
        <v>172</v>
      </c>
      <c r="F13" s="79" t="s">
        <v>172</v>
      </c>
      <c r="G13" s="72">
        <v>67854</v>
      </c>
    </row>
    <row r="14" spans="1:10" x14ac:dyDescent="0.25">
      <c r="A14" s="80" t="s">
        <v>13</v>
      </c>
      <c r="B14" s="82" t="s">
        <v>172</v>
      </c>
      <c r="C14" s="79" t="s">
        <v>160</v>
      </c>
      <c r="D14" s="76">
        <v>44511</v>
      </c>
      <c r="E14" s="79" t="s">
        <v>172</v>
      </c>
      <c r="F14" s="79" t="s">
        <v>172</v>
      </c>
      <c r="G14" s="72">
        <v>67854</v>
      </c>
    </row>
    <row r="15" spans="1:10" x14ac:dyDescent="0.25">
      <c r="A15" s="78" t="s">
        <v>14</v>
      </c>
      <c r="B15" s="82" t="s">
        <v>172</v>
      </c>
      <c r="C15" s="78" t="s">
        <v>7</v>
      </c>
      <c r="D15" s="76">
        <v>44511</v>
      </c>
      <c r="E15" s="79" t="s">
        <v>172</v>
      </c>
      <c r="F15" s="79" t="s">
        <v>172</v>
      </c>
      <c r="G15" s="72">
        <v>55614.65</v>
      </c>
    </row>
    <row r="16" spans="1:10" x14ac:dyDescent="0.25">
      <c r="A16" s="80" t="s">
        <v>10</v>
      </c>
      <c r="B16" s="82" t="s">
        <v>172</v>
      </c>
      <c r="C16" s="80" t="s">
        <v>11</v>
      </c>
      <c r="D16" s="76">
        <v>44511</v>
      </c>
      <c r="E16" s="79" t="s">
        <v>12</v>
      </c>
      <c r="F16" s="79" t="s">
        <v>172</v>
      </c>
      <c r="G16" s="72">
        <v>632255</v>
      </c>
    </row>
    <row r="17" spans="1:7" x14ac:dyDescent="0.25">
      <c r="A17" s="80" t="s">
        <v>10</v>
      </c>
      <c r="B17" s="82" t="s">
        <v>172</v>
      </c>
      <c r="C17" s="80" t="s">
        <v>11</v>
      </c>
      <c r="D17" s="76">
        <v>44511</v>
      </c>
      <c r="E17" s="79" t="s">
        <v>12</v>
      </c>
      <c r="F17" s="79" t="s">
        <v>172</v>
      </c>
      <c r="G17" s="72">
        <v>632255</v>
      </c>
    </row>
    <row r="19" spans="1:7" x14ac:dyDescent="0.25">
      <c r="G19" s="85">
        <f>SUM(G8:G18,G5,G4,G3)</f>
        <v>13837938.430000002</v>
      </c>
    </row>
  </sheetData>
  <sortState xmlns:xlrd2="http://schemas.microsoft.com/office/spreadsheetml/2017/richdata2" ref="C15:K27">
    <sortCondition descending="1" ref="J15:J27"/>
  </sortState>
  <mergeCells count="2">
    <mergeCell ref="A1:G1"/>
    <mergeCell ref="A6:G6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8"/>
  <sheetViews>
    <sheetView tabSelected="1" topLeftCell="A10" workbookViewId="0">
      <selection activeCell="F21" sqref="F21"/>
    </sheetView>
  </sheetViews>
  <sheetFormatPr defaultColWidth="11.42578125" defaultRowHeight="15" x14ac:dyDescent="0.25"/>
  <cols>
    <col min="1" max="1" width="24.7109375" style="73" customWidth="1"/>
    <col min="2" max="2" width="13" style="73" customWidth="1"/>
    <col min="3" max="3" width="34" style="73" customWidth="1"/>
    <col min="4" max="4" width="19.28515625" style="73" customWidth="1"/>
    <col min="5" max="5" width="23.140625" style="73" customWidth="1"/>
    <col min="6" max="6" width="20.42578125" style="73" customWidth="1"/>
    <col min="7" max="7" width="18.85546875" style="73" customWidth="1"/>
    <col min="8" max="8" width="19.85546875" style="73" customWidth="1"/>
    <col min="9" max="9" width="11.42578125" style="73"/>
    <col min="10" max="10" width="18.7109375" style="73" customWidth="1"/>
    <col min="11" max="16384" width="11.42578125" style="73"/>
  </cols>
  <sheetData>
    <row r="1" spans="1:10" ht="18.75" x14ac:dyDescent="0.25">
      <c r="A1" s="108" t="s">
        <v>162</v>
      </c>
      <c r="B1" s="108"/>
      <c r="C1" s="108"/>
      <c r="D1" s="108"/>
      <c r="E1" s="108"/>
      <c r="F1" s="108"/>
      <c r="G1" s="108"/>
    </row>
    <row r="2" spans="1:10" s="75" customFormat="1" x14ac:dyDescent="0.25">
      <c r="A2" s="74" t="s">
        <v>163</v>
      </c>
      <c r="B2" s="74" t="s">
        <v>4</v>
      </c>
      <c r="C2" s="74" t="s">
        <v>164</v>
      </c>
      <c r="D2" s="74" t="s">
        <v>165</v>
      </c>
      <c r="E2" s="74" t="s">
        <v>166</v>
      </c>
      <c r="F2" s="74" t="s">
        <v>167</v>
      </c>
      <c r="G2" s="74" t="s">
        <v>168</v>
      </c>
    </row>
    <row r="3" spans="1:10" ht="30" x14ac:dyDescent="0.25">
      <c r="A3" s="78" t="s">
        <v>76</v>
      </c>
      <c r="B3" s="82">
        <v>2024267</v>
      </c>
      <c r="C3" s="79" t="s">
        <v>78</v>
      </c>
      <c r="D3" s="76">
        <v>44511</v>
      </c>
      <c r="E3" s="79" t="s">
        <v>78</v>
      </c>
      <c r="F3" s="83" t="s">
        <v>92</v>
      </c>
      <c r="G3" s="88">
        <v>3144256.08</v>
      </c>
    </row>
    <row r="4" spans="1:10" x14ac:dyDescent="0.25">
      <c r="A4" s="78" t="s">
        <v>6</v>
      </c>
      <c r="B4" s="82">
        <v>2024148</v>
      </c>
      <c r="C4" s="78" t="s">
        <v>173</v>
      </c>
      <c r="D4" s="76">
        <v>44511</v>
      </c>
      <c r="E4" s="79" t="s">
        <v>8</v>
      </c>
      <c r="F4" s="83" t="s">
        <v>93</v>
      </c>
      <c r="G4" s="72">
        <v>3083604.16</v>
      </c>
    </row>
    <row r="5" spans="1:10" ht="18.75" x14ac:dyDescent="0.25">
      <c r="A5" s="108" t="s">
        <v>169</v>
      </c>
      <c r="B5" s="108"/>
      <c r="C5" s="108"/>
      <c r="D5" s="108"/>
      <c r="E5" s="108"/>
      <c r="F5" s="108"/>
      <c r="G5" s="108"/>
      <c r="J5" s="73">
        <v>1817052</v>
      </c>
    </row>
    <row r="6" spans="1:10" x14ac:dyDescent="0.25">
      <c r="A6" s="74" t="s">
        <v>163</v>
      </c>
      <c r="B6" s="74" t="s">
        <v>4</v>
      </c>
      <c r="C6" s="74" t="s">
        <v>164</v>
      </c>
      <c r="D6" s="74" t="s">
        <v>165</v>
      </c>
      <c r="E6" s="74" t="s">
        <v>166</v>
      </c>
      <c r="F6" s="74" t="s">
        <v>167</v>
      </c>
      <c r="G6" s="74" t="s">
        <v>170</v>
      </c>
    </row>
    <row r="7" spans="1:10" x14ac:dyDescent="0.25">
      <c r="A7" s="78" t="s">
        <v>25</v>
      </c>
      <c r="B7" s="82">
        <v>2024220</v>
      </c>
      <c r="C7" s="78" t="s">
        <v>26</v>
      </c>
      <c r="D7" s="76">
        <v>44511</v>
      </c>
      <c r="E7" s="79" t="s">
        <v>27</v>
      </c>
      <c r="F7" s="79" t="s">
        <v>94</v>
      </c>
      <c r="G7" s="72">
        <v>1532641.46</v>
      </c>
    </row>
    <row r="8" spans="1:10" x14ac:dyDescent="0.25">
      <c r="A8" s="78" t="s">
        <v>33</v>
      </c>
      <c r="B8" s="82">
        <v>2024201</v>
      </c>
      <c r="C8" s="78" t="s">
        <v>180</v>
      </c>
      <c r="D8" s="76">
        <v>44511</v>
      </c>
      <c r="E8" s="79" t="s">
        <v>35</v>
      </c>
      <c r="F8" s="83" t="s">
        <v>95</v>
      </c>
      <c r="G8" s="72">
        <v>925729.56</v>
      </c>
    </row>
    <row r="9" spans="1:10" x14ac:dyDescent="0.25">
      <c r="A9" s="78" t="s">
        <v>60</v>
      </c>
      <c r="B9" s="82">
        <v>2024104</v>
      </c>
      <c r="C9" s="78" t="s">
        <v>161</v>
      </c>
      <c r="D9" s="76">
        <v>44511</v>
      </c>
      <c r="E9" s="79" t="s">
        <v>172</v>
      </c>
      <c r="F9" s="79" t="s">
        <v>172</v>
      </c>
      <c r="G9" s="72">
        <v>568972</v>
      </c>
    </row>
    <row r="10" spans="1:10" x14ac:dyDescent="0.25">
      <c r="A10" s="78" t="s">
        <v>19</v>
      </c>
      <c r="B10" s="82" t="s">
        <v>172</v>
      </c>
      <c r="C10" s="78" t="s">
        <v>20</v>
      </c>
      <c r="D10" s="76">
        <v>44511</v>
      </c>
      <c r="E10" s="79" t="s">
        <v>172</v>
      </c>
      <c r="F10" s="79" t="s">
        <v>172</v>
      </c>
      <c r="G10" s="72">
        <v>537957.35</v>
      </c>
    </row>
    <row r="11" spans="1:10" ht="30" x14ac:dyDescent="0.25">
      <c r="A11" s="78" t="s">
        <v>37</v>
      </c>
      <c r="B11" s="82">
        <v>2024135</v>
      </c>
      <c r="C11" s="78" t="s">
        <v>38</v>
      </c>
      <c r="D11" s="76">
        <v>44511</v>
      </c>
      <c r="E11" s="79" t="s">
        <v>39</v>
      </c>
      <c r="F11" s="45">
        <v>211814797666</v>
      </c>
      <c r="G11" s="72">
        <v>141097</v>
      </c>
    </row>
    <row r="12" spans="1:10" x14ac:dyDescent="0.25">
      <c r="A12" s="80" t="s">
        <v>13</v>
      </c>
      <c r="B12" s="82" t="s">
        <v>172</v>
      </c>
      <c r="C12" s="79" t="s">
        <v>160</v>
      </c>
      <c r="D12" s="76">
        <v>44511</v>
      </c>
      <c r="E12" s="79" t="s">
        <v>172</v>
      </c>
      <c r="F12" s="79" t="s">
        <v>172</v>
      </c>
      <c r="G12" s="72">
        <v>67854</v>
      </c>
    </row>
    <row r="13" spans="1:10" x14ac:dyDescent="0.25">
      <c r="A13" s="80" t="s">
        <v>13</v>
      </c>
      <c r="B13" s="82" t="s">
        <v>172</v>
      </c>
      <c r="C13" s="79" t="s">
        <v>160</v>
      </c>
      <c r="D13" s="76">
        <v>44511</v>
      </c>
      <c r="E13" s="79" t="s">
        <v>172</v>
      </c>
      <c r="F13" s="79" t="s">
        <v>172</v>
      </c>
      <c r="G13" s="72">
        <v>67854</v>
      </c>
    </row>
    <row r="14" spans="1:10" x14ac:dyDescent="0.25">
      <c r="A14" s="78" t="s">
        <v>14</v>
      </c>
      <c r="B14" s="82" t="s">
        <v>172</v>
      </c>
      <c r="C14" s="78" t="s">
        <v>7</v>
      </c>
      <c r="D14" s="76">
        <v>44511</v>
      </c>
      <c r="E14" s="79" t="s">
        <v>172</v>
      </c>
      <c r="F14" s="79" t="s">
        <v>172</v>
      </c>
      <c r="G14" s="72">
        <v>55614.65</v>
      </c>
    </row>
    <row r="15" spans="1:10" x14ac:dyDescent="0.25">
      <c r="A15" s="80" t="s">
        <v>10</v>
      </c>
      <c r="B15" s="82" t="s">
        <v>172</v>
      </c>
      <c r="C15" s="80" t="s">
        <v>11</v>
      </c>
      <c r="D15" s="76">
        <v>44511</v>
      </c>
      <c r="E15" s="79" t="s">
        <v>12</v>
      </c>
      <c r="F15" s="79" t="s">
        <v>172</v>
      </c>
      <c r="G15" s="72">
        <v>632255</v>
      </c>
    </row>
    <row r="16" spans="1:10" x14ac:dyDescent="0.25">
      <c r="A16" s="80" t="s">
        <v>10</v>
      </c>
      <c r="B16" s="82" t="s">
        <v>172</v>
      </c>
      <c r="C16" s="80" t="s">
        <v>11</v>
      </c>
      <c r="D16" s="76">
        <v>44511</v>
      </c>
      <c r="E16" s="79" t="s">
        <v>12</v>
      </c>
      <c r="F16" s="79" t="s">
        <v>172</v>
      </c>
      <c r="G16" s="72">
        <v>632255</v>
      </c>
    </row>
    <row r="18" spans="7:7" x14ac:dyDescent="0.25">
      <c r="G18" s="85">
        <f>SUM(G7:G17,G3,G4)</f>
        <v>11390090.26</v>
      </c>
    </row>
  </sheetData>
  <sortState xmlns:xlrd2="http://schemas.microsoft.com/office/spreadsheetml/2017/richdata2" ref="C15:K26">
    <sortCondition descending="1" ref="J15:J26"/>
  </sortState>
  <mergeCells count="2">
    <mergeCell ref="A1:G1"/>
    <mergeCell ref="A5:G5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15"/>
  <sheetViews>
    <sheetView workbookViewId="0">
      <selection sqref="A1:G13"/>
    </sheetView>
  </sheetViews>
  <sheetFormatPr defaultColWidth="11.42578125" defaultRowHeight="15" x14ac:dyDescent="0.25"/>
  <cols>
    <col min="1" max="1" width="24.7109375" style="73" customWidth="1"/>
    <col min="2" max="2" width="13" style="73" customWidth="1"/>
    <col min="3" max="3" width="34" style="73" customWidth="1"/>
    <col min="4" max="4" width="19.28515625" style="73" customWidth="1"/>
    <col min="5" max="5" width="23.140625" style="73" customWidth="1"/>
    <col min="6" max="6" width="20.42578125" style="73" customWidth="1"/>
    <col min="7" max="7" width="18.85546875" style="73" customWidth="1"/>
    <col min="8" max="8" width="19.85546875" style="73" customWidth="1"/>
    <col min="9" max="9" width="11.42578125" style="73"/>
    <col min="10" max="10" width="18.7109375" style="73" customWidth="1"/>
    <col min="11" max="16384" width="11.42578125" style="73"/>
  </cols>
  <sheetData>
    <row r="1" spans="1:10" ht="18.75" x14ac:dyDescent="0.25">
      <c r="A1" s="108" t="s">
        <v>162</v>
      </c>
      <c r="B1" s="108"/>
      <c r="C1" s="108"/>
      <c r="D1" s="108"/>
      <c r="E1" s="108"/>
      <c r="F1" s="108"/>
      <c r="G1" s="108"/>
    </row>
    <row r="2" spans="1:10" s="75" customFormat="1" x14ac:dyDescent="0.25">
      <c r="A2" s="74" t="s">
        <v>163</v>
      </c>
      <c r="B2" s="74" t="s">
        <v>4</v>
      </c>
      <c r="C2" s="74" t="s">
        <v>164</v>
      </c>
      <c r="D2" s="74" t="s">
        <v>165</v>
      </c>
      <c r="E2" s="74" t="s">
        <v>166</v>
      </c>
      <c r="F2" s="74" t="s">
        <v>167</v>
      </c>
      <c r="G2" s="74" t="s">
        <v>168</v>
      </c>
    </row>
    <row r="3" spans="1:10" ht="30" x14ac:dyDescent="0.25">
      <c r="A3" s="78" t="s">
        <v>51</v>
      </c>
      <c r="B3" s="82">
        <v>2024159</v>
      </c>
      <c r="C3" s="78" t="s">
        <v>52</v>
      </c>
      <c r="D3" s="76">
        <v>44511</v>
      </c>
      <c r="E3" s="79" t="s">
        <v>53</v>
      </c>
      <c r="F3" s="83" t="s">
        <v>97</v>
      </c>
      <c r="G3" s="87">
        <v>3219302.24</v>
      </c>
    </row>
    <row r="4" spans="1:10" ht="30" x14ac:dyDescent="0.25">
      <c r="A4" s="78" t="s">
        <v>16</v>
      </c>
      <c r="B4" s="82">
        <v>2024168</v>
      </c>
      <c r="C4" s="80" t="s">
        <v>177</v>
      </c>
      <c r="D4" s="76">
        <v>44511</v>
      </c>
      <c r="E4" s="79" t="s">
        <v>17</v>
      </c>
      <c r="F4" s="83" t="s">
        <v>98</v>
      </c>
      <c r="G4" s="87">
        <v>2019990.49</v>
      </c>
    </row>
    <row r="5" spans="1:10" ht="18.75" x14ac:dyDescent="0.25">
      <c r="A5" s="108" t="s">
        <v>169</v>
      </c>
      <c r="B5" s="108"/>
      <c r="C5" s="108"/>
      <c r="D5" s="108"/>
      <c r="E5" s="108"/>
      <c r="F5" s="108"/>
      <c r="G5" s="108"/>
      <c r="J5" s="73">
        <v>1817052</v>
      </c>
    </row>
    <row r="6" spans="1:10" x14ac:dyDescent="0.25">
      <c r="A6" s="74" t="s">
        <v>163</v>
      </c>
      <c r="B6" s="74" t="s">
        <v>4</v>
      </c>
      <c r="C6" s="74" t="s">
        <v>164</v>
      </c>
      <c r="D6" s="74" t="s">
        <v>165</v>
      </c>
      <c r="E6" s="74" t="s">
        <v>166</v>
      </c>
      <c r="F6" s="74" t="s">
        <v>167</v>
      </c>
      <c r="G6" s="74" t="s">
        <v>170</v>
      </c>
    </row>
    <row r="7" spans="1:10" x14ac:dyDescent="0.25">
      <c r="A7" s="78" t="s">
        <v>25</v>
      </c>
      <c r="B7" s="82">
        <v>2024221</v>
      </c>
      <c r="C7" s="78" t="s">
        <v>26</v>
      </c>
      <c r="D7" s="76">
        <v>44511</v>
      </c>
      <c r="E7" s="79" t="s">
        <v>27</v>
      </c>
      <c r="F7" s="79" t="s">
        <v>100</v>
      </c>
      <c r="G7" s="87">
        <v>1532641.46</v>
      </c>
    </row>
    <row r="8" spans="1:10" x14ac:dyDescent="0.25">
      <c r="A8" s="78" t="s">
        <v>21</v>
      </c>
      <c r="B8" s="82">
        <v>2024186</v>
      </c>
      <c r="C8" s="78" t="s">
        <v>178</v>
      </c>
      <c r="D8" s="76">
        <v>44511</v>
      </c>
      <c r="E8" s="79" t="s">
        <v>22</v>
      </c>
      <c r="F8" s="83" t="s">
        <v>99</v>
      </c>
      <c r="G8" s="87">
        <v>996829.67999999993</v>
      </c>
    </row>
    <row r="9" spans="1:10" x14ac:dyDescent="0.25">
      <c r="A9" s="78" t="s">
        <v>101</v>
      </c>
      <c r="B9" s="82">
        <v>2024123</v>
      </c>
      <c r="C9" s="78" t="s">
        <v>44</v>
      </c>
      <c r="D9" s="76">
        <v>44511</v>
      </c>
      <c r="E9" s="79" t="s">
        <v>102</v>
      </c>
      <c r="F9" s="83" t="s">
        <v>103</v>
      </c>
      <c r="G9" s="87">
        <v>803715.29</v>
      </c>
    </row>
    <row r="10" spans="1:10" x14ac:dyDescent="0.25">
      <c r="A10" s="78" t="s">
        <v>60</v>
      </c>
      <c r="B10" s="82">
        <v>2024105</v>
      </c>
      <c r="C10" s="78" t="s">
        <v>161</v>
      </c>
      <c r="D10" s="76">
        <v>44511</v>
      </c>
      <c r="E10" s="79" t="s">
        <v>172</v>
      </c>
      <c r="F10" s="79" t="s">
        <v>172</v>
      </c>
      <c r="G10" s="87">
        <v>568972</v>
      </c>
    </row>
    <row r="11" spans="1:10" ht="30" x14ac:dyDescent="0.25">
      <c r="A11" s="78" t="s">
        <v>37</v>
      </c>
      <c r="B11" s="82">
        <v>2024136</v>
      </c>
      <c r="C11" s="78" t="s">
        <v>38</v>
      </c>
      <c r="D11" s="76">
        <v>44511</v>
      </c>
      <c r="E11" s="79" t="s">
        <v>39</v>
      </c>
      <c r="F11" s="45">
        <v>211814797667</v>
      </c>
      <c r="G11" s="87">
        <v>141097</v>
      </c>
    </row>
    <row r="12" spans="1:10" x14ac:dyDescent="0.25">
      <c r="A12" s="80" t="s">
        <v>13</v>
      </c>
      <c r="B12" s="82" t="s">
        <v>172</v>
      </c>
      <c r="C12" s="79" t="s">
        <v>160</v>
      </c>
      <c r="D12" s="76">
        <v>44511</v>
      </c>
      <c r="E12" s="79" t="s">
        <v>172</v>
      </c>
      <c r="F12" s="79" t="s">
        <v>172</v>
      </c>
      <c r="G12" s="87">
        <v>67854</v>
      </c>
    </row>
    <row r="13" spans="1:10" x14ac:dyDescent="0.25">
      <c r="A13" s="80" t="s">
        <v>10</v>
      </c>
      <c r="B13" s="82" t="s">
        <v>172</v>
      </c>
      <c r="C13" s="80" t="s">
        <v>11</v>
      </c>
      <c r="D13" s="76">
        <v>44511</v>
      </c>
      <c r="E13" s="79" t="s">
        <v>12</v>
      </c>
      <c r="F13" s="79" t="s">
        <v>172</v>
      </c>
      <c r="G13" s="87">
        <v>632255</v>
      </c>
    </row>
    <row r="15" spans="1:10" x14ac:dyDescent="0.25">
      <c r="G15" s="109">
        <f>SUM(G7:G14,G3,G4)</f>
        <v>9982657.1600000001</v>
      </c>
    </row>
  </sheetData>
  <sortState xmlns:xlrd2="http://schemas.microsoft.com/office/spreadsheetml/2017/richdata2" ref="C18:K26">
    <sortCondition descending="1" ref="J18:J26"/>
  </sortState>
  <mergeCells count="2">
    <mergeCell ref="A1:G1"/>
    <mergeCell ref="A5:G5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21"/>
  <sheetViews>
    <sheetView topLeftCell="A5" workbookViewId="0">
      <selection sqref="A1:G19"/>
    </sheetView>
  </sheetViews>
  <sheetFormatPr defaultColWidth="11.42578125" defaultRowHeight="15" x14ac:dyDescent="0.25"/>
  <cols>
    <col min="1" max="1" width="24.7109375" style="73" customWidth="1"/>
    <col min="2" max="2" width="13" style="73" customWidth="1"/>
    <col min="3" max="3" width="34" style="73" customWidth="1"/>
    <col min="4" max="4" width="19.28515625" style="73" customWidth="1"/>
    <col min="5" max="5" width="23.140625" style="73" customWidth="1"/>
    <col min="6" max="6" width="20.42578125" style="73" customWidth="1"/>
    <col min="7" max="7" width="18.85546875" style="73" customWidth="1"/>
    <col min="8" max="8" width="19.85546875" style="73" customWidth="1"/>
    <col min="9" max="9" width="11.42578125" style="73"/>
    <col min="10" max="10" width="18.7109375" style="73" customWidth="1"/>
    <col min="11" max="16384" width="11.42578125" style="73"/>
  </cols>
  <sheetData>
    <row r="1" spans="1:10" ht="18.75" x14ac:dyDescent="0.25">
      <c r="A1" s="108" t="s">
        <v>162</v>
      </c>
      <c r="B1" s="108"/>
      <c r="C1" s="108"/>
      <c r="D1" s="108"/>
      <c r="E1" s="108"/>
      <c r="F1" s="108"/>
      <c r="G1" s="108"/>
    </row>
    <row r="2" spans="1:10" s="75" customFormat="1" x14ac:dyDescent="0.25">
      <c r="A2" s="74" t="s">
        <v>163</v>
      </c>
      <c r="B2" s="74" t="s">
        <v>4</v>
      </c>
      <c r="C2" s="74" t="s">
        <v>164</v>
      </c>
      <c r="D2" s="74" t="s">
        <v>165</v>
      </c>
      <c r="E2" s="74" t="s">
        <v>166</v>
      </c>
      <c r="F2" s="74" t="s">
        <v>167</v>
      </c>
      <c r="G2" s="74" t="s">
        <v>168</v>
      </c>
    </row>
    <row r="3" spans="1:10" ht="30" x14ac:dyDescent="0.25">
      <c r="A3" s="78" t="s">
        <v>51</v>
      </c>
      <c r="B3" s="82">
        <v>2024268</v>
      </c>
      <c r="C3" s="78" t="s">
        <v>77</v>
      </c>
      <c r="D3" s="76">
        <v>44511</v>
      </c>
      <c r="E3" s="79" t="s">
        <v>78</v>
      </c>
      <c r="F3" s="83" t="s">
        <v>105</v>
      </c>
      <c r="G3" s="88">
        <v>3144256.08</v>
      </c>
    </row>
    <row r="4" spans="1:10" x14ac:dyDescent="0.25">
      <c r="A4" s="78" t="s">
        <v>6</v>
      </c>
      <c r="B4" s="82">
        <v>2024149</v>
      </c>
      <c r="C4" s="78" t="s">
        <v>173</v>
      </c>
      <c r="D4" s="76">
        <v>44511</v>
      </c>
      <c r="E4" s="79" t="s">
        <v>8</v>
      </c>
      <c r="F4" s="83" t="s">
        <v>106</v>
      </c>
      <c r="G4" s="72">
        <v>3083604.16</v>
      </c>
    </row>
    <row r="5" spans="1:10" ht="30" x14ac:dyDescent="0.25">
      <c r="A5" s="78" t="s">
        <v>16</v>
      </c>
      <c r="B5" s="82">
        <v>2024169</v>
      </c>
      <c r="C5" s="80" t="s">
        <v>177</v>
      </c>
      <c r="D5" s="76">
        <v>44511</v>
      </c>
      <c r="E5" s="79" t="s">
        <v>17</v>
      </c>
      <c r="F5" s="83" t="s">
        <v>107</v>
      </c>
      <c r="G5" s="72">
        <v>2019990.49</v>
      </c>
    </row>
    <row r="6" spans="1:10" ht="18.75" x14ac:dyDescent="0.25">
      <c r="A6" s="108" t="s">
        <v>169</v>
      </c>
      <c r="B6" s="108"/>
      <c r="C6" s="108"/>
      <c r="D6" s="108"/>
      <c r="E6" s="108"/>
      <c r="F6" s="108"/>
      <c r="G6" s="108"/>
      <c r="J6" s="73">
        <v>1817052</v>
      </c>
    </row>
    <row r="7" spans="1:10" x14ac:dyDescent="0.25">
      <c r="A7" s="74" t="s">
        <v>163</v>
      </c>
      <c r="B7" s="74" t="s">
        <v>4</v>
      </c>
      <c r="C7" s="74" t="s">
        <v>164</v>
      </c>
      <c r="D7" s="74" t="s">
        <v>165</v>
      </c>
      <c r="E7" s="74" t="s">
        <v>166</v>
      </c>
      <c r="F7" s="74" t="s">
        <v>167</v>
      </c>
      <c r="G7" s="74" t="s">
        <v>170</v>
      </c>
    </row>
    <row r="8" spans="1:10" x14ac:dyDescent="0.25">
      <c r="A8" s="78" t="s">
        <v>25</v>
      </c>
      <c r="B8" s="82">
        <v>2024222</v>
      </c>
      <c r="C8" s="78" t="s">
        <v>26</v>
      </c>
      <c r="D8" s="76">
        <v>44511</v>
      </c>
      <c r="E8" s="79" t="s">
        <v>27</v>
      </c>
      <c r="F8" s="79" t="s">
        <v>109</v>
      </c>
      <c r="G8" s="72">
        <v>1532641.46</v>
      </c>
    </row>
    <row r="9" spans="1:10" x14ac:dyDescent="0.25">
      <c r="A9" s="78" t="s">
        <v>21</v>
      </c>
      <c r="B9" s="82">
        <v>2024187</v>
      </c>
      <c r="C9" s="78" t="s">
        <v>178</v>
      </c>
      <c r="D9" s="76">
        <v>44511</v>
      </c>
      <c r="E9" s="79" t="s">
        <v>22</v>
      </c>
      <c r="F9" s="83" t="s">
        <v>108</v>
      </c>
      <c r="G9" s="72">
        <v>996829.67999999993</v>
      </c>
    </row>
    <row r="10" spans="1:10" x14ac:dyDescent="0.25">
      <c r="A10" s="78" t="s">
        <v>33</v>
      </c>
      <c r="B10" s="82">
        <v>2024202</v>
      </c>
      <c r="C10" s="78" t="s">
        <v>180</v>
      </c>
      <c r="D10" s="76">
        <v>44511</v>
      </c>
      <c r="E10" s="79" t="s">
        <v>35</v>
      </c>
      <c r="F10" s="83" t="s">
        <v>110</v>
      </c>
      <c r="G10" s="72">
        <v>925729.56</v>
      </c>
    </row>
    <row r="11" spans="1:10" x14ac:dyDescent="0.25">
      <c r="A11" s="78" t="s">
        <v>101</v>
      </c>
      <c r="B11" s="82">
        <v>2024124</v>
      </c>
      <c r="C11" s="78" t="s">
        <v>44</v>
      </c>
      <c r="D11" s="76">
        <v>44511</v>
      </c>
      <c r="E11" s="79" t="s">
        <v>102</v>
      </c>
      <c r="F11" s="83" t="s">
        <v>111</v>
      </c>
      <c r="G11" s="72">
        <v>803715.29</v>
      </c>
    </row>
    <row r="12" spans="1:10" x14ac:dyDescent="0.25">
      <c r="A12" s="78" t="s">
        <v>60</v>
      </c>
      <c r="B12" s="82">
        <v>2024106</v>
      </c>
      <c r="C12" s="78" t="s">
        <v>161</v>
      </c>
      <c r="D12" s="76">
        <v>44511</v>
      </c>
      <c r="E12" s="79" t="s">
        <v>172</v>
      </c>
      <c r="F12" s="79" t="s">
        <v>172</v>
      </c>
      <c r="G12" s="72">
        <v>568972</v>
      </c>
    </row>
    <row r="13" spans="1:10" x14ac:dyDescent="0.25">
      <c r="A13" s="78" t="s">
        <v>19</v>
      </c>
      <c r="B13" s="82" t="s">
        <v>172</v>
      </c>
      <c r="C13" s="78" t="s">
        <v>20</v>
      </c>
      <c r="D13" s="76">
        <v>44511</v>
      </c>
      <c r="E13" s="79" t="s">
        <v>172</v>
      </c>
      <c r="F13" s="79" t="s">
        <v>172</v>
      </c>
      <c r="G13" s="72">
        <v>537957.35</v>
      </c>
    </row>
    <row r="14" spans="1:10" ht="30" x14ac:dyDescent="0.25">
      <c r="A14" s="78" t="s">
        <v>37</v>
      </c>
      <c r="B14" s="82">
        <v>2024137</v>
      </c>
      <c r="C14" s="78" t="s">
        <v>38</v>
      </c>
      <c r="D14" s="76">
        <v>44511</v>
      </c>
      <c r="E14" s="79" t="s">
        <v>39</v>
      </c>
      <c r="F14" s="45">
        <v>211814795710</v>
      </c>
      <c r="G14" s="72">
        <v>141097</v>
      </c>
    </row>
    <row r="15" spans="1:10" x14ac:dyDescent="0.25">
      <c r="A15" s="80" t="s">
        <v>13</v>
      </c>
      <c r="B15" s="82" t="s">
        <v>172</v>
      </c>
      <c r="C15" s="79" t="s">
        <v>160</v>
      </c>
      <c r="D15" s="76">
        <v>44511</v>
      </c>
      <c r="E15" s="79" t="s">
        <v>172</v>
      </c>
      <c r="F15" s="79" t="s">
        <v>172</v>
      </c>
      <c r="G15" s="72">
        <v>67854</v>
      </c>
    </row>
    <row r="16" spans="1:10" x14ac:dyDescent="0.25">
      <c r="A16" s="80" t="s">
        <v>13</v>
      </c>
      <c r="B16" s="82" t="s">
        <v>172</v>
      </c>
      <c r="C16" s="79" t="s">
        <v>160</v>
      </c>
      <c r="D16" s="76">
        <v>44511</v>
      </c>
      <c r="E16" s="79" t="s">
        <v>172</v>
      </c>
      <c r="F16" s="79" t="s">
        <v>172</v>
      </c>
      <c r="G16" s="72">
        <v>67854</v>
      </c>
    </row>
    <row r="17" spans="1:7" x14ac:dyDescent="0.25">
      <c r="A17" s="78" t="s">
        <v>14</v>
      </c>
      <c r="B17" s="82" t="s">
        <v>172</v>
      </c>
      <c r="C17" s="78" t="s">
        <v>7</v>
      </c>
      <c r="D17" s="76">
        <v>44511</v>
      </c>
      <c r="E17" s="79" t="s">
        <v>172</v>
      </c>
      <c r="F17" s="79" t="s">
        <v>172</v>
      </c>
      <c r="G17" s="72">
        <v>55614.65</v>
      </c>
    </row>
    <row r="18" spans="1:7" x14ac:dyDescent="0.25">
      <c r="A18" s="80" t="s">
        <v>10</v>
      </c>
      <c r="B18" s="82" t="s">
        <v>172</v>
      </c>
      <c r="C18" s="80" t="s">
        <v>11</v>
      </c>
      <c r="D18" s="76">
        <v>44511</v>
      </c>
      <c r="E18" s="79" t="s">
        <v>12</v>
      </c>
      <c r="F18" s="79" t="s">
        <v>172</v>
      </c>
      <c r="G18" s="72">
        <v>632255</v>
      </c>
    </row>
    <row r="19" spans="1:7" x14ac:dyDescent="0.25">
      <c r="A19" s="80" t="s">
        <v>10</v>
      </c>
      <c r="B19" s="82" t="s">
        <v>172</v>
      </c>
      <c r="C19" s="80" t="s">
        <v>11</v>
      </c>
      <c r="D19" s="76">
        <v>44511</v>
      </c>
      <c r="E19" s="79" t="s">
        <v>12</v>
      </c>
      <c r="F19" s="79" t="s">
        <v>172</v>
      </c>
      <c r="G19" s="72">
        <v>632255</v>
      </c>
    </row>
    <row r="21" spans="1:7" x14ac:dyDescent="0.25">
      <c r="G21" s="85">
        <f>SUM(G8:G20,G5,G4,G3)</f>
        <v>15210625.720000001</v>
      </c>
    </row>
  </sheetData>
  <sortState xmlns:xlrd2="http://schemas.microsoft.com/office/spreadsheetml/2017/richdata2" ref="C15:K29">
    <sortCondition descending="1" ref="J15:J29"/>
  </sortState>
  <mergeCells count="2">
    <mergeCell ref="A1:G1"/>
    <mergeCell ref="A6:G6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20"/>
  <sheetViews>
    <sheetView topLeftCell="A5" workbookViewId="0">
      <selection sqref="A1:G18"/>
    </sheetView>
  </sheetViews>
  <sheetFormatPr defaultColWidth="11.42578125" defaultRowHeight="15" x14ac:dyDescent="0.25"/>
  <cols>
    <col min="1" max="1" width="24.7109375" style="73" customWidth="1"/>
    <col min="2" max="2" width="13" style="73" customWidth="1"/>
    <col min="3" max="3" width="34" style="73" customWidth="1"/>
    <col min="4" max="4" width="19.28515625" style="73" customWidth="1"/>
    <col min="5" max="5" width="23.140625" style="73" customWidth="1"/>
    <col min="6" max="6" width="20.42578125" style="73" customWidth="1"/>
    <col min="7" max="7" width="18.85546875" style="73" customWidth="1"/>
    <col min="8" max="8" width="19.85546875" style="73" customWidth="1"/>
    <col min="9" max="9" width="11.42578125" style="73"/>
    <col min="10" max="10" width="18.7109375" style="73" customWidth="1"/>
    <col min="11" max="16384" width="11.42578125" style="73"/>
  </cols>
  <sheetData>
    <row r="1" spans="1:10" ht="18.75" x14ac:dyDescent="0.25">
      <c r="A1" s="108" t="s">
        <v>162</v>
      </c>
      <c r="B1" s="108"/>
      <c r="C1" s="108"/>
      <c r="D1" s="108"/>
      <c r="E1" s="108"/>
      <c r="F1" s="108"/>
      <c r="G1" s="108"/>
    </row>
    <row r="2" spans="1:10" s="75" customFormat="1" x14ac:dyDescent="0.25">
      <c r="A2" s="74" t="s">
        <v>163</v>
      </c>
      <c r="B2" s="74" t="s">
        <v>4</v>
      </c>
      <c r="C2" s="74" t="s">
        <v>164</v>
      </c>
      <c r="D2" s="74" t="s">
        <v>165</v>
      </c>
      <c r="E2" s="74" t="s">
        <v>166</v>
      </c>
      <c r="F2" s="74" t="s">
        <v>167</v>
      </c>
      <c r="G2" s="74" t="s">
        <v>168</v>
      </c>
    </row>
    <row r="3" spans="1:10" ht="30" x14ac:dyDescent="0.25">
      <c r="A3" s="78" t="s">
        <v>51</v>
      </c>
      <c r="B3" s="82">
        <v>2024160</v>
      </c>
      <c r="C3" s="78" t="s">
        <v>52</v>
      </c>
      <c r="D3" s="76">
        <v>44511</v>
      </c>
      <c r="E3" s="79" t="s">
        <v>53</v>
      </c>
      <c r="F3" s="83" t="s">
        <v>113</v>
      </c>
      <c r="G3" s="87">
        <v>3219302.24</v>
      </c>
    </row>
    <row r="4" spans="1:10" x14ac:dyDescent="0.25">
      <c r="A4" s="78" t="s">
        <v>6</v>
      </c>
      <c r="B4" s="82">
        <v>2024150</v>
      </c>
      <c r="C4" s="78" t="s">
        <v>173</v>
      </c>
      <c r="D4" s="76">
        <v>44511</v>
      </c>
      <c r="E4" s="79" t="s">
        <v>8</v>
      </c>
      <c r="F4" s="83" t="s">
        <v>114</v>
      </c>
      <c r="G4" s="87">
        <v>3083604.16</v>
      </c>
    </row>
    <row r="5" spans="1:10" ht="30" x14ac:dyDescent="0.25">
      <c r="A5" s="78" t="s">
        <v>16</v>
      </c>
      <c r="B5" s="82">
        <v>2024170</v>
      </c>
      <c r="C5" s="80" t="s">
        <v>177</v>
      </c>
      <c r="D5" s="76">
        <v>44511</v>
      </c>
      <c r="E5" s="79" t="s">
        <v>17</v>
      </c>
      <c r="F5" s="83" t="s">
        <v>115</v>
      </c>
      <c r="G5" s="87">
        <v>2019990.49</v>
      </c>
    </row>
    <row r="6" spans="1:10" ht="18.75" x14ac:dyDescent="0.25">
      <c r="A6" s="108" t="s">
        <v>169</v>
      </c>
      <c r="B6" s="108"/>
      <c r="C6" s="108"/>
      <c r="D6" s="108"/>
      <c r="E6" s="108"/>
      <c r="F6" s="108"/>
      <c r="G6" s="108"/>
      <c r="J6" s="73">
        <v>1817052</v>
      </c>
    </row>
    <row r="7" spans="1:10" x14ac:dyDescent="0.25">
      <c r="A7" s="74" t="s">
        <v>163</v>
      </c>
      <c r="B7" s="74" t="s">
        <v>4</v>
      </c>
      <c r="C7" s="74" t="s">
        <v>164</v>
      </c>
      <c r="D7" s="74" t="s">
        <v>165</v>
      </c>
      <c r="E7" s="74" t="s">
        <v>166</v>
      </c>
      <c r="F7" s="74" t="s">
        <v>167</v>
      </c>
      <c r="G7" s="74" t="s">
        <v>170</v>
      </c>
    </row>
    <row r="8" spans="1:10" x14ac:dyDescent="0.25">
      <c r="A8" s="78" t="s">
        <v>25</v>
      </c>
      <c r="B8" s="82">
        <v>2024223</v>
      </c>
      <c r="C8" s="78" t="s">
        <v>26</v>
      </c>
      <c r="D8" s="76">
        <v>44511</v>
      </c>
      <c r="E8" s="79" t="s">
        <v>27</v>
      </c>
      <c r="F8" s="79" t="s">
        <v>117</v>
      </c>
      <c r="G8" s="87">
        <v>1532641.46</v>
      </c>
    </row>
    <row r="9" spans="1:10" x14ac:dyDescent="0.25">
      <c r="A9" s="78" t="s">
        <v>21</v>
      </c>
      <c r="B9" s="82">
        <v>2024188</v>
      </c>
      <c r="C9" s="78" t="s">
        <v>178</v>
      </c>
      <c r="D9" s="76">
        <v>44511</v>
      </c>
      <c r="E9" s="79" t="s">
        <v>22</v>
      </c>
      <c r="F9" s="83" t="s">
        <v>116</v>
      </c>
      <c r="G9" s="87">
        <v>996829.67999999993</v>
      </c>
    </row>
    <row r="10" spans="1:10" x14ac:dyDescent="0.25">
      <c r="A10" s="78" t="s">
        <v>33</v>
      </c>
      <c r="B10" s="82">
        <v>2024203</v>
      </c>
      <c r="C10" s="78" t="s">
        <v>180</v>
      </c>
      <c r="D10" s="76">
        <v>44511</v>
      </c>
      <c r="E10" s="79" t="s">
        <v>35</v>
      </c>
      <c r="F10" s="83" t="s">
        <v>118</v>
      </c>
      <c r="G10" s="87">
        <v>925729.56</v>
      </c>
    </row>
    <row r="11" spans="1:10" x14ac:dyDescent="0.25">
      <c r="A11" s="78" t="s">
        <v>19</v>
      </c>
      <c r="B11" s="82" t="s">
        <v>172</v>
      </c>
      <c r="C11" s="78" t="s">
        <v>20</v>
      </c>
      <c r="D11" s="76">
        <v>44511</v>
      </c>
      <c r="E11" s="79" t="s">
        <v>172</v>
      </c>
      <c r="F11" s="79" t="s">
        <v>172</v>
      </c>
      <c r="G11" s="87">
        <v>537957.35</v>
      </c>
    </row>
    <row r="12" spans="1:10" ht="30" x14ac:dyDescent="0.25">
      <c r="A12" s="78" t="s">
        <v>119</v>
      </c>
      <c r="B12" s="82">
        <v>2024211</v>
      </c>
      <c r="C12" s="78" t="s">
        <v>120</v>
      </c>
      <c r="D12" s="76">
        <v>44511</v>
      </c>
      <c r="E12" s="79" t="s">
        <v>119</v>
      </c>
      <c r="F12" s="79" t="s">
        <v>121</v>
      </c>
      <c r="G12" s="87">
        <v>249906</v>
      </c>
    </row>
    <row r="13" spans="1:10" ht="30" x14ac:dyDescent="0.25">
      <c r="A13" s="78" t="s">
        <v>37</v>
      </c>
      <c r="B13" s="82">
        <v>2024138</v>
      </c>
      <c r="C13" s="78" t="s">
        <v>38</v>
      </c>
      <c r="D13" s="76">
        <v>44511</v>
      </c>
      <c r="E13" s="79" t="s">
        <v>39</v>
      </c>
      <c r="F13" s="45">
        <v>211814795712</v>
      </c>
      <c r="G13" s="87">
        <v>141097</v>
      </c>
    </row>
    <row r="14" spans="1:10" x14ac:dyDescent="0.25">
      <c r="A14" s="80" t="s">
        <v>13</v>
      </c>
      <c r="B14" s="82" t="s">
        <v>172</v>
      </c>
      <c r="C14" s="79" t="s">
        <v>160</v>
      </c>
      <c r="D14" s="76">
        <v>44511</v>
      </c>
      <c r="E14" s="79" t="s">
        <v>172</v>
      </c>
      <c r="F14" s="79" t="s">
        <v>172</v>
      </c>
      <c r="G14" s="87">
        <v>67854</v>
      </c>
    </row>
    <row r="15" spans="1:10" x14ac:dyDescent="0.25">
      <c r="A15" s="80" t="s">
        <v>13</v>
      </c>
      <c r="B15" s="82" t="s">
        <v>172</v>
      </c>
      <c r="C15" s="79" t="s">
        <v>160</v>
      </c>
      <c r="D15" s="76">
        <v>44511</v>
      </c>
      <c r="E15" s="79" t="s">
        <v>172</v>
      </c>
      <c r="F15" s="79" t="s">
        <v>172</v>
      </c>
      <c r="G15" s="87">
        <v>67854</v>
      </c>
    </row>
    <row r="16" spans="1:10" x14ac:dyDescent="0.25">
      <c r="A16" s="78" t="s">
        <v>14</v>
      </c>
      <c r="B16" s="82" t="s">
        <v>172</v>
      </c>
      <c r="C16" s="78" t="s">
        <v>7</v>
      </c>
      <c r="D16" s="76">
        <v>44511</v>
      </c>
      <c r="E16" s="79" t="s">
        <v>172</v>
      </c>
      <c r="F16" s="79" t="s">
        <v>172</v>
      </c>
      <c r="G16" s="87">
        <v>55614.65</v>
      </c>
    </row>
    <row r="17" spans="1:7" x14ac:dyDescent="0.25">
      <c r="A17" s="80" t="s">
        <v>10</v>
      </c>
      <c r="B17" s="82" t="s">
        <v>172</v>
      </c>
      <c r="C17" s="80" t="s">
        <v>11</v>
      </c>
      <c r="D17" s="76">
        <v>44511</v>
      </c>
      <c r="E17" s="79" t="s">
        <v>12</v>
      </c>
      <c r="F17" s="79" t="s">
        <v>172</v>
      </c>
      <c r="G17" s="87">
        <v>632255</v>
      </c>
    </row>
    <row r="18" spans="1:7" x14ac:dyDescent="0.25">
      <c r="A18" s="80" t="s">
        <v>10</v>
      </c>
      <c r="B18" s="82" t="s">
        <v>172</v>
      </c>
      <c r="C18" s="80" t="s">
        <v>11</v>
      </c>
      <c r="D18" s="76">
        <v>44511</v>
      </c>
      <c r="E18" s="79" t="s">
        <v>12</v>
      </c>
      <c r="F18" s="79" t="s">
        <v>172</v>
      </c>
      <c r="G18" s="87">
        <v>632255</v>
      </c>
    </row>
    <row r="20" spans="1:7" x14ac:dyDescent="0.25">
      <c r="G20" s="109">
        <f>SUM(G8:G19,G5,G4,G3)</f>
        <v>14162890.590000002</v>
      </c>
    </row>
  </sheetData>
  <sortState xmlns:xlrd2="http://schemas.microsoft.com/office/spreadsheetml/2017/richdata2" ref="C18:K31">
    <sortCondition descending="1" ref="J18:J31"/>
  </sortState>
  <mergeCells count="2">
    <mergeCell ref="A1:G1"/>
    <mergeCell ref="A6:G6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21"/>
  <sheetViews>
    <sheetView topLeftCell="A6" workbookViewId="0">
      <selection sqref="A1:G19"/>
    </sheetView>
  </sheetViews>
  <sheetFormatPr defaultColWidth="11.42578125" defaultRowHeight="15" x14ac:dyDescent="0.25"/>
  <cols>
    <col min="1" max="1" width="24.7109375" style="73" customWidth="1"/>
    <col min="2" max="2" width="13" style="73" customWidth="1"/>
    <col min="3" max="3" width="34" style="73" customWidth="1"/>
    <col min="4" max="4" width="19.28515625" style="73" customWidth="1"/>
    <col min="5" max="5" width="23.140625" style="73" customWidth="1"/>
    <col min="6" max="6" width="20.42578125" style="73" customWidth="1"/>
    <col min="7" max="7" width="18.85546875" style="73" customWidth="1"/>
    <col min="8" max="8" width="19.85546875" style="73" customWidth="1"/>
    <col min="9" max="9" width="11.42578125" style="73"/>
    <col min="10" max="10" width="18.7109375" style="73" customWidth="1"/>
    <col min="11" max="16384" width="11.42578125" style="73"/>
  </cols>
  <sheetData>
    <row r="1" spans="1:10" ht="18.75" x14ac:dyDescent="0.25">
      <c r="A1" s="108" t="s">
        <v>162</v>
      </c>
      <c r="B1" s="108"/>
      <c r="C1" s="108"/>
      <c r="D1" s="108"/>
      <c r="E1" s="108"/>
      <c r="F1" s="108"/>
      <c r="G1" s="108"/>
    </row>
    <row r="2" spans="1:10" s="75" customFormat="1" x14ac:dyDescent="0.25">
      <c r="A2" s="74" t="s">
        <v>163</v>
      </c>
      <c r="B2" s="74" t="s">
        <v>4</v>
      </c>
      <c r="C2" s="74" t="s">
        <v>164</v>
      </c>
      <c r="D2" s="74" t="s">
        <v>165</v>
      </c>
      <c r="E2" s="74" t="s">
        <v>166</v>
      </c>
      <c r="F2" s="74" t="s">
        <v>167</v>
      </c>
      <c r="G2" s="74" t="s">
        <v>168</v>
      </c>
    </row>
    <row r="3" spans="1:10" ht="30" x14ac:dyDescent="0.25">
      <c r="A3" s="78" t="s">
        <v>51</v>
      </c>
      <c r="B3" s="82">
        <v>2024161</v>
      </c>
      <c r="C3" s="78" t="s">
        <v>52</v>
      </c>
      <c r="D3" s="76">
        <v>44511</v>
      </c>
      <c r="E3" s="79" t="s">
        <v>53</v>
      </c>
      <c r="F3" s="83" t="s">
        <v>123</v>
      </c>
      <c r="G3" s="72">
        <v>3219302.24</v>
      </c>
    </row>
    <row r="4" spans="1:10" x14ac:dyDescent="0.25">
      <c r="A4" s="78" t="s">
        <v>6</v>
      </c>
      <c r="B4" s="82">
        <v>2024151</v>
      </c>
      <c r="C4" s="78" t="s">
        <v>173</v>
      </c>
      <c r="D4" s="76">
        <v>44511</v>
      </c>
      <c r="E4" s="79" t="s">
        <v>8</v>
      </c>
      <c r="F4" s="83" t="s">
        <v>124</v>
      </c>
      <c r="G4" s="72">
        <v>3083604.16</v>
      </c>
    </row>
    <row r="5" spans="1:10" ht="30" x14ac:dyDescent="0.25">
      <c r="A5" s="78" t="s">
        <v>16</v>
      </c>
      <c r="B5" s="82">
        <v>2024171</v>
      </c>
      <c r="C5" s="80" t="s">
        <v>177</v>
      </c>
      <c r="D5" s="76">
        <v>44511</v>
      </c>
      <c r="E5" s="79" t="s">
        <v>17</v>
      </c>
      <c r="F5" s="83" t="s">
        <v>125</v>
      </c>
      <c r="G5" s="72">
        <v>2019990.49</v>
      </c>
    </row>
    <row r="6" spans="1:10" ht="18.75" x14ac:dyDescent="0.25">
      <c r="A6" s="108" t="s">
        <v>169</v>
      </c>
      <c r="B6" s="108"/>
      <c r="C6" s="108"/>
      <c r="D6" s="108"/>
      <c r="E6" s="108"/>
      <c r="F6" s="108"/>
      <c r="G6" s="108"/>
      <c r="J6" s="73">
        <v>1817052</v>
      </c>
    </row>
    <row r="7" spans="1:10" x14ac:dyDescent="0.25">
      <c r="A7" s="74" t="s">
        <v>163</v>
      </c>
      <c r="B7" s="74" t="s">
        <v>4</v>
      </c>
      <c r="C7" s="74" t="s">
        <v>164</v>
      </c>
      <c r="D7" s="74" t="s">
        <v>165</v>
      </c>
      <c r="E7" s="74" t="s">
        <v>166</v>
      </c>
      <c r="F7" s="74" t="s">
        <v>167</v>
      </c>
      <c r="G7" s="74" t="s">
        <v>170</v>
      </c>
    </row>
    <row r="8" spans="1:10" x14ac:dyDescent="0.25">
      <c r="A8" s="78" t="s">
        <v>25</v>
      </c>
      <c r="B8" s="82">
        <v>2024224</v>
      </c>
      <c r="C8" s="78" t="s">
        <v>26</v>
      </c>
      <c r="D8" s="76">
        <v>44511</v>
      </c>
      <c r="E8" s="79" t="s">
        <v>27</v>
      </c>
      <c r="F8" s="79" t="s">
        <v>127</v>
      </c>
      <c r="G8" s="72">
        <v>1532641.46</v>
      </c>
    </row>
    <row r="9" spans="1:10" x14ac:dyDescent="0.25">
      <c r="A9" s="78" t="s">
        <v>21</v>
      </c>
      <c r="B9" s="82">
        <v>2024189</v>
      </c>
      <c r="C9" s="78" t="s">
        <v>178</v>
      </c>
      <c r="D9" s="76">
        <v>44511</v>
      </c>
      <c r="E9" s="79" t="s">
        <v>22</v>
      </c>
      <c r="F9" s="83" t="s">
        <v>126</v>
      </c>
      <c r="G9" s="72">
        <v>996829.67999999993</v>
      </c>
    </row>
    <row r="10" spans="1:10" x14ac:dyDescent="0.25">
      <c r="A10" s="78" t="s">
        <v>33</v>
      </c>
      <c r="B10" s="82">
        <v>2024204</v>
      </c>
      <c r="C10" s="78" t="s">
        <v>34</v>
      </c>
      <c r="D10" s="76">
        <v>44511</v>
      </c>
      <c r="E10" s="79" t="s">
        <v>35</v>
      </c>
      <c r="F10" s="83" t="s">
        <v>128</v>
      </c>
      <c r="G10" s="72">
        <v>925729.56</v>
      </c>
    </row>
    <row r="11" spans="1:10" x14ac:dyDescent="0.25">
      <c r="A11" s="78" t="s">
        <v>101</v>
      </c>
      <c r="B11" s="82">
        <v>2024125</v>
      </c>
      <c r="C11" s="78" t="s">
        <v>44</v>
      </c>
      <c r="D11" s="76">
        <v>44511</v>
      </c>
      <c r="E11" s="79" t="s">
        <v>102</v>
      </c>
      <c r="F11" s="83" t="s">
        <v>129</v>
      </c>
      <c r="G11" s="72">
        <v>803715.29</v>
      </c>
    </row>
    <row r="12" spans="1:10" x14ac:dyDescent="0.25">
      <c r="A12" s="89" t="s">
        <v>60</v>
      </c>
      <c r="B12" s="82">
        <v>2024107</v>
      </c>
      <c r="C12" s="78" t="s">
        <v>161</v>
      </c>
      <c r="D12" s="76">
        <v>44511</v>
      </c>
      <c r="E12" s="79" t="s">
        <v>172</v>
      </c>
      <c r="F12" s="79" t="s">
        <v>172</v>
      </c>
      <c r="G12" s="72">
        <v>568972</v>
      </c>
    </row>
    <row r="13" spans="1:10" x14ac:dyDescent="0.25">
      <c r="A13" s="78" t="s">
        <v>19</v>
      </c>
      <c r="B13" s="82" t="s">
        <v>172</v>
      </c>
      <c r="C13" s="78" t="s">
        <v>20</v>
      </c>
      <c r="D13" s="76">
        <v>44511</v>
      </c>
      <c r="E13" s="79" t="s">
        <v>172</v>
      </c>
      <c r="F13" s="79" t="s">
        <v>172</v>
      </c>
      <c r="G13" s="72">
        <v>537957.35</v>
      </c>
    </row>
    <row r="14" spans="1:10" ht="30" x14ac:dyDescent="0.25">
      <c r="A14" s="78" t="s">
        <v>37</v>
      </c>
      <c r="B14" s="82">
        <v>2024139</v>
      </c>
      <c r="C14" s="78" t="s">
        <v>38</v>
      </c>
      <c r="D14" s="76">
        <v>44511</v>
      </c>
      <c r="E14" s="79" t="s">
        <v>39</v>
      </c>
      <c r="F14" s="45">
        <v>211814795714</v>
      </c>
      <c r="G14" s="72">
        <v>141097</v>
      </c>
    </row>
    <row r="15" spans="1:10" x14ac:dyDescent="0.25">
      <c r="A15" s="80" t="s">
        <v>13</v>
      </c>
      <c r="B15" s="82" t="s">
        <v>172</v>
      </c>
      <c r="C15" s="79" t="s">
        <v>160</v>
      </c>
      <c r="D15" s="76">
        <v>44511</v>
      </c>
      <c r="E15" s="79" t="s">
        <v>172</v>
      </c>
      <c r="F15" s="79" t="s">
        <v>172</v>
      </c>
      <c r="G15" s="72">
        <v>67854</v>
      </c>
    </row>
    <row r="16" spans="1:10" x14ac:dyDescent="0.25">
      <c r="A16" s="80" t="s">
        <v>13</v>
      </c>
      <c r="B16" s="82" t="s">
        <v>172</v>
      </c>
      <c r="C16" s="79" t="s">
        <v>160</v>
      </c>
      <c r="D16" s="76">
        <v>44511</v>
      </c>
      <c r="E16" s="79" t="s">
        <v>172</v>
      </c>
      <c r="F16" s="79" t="s">
        <v>172</v>
      </c>
      <c r="G16" s="72">
        <v>67854</v>
      </c>
    </row>
    <row r="17" spans="1:7" x14ac:dyDescent="0.25">
      <c r="A17" s="78" t="s">
        <v>14</v>
      </c>
      <c r="B17" s="82" t="s">
        <v>172</v>
      </c>
      <c r="C17" s="78" t="s">
        <v>7</v>
      </c>
      <c r="D17" s="76">
        <v>44511</v>
      </c>
      <c r="E17" s="79" t="s">
        <v>172</v>
      </c>
      <c r="F17" s="79" t="s">
        <v>172</v>
      </c>
      <c r="G17" s="72">
        <v>55614.65</v>
      </c>
    </row>
    <row r="18" spans="1:7" x14ac:dyDescent="0.25">
      <c r="A18" s="80" t="s">
        <v>10</v>
      </c>
      <c r="B18" s="82" t="s">
        <v>172</v>
      </c>
      <c r="C18" s="80" t="s">
        <v>11</v>
      </c>
      <c r="D18" s="76">
        <v>44511</v>
      </c>
      <c r="E18" s="79" t="s">
        <v>12</v>
      </c>
      <c r="F18" s="79" t="s">
        <v>172</v>
      </c>
      <c r="G18" s="72">
        <v>632255</v>
      </c>
    </row>
    <row r="19" spans="1:7" x14ac:dyDescent="0.25">
      <c r="A19" s="80" t="s">
        <v>10</v>
      </c>
      <c r="B19" s="82" t="s">
        <v>172</v>
      </c>
      <c r="C19" s="80" t="s">
        <v>11</v>
      </c>
      <c r="D19" s="76">
        <v>44511</v>
      </c>
      <c r="E19" s="79" t="s">
        <v>12</v>
      </c>
      <c r="F19" s="79" t="s">
        <v>172</v>
      </c>
      <c r="G19" s="72">
        <v>632255</v>
      </c>
    </row>
    <row r="21" spans="1:7" x14ac:dyDescent="0.25">
      <c r="G21" s="85">
        <f>SUM(G8:G20,G5,G4,G3)</f>
        <v>15285671.880000001</v>
      </c>
    </row>
  </sheetData>
  <sortState xmlns:xlrd2="http://schemas.microsoft.com/office/spreadsheetml/2017/richdata2" ref="C18:K32">
    <sortCondition descending="1" ref="J18:J32"/>
  </sortState>
  <mergeCells count="2">
    <mergeCell ref="A1:G1"/>
    <mergeCell ref="A6:G6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18"/>
  <sheetViews>
    <sheetView workbookViewId="0">
      <selection sqref="A1:G12"/>
    </sheetView>
  </sheetViews>
  <sheetFormatPr defaultColWidth="11.42578125" defaultRowHeight="15" x14ac:dyDescent="0.25"/>
  <cols>
    <col min="1" max="1" width="24.7109375" style="73" customWidth="1"/>
    <col min="2" max="2" width="13" style="73" customWidth="1"/>
    <col min="3" max="3" width="34" style="73" customWidth="1"/>
    <col min="4" max="4" width="19.28515625" style="73" customWidth="1"/>
    <col min="5" max="5" width="23.140625" style="73" customWidth="1"/>
    <col min="6" max="6" width="20.42578125" style="73" customWidth="1"/>
    <col min="7" max="7" width="18.85546875" style="73" customWidth="1"/>
    <col min="8" max="8" width="19.85546875" style="73" customWidth="1"/>
    <col min="9" max="9" width="11.42578125" style="73"/>
    <col min="10" max="10" width="18.7109375" style="73" customWidth="1"/>
    <col min="11" max="16384" width="11.42578125" style="73"/>
  </cols>
  <sheetData>
    <row r="1" spans="1:10" ht="18.75" x14ac:dyDescent="0.25">
      <c r="A1" s="108" t="s">
        <v>162</v>
      </c>
      <c r="B1" s="108"/>
      <c r="C1" s="108"/>
      <c r="D1" s="108"/>
      <c r="E1" s="108"/>
      <c r="F1" s="108"/>
      <c r="G1" s="108"/>
    </row>
    <row r="2" spans="1:10" s="75" customFormat="1" x14ac:dyDescent="0.25">
      <c r="A2" s="74" t="s">
        <v>163</v>
      </c>
      <c r="B2" s="74" t="s">
        <v>4</v>
      </c>
      <c r="C2" s="74" t="s">
        <v>164</v>
      </c>
      <c r="D2" s="74" t="s">
        <v>165</v>
      </c>
      <c r="E2" s="74" t="s">
        <v>166</v>
      </c>
      <c r="F2" s="74" t="s">
        <v>167</v>
      </c>
      <c r="G2" s="74" t="s">
        <v>168</v>
      </c>
    </row>
    <row r="3" spans="1:10" ht="30" x14ac:dyDescent="0.25">
      <c r="A3" s="78" t="s">
        <v>76</v>
      </c>
      <c r="B3" s="82">
        <v>2024269</v>
      </c>
      <c r="C3" s="78" t="s">
        <v>77</v>
      </c>
      <c r="D3" s="76">
        <v>44511</v>
      </c>
      <c r="E3" s="79" t="s">
        <v>78</v>
      </c>
      <c r="F3" s="83" t="s">
        <v>131</v>
      </c>
      <c r="G3" s="72">
        <v>3144256.08</v>
      </c>
    </row>
    <row r="4" spans="1:10" ht="30" x14ac:dyDescent="0.25">
      <c r="A4" s="78" t="s">
        <v>16</v>
      </c>
      <c r="B4" s="82">
        <v>2024172</v>
      </c>
      <c r="C4" s="80" t="s">
        <v>177</v>
      </c>
      <c r="D4" s="76">
        <v>44511</v>
      </c>
      <c r="E4" s="79" t="s">
        <v>17</v>
      </c>
      <c r="F4" s="83" t="s">
        <v>132</v>
      </c>
      <c r="G4" s="72">
        <v>2019990.49</v>
      </c>
    </row>
    <row r="5" spans="1:10" ht="18.75" x14ac:dyDescent="0.25">
      <c r="A5" s="108" t="s">
        <v>169</v>
      </c>
      <c r="B5" s="108"/>
      <c r="C5" s="108"/>
      <c r="D5" s="108"/>
      <c r="E5" s="108"/>
      <c r="F5" s="108"/>
      <c r="G5" s="108"/>
      <c r="J5" s="73">
        <v>1817052</v>
      </c>
    </row>
    <row r="6" spans="1:10" x14ac:dyDescent="0.25">
      <c r="A6" s="74" t="s">
        <v>163</v>
      </c>
      <c r="B6" s="74" t="s">
        <v>4</v>
      </c>
      <c r="C6" s="74" t="s">
        <v>164</v>
      </c>
      <c r="D6" s="74" t="s">
        <v>165</v>
      </c>
      <c r="E6" s="74" t="s">
        <v>166</v>
      </c>
      <c r="F6" s="74" t="s">
        <v>167</v>
      </c>
      <c r="G6" s="74" t="s">
        <v>170</v>
      </c>
    </row>
    <row r="7" spans="1:10" x14ac:dyDescent="0.25">
      <c r="A7" s="78" t="s">
        <v>25</v>
      </c>
      <c r="B7" s="82">
        <v>2024225</v>
      </c>
      <c r="C7" s="78" t="s">
        <v>26</v>
      </c>
      <c r="D7" s="76">
        <v>44511</v>
      </c>
      <c r="E7" s="79" t="s">
        <v>27</v>
      </c>
      <c r="F7" s="79" t="s">
        <v>134</v>
      </c>
      <c r="G7" s="72">
        <v>1532641.46</v>
      </c>
    </row>
    <row r="8" spans="1:10" x14ac:dyDescent="0.25">
      <c r="A8" s="97" t="s">
        <v>21</v>
      </c>
      <c r="B8" s="92">
        <v>2024190</v>
      </c>
      <c r="C8" s="97" t="s">
        <v>178</v>
      </c>
      <c r="D8" s="94">
        <v>44511</v>
      </c>
      <c r="E8" s="93" t="s">
        <v>22</v>
      </c>
      <c r="F8" s="98" t="s">
        <v>133</v>
      </c>
      <c r="G8" s="99">
        <v>996829.67999999993</v>
      </c>
    </row>
    <row r="9" spans="1:10" x14ac:dyDescent="0.25">
      <c r="A9" s="78" t="s">
        <v>19</v>
      </c>
      <c r="B9" s="82" t="s">
        <v>172</v>
      </c>
      <c r="C9" s="78" t="s">
        <v>20</v>
      </c>
      <c r="D9" s="76">
        <v>44511</v>
      </c>
      <c r="E9" s="82" t="s">
        <v>172</v>
      </c>
      <c r="F9" s="82" t="s">
        <v>172</v>
      </c>
      <c r="G9" s="72">
        <v>537957.35</v>
      </c>
    </row>
    <row r="10" spans="1:10" ht="30" x14ac:dyDescent="0.25">
      <c r="A10" s="78" t="s">
        <v>37</v>
      </c>
      <c r="B10" s="82">
        <v>2024140</v>
      </c>
      <c r="C10" s="78" t="s">
        <v>38</v>
      </c>
      <c r="D10" s="76">
        <v>44511</v>
      </c>
      <c r="E10" s="79" t="s">
        <v>39</v>
      </c>
      <c r="F10" s="45">
        <v>2118147957113</v>
      </c>
      <c r="G10" s="72">
        <v>141097</v>
      </c>
    </row>
    <row r="11" spans="1:10" x14ac:dyDescent="0.25">
      <c r="A11" s="80" t="s">
        <v>13</v>
      </c>
      <c r="B11" s="82" t="s">
        <v>172</v>
      </c>
      <c r="C11" s="79" t="s">
        <v>160</v>
      </c>
      <c r="D11" s="76">
        <v>44512</v>
      </c>
      <c r="E11" s="82" t="s">
        <v>172</v>
      </c>
      <c r="F11" s="82" t="s">
        <v>172</v>
      </c>
      <c r="G11" s="72">
        <v>67854</v>
      </c>
    </row>
    <row r="12" spans="1:10" x14ac:dyDescent="0.25">
      <c r="A12" s="80" t="s">
        <v>10</v>
      </c>
      <c r="B12" s="82" t="s">
        <v>172</v>
      </c>
      <c r="C12" s="80" t="s">
        <v>11</v>
      </c>
      <c r="D12" s="76">
        <v>44511</v>
      </c>
      <c r="E12" s="79" t="s">
        <v>12</v>
      </c>
      <c r="F12" s="82" t="s">
        <v>172</v>
      </c>
      <c r="G12" s="72">
        <v>632255</v>
      </c>
    </row>
    <row r="13" spans="1:10" x14ac:dyDescent="0.25">
      <c r="A13" s="95"/>
      <c r="B13" s="95"/>
      <c r="C13" s="95"/>
      <c r="D13" s="96"/>
      <c r="E13" s="77"/>
    </row>
    <row r="14" spans="1:10" x14ac:dyDescent="0.25">
      <c r="A14" s="95"/>
      <c r="B14" s="95"/>
      <c r="C14" s="95"/>
      <c r="D14" s="95"/>
      <c r="E14" s="77"/>
      <c r="G14" s="85">
        <f>SUM(G7:G13,G4,G3)</f>
        <v>9072881.0599999987</v>
      </c>
    </row>
    <row r="15" spans="1:10" x14ac:dyDescent="0.25">
      <c r="A15" s="77"/>
      <c r="B15" s="77"/>
      <c r="C15" s="77"/>
      <c r="D15" s="77"/>
      <c r="E15" s="77"/>
    </row>
    <row r="16" spans="1:10" x14ac:dyDescent="0.25">
      <c r="A16" s="77"/>
      <c r="B16" s="77"/>
      <c r="C16" s="77"/>
      <c r="D16" s="77"/>
      <c r="E16" s="77"/>
    </row>
    <row r="17" spans="1:5" x14ac:dyDescent="0.25">
      <c r="A17" s="77"/>
      <c r="B17" s="77"/>
      <c r="C17" s="77"/>
      <c r="D17" s="77"/>
      <c r="E17" s="77"/>
    </row>
    <row r="18" spans="1:5" x14ac:dyDescent="0.25">
      <c r="C18" s="77"/>
    </row>
  </sheetData>
  <sortState xmlns:xlrd2="http://schemas.microsoft.com/office/spreadsheetml/2017/richdata2" ref="C21:K28">
    <sortCondition descending="1" ref="J21:J28"/>
  </sortState>
  <mergeCells count="2">
    <mergeCell ref="A1:G1"/>
    <mergeCell ref="A5:G5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J16"/>
  <sheetViews>
    <sheetView workbookViewId="0">
      <selection sqref="A1:G14"/>
    </sheetView>
  </sheetViews>
  <sheetFormatPr defaultColWidth="11.42578125" defaultRowHeight="15" x14ac:dyDescent="0.25"/>
  <cols>
    <col min="1" max="1" width="24.7109375" customWidth="1"/>
    <col min="2" max="2" width="13" customWidth="1"/>
    <col min="3" max="3" width="34" customWidth="1"/>
    <col min="4" max="4" width="19.28515625" customWidth="1"/>
    <col min="5" max="5" width="23.140625" customWidth="1"/>
    <col min="6" max="6" width="20.42578125" customWidth="1"/>
    <col min="7" max="7" width="18.85546875" customWidth="1"/>
    <col min="8" max="8" width="19.85546875" customWidth="1"/>
    <col min="9" max="9" width="13.140625" bestFit="1" customWidth="1"/>
    <col min="10" max="10" width="18.7109375" customWidth="1"/>
    <col min="11" max="11" width="21.7109375" bestFit="1" customWidth="1"/>
  </cols>
  <sheetData>
    <row r="1" spans="1:10" ht="18.75" x14ac:dyDescent="0.25">
      <c r="A1" s="108" t="s">
        <v>162</v>
      </c>
      <c r="B1" s="108"/>
      <c r="C1" s="108"/>
      <c r="D1" s="108"/>
      <c r="E1" s="108"/>
      <c r="F1" s="108"/>
      <c r="G1" s="108"/>
    </row>
    <row r="2" spans="1:10" s="41" customFormat="1" x14ac:dyDescent="0.25">
      <c r="A2" s="74" t="s">
        <v>163</v>
      </c>
      <c r="B2" s="74" t="s">
        <v>4</v>
      </c>
      <c r="C2" s="74" t="s">
        <v>164</v>
      </c>
      <c r="D2" s="74" t="s">
        <v>165</v>
      </c>
      <c r="E2" s="74" t="s">
        <v>166</v>
      </c>
      <c r="F2" s="74" t="s">
        <v>167</v>
      </c>
      <c r="G2" s="74" t="s">
        <v>168</v>
      </c>
    </row>
    <row r="3" spans="1:10" x14ac:dyDescent="0.25">
      <c r="A3" s="78" t="s">
        <v>6</v>
      </c>
      <c r="B3" s="82">
        <v>2024152</v>
      </c>
      <c r="C3" s="78" t="s">
        <v>173</v>
      </c>
      <c r="D3" s="76">
        <v>44511</v>
      </c>
      <c r="E3" s="79" t="s">
        <v>8</v>
      </c>
      <c r="F3" s="83" t="s">
        <v>136</v>
      </c>
      <c r="G3" s="72">
        <v>3083604.16</v>
      </c>
    </row>
    <row r="4" spans="1:10" ht="30" x14ac:dyDescent="0.25">
      <c r="A4" s="78" t="s">
        <v>16</v>
      </c>
      <c r="B4" s="82">
        <v>2024173</v>
      </c>
      <c r="C4" s="80" t="s">
        <v>177</v>
      </c>
      <c r="D4" s="76">
        <v>44511</v>
      </c>
      <c r="E4" s="79" t="s">
        <v>17</v>
      </c>
      <c r="F4" s="83" t="s">
        <v>137</v>
      </c>
      <c r="G4" s="72">
        <v>2019990.49</v>
      </c>
    </row>
    <row r="5" spans="1:10" ht="18.75" x14ac:dyDescent="0.25">
      <c r="A5" s="108" t="s">
        <v>169</v>
      </c>
      <c r="B5" s="108"/>
      <c r="C5" s="108"/>
      <c r="D5" s="108"/>
      <c r="E5" s="108"/>
      <c r="F5" s="108"/>
      <c r="G5" s="108"/>
      <c r="J5">
        <v>1817052</v>
      </c>
    </row>
    <row r="6" spans="1:10" x14ac:dyDescent="0.25">
      <c r="A6" s="74" t="s">
        <v>163</v>
      </c>
      <c r="B6" s="74" t="s">
        <v>4</v>
      </c>
      <c r="C6" s="74" t="s">
        <v>164</v>
      </c>
      <c r="D6" s="74" t="s">
        <v>165</v>
      </c>
      <c r="E6" s="74" t="s">
        <v>166</v>
      </c>
      <c r="F6" s="74" t="s">
        <v>167</v>
      </c>
      <c r="G6" s="74" t="s">
        <v>170</v>
      </c>
    </row>
    <row r="7" spans="1:10" x14ac:dyDescent="0.25">
      <c r="A7" s="78" t="s">
        <v>25</v>
      </c>
      <c r="B7" s="82">
        <v>2024226</v>
      </c>
      <c r="C7" s="78" t="s">
        <v>26</v>
      </c>
      <c r="D7" s="76">
        <v>44511</v>
      </c>
      <c r="E7" s="79" t="s">
        <v>27</v>
      </c>
      <c r="F7" s="79" t="s">
        <v>139</v>
      </c>
      <c r="G7" s="72">
        <v>1532641.46</v>
      </c>
    </row>
    <row r="8" spans="1:10" x14ac:dyDescent="0.25">
      <c r="A8" s="78" t="s">
        <v>21</v>
      </c>
      <c r="B8" s="82">
        <v>2024191</v>
      </c>
      <c r="C8" s="78" t="s">
        <v>178</v>
      </c>
      <c r="D8" s="76">
        <v>44511</v>
      </c>
      <c r="E8" s="79" t="s">
        <v>22</v>
      </c>
      <c r="F8" s="83" t="s">
        <v>138</v>
      </c>
      <c r="G8" s="72">
        <v>996829.67999999993</v>
      </c>
    </row>
    <row r="9" spans="1:10" x14ac:dyDescent="0.25">
      <c r="A9" s="78" t="s">
        <v>33</v>
      </c>
      <c r="B9" s="82">
        <v>2024205</v>
      </c>
      <c r="C9" s="78" t="s">
        <v>180</v>
      </c>
      <c r="D9" s="76">
        <v>44511</v>
      </c>
      <c r="E9" s="79" t="s">
        <v>35</v>
      </c>
      <c r="F9" s="83" t="s">
        <v>140</v>
      </c>
      <c r="G9" s="72">
        <v>925729.56</v>
      </c>
    </row>
    <row r="10" spans="1:10" x14ac:dyDescent="0.25">
      <c r="A10" s="78" t="s">
        <v>101</v>
      </c>
      <c r="B10" s="82">
        <v>2024126</v>
      </c>
      <c r="C10" s="78" t="s">
        <v>44</v>
      </c>
      <c r="D10" s="76">
        <v>44511</v>
      </c>
      <c r="E10" s="79" t="s">
        <v>102</v>
      </c>
      <c r="F10" s="83" t="s">
        <v>141</v>
      </c>
      <c r="G10" s="72">
        <v>803715.29</v>
      </c>
    </row>
    <row r="11" spans="1:10" x14ac:dyDescent="0.25">
      <c r="A11" s="78" t="s">
        <v>19</v>
      </c>
      <c r="B11" s="82" t="s">
        <v>172</v>
      </c>
      <c r="C11" s="78" t="s">
        <v>20</v>
      </c>
      <c r="D11" s="76">
        <v>44511</v>
      </c>
      <c r="E11" s="79" t="s">
        <v>172</v>
      </c>
      <c r="F11" s="79" t="s">
        <v>172</v>
      </c>
      <c r="G11" s="72">
        <v>537957.35</v>
      </c>
    </row>
    <row r="12" spans="1:10" x14ac:dyDescent="0.25">
      <c r="A12" s="80" t="s">
        <v>13</v>
      </c>
      <c r="B12" s="82" t="s">
        <v>172</v>
      </c>
      <c r="C12" s="79" t="s">
        <v>160</v>
      </c>
      <c r="D12" s="76">
        <v>44511</v>
      </c>
      <c r="E12" s="79" t="s">
        <v>172</v>
      </c>
      <c r="F12" s="79" t="s">
        <v>172</v>
      </c>
      <c r="G12" s="72">
        <v>67854</v>
      </c>
    </row>
    <row r="13" spans="1:10" x14ac:dyDescent="0.25">
      <c r="A13" s="78" t="s">
        <v>14</v>
      </c>
      <c r="B13" s="82" t="s">
        <v>172</v>
      </c>
      <c r="C13" s="78" t="s">
        <v>7</v>
      </c>
      <c r="D13" s="76">
        <v>44511</v>
      </c>
      <c r="E13" s="79" t="s">
        <v>172</v>
      </c>
      <c r="F13" s="79" t="s">
        <v>172</v>
      </c>
      <c r="G13" s="72">
        <v>55614.65</v>
      </c>
    </row>
    <row r="14" spans="1:10" x14ac:dyDescent="0.25">
      <c r="A14" s="80" t="s">
        <v>10</v>
      </c>
      <c r="B14" s="82" t="s">
        <v>172</v>
      </c>
      <c r="C14" s="80" t="s">
        <v>11</v>
      </c>
      <c r="D14" s="76">
        <v>44511</v>
      </c>
      <c r="E14" s="79" t="s">
        <v>12</v>
      </c>
      <c r="F14" s="79" t="s">
        <v>172</v>
      </c>
      <c r="G14" s="72">
        <v>632255</v>
      </c>
    </row>
    <row r="16" spans="1:10" x14ac:dyDescent="0.25">
      <c r="G16" s="110">
        <f>SUM(G7:G15,G4,G3)</f>
        <v>10656191.640000001</v>
      </c>
    </row>
  </sheetData>
  <sortState xmlns:xlrd2="http://schemas.microsoft.com/office/spreadsheetml/2017/richdata2" ref="D21:L30">
    <sortCondition descending="1" ref="K21:K30"/>
  </sortState>
  <mergeCells count="2">
    <mergeCell ref="A1:G1"/>
    <mergeCell ref="A5:G5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J14"/>
  <sheetViews>
    <sheetView workbookViewId="0">
      <selection sqref="A1:G12"/>
    </sheetView>
  </sheetViews>
  <sheetFormatPr defaultColWidth="11.42578125" defaultRowHeight="15" x14ac:dyDescent="0.25"/>
  <cols>
    <col min="1" max="1" width="24.7109375" customWidth="1"/>
    <col min="2" max="2" width="13" customWidth="1"/>
    <col min="3" max="3" width="34" customWidth="1"/>
    <col min="4" max="4" width="19.28515625" customWidth="1"/>
    <col min="5" max="5" width="23.140625" customWidth="1"/>
    <col min="6" max="6" width="20.42578125" customWidth="1"/>
    <col min="7" max="7" width="18.85546875" customWidth="1"/>
    <col min="8" max="8" width="19.85546875" customWidth="1"/>
    <col min="9" max="9" width="13.140625" bestFit="1" customWidth="1"/>
    <col min="10" max="10" width="18.7109375" customWidth="1"/>
    <col min="11" max="11" width="21.7109375" bestFit="1" customWidth="1"/>
  </cols>
  <sheetData>
    <row r="1" spans="1:10" ht="18.75" x14ac:dyDescent="0.25">
      <c r="A1" s="108" t="s">
        <v>162</v>
      </c>
      <c r="B1" s="108"/>
      <c r="C1" s="108"/>
      <c r="D1" s="108"/>
      <c r="E1" s="108"/>
      <c r="F1" s="108"/>
      <c r="G1" s="108"/>
    </row>
    <row r="2" spans="1:10" s="41" customFormat="1" x14ac:dyDescent="0.25">
      <c r="A2" s="74" t="s">
        <v>163</v>
      </c>
      <c r="B2" s="74" t="s">
        <v>4</v>
      </c>
      <c r="C2" s="74" t="s">
        <v>164</v>
      </c>
      <c r="D2" s="74" t="s">
        <v>165</v>
      </c>
      <c r="E2" s="74" t="s">
        <v>166</v>
      </c>
      <c r="F2" s="74" t="s">
        <v>167</v>
      </c>
      <c r="G2" s="74" t="s">
        <v>168</v>
      </c>
    </row>
    <row r="3" spans="1:10" x14ac:dyDescent="0.25">
      <c r="A3" s="78" t="s">
        <v>6</v>
      </c>
      <c r="B3" s="82">
        <v>2024153</v>
      </c>
      <c r="C3" s="78" t="s">
        <v>173</v>
      </c>
      <c r="D3" s="76">
        <v>44511</v>
      </c>
      <c r="E3" s="79" t="s">
        <v>8</v>
      </c>
      <c r="F3" s="83" t="s">
        <v>143</v>
      </c>
      <c r="G3" s="72">
        <v>3083604.16</v>
      </c>
    </row>
    <row r="4" spans="1:10" ht="30" x14ac:dyDescent="0.25">
      <c r="A4" s="78" t="s">
        <v>16</v>
      </c>
      <c r="B4" s="82">
        <v>2024174</v>
      </c>
      <c r="C4" s="80" t="s">
        <v>177</v>
      </c>
      <c r="D4" s="76">
        <v>44511</v>
      </c>
      <c r="E4" s="79" t="s">
        <v>17</v>
      </c>
      <c r="F4" s="83" t="s">
        <v>144</v>
      </c>
      <c r="G4" s="72">
        <v>2019990.49</v>
      </c>
    </row>
    <row r="5" spans="1:10" ht="18.75" x14ac:dyDescent="0.25">
      <c r="A5" s="108" t="s">
        <v>169</v>
      </c>
      <c r="B5" s="108"/>
      <c r="C5" s="108"/>
      <c r="D5" s="108"/>
      <c r="E5" s="108"/>
      <c r="F5" s="108"/>
      <c r="G5" s="108"/>
      <c r="J5">
        <v>1817052</v>
      </c>
    </row>
    <row r="6" spans="1:10" x14ac:dyDescent="0.25">
      <c r="A6" s="74" t="s">
        <v>163</v>
      </c>
      <c r="B6" s="74" t="s">
        <v>4</v>
      </c>
      <c r="C6" s="74" t="s">
        <v>164</v>
      </c>
      <c r="D6" s="74" t="s">
        <v>165</v>
      </c>
      <c r="E6" s="74" t="s">
        <v>166</v>
      </c>
      <c r="F6" s="74" t="s">
        <v>167</v>
      </c>
      <c r="G6" s="74" t="s">
        <v>170</v>
      </c>
    </row>
    <row r="7" spans="1:10" x14ac:dyDescent="0.25">
      <c r="A7" s="78" t="s">
        <v>21</v>
      </c>
      <c r="B7" s="82">
        <v>2024192</v>
      </c>
      <c r="C7" s="78" t="s">
        <v>178</v>
      </c>
      <c r="D7" s="76">
        <v>44511</v>
      </c>
      <c r="E7" s="79" t="s">
        <v>22</v>
      </c>
      <c r="F7" s="79" t="s">
        <v>145</v>
      </c>
      <c r="G7" s="72">
        <v>996829.67999999993</v>
      </c>
    </row>
    <row r="8" spans="1:10" x14ac:dyDescent="0.25">
      <c r="A8" s="78" t="s">
        <v>33</v>
      </c>
      <c r="B8" s="82">
        <v>2024206</v>
      </c>
      <c r="C8" s="78" t="s">
        <v>180</v>
      </c>
      <c r="D8" s="76">
        <v>44511</v>
      </c>
      <c r="E8" s="79" t="s">
        <v>35</v>
      </c>
      <c r="F8" s="83" t="s">
        <v>146</v>
      </c>
      <c r="G8" s="72">
        <v>925729.56</v>
      </c>
    </row>
    <row r="9" spans="1:10" x14ac:dyDescent="0.25">
      <c r="A9" s="78" t="s">
        <v>19</v>
      </c>
      <c r="B9" s="82" t="s">
        <v>172</v>
      </c>
      <c r="C9" s="78" t="s">
        <v>20</v>
      </c>
      <c r="D9" s="76">
        <v>44511</v>
      </c>
      <c r="E9" s="79" t="s">
        <v>172</v>
      </c>
      <c r="F9" s="79" t="s">
        <v>172</v>
      </c>
      <c r="G9" s="72">
        <v>537957.35</v>
      </c>
    </row>
    <row r="10" spans="1:10" x14ac:dyDescent="0.25">
      <c r="A10" s="80" t="s">
        <v>13</v>
      </c>
      <c r="B10" s="82" t="s">
        <v>172</v>
      </c>
      <c r="C10" s="79" t="s">
        <v>160</v>
      </c>
      <c r="D10" s="76">
        <v>44511</v>
      </c>
      <c r="E10" s="79" t="s">
        <v>172</v>
      </c>
      <c r="F10" s="79" t="s">
        <v>172</v>
      </c>
      <c r="G10" s="72">
        <v>67854</v>
      </c>
    </row>
    <row r="11" spans="1:10" x14ac:dyDescent="0.25">
      <c r="A11" s="78" t="s">
        <v>14</v>
      </c>
      <c r="B11" s="82" t="s">
        <v>172</v>
      </c>
      <c r="C11" s="78" t="s">
        <v>7</v>
      </c>
      <c r="D11" s="76">
        <v>44511</v>
      </c>
      <c r="E11" s="79" t="s">
        <v>172</v>
      </c>
      <c r="F11" s="79" t="s">
        <v>172</v>
      </c>
      <c r="G11" s="72">
        <v>55614.65</v>
      </c>
    </row>
    <row r="12" spans="1:10" x14ac:dyDescent="0.25">
      <c r="A12" s="80" t="s">
        <v>10</v>
      </c>
      <c r="B12" s="82" t="s">
        <v>172</v>
      </c>
      <c r="C12" s="80" t="s">
        <v>11</v>
      </c>
      <c r="D12" s="76">
        <v>44511</v>
      </c>
      <c r="E12" s="79" t="s">
        <v>12</v>
      </c>
      <c r="F12" s="79" t="s">
        <v>172</v>
      </c>
      <c r="G12" s="72">
        <v>632255</v>
      </c>
    </row>
    <row r="14" spans="1:10" x14ac:dyDescent="0.25">
      <c r="G14" s="110">
        <f>SUM(G7:G13,G4,G3)</f>
        <v>8319834.8899999997</v>
      </c>
    </row>
  </sheetData>
  <sortState xmlns:xlrd2="http://schemas.microsoft.com/office/spreadsheetml/2017/richdata2" ref="D15:L22">
    <sortCondition descending="1" ref="K15:K22"/>
  </sortState>
  <mergeCells count="2">
    <mergeCell ref="A1:G1"/>
    <mergeCell ref="A5:G5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J16"/>
  <sheetViews>
    <sheetView workbookViewId="0">
      <selection sqref="A1:G14"/>
    </sheetView>
  </sheetViews>
  <sheetFormatPr defaultColWidth="11.42578125" defaultRowHeight="15" x14ac:dyDescent="0.25"/>
  <cols>
    <col min="1" max="1" width="24.7109375" customWidth="1"/>
    <col min="2" max="2" width="13" customWidth="1"/>
    <col min="3" max="3" width="34" customWidth="1"/>
    <col min="4" max="4" width="19.28515625" customWidth="1"/>
    <col min="5" max="5" width="23.140625" customWidth="1"/>
    <col min="6" max="6" width="20.42578125" customWidth="1"/>
    <col min="7" max="7" width="18.85546875" customWidth="1"/>
    <col min="8" max="8" width="19.85546875" customWidth="1"/>
    <col min="9" max="9" width="13.140625" bestFit="1" customWidth="1"/>
    <col min="10" max="10" width="18.7109375" customWidth="1"/>
    <col min="11" max="11" width="21.7109375" bestFit="1" customWidth="1"/>
  </cols>
  <sheetData>
    <row r="1" spans="1:10" ht="18.75" x14ac:dyDescent="0.25">
      <c r="A1" s="108" t="s">
        <v>162</v>
      </c>
      <c r="B1" s="108"/>
      <c r="C1" s="108"/>
      <c r="D1" s="108"/>
      <c r="E1" s="108"/>
      <c r="F1" s="108"/>
      <c r="G1" s="108"/>
    </row>
    <row r="2" spans="1:10" s="41" customFormat="1" x14ac:dyDescent="0.25">
      <c r="A2" s="74" t="s">
        <v>163</v>
      </c>
      <c r="B2" s="74" t="s">
        <v>4</v>
      </c>
      <c r="C2" s="74" t="s">
        <v>164</v>
      </c>
      <c r="D2" s="74" t="s">
        <v>165</v>
      </c>
      <c r="E2" s="74" t="s">
        <v>166</v>
      </c>
      <c r="F2" s="74" t="s">
        <v>167</v>
      </c>
      <c r="G2" s="74" t="s">
        <v>168</v>
      </c>
    </row>
    <row r="3" spans="1:10" x14ac:dyDescent="0.25">
      <c r="A3" s="78" t="s">
        <v>6</v>
      </c>
      <c r="B3" s="82">
        <v>2024154</v>
      </c>
      <c r="C3" s="78" t="s">
        <v>173</v>
      </c>
      <c r="D3" s="76">
        <v>44511</v>
      </c>
      <c r="E3" s="79" t="s">
        <v>8</v>
      </c>
      <c r="F3" s="83" t="s">
        <v>148</v>
      </c>
      <c r="G3" s="72">
        <v>3083604.16</v>
      </c>
    </row>
    <row r="4" spans="1:10" ht="30" x14ac:dyDescent="0.25">
      <c r="A4" s="78" t="s">
        <v>16</v>
      </c>
      <c r="B4" s="82">
        <v>2024175</v>
      </c>
      <c r="C4" s="80" t="s">
        <v>177</v>
      </c>
      <c r="D4" s="76">
        <v>44511</v>
      </c>
      <c r="E4" s="79" t="s">
        <v>17</v>
      </c>
      <c r="F4" s="83" t="s">
        <v>149</v>
      </c>
      <c r="G4" s="72">
        <v>2019990.49</v>
      </c>
    </row>
    <row r="5" spans="1:10" ht="18.75" x14ac:dyDescent="0.25">
      <c r="A5" s="108" t="s">
        <v>169</v>
      </c>
      <c r="B5" s="108"/>
      <c r="C5" s="108"/>
      <c r="D5" s="108"/>
      <c r="E5" s="108"/>
      <c r="F5" s="108"/>
      <c r="G5" s="108"/>
      <c r="J5">
        <v>1817052</v>
      </c>
    </row>
    <row r="6" spans="1:10" x14ac:dyDescent="0.25">
      <c r="A6" s="74" t="s">
        <v>163</v>
      </c>
      <c r="B6" s="74" t="s">
        <v>4</v>
      </c>
      <c r="C6" s="74" t="s">
        <v>164</v>
      </c>
      <c r="D6" s="74" t="s">
        <v>165</v>
      </c>
      <c r="E6" s="74" t="s">
        <v>166</v>
      </c>
      <c r="F6" s="74" t="s">
        <v>167</v>
      </c>
      <c r="G6" s="74" t="s">
        <v>170</v>
      </c>
    </row>
    <row r="7" spans="1:10" x14ac:dyDescent="0.25">
      <c r="A7" s="78" t="s">
        <v>25</v>
      </c>
      <c r="B7" s="82">
        <v>2024227</v>
      </c>
      <c r="C7" s="78" t="s">
        <v>26</v>
      </c>
      <c r="D7" s="76">
        <v>44511</v>
      </c>
      <c r="E7" s="79" t="s">
        <v>27</v>
      </c>
      <c r="F7" s="79" t="s">
        <v>151</v>
      </c>
      <c r="G7" s="72">
        <v>1532641.46</v>
      </c>
    </row>
    <row r="8" spans="1:10" x14ac:dyDescent="0.25">
      <c r="A8" s="78" t="s">
        <v>21</v>
      </c>
      <c r="B8" s="82">
        <v>2024193</v>
      </c>
      <c r="C8" s="78" t="s">
        <v>178</v>
      </c>
      <c r="D8" s="76">
        <v>44511</v>
      </c>
      <c r="E8" s="79" t="s">
        <v>22</v>
      </c>
      <c r="F8" s="83" t="s">
        <v>150</v>
      </c>
      <c r="G8" s="72">
        <v>996829.67999999993</v>
      </c>
    </row>
    <row r="9" spans="1:10" x14ac:dyDescent="0.25">
      <c r="A9" s="78" t="s">
        <v>33</v>
      </c>
      <c r="B9" s="82">
        <v>2024207</v>
      </c>
      <c r="C9" s="78" t="s">
        <v>180</v>
      </c>
      <c r="D9" s="76">
        <v>44511</v>
      </c>
      <c r="E9" s="79" t="s">
        <v>35</v>
      </c>
      <c r="F9" s="83" t="s">
        <v>152</v>
      </c>
      <c r="G9" s="72">
        <v>925729.56</v>
      </c>
    </row>
    <row r="10" spans="1:10" x14ac:dyDescent="0.25">
      <c r="A10" s="78" t="s">
        <v>101</v>
      </c>
      <c r="B10" s="82">
        <v>2024127</v>
      </c>
      <c r="C10" s="78" t="s">
        <v>44</v>
      </c>
      <c r="D10" s="76">
        <v>44511</v>
      </c>
      <c r="E10" s="79" t="s">
        <v>102</v>
      </c>
      <c r="F10" s="83" t="s">
        <v>153</v>
      </c>
      <c r="G10" s="72">
        <v>803715.29</v>
      </c>
    </row>
    <row r="11" spans="1:10" x14ac:dyDescent="0.25">
      <c r="A11" s="78" t="s">
        <v>19</v>
      </c>
      <c r="B11" s="82" t="s">
        <v>172</v>
      </c>
      <c r="C11" s="78" t="s">
        <v>20</v>
      </c>
      <c r="D11" s="76">
        <v>44511</v>
      </c>
      <c r="E11" s="79" t="s">
        <v>172</v>
      </c>
      <c r="F11" s="79" t="s">
        <v>172</v>
      </c>
      <c r="G11" s="72">
        <v>537957.35</v>
      </c>
    </row>
    <row r="12" spans="1:10" x14ac:dyDescent="0.25">
      <c r="A12" s="80" t="s">
        <v>13</v>
      </c>
      <c r="B12" s="82" t="s">
        <v>172</v>
      </c>
      <c r="C12" s="79" t="s">
        <v>160</v>
      </c>
      <c r="D12" s="76">
        <v>44511</v>
      </c>
      <c r="E12" s="79" t="s">
        <v>172</v>
      </c>
      <c r="F12" s="79" t="s">
        <v>172</v>
      </c>
      <c r="G12" s="72">
        <v>67854</v>
      </c>
    </row>
    <row r="13" spans="1:10" x14ac:dyDescent="0.25">
      <c r="A13" s="78" t="s">
        <v>14</v>
      </c>
      <c r="B13" s="82" t="s">
        <v>172</v>
      </c>
      <c r="C13" s="78" t="s">
        <v>7</v>
      </c>
      <c r="D13" s="76">
        <v>44511</v>
      </c>
      <c r="E13" s="79" t="s">
        <v>172</v>
      </c>
      <c r="F13" s="79" t="s">
        <v>172</v>
      </c>
      <c r="G13" s="72">
        <v>55614.65</v>
      </c>
    </row>
    <row r="14" spans="1:10" x14ac:dyDescent="0.25">
      <c r="A14" s="80" t="s">
        <v>10</v>
      </c>
      <c r="B14" s="82" t="s">
        <v>172</v>
      </c>
      <c r="C14" s="80" t="s">
        <v>11</v>
      </c>
      <c r="D14" s="76">
        <v>44511</v>
      </c>
      <c r="E14" s="79" t="s">
        <v>12</v>
      </c>
      <c r="F14" s="79" t="s">
        <v>172</v>
      </c>
      <c r="G14" s="72">
        <v>632255</v>
      </c>
    </row>
    <row r="16" spans="1:10" x14ac:dyDescent="0.25">
      <c r="G16" s="110">
        <f>SUM(G7:G15,G4,G3)</f>
        <v>10656191.640000001</v>
      </c>
    </row>
  </sheetData>
  <mergeCells count="2">
    <mergeCell ref="A1:G1"/>
    <mergeCell ref="A5:G5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J16"/>
  <sheetViews>
    <sheetView workbookViewId="0">
      <selection sqref="A1:G14"/>
    </sheetView>
  </sheetViews>
  <sheetFormatPr defaultColWidth="11.42578125" defaultRowHeight="15" x14ac:dyDescent="0.25"/>
  <cols>
    <col min="1" max="1" width="24.7109375" customWidth="1"/>
    <col min="2" max="2" width="13" customWidth="1"/>
    <col min="3" max="3" width="34" customWidth="1"/>
    <col min="4" max="4" width="19.28515625" customWidth="1"/>
    <col min="5" max="5" width="23.140625" customWidth="1"/>
    <col min="6" max="6" width="20.42578125" customWidth="1"/>
    <col min="7" max="7" width="18.85546875" customWidth="1"/>
    <col min="8" max="8" width="19.85546875" customWidth="1"/>
    <col min="9" max="9" width="13.140625" bestFit="1" customWidth="1"/>
    <col min="10" max="10" width="18.7109375" customWidth="1"/>
    <col min="11" max="11" width="21.7109375" bestFit="1" customWidth="1"/>
  </cols>
  <sheetData>
    <row r="1" spans="1:10" ht="18.75" x14ac:dyDescent="0.25">
      <c r="A1" s="108" t="s">
        <v>162</v>
      </c>
      <c r="B1" s="108"/>
      <c r="C1" s="108"/>
      <c r="D1" s="108"/>
      <c r="E1" s="108"/>
      <c r="F1" s="108"/>
      <c r="G1" s="108"/>
    </row>
    <row r="2" spans="1:10" s="41" customFormat="1" x14ac:dyDescent="0.25">
      <c r="A2" s="84" t="s">
        <v>163</v>
      </c>
      <c r="B2" s="84" t="s">
        <v>4</v>
      </c>
      <c r="C2" s="84" t="s">
        <v>164</v>
      </c>
      <c r="D2" s="84" t="s">
        <v>165</v>
      </c>
      <c r="E2" s="84" t="s">
        <v>166</v>
      </c>
      <c r="F2" s="84" t="s">
        <v>167</v>
      </c>
      <c r="G2" s="84" t="s">
        <v>168</v>
      </c>
    </row>
    <row r="3" spans="1:10" x14ac:dyDescent="0.25">
      <c r="A3" s="78" t="s">
        <v>6</v>
      </c>
      <c r="B3" s="82">
        <v>2024155</v>
      </c>
      <c r="C3" s="78" t="s">
        <v>173</v>
      </c>
      <c r="D3" s="76">
        <v>44511</v>
      </c>
      <c r="E3" s="79" t="s">
        <v>8</v>
      </c>
      <c r="F3" s="83" t="s">
        <v>155</v>
      </c>
      <c r="G3" s="72">
        <v>3083604.16</v>
      </c>
    </row>
    <row r="4" spans="1:10" ht="30" x14ac:dyDescent="0.25">
      <c r="A4" s="78" t="s">
        <v>16</v>
      </c>
      <c r="B4" s="82">
        <v>2024176</v>
      </c>
      <c r="C4" s="80" t="s">
        <v>177</v>
      </c>
      <c r="D4" s="76">
        <v>44511</v>
      </c>
      <c r="E4" s="79" t="s">
        <v>17</v>
      </c>
      <c r="F4" s="83" t="s">
        <v>156</v>
      </c>
      <c r="G4" s="72">
        <v>2019990.49</v>
      </c>
    </row>
    <row r="5" spans="1:10" ht="18.75" x14ac:dyDescent="0.25">
      <c r="A5" s="108" t="s">
        <v>169</v>
      </c>
      <c r="B5" s="108"/>
      <c r="C5" s="108"/>
      <c r="D5" s="108"/>
      <c r="E5" s="108"/>
      <c r="F5" s="108"/>
      <c r="G5" s="108"/>
      <c r="J5">
        <v>1817052</v>
      </c>
    </row>
    <row r="6" spans="1:10" x14ac:dyDescent="0.25">
      <c r="A6" s="74" t="s">
        <v>163</v>
      </c>
      <c r="B6" s="74" t="s">
        <v>4</v>
      </c>
      <c r="C6" s="74" t="s">
        <v>164</v>
      </c>
      <c r="D6" s="74" t="s">
        <v>165</v>
      </c>
      <c r="E6" s="74" t="s">
        <v>166</v>
      </c>
      <c r="F6" s="74" t="s">
        <v>167</v>
      </c>
      <c r="G6" s="74" t="s">
        <v>170</v>
      </c>
    </row>
    <row r="7" spans="1:10" x14ac:dyDescent="0.25">
      <c r="A7" s="78" t="s">
        <v>25</v>
      </c>
      <c r="B7" s="82">
        <v>2024228</v>
      </c>
      <c r="C7" s="78" t="s">
        <v>26</v>
      </c>
      <c r="D7" s="76">
        <v>44511</v>
      </c>
      <c r="E7" s="79" t="s">
        <v>27</v>
      </c>
      <c r="F7" s="79" t="s">
        <v>158</v>
      </c>
      <c r="G7" s="72">
        <v>1532641.46</v>
      </c>
    </row>
    <row r="8" spans="1:10" x14ac:dyDescent="0.25">
      <c r="A8" s="78" t="s">
        <v>21</v>
      </c>
      <c r="B8" s="82">
        <v>2024194</v>
      </c>
      <c r="C8" s="78" t="s">
        <v>178</v>
      </c>
      <c r="D8" s="76">
        <v>44511</v>
      </c>
      <c r="E8" s="79" t="s">
        <v>22</v>
      </c>
      <c r="F8" s="83" t="s">
        <v>157</v>
      </c>
      <c r="G8" s="72">
        <v>996829.67999999993</v>
      </c>
    </row>
    <row r="9" spans="1:10" x14ac:dyDescent="0.25">
      <c r="A9" s="78" t="s">
        <v>33</v>
      </c>
      <c r="B9" s="82">
        <v>2024208</v>
      </c>
      <c r="C9" s="78" t="s">
        <v>180</v>
      </c>
      <c r="D9" s="76">
        <v>44511</v>
      </c>
      <c r="E9" s="79" t="s">
        <v>35</v>
      </c>
      <c r="F9" s="90" t="s">
        <v>179</v>
      </c>
      <c r="G9" s="72">
        <v>925729.56</v>
      </c>
    </row>
    <row r="10" spans="1:10" x14ac:dyDescent="0.25">
      <c r="A10" s="78" t="s">
        <v>101</v>
      </c>
      <c r="B10" s="82">
        <v>2024128</v>
      </c>
      <c r="C10" s="78" t="s">
        <v>44</v>
      </c>
      <c r="D10" s="76">
        <v>44511</v>
      </c>
      <c r="E10" s="79" t="s">
        <v>102</v>
      </c>
      <c r="F10" s="83" t="s">
        <v>159</v>
      </c>
      <c r="G10" s="72">
        <v>803715.29</v>
      </c>
    </row>
    <row r="11" spans="1:10" x14ac:dyDescent="0.25">
      <c r="A11" s="78" t="s">
        <v>19</v>
      </c>
      <c r="B11" s="82" t="s">
        <v>172</v>
      </c>
      <c r="C11" s="78" t="s">
        <v>20</v>
      </c>
      <c r="D11" s="76">
        <v>44511</v>
      </c>
      <c r="E11" s="79" t="s">
        <v>172</v>
      </c>
      <c r="F11" s="79" t="s">
        <v>172</v>
      </c>
      <c r="G11" s="72">
        <v>537957.35</v>
      </c>
    </row>
    <row r="12" spans="1:10" x14ac:dyDescent="0.25">
      <c r="A12" s="80" t="s">
        <v>13</v>
      </c>
      <c r="B12" s="82" t="s">
        <v>172</v>
      </c>
      <c r="C12" s="79" t="s">
        <v>160</v>
      </c>
      <c r="D12" s="76">
        <v>44511</v>
      </c>
      <c r="E12" s="79" t="s">
        <v>172</v>
      </c>
      <c r="F12" s="79" t="s">
        <v>172</v>
      </c>
      <c r="G12" s="72">
        <v>67854</v>
      </c>
    </row>
    <row r="13" spans="1:10" x14ac:dyDescent="0.25">
      <c r="A13" s="78" t="s">
        <v>14</v>
      </c>
      <c r="B13" s="82" t="s">
        <v>172</v>
      </c>
      <c r="C13" s="78" t="s">
        <v>7</v>
      </c>
      <c r="D13" s="76">
        <v>44511</v>
      </c>
      <c r="E13" s="79" t="s">
        <v>172</v>
      </c>
      <c r="F13" s="79" t="s">
        <v>172</v>
      </c>
      <c r="G13" s="72">
        <v>55614.65</v>
      </c>
    </row>
    <row r="14" spans="1:10" x14ac:dyDescent="0.25">
      <c r="A14" s="80" t="s">
        <v>10</v>
      </c>
      <c r="B14" s="82" t="s">
        <v>172</v>
      </c>
      <c r="C14" s="80" t="s">
        <v>11</v>
      </c>
      <c r="D14" s="76">
        <v>44511</v>
      </c>
      <c r="E14" s="79" t="s">
        <v>12</v>
      </c>
      <c r="F14" s="79" t="s">
        <v>172</v>
      </c>
      <c r="G14" s="72">
        <v>632255</v>
      </c>
    </row>
    <row r="16" spans="1:10" x14ac:dyDescent="0.25">
      <c r="G16" s="110">
        <f>SUM(G7:G15,G4,G3)</f>
        <v>10656191.640000001</v>
      </c>
    </row>
  </sheetData>
  <sortState xmlns:xlrd2="http://schemas.microsoft.com/office/spreadsheetml/2017/richdata2" ref="D15:L25">
    <sortCondition descending="1" ref="K15:K25"/>
  </sortState>
  <mergeCells count="2">
    <mergeCell ref="A1:G1"/>
    <mergeCell ref="A5:G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Hoja1</vt:lpstr>
      <vt:lpstr>ASOJUNTAS</vt:lpstr>
      <vt:lpstr>BOSQUE CALDERON TEJADA</vt:lpstr>
      <vt:lpstr>EL PARAISO</vt:lpstr>
      <vt:lpstr>JUAN XXII</vt:lpstr>
      <vt:lpstr>LOS OLIVOS</vt:lpstr>
      <vt:lpstr>MARISCAL SUCRE</vt:lpstr>
      <vt:lpstr>PARDO RUBIO</vt:lpstr>
      <vt:lpstr>SAN MARTIN</vt:lpstr>
      <vt:lpstr>VILLAS DEL CERRO</vt:lpstr>
      <vt:lpstr>LA SUREÑA</vt:lpstr>
      <vt:lpstr>SAN LUIS</vt:lpstr>
      <vt:lpstr>SAN ISIDRO</vt:lpstr>
      <vt:lpstr>LA ESPERANZA</vt:lpstr>
      <vt:lpstr>BOSQUE DE BELLA VISTA</vt:lpstr>
      <vt:lpstr>VILLA ANITA</vt:lpstr>
      <vt:lpstr>LOTE 5</vt:lpstr>
      <vt:lpstr>NUEVA GRANADA</vt:lpstr>
      <vt:lpstr>EL VERJON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Federico Santiago Ballesteros</dc:creator>
  <cp:lastModifiedBy>Juan Fernando Villegas Motoa</cp:lastModifiedBy>
  <dcterms:created xsi:type="dcterms:W3CDTF">2021-11-29T15:53:36Z</dcterms:created>
  <dcterms:modified xsi:type="dcterms:W3CDTF">2021-12-06T17:25:34Z</dcterms:modified>
</cp:coreProperties>
</file>