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$Lina.Davila\Escritorio\18001645 H3 INTERVENTOIRA\"/>
    </mc:Choice>
  </mc:AlternateContent>
  <bookViews>
    <workbookView xWindow="0" yWindow="0" windowWidth="28800" windowHeight="12225" tabRatio="842"/>
  </bookViews>
  <sheets>
    <sheet name="FORMULARIO 1" sheetId="33" r:id="rId1"/>
  </sheets>
  <externalReferences>
    <externalReference r:id="rId2"/>
    <externalReference r:id="rId3"/>
  </externalReferences>
  <definedNames>
    <definedName name="A_IMPRESIÓN_IM" localSheetId="0">#REF!</definedName>
    <definedName name="A_IMPRESIÓN_IM">#REF!</definedName>
    <definedName name="AD" localSheetId="0">#REF!</definedName>
    <definedName name="AD">#REF!</definedName>
    <definedName name="_xlnm.Extract" localSheetId="0">#REF!</definedName>
    <definedName name="_xlnm.Extract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_xlnm.Database" localSheetId="0">#REF!</definedName>
    <definedName name="_xlnm.Database">#REF!</definedName>
    <definedName name="CALCULO" localSheetId="0">#REF!</definedName>
    <definedName name="CALCULO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RIT1" localSheetId="0">#REF!</definedName>
    <definedName name="CRIT1">#REF!</definedName>
    <definedName name="DEPENDENCAS">[1]DEPENDENCIAS!$B$2:$B$21</definedName>
    <definedName name="Extracción_IM" localSheetId="0">#REF!</definedName>
    <definedName name="Extracción_IM">#REF!</definedName>
    <definedName name="impresion" localSheetId="0">#REF!</definedName>
    <definedName name="impresion">#REF!</definedName>
    <definedName name="inf" localSheetId="0">#REF!</definedName>
    <definedName name="inf">#REF!</definedName>
    <definedName name="kjk" localSheetId="0">#REF!</definedName>
    <definedName name="kjk">#REF!</definedName>
    <definedName name="Maquinaria">[2]Insum!$A$76:$E$99</definedName>
    <definedName name="presup" localSheetId="0">#REF!</definedName>
    <definedName name="presup">#REF!</definedName>
    <definedName name="Print_Area_MI" localSheetId="0">#REF!</definedName>
    <definedName name="Print_Area_MI">#REF!</definedName>
    <definedName name="Print_Titles_MI" localSheetId="0">#REF!</definedName>
    <definedName name="Print_Titles_MI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SALID1" localSheetId="0">#REF!</definedName>
    <definedName name="SALID1">#REF!</definedName>
    <definedName name="titu" localSheetId="0">#REF!</definedName>
    <definedName name="titu">#REF!</definedName>
    <definedName name="titu2" localSheetId="0">#REF!</definedName>
    <definedName name="titu2">#REF!</definedName>
  </definedNames>
  <calcPr calcId="171027"/>
</workbook>
</file>

<file path=xl/calcChain.xml><?xml version="1.0" encoding="utf-8"?>
<calcChain xmlns="http://schemas.openxmlformats.org/spreadsheetml/2006/main">
  <c r="D35" i="33" l="1"/>
  <c r="E15" i="33"/>
  <c r="E16" i="33"/>
  <c r="E17" i="33"/>
  <c r="E18" i="33"/>
  <c r="E19" i="33"/>
  <c r="E20" i="33"/>
  <c r="I32" i="33"/>
  <c r="I33" i="33"/>
  <c r="I34" i="33"/>
  <c r="I35" i="33"/>
  <c r="I36" i="33"/>
  <c r="I12" i="33"/>
  <c r="I24" i="33" s="1"/>
  <c r="I38" i="33" s="1"/>
  <c r="I39" i="33" s="1"/>
  <c r="I40" i="33" s="1"/>
  <c r="H13" i="33"/>
  <c r="I13" i="33"/>
  <c r="H14" i="33"/>
  <c r="I14" i="33"/>
  <c r="H15" i="33"/>
  <c r="I15" i="33"/>
  <c r="H16" i="33"/>
  <c r="I16" i="33"/>
  <c r="H17" i="33"/>
  <c r="I17" i="33"/>
  <c r="H18" i="33"/>
  <c r="I18" i="33"/>
  <c r="H19" i="33"/>
  <c r="I19" i="33"/>
  <c r="H20" i="33"/>
  <c r="I20" i="33"/>
  <c r="H21" i="33"/>
  <c r="I21" i="33"/>
  <c r="H22" i="33"/>
  <c r="I22" i="33"/>
  <c r="H23" i="33"/>
  <c r="I23" i="33"/>
  <c r="I27" i="33"/>
  <c r="I28" i="33"/>
  <c r="I29" i="33"/>
</calcChain>
</file>

<file path=xl/sharedStrings.xml><?xml version="1.0" encoding="utf-8"?>
<sst xmlns="http://schemas.openxmlformats.org/spreadsheetml/2006/main" count="78" uniqueCount="72">
  <si>
    <t xml:space="preserve">Nº </t>
  </si>
  <si>
    <t>DESCRIPCION</t>
  </si>
  <si>
    <t>CANT</t>
  </si>
  <si>
    <t>DIK</t>
  </si>
  <si>
    <t>F.M.</t>
  </si>
  <si>
    <t>SALARIO</t>
  </si>
  <si>
    <t>TIEMPO (MES)</t>
  </si>
  <si>
    <t>COSTO TOTAL</t>
  </si>
  <si>
    <t>OTROS COSTOS DIRECTOS</t>
  </si>
  <si>
    <t>UND</t>
  </si>
  <si>
    <t>VALOR</t>
  </si>
  <si>
    <t>MES</t>
  </si>
  <si>
    <t>PERSONAL SEGUIIMIENTO OBRA</t>
  </si>
  <si>
    <t>DIRECTOR DE INTERVENTORIA</t>
  </si>
  <si>
    <t>INSUMOS PARA OFICINA,( MOBILIARIO, COMUNICACIONES, SISTEMAS, DOTACIONES, EDICION DE INFORMES, PAPELERIA, PLANOS, MEDIO MAGNETICO, DOCUMENTOS Y COPIAS).</t>
  </si>
  <si>
    <t>IVA SOBRE TOTAL 19%</t>
  </si>
  <si>
    <t>CONCURSO DE MERITOS No:</t>
  </si>
  <si>
    <t xml:space="preserve">FECHA: </t>
  </si>
  <si>
    <t>PROPONENTE:</t>
  </si>
  <si>
    <t>(1) Cantidad de profesionales mínimos requeridos para la ejecucion del contrato de interventoria.</t>
  </si>
  <si>
    <t>(2) Factor de dedicación: porcentaje de dedicación de cada una de las personas que se proponen para la ejecución del contrato. El porcentaje máximo de 100% será asignado por el Proponente a la persona que se dedicará de tiempo completo. El proponente deberá cumplir con las dedicaciones exigidas en el pliego de condiciones para cada uno de los profesionales propuestos y aprobados, el cumplimiento de los servicios ofertados y el cumplimiento de las especificaciones técnicas de obra  e interventoria y el avance de ejecución de la obra. Este factor puede variar de acuerdo a la dedicación efectiva en la ejecución del proyecto de los profesionales y los servicios incluidos en otros costos Directos. Para el respectivo pago deben ser debidamente justificados y soportados</t>
  </si>
  <si>
    <t>(4) Salario mensual</t>
  </si>
  <si>
    <t>(5) En este factor se tiene  en cuenta la dedicacion exigida a cada uno de los profesionales  y  el cumplimiento de los servicios ofertados de acuerdo con lo efectivamente ejecutado. Durante el periodo de ejecución de la interventoria y para efectos de pago, se tendrá en cuenta el porcentaje de avance de la obra de acuerdo con el cronograma de obra presentado y aprobado por la Entidad.</t>
  </si>
  <si>
    <t>(6) Costo total = (Cantidad  X Dik X FM X Salario X Tiempo) / 100</t>
  </si>
  <si>
    <t>(7) El Director de Interventoría, los Ingenieros Residentes y el Personal con dedicación del 100% al Proyecto, debe residir en el lugar de ejecución de la obra, so pena de incurrir en falta grave a sus obligaciones, con la consecuente aplicación de las sanciones establecidas contractualmente.</t>
  </si>
  <si>
    <t>|</t>
  </si>
  <si>
    <t>(3) Factor multiplicador: comprende las prestaciones sociales, horas extras y demás gastos adicionales.</t>
  </si>
  <si>
    <t xml:space="preserve">TOTAL  INTERVENTORIA </t>
  </si>
  <si>
    <t xml:space="preserve"> PRESUPUESTO OFICIAL </t>
  </si>
  <si>
    <t>INGENIERO AMBIENTAL</t>
  </si>
  <si>
    <t xml:space="preserve">SUBTOTAL PERSONAL </t>
  </si>
  <si>
    <t xml:space="preserve">SUBTOTAL COSTOS DIRECTOS </t>
  </si>
  <si>
    <t>ENSAYOS DE CALIDAD Y CONTROL</t>
  </si>
  <si>
    <t>SUBTOTAL ENSAYOS DE CALIDAD Y CONTROL</t>
  </si>
  <si>
    <t xml:space="preserve">RESIDENTE DE INTERVENTORIA </t>
  </si>
  <si>
    <t>CADENERO 1</t>
  </si>
  <si>
    <t>INSUMOS Y EQUIPOS PARA EL CONTROL TOPOGRAFICO DE LA OBRA INC. ESTACIÓN TOTAL, NIVEL Y DEMAS</t>
  </si>
  <si>
    <t>Mes</t>
  </si>
  <si>
    <t>VUELO</t>
  </si>
  <si>
    <t>ESPECIALISTA HIDRAULICO</t>
  </si>
  <si>
    <t>DIA PERNOTADO</t>
  </si>
  <si>
    <t>ESPECIALISTA EN PAVIMENTOS</t>
  </si>
  <si>
    <t xml:space="preserve">ENSAYOS E INSUMOS PARA EL CONTROL TECNICO DE CALIDAD DE LA OBRA (INLCLUYE ENTREGA DE ENSAYOS DE LABORATORIO (GRANULARES Y ASFALTOS) </t>
  </si>
  <si>
    <t xml:space="preserve">TOPOGRAFO </t>
  </si>
  <si>
    <t>PROFESIONAL SOCIAL</t>
  </si>
  <si>
    <t>TRANSPORTE DE PERSONAL, HERRAMIENTA Y EQUIPOS - CAMIONETA CABINADA, Modelo igual omayor a 2015, Cilindraje igual o mayor a 2,000 C.C. 4X4, (A todo costo, Inc. conductor e insumos)</t>
  </si>
  <si>
    <t>INSPECTOR TECNICO Y SISOMA</t>
  </si>
  <si>
    <t>Objeto: "INTERVENTORÍA INT EST Y DISEÑOS DE ING Y CONSTRUCCIÓN DE INFRAEST COMPLEMENTARIA, CERRAMIENTOS, PLATAFORMA Y GESTIÓN SOCIAL, PREDIAL, AMBIENTAL Y LOS ESTUDIOS Y DISEÑOS DE INGENIERÍA REHABILITACIÓN DE LA PISTA APTO  PASTO(VIGENCIA FUTURA)"</t>
  </si>
  <si>
    <t>ESPECIALISTA EN GEOTECNIA</t>
  </si>
  <si>
    <t>ESPECIALISTA ESTRUCTURAS</t>
  </si>
  <si>
    <t>ESPECIALISTA ELECTRICO</t>
  </si>
  <si>
    <t xml:space="preserve">TIQUETES AÉREOS </t>
  </si>
  <si>
    <t>VIÁTICOS- DIA</t>
  </si>
  <si>
    <t>1.01</t>
  </si>
  <si>
    <t>1.02</t>
  </si>
  <si>
    <t>1.03</t>
  </si>
  <si>
    <t>1.04</t>
  </si>
  <si>
    <t>1.05</t>
  </si>
  <si>
    <t>1.06</t>
  </si>
  <si>
    <t>1.07</t>
  </si>
  <si>
    <t>1.08</t>
  </si>
  <si>
    <t>1.09</t>
  </si>
  <si>
    <t>1.10</t>
  </si>
  <si>
    <t>1.11</t>
  </si>
  <si>
    <t>1.12</t>
  </si>
  <si>
    <t>2.1</t>
  </si>
  <si>
    <t>2.2</t>
  </si>
  <si>
    <t>3.1</t>
  </si>
  <si>
    <t>3.2</t>
  </si>
  <si>
    <t>3.3</t>
  </si>
  <si>
    <t>3.4</t>
  </si>
  <si>
    <t>FORMULARIO NO: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</si>
</sst>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[$€]* #,##0.00_);_([$€]* \(#,##0.00\);_([$€]* &quot;-&quot;??_);_(@_)"/>
    <numFmt numFmtId="167" formatCode="_(&quot;C$&quot;* #,##0.00_);_(&quot;C$&quot;* \(#,##0.00\);_(&quot;C$&quot;* &quot;-&quot;??_);_(@_)"/>
    <numFmt numFmtId="168" formatCode="_ * #,##0_ ;_ * \-#,##0_ ;_ * &quot;-&quot;_ ;_ @_ "/>
    <numFmt numFmtId="169" formatCode="_(&quot;$&quot;\ * #,##0_);_(&quot;$&quot;\ * \(#,##0\);_(&quot;$&quot;\ * &quot;-&quot;??_);_(@_)"/>
    <numFmt numFmtId="170" formatCode="_(* #,##0_);_(* \(#,##0\);_(* &quot;-&quot;??_);_(@_)"/>
    <numFmt numFmtId="171" formatCode="_(&quot;$&quot;\ * #,##0.0_);_(&quot;$&quot;\ * \(#,##0.0\);_(&quot;$&quot;\ * &quot;-&quot;??_);_(@_)"/>
    <numFmt numFmtId="172" formatCode="#,###\ &quot;COP&quot;"/>
    <numFmt numFmtId="173" formatCode="_-* #,##0.00\ &quot;Pts&quot;_-;\-* #,##0.00\ &quot;Pts&quot;_-;_-* &quot;-&quot;??\ &quot;Pts&quot;_-;_-@_-"/>
    <numFmt numFmtId="174" formatCode="_-* #,##0.00\ _P_t_s_-;\-* #,##0.00\ _P_t_s_-;_-* &quot;-&quot;??\ _P_t_s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Helv"/>
      <charset val="204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31">
    <xf numFmtId="0" fontId="0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</cellStyleXfs>
  <cellXfs count="125">
    <xf numFmtId="0" fontId="0" fillId="0" borderId="0" xfId="0"/>
    <xf numFmtId="0" fontId="7" fillId="3" borderId="0" xfId="0" applyFont="1" applyFill="1"/>
    <xf numFmtId="0" fontId="7" fillId="3" borderId="0" xfId="0" applyFont="1" applyFill="1" applyAlignment="1">
      <alignment horizontal="center" vertical="center"/>
    </xf>
    <xf numFmtId="2" fontId="7" fillId="3" borderId="0" xfId="3" applyNumberFormat="1" applyFont="1" applyFill="1"/>
    <xf numFmtId="0" fontId="7" fillId="0" borderId="0" xfId="0" applyFont="1"/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justify" vertical="center" wrapText="1"/>
    </xf>
    <xf numFmtId="0" fontId="6" fillId="3" borderId="9" xfId="0" applyFont="1" applyFill="1" applyBorder="1" applyAlignment="1">
      <alignment horizontal="center" vertical="center" wrapText="1"/>
    </xf>
    <xf numFmtId="10" fontId="6" fillId="3" borderId="9" xfId="0" applyNumberFormat="1" applyFont="1" applyFill="1" applyBorder="1" applyAlignment="1">
      <alignment horizontal="center" vertical="center" wrapText="1"/>
    </xf>
    <xf numFmtId="2" fontId="6" fillId="3" borderId="9" xfId="3" applyNumberFormat="1" applyFont="1" applyFill="1" applyBorder="1" applyAlignment="1">
      <alignment horizontal="center" vertical="center" wrapText="1"/>
    </xf>
    <xf numFmtId="164" fontId="6" fillId="3" borderId="9" xfId="0" applyNumberFormat="1" applyFont="1" applyFill="1" applyBorder="1" applyAlignment="1">
      <alignment horizontal="center" vertical="center" wrapText="1"/>
    </xf>
    <xf numFmtId="164" fontId="6" fillId="3" borderId="10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164" fontId="6" fillId="2" borderId="18" xfId="1" applyNumberFormat="1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center" vertical="center" wrapText="1"/>
    </xf>
    <xf numFmtId="9" fontId="7" fillId="0" borderId="11" xfId="0" applyNumberFormat="1" applyFont="1" applyFill="1" applyBorder="1" applyAlignment="1">
      <alignment horizontal="center" vertical="center" wrapText="1"/>
    </xf>
    <xf numFmtId="2" fontId="7" fillId="0" borderId="11" xfId="3" applyNumberFormat="1" applyFont="1" applyFill="1" applyBorder="1" applyAlignment="1">
      <alignment horizontal="center" vertical="center" wrapText="1"/>
    </xf>
    <xf numFmtId="4" fontId="7" fillId="0" borderId="11" xfId="0" applyNumberFormat="1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9" fontId="7" fillId="3" borderId="11" xfId="0" applyNumberFormat="1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2" fontId="7" fillId="0" borderId="0" xfId="3" applyNumberFormat="1" applyFont="1"/>
    <xf numFmtId="0" fontId="9" fillId="3" borderId="0" xfId="0" applyFont="1" applyFill="1"/>
    <xf numFmtId="0" fontId="9" fillId="0" borderId="0" xfId="0" applyFont="1"/>
    <xf numFmtId="0" fontId="7" fillId="3" borderId="20" xfId="0" applyFont="1" applyFill="1" applyBorder="1" applyAlignment="1">
      <alignment vertical="center" wrapText="1"/>
    </xf>
    <xf numFmtId="9" fontId="7" fillId="3" borderId="20" xfId="0" applyNumberFormat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vertical="center" wrapText="1"/>
    </xf>
    <xf numFmtId="165" fontId="6" fillId="2" borderId="15" xfId="2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vertical="center" wrapText="1"/>
    </xf>
    <xf numFmtId="164" fontId="7" fillId="3" borderId="21" xfId="1" applyNumberFormat="1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164" fontId="9" fillId="0" borderId="4" xfId="1" applyNumberFormat="1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9" fontId="7" fillId="0" borderId="11" xfId="2" applyNumberFormat="1" applyFont="1" applyFill="1" applyBorder="1" applyAlignment="1">
      <alignment horizontal="center" vertical="center" wrapText="1"/>
    </xf>
    <xf numFmtId="169" fontId="10" fillId="0" borderId="11" xfId="0" quotePrefix="1" applyNumberFormat="1" applyFont="1" applyFill="1" applyBorder="1" applyAlignment="1">
      <alignment horizontal="left" vertical="center" wrapText="1"/>
    </xf>
    <xf numFmtId="169" fontId="9" fillId="0" borderId="7" xfId="1" applyNumberFormat="1" applyFont="1" applyFill="1" applyBorder="1" applyAlignment="1">
      <alignment vertical="center" wrapText="1"/>
    </xf>
    <xf numFmtId="169" fontId="9" fillId="0" borderId="29" xfId="1" applyNumberFormat="1" applyFont="1" applyFill="1" applyBorder="1" applyAlignment="1">
      <alignment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169" fontId="7" fillId="0" borderId="12" xfId="1" applyNumberFormat="1" applyFont="1" applyFill="1" applyBorder="1" applyAlignment="1">
      <alignment vertical="center" wrapText="1"/>
    </xf>
    <xf numFmtId="164" fontId="7" fillId="3" borderId="12" xfId="1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vertical="center" wrapText="1"/>
    </xf>
    <xf numFmtId="169" fontId="11" fillId="0" borderId="11" xfId="1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7" fillId="3" borderId="23" xfId="0" applyFont="1" applyFill="1" applyBorder="1" applyAlignment="1">
      <alignment vertical="center" wrapText="1"/>
    </xf>
    <xf numFmtId="0" fontId="7" fillId="0" borderId="20" xfId="0" applyFont="1" applyFill="1" applyBorder="1" applyAlignment="1">
      <alignment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left" vertical="center" wrapText="1"/>
    </xf>
    <xf numFmtId="169" fontId="9" fillId="7" borderId="21" xfId="1" applyNumberFormat="1" applyFont="1" applyFill="1" applyBorder="1"/>
    <xf numFmtId="169" fontId="9" fillId="4" borderId="12" xfId="1" applyNumberFormat="1" applyFont="1" applyFill="1" applyBorder="1"/>
    <xf numFmtId="0" fontId="7" fillId="0" borderId="22" xfId="0" applyFont="1" applyFill="1" applyBorder="1" applyAlignment="1">
      <alignment horizontal="center" vertical="center" wrapText="1"/>
    </xf>
    <xf numFmtId="169" fontId="10" fillId="0" borderId="23" xfId="0" quotePrefix="1" applyNumberFormat="1" applyFont="1" applyFill="1" applyBorder="1" applyAlignment="1">
      <alignment horizontal="left" vertical="center" wrapText="1"/>
    </xf>
    <xf numFmtId="9" fontId="7" fillId="0" borderId="23" xfId="0" applyNumberFormat="1" applyFont="1" applyFill="1" applyBorder="1" applyAlignment="1">
      <alignment horizontal="center" vertical="center" wrapText="1"/>
    </xf>
    <xf numFmtId="2" fontId="7" fillId="0" borderId="23" xfId="3" applyNumberFormat="1" applyFont="1" applyFill="1" applyBorder="1" applyAlignment="1">
      <alignment horizontal="center" vertical="center" wrapText="1"/>
    </xf>
    <xf numFmtId="169" fontId="11" fillId="0" borderId="23" xfId="1" applyNumberFormat="1" applyFont="1" applyFill="1" applyBorder="1" applyAlignment="1">
      <alignment vertical="center" wrapText="1"/>
    </xf>
    <xf numFmtId="4" fontId="7" fillId="0" borderId="23" xfId="0" applyNumberFormat="1" applyFont="1" applyFill="1" applyBorder="1" applyAlignment="1">
      <alignment horizontal="center" vertical="center" wrapText="1"/>
    </xf>
    <xf numFmtId="169" fontId="9" fillId="9" borderId="24" xfId="1" applyNumberFormat="1" applyFont="1" applyFill="1" applyBorder="1"/>
    <xf numFmtId="9" fontId="7" fillId="3" borderId="23" xfId="0" applyNumberFormat="1" applyFont="1" applyFill="1" applyBorder="1" applyAlignment="1">
      <alignment horizontal="center" vertical="center" wrapText="1"/>
    </xf>
    <xf numFmtId="164" fontId="7" fillId="3" borderId="24" xfId="1" applyNumberFormat="1" applyFont="1" applyFill="1" applyBorder="1" applyAlignment="1">
      <alignment horizontal="right" vertical="center" wrapText="1"/>
    </xf>
    <xf numFmtId="0" fontId="7" fillId="0" borderId="20" xfId="0" applyFont="1" applyBorder="1" applyAlignment="1">
      <alignment horizontal="center" vertical="center"/>
    </xf>
    <xf numFmtId="169" fontId="7" fillId="0" borderId="21" xfId="1" applyNumberFormat="1" applyFont="1" applyFill="1" applyBorder="1" applyAlignment="1">
      <alignment vertical="center" wrapText="1"/>
    </xf>
    <xf numFmtId="165" fontId="7" fillId="0" borderId="23" xfId="2" applyFont="1" applyFill="1" applyBorder="1" applyAlignment="1">
      <alignment horizontal="center" vertical="center" wrapText="1"/>
    </xf>
    <xf numFmtId="169" fontId="7" fillId="0" borderId="24" xfId="1" applyNumberFormat="1" applyFont="1" applyFill="1" applyBorder="1" applyAlignment="1">
      <alignment vertical="center" wrapText="1"/>
    </xf>
    <xf numFmtId="169" fontId="9" fillId="0" borderId="33" xfId="1" applyNumberFormat="1" applyFont="1" applyFill="1" applyBorder="1" applyAlignment="1">
      <alignment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justify" vertical="center" wrapText="1"/>
    </xf>
    <xf numFmtId="0" fontId="7" fillId="0" borderId="20" xfId="0" applyFont="1" applyFill="1" applyBorder="1" applyAlignment="1">
      <alignment horizontal="center" vertical="center" wrapText="1"/>
    </xf>
    <xf numFmtId="9" fontId="7" fillId="0" borderId="20" xfId="2" applyNumberFormat="1" applyFont="1" applyFill="1" applyBorder="1" applyAlignment="1">
      <alignment horizontal="center" vertical="center" wrapText="1"/>
    </xf>
    <xf numFmtId="2" fontId="7" fillId="0" borderId="20" xfId="3" applyNumberFormat="1" applyFont="1" applyFill="1" applyBorder="1" applyAlignment="1">
      <alignment horizontal="center" vertical="center" wrapText="1"/>
    </xf>
    <xf numFmtId="169" fontId="11" fillId="0" borderId="20" xfId="1" applyNumberFormat="1" applyFont="1" applyFill="1" applyBorder="1" applyAlignment="1">
      <alignment vertical="center" wrapText="1"/>
    </xf>
    <xf numFmtId="4" fontId="7" fillId="0" borderId="20" xfId="0" applyNumberFormat="1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3" borderId="5" xfId="0" quotePrefix="1" applyFont="1" applyFill="1" applyBorder="1" applyAlignment="1">
      <alignment horizontal="left" vertical="center" wrapText="1"/>
    </xf>
    <xf numFmtId="0" fontId="7" fillId="3" borderId="6" xfId="0" quotePrefix="1" applyFont="1" applyFill="1" applyBorder="1" applyAlignment="1">
      <alignment horizontal="left" vertical="center" wrapText="1"/>
    </xf>
    <xf numFmtId="0" fontId="7" fillId="3" borderId="7" xfId="0" quotePrefix="1" applyFont="1" applyFill="1" applyBorder="1" applyAlignment="1">
      <alignment horizontal="left" vertical="center" wrapText="1"/>
    </xf>
    <xf numFmtId="0" fontId="7" fillId="3" borderId="3" xfId="0" quotePrefix="1" applyFont="1" applyFill="1" applyBorder="1" applyAlignment="1">
      <alignment horizontal="left" vertical="center" wrapText="1"/>
    </xf>
    <xf numFmtId="0" fontId="7" fillId="3" borderId="0" xfId="0" quotePrefix="1" applyFont="1" applyFill="1" applyBorder="1" applyAlignment="1">
      <alignment horizontal="left" vertical="center" wrapText="1"/>
    </xf>
    <xf numFmtId="0" fontId="7" fillId="3" borderId="4" xfId="0" quotePrefix="1" applyFont="1" applyFill="1" applyBorder="1" applyAlignment="1">
      <alignment horizontal="left" vertical="center" wrapText="1"/>
    </xf>
    <xf numFmtId="0" fontId="7" fillId="3" borderId="11" xfId="0" applyNumberFormat="1" applyFont="1" applyFill="1" applyBorder="1" applyAlignment="1">
      <alignment horizontal="center" vertical="center" wrapText="1"/>
    </xf>
    <xf numFmtId="170" fontId="10" fillId="3" borderId="11" xfId="1" applyNumberFormat="1" applyFont="1" applyFill="1" applyBorder="1" applyAlignment="1">
      <alignment horizontal="center" vertical="center" wrapText="1"/>
    </xf>
    <xf numFmtId="0" fontId="7" fillId="3" borderId="23" xfId="0" applyNumberFormat="1" applyFont="1" applyFill="1" applyBorder="1" applyAlignment="1">
      <alignment horizontal="center" vertical="center" wrapText="1"/>
    </xf>
    <xf numFmtId="170" fontId="10" fillId="3" borderId="23" xfId="1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wrapText="1"/>
    </xf>
    <xf numFmtId="0" fontId="6" fillId="7" borderId="20" xfId="0" applyFont="1" applyFill="1" applyBorder="1" applyAlignment="1">
      <alignment horizontal="center" wrapText="1"/>
    </xf>
    <xf numFmtId="4" fontId="6" fillId="4" borderId="16" xfId="0" applyNumberFormat="1" applyFont="1" applyFill="1" applyBorder="1" applyAlignment="1">
      <alignment horizontal="center" vertical="center" wrapText="1"/>
    </xf>
    <xf numFmtId="4" fontId="6" fillId="4" borderId="11" xfId="0" applyNumberFormat="1" applyFont="1" applyFill="1" applyBorder="1" applyAlignment="1">
      <alignment horizontal="center" vertical="center" wrapText="1"/>
    </xf>
    <xf numFmtId="0" fontId="6" fillId="8" borderId="22" xfId="0" applyFont="1" applyFill="1" applyBorder="1" applyAlignment="1">
      <alignment horizontal="center" wrapText="1"/>
    </xf>
    <xf numFmtId="0" fontId="6" fillId="8" borderId="23" xfId="0" applyFont="1" applyFill="1" applyBorder="1" applyAlignment="1">
      <alignment horizontal="center" wrapText="1"/>
    </xf>
    <xf numFmtId="171" fontId="7" fillId="0" borderId="11" xfId="1" applyNumberFormat="1" applyFont="1" applyFill="1" applyBorder="1" applyAlignment="1">
      <alignment horizontal="right" vertical="center" wrapText="1"/>
    </xf>
    <xf numFmtId="10" fontId="6" fillId="2" borderId="1" xfId="0" applyNumberFormat="1" applyFont="1" applyFill="1" applyBorder="1" applyAlignment="1">
      <alignment horizontal="center" vertical="center" wrapText="1"/>
    </xf>
    <xf numFmtId="10" fontId="6" fillId="2" borderId="32" xfId="0" applyNumberFormat="1" applyFont="1" applyFill="1" applyBorder="1" applyAlignment="1">
      <alignment horizontal="center" vertical="center" wrapText="1"/>
    </xf>
    <xf numFmtId="165" fontId="6" fillId="2" borderId="26" xfId="2" applyFont="1" applyFill="1" applyBorder="1" applyAlignment="1">
      <alignment horizontal="center" vertical="center" wrapText="1"/>
    </xf>
    <xf numFmtId="165" fontId="6" fillId="2" borderId="32" xfId="2" applyFont="1" applyFill="1" applyBorder="1" applyAlignment="1">
      <alignment horizontal="center" vertical="center" wrapText="1"/>
    </xf>
    <xf numFmtId="0" fontId="7" fillId="3" borderId="20" xfId="0" applyNumberFormat="1" applyFont="1" applyFill="1" applyBorder="1" applyAlignment="1">
      <alignment horizontal="center" vertical="center" wrapText="1"/>
    </xf>
    <xf numFmtId="170" fontId="12" fillId="0" borderId="20" xfId="2" applyNumberFormat="1" applyFont="1" applyFill="1" applyBorder="1" applyAlignment="1">
      <alignment horizontal="center" vertical="center" wrapText="1"/>
    </xf>
    <xf numFmtId="170" fontId="7" fillId="3" borderId="23" xfId="1" applyNumberFormat="1" applyFont="1" applyFill="1" applyBorder="1" applyAlignment="1">
      <alignment horizontal="center" vertical="center" wrapText="1"/>
    </xf>
    <xf numFmtId="165" fontId="7" fillId="3" borderId="20" xfId="2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20" xfId="0" quotePrefix="1" applyFont="1" applyFill="1" applyBorder="1" applyAlignment="1">
      <alignment horizontal="justify" vertical="center" wrapText="1"/>
    </xf>
    <xf numFmtId="0" fontId="6" fillId="0" borderId="21" xfId="0" quotePrefix="1" applyFont="1" applyFill="1" applyBorder="1" applyAlignment="1">
      <alignment horizontal="justify" vertical="center" wrapText="1"/>
    </xf>
    <xf numFmtId="0" fontId="6" fillId="0" borderId="11" xfId="0" quotePrefix="1" applyFont="1" applyFill="1" applyBorder="1" applyAlignment="1">
      <alignment horizontal="justify" vertical="center" wrapText="1"/>
    </xf>
    <xf numFmtId="0" fontId="6" fillId="0" borderId="12" xfId="0" quotePrefix="1" applyFont="1" applyFill="1" applyBorder="1" applyAlignment="1">
      <alignment horizontal="justify" vertical="center" wrapText="1"/>
    </xf>
    <xf numFmtId="0" fontId="6" fillId="0" borderId="13" xfId="0" quotePrefix="1" applyFont="1" applyBorder="1" applyAlignment="1">
      <alignment horizontal="right"/>
    </xf>
    <xf numFmtId="0" fontId="6" fillId="0" borderId="25" xfId="0" quotePrefix="1" applyFont="1" applyBorder="1" applyAlignment="1">
      <alignment horizontal="right"/>
    </xf>
    <xf numFmtId="0" fontId="6" fillId="0" borderId="14" xfId="0" quotePrefix="1" applyFont="1" applyBorder="1" applyAlignment="1">
      <alignment horizontal="right"/>
    </xf>
    <xf numFmtId="0" fontId="6" fillId="0" borderId="12" xfId="0" applyFont="1" applyBorder="1" applyAlignment="1">
      <alignment horizontal="center"/>
    </xf>
    <xf numFmtId="0" fontId="6" fillId="0" borderId="11" xfId="0" applyFont="1" applyBorder="1" applyAlignment="1">
      <alignment horizontal="right" vertical="center"/>
    </xf>
    <xf numFmtId="0" fontId="8" fillId="5" borderId="16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6" fillId="0" borderId="11" xfId="0" applyFont="1" applyBorder="1" applyAlignment="1">
      <alignment horizontal="right"/>
    </xf>
    <xf numFmtId="0" fontId="5" fillId="6" borderId="27" xfId="17" applyNumberFormat="1" applyFont="1" applyFill="1" applyBorder="1" applyAlignment="1" applyProtection="1">
      <alignment horizontal="center" vertical="center" wrapText="1"/>
    </xf>
    <xf numFmtId="0" fontId="5" fillId="6" borderId="28" xfId="17" applyNumberFormat="1" applyFont="1" applyFill="1" applyBorder="1" applyAlignment="1" applyProtection="1">
      <alignment horizontal="center" vertical="center" wrapText="1"/>
    </xf>
    <xf numFmtId="0" fontId="5" fillId="6" borderId="30" xfId="17" applyNumberFormat="1" applyFont="1" applyFill="1" applyBorder="1" applyAlignment="1" applyProtection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31">
    <cellStyle name="Currency" xfId="28"/>
    <cellStyle name="Estilo 1" xfId="19"/>
    <cellStyle name="Euro" xfId="6"/>
    <cellStyle name="Millares [0] 2" xfId="18"/>
    <cellStyle name="Millares 2" xfId="7"/>
    <cellStyle name="Millares 3" xfId="8"/>
    <cellStyle name="Millares 3 2" xfId="9"/>
    <cellStyle name="Millares 4" xfId="24"/>
    <cellStyle name="Millares 4 2" xfId="25"/>
    <cellStyle name="Millares 5" xfId="30"/>
    <cellStyle name="Millares_ACTA DE MODIFICACION" xfId="2"/>
    <cellStyle name="Moneda" xfId="1" builtinId="4"/>
    <cellStyle name="Moneda 2" xfId="10"/>
    <cellStyle name="Moneda 2 2" xfId="21"/>
    <cellStyle name="Moneda 3" xfId="23"/>
    <cellStyle name="Moneda 3 2" xfId="27"/>
    <cellStyle name="Moneda 4" xfId="20"/>
    <cellStyle name="Moneda 5" xfId="26"/>
    <cellStyle name="Moneda 6" xfId="29"/>
    <cellStyle name="Normal" xfId="0" builtinId="0"/>
    <cellStyle name="Normal 13" xfId="17"/>
    <cellStyle name="Normal 2" xfId="4"/>
    <cellStyle name="Normal 2 2" xfId="11"/>
    <cellStyle name="Normal 3" xfId="12"/>
    <cellStyle name="Normal 4" xfId="13"/>
    <cellStyle name="Normal 4 2" xfId="22"/>
    <cellStyle name="Porcentaje" xfId="3" builtinId="5"/>
    <cellStyle name="Porcentaje 2" xfId="14"/>
    <cellStyle name="Porcentaje 2 2" xfId="16"/>
    <cellStyle name="Porcentaje 3" xfId="5"/>
    <cellStyle name="Porcentaje 3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2905123</xdr:colOff>
      <xdr:row>6</xdr:row>
      <xdr:rowOff>157952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C6E1F6-C879-4CBA-8DA0-7331FB6E32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2032715" y="247922"/>
          <a:ext cx="2177333" cy="113875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US\Downloads\DA_PROCESO_13-15-1546237_124002002_769658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EPENDENCIAS"/>
    </sheetNames>
    <sheetDataSet>
      <sheetData sheetId="0" refreshError="1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I52"/>
  <sheetViews>
    <sheetView tabSelected="1" topLeftCell="A4" zoomScale="80" zoomScaleNormal="80" workbookViewId="0">
      <selection activeCell="N24" sqref="N24"/>
    </sheetView>
  </sheetViews>
  <sheetFormatPr baseColWidth="10" defaultColWidth="10.85546875" defaultRowHeight="14.25"/>
  <cols>
    <col min="1" max="1" width="10.85546875" style="1"/>
    <col min="2" max="2" width="8.7109375" style="21" customWidth="1"/>
    <col min="3" max="3" width="60.28515625" style="4" customWidth="1"/>
    <col min="4" max="5" width="11.5703125" style="4" customWidth="1"/>
    <col min="6" max="6" width="11.5703125" style="22" customWidth="1"/>
    <col min="7" max="7" width="16.28515625" style="4" customWidth="1"/>
    <col min="8" max="8" width="11.7109375" style="4" customWidth="1"/>
    <col min="9" max="9" width="25.42578125" style="4" customWidth="1"/>
    <col min="10" max="16384" width="10.85546875" style="4"/>
  </cols>
  <sheetData>
    <row r="1" spans="2:9" s="1" customFormat="1" ht="15" thickBot="1">
      <c r="B1" s="2"/>
      <c r="F1" s="3"/>
    </row>
    <row r="2" spans="2:9" ht="12.75" customHeight="1">
      <c r="B2" s="104" t="s">
        <v>25</v>
      </c>
      <c r="C2" s="105"/>
      <c r="D2" s="108" t="s">
        <v>47</v>
      </c>
      <c r="E2" s="108"/>
      <c r="F2" s="108"/>
      <c r="G2" s="108"/>
      <c r="H2" s="108"/>
      <c r="I2" s="109"/>
    </row>
    <row r="3" spans="2:9" ht="12.75" customHeight="1">
      <c r="B3" s="106"/>
      <c r="C3" s="107"/>
      <c r="D3" s="110"/>
      <c r="E3" s="110"/>
      <c r="F3" s="110"/>
      <c r="G3" s="110"/>
      <c r="H3" s="110"/>
      <c r="I3" s="111"/>
    </row>
    <row r="4" spans="2:9" ht="12.75" customHeight="1">
      <c r="B4" s="106"/>
      <c r="C4" s="107"/>
      <c r="D4" s="110"/>
      <c r="E4" s="110"/>
      <c r="F4" s="110"/>
      <c r="G4" s="110"/>
      <c r="H4" s="110"/>
      <c r="I4" s="111"/>
    </row>
    <row r="5" spans="2:9" ht="28.5" customHeight="1">
      <c r="B5" s="106"/>
      <c r="C5" s="107"/>
      <c r="D5" s="110"/>
      <c r="E5" s="110"/>
      <c r="F5" s="110"/>
      <c r="G5" s="110"/>
      <c r="H5" s="110"/>
      <c r="I5" s="111"/>
    </row>
    <row r="6" spans="2:9" ht="15">
      <c r="B6" s="106"/>
      <c r="C6" s="107"/>
      <c r="D6" s="112" t="s">
        <v>16</v>
      </c>
      <c r="E6" s="113"/>
      <c r="F6" s="114"/>
      <c r="G6" s="107"/>
      <c r="H6" s="107"/>
      <c r="I6" s="115"/>
    </row>
    <row r="7" spans="2:9" ht="15">
      <c r="B7" s="106"/>
      <c r="C7" s="107"/>
      <c r="D7" s="116" t="s">
        <v>17</v>
      </c>
      <c r="E7" s="116"/>
      <c r="F7" s="116"/>
      <c r="G7" s="107"/>
      <c r="H7" s="107"/>
      <c r="I7" s="115"/>
    </row>
    <row r="8" spans="2:9" ht="15">
      <c r="B8" s="117" t="s">
        <v>71</v>
      </c>
      <c r="C8" s="118"/>
      <c r="D8" s="119" t="s">
        <v>18</v>
      </c>
      <c r="E8" s="119"/>
      <c r="F8" s="119"/>
      <c r="G8" s="107"/>
      <c r="H8" s="107"/>
      <c r="I8" s="115"/>
    </row>
    <row r="9" spans="2:9" ht="15" customHeight="1" thickBot="1">
      <c r="B9" s="120" t="s">
        <v>28</v>
      </c>
      <c r="C9" s="121"/>
      <c r="D9" s="121"/>
      <c r="E9" s="121"/>
      <c r="F9" s="121"/>
      <c r="G9" s="121"/>
      <c r="H9" s="121"/>
      <c r="I9" s="122"/>
    </row>
    <row r="10" spans="2:9" ht="15" customHeight="1" thickBot="1">
      <c r="B10" s="5" t="s">
        <v>0</v>
      </c>
      <c r="C10" s="6" t="s">
        <v>1</v>
      </c>
      <c r="D10" s="7" t="s">
        <v>2</v>
      </c>
      <c r="E10" s="8" t="s">
        <v>3</v>
      </c>
      <c r="F10" s="9" t="s">
        <v>4</v>
      </c>
      <c r="G10" s="10" t="s">
        <v>5</v>
      </c>
      <c r="H10" s="7" t="s">
        <v>6</v>
      </c>
      <c r="I10" s="11" t="s">
        <v>7</v>
      </c>
    </row>
    <row r="11" spans="2:9" ht="15.75" thickBot="1">
      <c r="B11" s="12">
        <v>1</v>
      </c>
      <c r="C11" s="123" t="s">
        <v>12</v>
      </c>
      <c r="D11" s="124"/>
      <c r="E11" s="124"/>
      <c r="F11" s="43"/>
      <c r="G11" s="43"/>
      <c r="H11" s="43"/>
      <c r="I11" s="45"/>
    </row>
    <row r="12" spans="2:9" ht="15">
      <c r="B12" s="66" t="s">
        <v>53</v>
      </c>
      <c r="C12" s="67" t="s">
        <v>13</v>
      </c>
      <c r="D12" s="68">
        <v>1</v>
      </c>
      <c r="E12" s="69">
        <v>0.5</v>
      </c>
      <c r="F12" s="70"/>
      <c r="G12" s="71"/>
      <c r="H12" s="72">
        <v>11</v>
      </c>
      <c r="I12" s="62">
        <f>ROUND(E12*F12*G12*H12,0)</f>
        <v>0</v>
      </c>
    </row>
    <row r="13" spans="2:9" ht="15">
      <c r="B13" s="40" t="s">
        <v>54</v>
      </c>
      <c r="C13" s="36" t="s">
        <v>34</v>
      </c>
      <c r="D13" s="14">
        <v>1</v>
      </c>
      <c r="E13" s="35">
        <v>1</v>
      </c>
      <c r="F13" s="16"/>
      <c r="G13" s="44"/>
      <c r="H13" s="17">
        <f>+H12</f>
        <v>11</v>
      </c>
      <c r="I13" s="41">
        <f t="shared" ref="I13:I23" si="0">ROUND(E13*F13*G13*H13,0)</f>
        <v>0</v>
      </c>
    </row>
    <row r="14" spans="2:9" ht="15">
      <c r="B14" s="40" t="s">
        <v>55</v>
      </c>
      <c r="C14" s="36" t="s">
        <v>41</v>
      </c>
      <c r="D14" s="14">
        <v>1</v>
      </c>
      <c r="E14" s="15">
        <v>0.2</v>
      </c>
      <c r="F14" s="16"/>
      <c r="G14" s="44"/>
      <c r="H14" s="17">
        <f>+H13</f>
        <v>11</v>
      </c>
      <c r="I14" s="41">
        <f t="shared" si="0"/>
        <v>0</v>
      </c>
    </row>
    <row r="15" spans="2:9" ht="15">
      <c r="B15" s="40" t="s">
        <v>56</v>
      </c>
      <c r="C15" s="36" t="s">
        <v>39</v>
      </c>
      <c r="D15" s="14">
        <v>1</v>
      </c>
      <c r="E15" s="15">
        <f t="shared" ref="E15:E20" si="1">+E14</f>
        <v>0.2</v>
      </c>
      <c r="F15" s="16"/>
      <c r="G15" s="44"/>
      <c r="H15" s="17">
        <f>+H14</f>
        <v>11</v>
      </c>
      <c r="I15" s="41">
        <f t="shared" si="0"/>
        <v>0</v>
      </c>
    </row>
    <row r="16" spans="2:9" ht="15">
      <c r="B16" s="40" t="s">
        <v>57</v>
      </c>
      <c r="C16" s="36" t="s">
        <v>48</v>
      </c>
      <c r="D16" s="14">
        <v>1</v>
      </c>
      <c r="E16" s="15">
        <f t="shared" si="1"/>
        <v>0.2</v>
      </c>
      <c r="F16" s="16"/>
      <c r="G16" s="44"/>
      <c r="H16" s="17">
        <f t="shared" ref="H16:H18" si="2">+H15</f>
        <v>11</v>
      </c>
      <c r="I16" s="41">
        <f t="shared" si="0"/>
        <v>0</v>
      </c>
    </row>
    <row r="17" spans="1:9" ht="15">
      <c r="B17" s="40" t="s">
        <v>58</v>
      </c>
      <c r="C17" s="36" t="s">
        <v>49</v>
      </c>
      <c r="D17" s="14">
        <v>1</v>
      </c>
      <c r="E17" s="15">
        <f t="shared" si="1"/>
        <v>0.2</v>
      </c>
      <c r="F17" s="16"/>
      <c r="G17" s="44"/>
      <c r="H17" s="17">
        <f t="shared" si="2"/>
        <v>11</v>
      </c>
      <c r="I17" s="41">
        <f t="shared" si="0"/>
        <v>0</v>
      </c>
    </row>
    <row r="18" spans="1:9" ht="15">
      <c r="B18" s="40" t="s">
        <v>59</v>
      </c>
      <c r="C18" s="36" t="s">
        <v>50</v>
      </c>
      <c r="D18" s="14">
        <v>1</v>
      </c>
      <c r="E18" s="15">
        <f t="shared" si="1"/>
        <v>0.2</v>
      </c>
      <c r="F18" s="16"/>
      <c r="G18" s="44"/>
      <c r="H18" s="17">
        <f t="shared" si="2"/>
        <v>11</v>
      </c>
      <c r="I18" s="41">
        <f t="shared" si="0"/>
        <v>0</v>
      </c>
    </row>
    <row r="19" spans="1:9" ht="15">
      <c r="B19" s="40" t="s">
        <v>60</v>
      </c>
      <c r="C19" s="36" t="s">
        <v>29</v>
      </c>
      <c r="D19" s="14">
        <v>1</v>
      </c>
      <c r="E19" s="15">
        <f t="shared" si="1"/>
        <v>0.2</v>
      </c>
      <c r="F19" s="16"/>
      <c r="G19" s="44"/>
      <c r="H19" s="17">
        <f>+H15</f>
        <v>11</v>
      </c>
      <c r="I19" s="41">
        <f t="shared" si="0"/>
        <v>0</v>
      </c>
    </row>
    <row r="20" spans="1:9" ht="15">
      <c r="B20" s="40" t="s">
        <v>61</v>
      </c>
      <c r="C20" s="36" t="s">
        <v>44</v>
      </c>
      <c r="D20" s="14">
        <v>1</v>
      </c>
      <c r="E20" s="15">
        <f t="shared" si="1"/>
        <v>0.2</v>
      </c>
      <c r="F20" s="16"/>
      <c r="G20" s="44"/>
      <c r="H20" s="17">
        <f>+H19</f>
        <v>11</v>
      </c>
      <c r="I20" s="41">
        <f t="shared" si="0"/>
        <v>0</v>
      </c>
    </row>
    <row r="21" spans="1:9" ht="15">
      <c r="B21" s="40" t="s">
        <v>62</v>
      </c>
      <c r="C21" s="36" t="s">
        <v>46</v>
      </c>
      <c r="D21" s="14">
        <v>1</v>
      </c>
      <c r="E21" s="15">
        <v>0.5</v>
      </c>
      <c r="F21" s="16"/>
      <c r="G21" s="44"/>
      <c r="H21" s="17">
        <f>+H20</f>
        <v>11</v>
      </c>
      <c r="I21" s="41">
        <f t="shared" si="0"/>
        <v>0</v>
      </c>
    </row>
    <row r="22" spans="1:9" ht="15">
      <c r="B22" s="40" t="s">
        <v>63</v>
      </c>
      <c r="C22" s="36" t="s">
        <v>43</v>
      </c>
      <c r="D22" s="14">
        <v>1</v>
      </c>
      <c r="E22" s="15">
        <v>0.5</v>
      </c>
      <c r="F22" s="16"/>
      <c r="G22" s="44"/>
      <c r="H22" s="17">
        <f>+H21</f>
        <v>11</v>
      </c>
      <c r="I22" s="41">
        <f t="shared" si="0"/>
        <v>0</v>
      </c>
    </row>
    <row r="23" spans="1:9" ht="15.75" thickBot="1">
      <c r="B23" s="52" t="s">
        <v>64</v>
      </c>
      <c r="C23" s="53" t="s">
        <v>35</v>
      </c>
      <c r="D23" s="73">
        <v>1</v>
      </c>
      <c r="E23" s="54">
        <v>0.5</v>
      </c>
      <c r="F23" s="55"/>
      <c r="G23" s="56"/>
      <c r="H23" s="57">
        <f>+H22</f>
        <v>11</v>
      </c>
      <c r="I23" s="64">
        <f t="shared" si="0"/>
        <v>0</v>
      </c>
    </row>
    <row r="24" spans="1:9" s="24" customFormat="1" ht="15.75" customHeight="1">
      <c r="A24" s="23"/>
      <c r="B24" s="102" t="s">
        <v>30</v>
      </c>
      <c r="C24" s="103"/>
      <c r="D24" s="103"/>
      <c r="E24" s="103"/>
      <c r="F24" s="103"/>
      <c r="G24" s="103"/>
      <c r="H24" s="103"/>
      <c r="I24" s="65">
        <f>ROUND(SUM(I12:I23),0)</f>
        <v>0</v>
      </c>
    </row>
    <row r="25" spans="1:9" s="24" customFormat="1" ht="5.25" customHeight="1" thickBot="1">
      <c r="A25" s="23"/>
      <c r="B25" s="31"/>
      <c r="C25" s="32"/>
      <c r="D25" s="32"/>
      <c r="E25" s="32"/>
      <c r="F25" s="32"/>
      <c r="G25" s="32"/>
      <c r="H25" s="32"/>
      <c r="I25" s="33"/>
    </row>
    <row r="26" spans="1:9" ht="15.75" thickBot="1">
      <c r="B26" s="12">
        <v>2</v>
      </c>
      <c r="C26" s="27" t="s">
        <v>32</v>
      </c>
      <c r="D26" s="94" t="s">
        <v>2</v>
      </c>
      <c r="E26" s="95"/>
      <c r="F26" s="28" t="s">
        <v>9</v>
      </c>
      <c r="G26" s="96" t="s">
        <v>10</v>
      </c>
      <c r="H26" s="97"/>
      <c r="I26" s="13"/>
    </row>
    <row r="27" spans="1:9" ht="28.5">
      <c r="B27" s="20" t="s">
        <v>65</v>
      </c>
      <c r="C27" s="47" t="s">
        <v>36</v>
      </c>
      <c r="D27" s="98">
        <v>11</v>
      </c>
      <c r="E27" s="98"/>
      <c r="F27" s="61" t="s">
        <v>37</v>
      </c>
      <c r="G27" s="99"/>
      <c r="H27" s="99"/>
      <c r="I27" s="62">
        <f>ROUND(D27*G27,0)</f>
        <v>0</v>
      </c>
    </row>
    <row r="28" spans="1:9" ht="43.5" thickBot="1">
      <c r="B28" s="48" t="s">
        <v>66</v>
      </c>
      <c r="C28" s="49" t="s">
        <v>42</v>
      </c>
      <c r="D28" s="82">
        <v>11</v>
      </c>
      <c r="E28" s="82"/>
      <c r="F28" s="63" t="s">
        <v>37</v>
      </c>
      <c r="G28" s="100"/>
      <c r="H28" s="100"/>
      <c r="I28" s="64">
        <f>ROUND(D28*G28,0)</f>
        <v>0</v>
      </c>
    </row>
    <row r="29" spans="1:9" s="24" customFormat="1" ht="15.75" customHeight="1" thickBot="1">
      <c r="A29" s="23"/>
      <c r="B29" s="84" t="s">
        <v>33</v>
      </c>
      <c r="C29" s="85"/>
      <c r="D29" s="85"/>
      <c r="E29" s="85"/>
      <c r="F29" s="85"/>
      <c r="G29" s="85"/>
      <c r="H29" s="86"/>
      <c r="I29" s="37">
        <f>ROUND(SUM(I27:I28),0)</f>
        <v>0</v>
      </c>
    </row>
    <row r="30" spans="1:9" s="24" customFormat="1" ht="5.25" customHeight="1" thickBot="1">
      <c r="A30" s="23"/>
      <c r="B30" s="31"/>
      <c r="C30" s="32"/>
      <c r="D30" s="32"/>
      <c r="E30" s="32"/>
      <c r="F30" s="32"/>
      <c r="G30" s="32"/>
      <c r="H30" s="32"/>
      <c r="I30" s="33"/>
    </row>
    <row r="31" spans="1:9" ht="15.75" thickBot="1">
      <c r="B31" s="12">
        <v>3</v>
      </c>
      <c r="C31" s="27" t="s">
        <v>8</v>
      </c>
      <c r="D31" s="94" t="s">
        <v>2</v>
      </c>
      <c r="E31" s="95"/>
      <c r="F31" s="28" t="s">
        <v>9</v>
      </c>
      <c r="G31" s="96" t="s">
        <v>10</v>
      </c>
      <c r="H31" s="97"/>
      <c r="I31" s="13"/>
    </row>
    <row r="32" spans="1:9" s="1" customFormat="1" ht="57.75" customHeight="1">
      <c r="B32" s="20" t="s">
        <v>67</v>
      </c>
      <c r="C32" s="25" t="s">
        <v>45</v>
      </c>
      <c r="D32" s="98">
        <v>11</v>
      </c>
      <c r="E32" s="98"/>
      <c r="F32" s="26" t="s">
        <v>11</v>
      </c>
      <c r="G32" s="101"/>
      <c r="H32" s="101"/>
      <c r="I32" s="30">
        <f>ROUND(D32*G32,0)</f>
        <v>0</v>
      </c>
    </row>
    <row r="33" spans="1:9" ht="57">
      <c r="B33" s="18" t="s">
        <v>68</v>
      </c>
      <c r="C33" s="29" t="s">
        <v>14</v>
      </c>
      <c r="D33" s="80">
        <v>11</v>
      </c>
      <c r="E33" s="80"/>
      <c r="F33" s="19" t="s">
        <v>11</v>
      </c>
      <c r="G33" s="93"/>
      <c r="H33" s="93"/>
      <c r="I33" s="42">
        <f>ROUND(D33*G33,0)</f>
        <v>0</v>
      </c>
    </row>
    <row r="34" spans="1:9" ht="15">
      <c r="B34" s="18" t="s">
        <v>69</v>
      </c>
      <c r="C34" s="29" t="s">
        <v>51</v>
      </c>
      <c r="D34" s="80">
        <v>52</v>
      </c>
      <c r="E34" s="80"/>
      <c r="F34" s="19" t="s">
        <v>38</v>
      </c>
      <c r="G34" s="81"/>
      <c r="H34" s="81"/>
      <c r="I34" s="42">
        <f>ROUND(D34*G34,0)</f>
        <v>0</v>
      </c>
    </row>
    <row r="35" spans="1:9" ht="43.5" thickBot="1">
      <c r="B35" s="39" t="s">
        <v>70</v>
      </c>
      <c r="C35" s="46" t="s">
        <v>52</v>
      </c>
      <c r="D35" s="82">
        <f>+D34/2</f>
        <v>26</v>
      </c>
      <c r="E35" s="82"/>
      <c r="F35" s="59" t="s">
        <v>40</v>
      </c>
      <c r="G35" s="83"/>
      <c r="H35" s="83"/>
      <c r="I35" s="60">
        <f>ROUND(D35*G35,0)</f>
        <v>0</v>
      </c>
    </row>
    <row r="36" spans="1:9" s="24" customFormat="1" ht="15.75" customHeight="1" thickBot="1">
      <c r="A36" s="23"/>
      <c r="B36" s="84"/>
      <c r="C36" s="85"/>
      <c r="D36" s="85"/>
      <c r="E36" s="85"/>
      <c r="F36" s="85"/>
      <c r="G36" s="85"/>
      <c r="H36" s="86"/>
      <c r="I36" s="38">
        <f>ROUND(SUM(I32:I35),0)</f>
        <v>0</v>
      </c>
    </row>
    <row r="37" spans="1:9" s="24" customFormat="1" ht="6.75" customHeight="1" thickBot="1">
      <c r="A37" s="23"/>
      <c r="B37" s="31"/>
      <c r="C37" s="32"/>
      <c r="D37" s="32"/>
      <c r="E37" s="32"/>
      <c r="F37" s="32"/>
      <c r="G37" s="32"/>
      <c r="H37" s="34"/>
      <c r="I37" s="33"/>
    </row>
    <row r="38" spans="1:9" ht="18">
      <c r="B38" s="87" t="s">
        <v>31</v>
      </c>
      <c r="C38" s="88"/>
      <c r="D38" s="88"/>
      <c r="E38" s="88"/>
      <c r="F38" s="88"/>
      <c r="G38" s="88"/>
      <c r="H38" s="88"/>
      <c r="I38" s="50">
        <f>ROUND(I36+I24+I29,0)</f>
        <v>0</v>
      </c>
    </row>
    <row r="39" spans="1:9" ht="18">
      <c r="B39" s="89" t="s">
        <v>15</v>
      </c>
      <c r="C39" s="90"/>
      <c r="D39" s="90"/>
      <c r="E39" s="90"/>
      <c r="F39" s="90"/>
      <c r="G39" s="90"/>
      <c r="H39" s="90"/>
      <c r="I39" s="51">
        <f>ROUND(I38*0.19,0)</f>
        <v>0</v>
      </c>
    </row>
    <row r="40" spans="1:9" ht="18.75" thickBot="1">
      <c r="B40" s="91" t="s">
        <v>27</v>
      </c>
      <c r="C40" s="92"/>
      <c r="D40" s="92"/>
      <c r="E40" s="92"/>
      <c r="F40" s="92"/>
      <c r="G40" s="92"/>
      <c r="H40" s="92"/>
      <c r="I40" s="58">
        <f>ROUND(I39+I38,0)</f>
        <v>0</v>
      </c>
    </row>
    <row r="41" spans="1:9" s="1" customFormat="1" ht="15.75" customHeight="1">
      <c r="B41" s="77" t="s">
        <v>19</v>
      </c>
      <c r="C41" s="78"/>
      <c r="D41" s="78"/>
      <c r="E41" s="78"/>
      <c r="F41" s="78"/>
      <c r="G41" s="78"/>
      <c r="H41" s="78"/>
      <c r="I41" s="79"/>
    </row>
    <row r="42" spans="1:9" s="1" customFormat="1">
      <c r="B42" s="77" t="s">
        <v>20</v>
      </c>
      <c r="C42" s="78"/>
      <c r="D42" s="78"/>
      <c r="E42" s="78"/>
      <c r="F42" s="78"/>
      <c r="G42" s="78"/>
      <c r="H42" s="78"/>
      <c r="I42" s="79"/>
    </row>
    <row r="43" spans="1:9" s="1" customFormat="1" ht="25.5" customHeight="1">
      <c r="B43" s="77" t="s">
        <v>26</v>
      </c>
      <c r="C43" s="78"/>
      <c r="D43" s="78"/>
      <c r="E43" s="78"/>
      <c r="F43" s="78"/>
      <c r="G43" s="78"/>
      <c r="H43" s="78"/>
      <c r="I43" s="79"/>
    </row>
    <row r="44" spans="1:9" s="1" customFormat="1" ht="15.75" customHeight="1">
      <c r="B44" s="77" t="s">
        <v>21</v>
      </c>
      <c r="C44" s="78"/>
      <c r="D44" s="78"/>
      <c r="E44" s="78"/>
      <c r="F44" s="78"/>
      <c r="G44" s="78"/>
      <c r="H44" s="78"/>
      <c r="I44" s="79"/>
    </row>
    <row r="45" spans="1:9" s="1" customFormat="1" ht="42.75" customHeight="1">
      <c r="B45" s="77" t="s">
        <v>22</v>
      </c>
      <c r="C45" s="78"/>
      <c r="D45" s="78"/>
      <c r="E45" s="78"/>
      <c r="F45" s="78"/>
      <c r="G45" s="78"/>
      <c r="H45" s="78"/>
      <c r="I45" s="79"/>
    </row>
    <row r="46" spans="1:9" s="1" customFormat="1" ht="33.75" customHeight="1">
      <c r="B46" s="77" t="s">
        <v>23</v>
      </c>
      <c r="C46" s="78"/>
      <c r="D46" s="78"/>
      <c r="E46" s="78"/>
      <c r="F46" s="78"/>
      <c r="G46" s="78"/>
      <c r="H46" s="78"/>
      <c r="I46" s="79"/>
    </row>
    <row r="47" spans="1:9" s="1" customFormat="1" ht="35.25" customHeight="1">
      <c r="B47" s="77" t="s">
        <v>24</v>
      </c>
      <c r="C47" s="78"/>
      <c r="D47" s="78"/>
      <c r="E47" s="78"/>
      <c r="F47" s="78"/>
      <c r="G47" s="78"/>
      <c r="H47" s="78"/>
      <c r="I47" s="79"/>
    </row>
    <row r="48" spans="1:9" s="1" customFormat="1" ht="54" customHeight="1">
      <c r="B48" s="77"/>
      <c r="C48" s="78"/>
      <c r="D48" s="78"/>
      <c r="E48" s="78"/>
      <c r="F48" s="78"/>
      <c r="G48" s="78"/>
      <c r="H48" s="78"/>
      <c r="I48" s="79"/>
    </row>
    <row r="49" spans="2:9" s="1" customFormat="1" ht="29.25" customHeight="1">
      <c r="B49" s="77"/>
      <c r="C49" s="78"/>
      <c r="D49" s="78"/>
      <c r="E49" s="78"/>
      <c r="F49" s="78"/>
      <c r="G49" s="78"/>
      <c r="H49" s="78"/>
      <c r="I49" s="79"/>
    </row>
    <row r="50" spans="2:9" s="1" customFormat="1" ht="18" customHeight="1">
      <c r="B50" s="77"/>
      <c r="C50" s="78"/>
      <c r="D50" s="78"/>
      <c r="E50" s="78"/>
      <c r="F50" s="78"/>
      <c r="G50" s="78"/>
      <c r="H50" s="78"/>
      <c r="I50" s="79"/>
    </row>
    <row r="51" spans="2:9" s="1" customFormat="1" ht="12.75" customHeight="1" thickBot="1">
      <c r="B51" s="74"/>
      <c r="C51" s="75"/>
      <c r="D51" s="75"/>
      <c r="E51" s="75"/>
      <c r="F51" s="75"/>
      <c r="G51" s="75"/>
      <c r="H51" s="75"/>
      <c r="I51" s="76"/>
    </row>
    <row r="52" spans="2:9" s="1" customFormat="1" ht="28.5" customHeight="1">
      <c r="B52" s="2"/>
      <c r="F52" s="3"/>
    </row>
  </sheetData>
  <mergeCells count="44">
    <mergeCell ref="B24:H24"/>
    <mergeCell ref="B2:C7"/>
    <mergeCell ref="D2:I5"/>
    <mergeCell ref="D6:F6"/>
    <mergeCell ref="G6:I6"/>
    <mergeCell ref="D7:F7"/>
    <mergeCell ref="G7:I7"/>
    <mergeCell ref="B8:C8"/>
    <mergeCell ref="D8:F8"/>
    <mergeCell ref="G8:I8"/>
    <mergeCell ref="B9:I9"/>
    <mergeCell ref="C11:E11"/>
    <mergeCell ref="D33:E33"/>
    <mergeCell ref="G33:H33"/>
    <mergeCell ref="D26:E26"/>
    <mergeCell ref="G26:H26"/>
    <mergeCell ref="D27:E27"/>
    <mergeCell ref="G27:H27"/>
    <mergeCell ref="D28:E28"/>
    <mergeCell ref="G28:H28"/>
    <mergeCell ref="B29:H29"/>
    <mergeCell ref="D31:E31"/>
    <mergeCell ref="G31:H31"/>
    <mergeCell ref="D32:E32"/>
    <mergeCell ref="G32:H32"/>
    <mergeCell ref="B44:I44"/>
    <mergeCell ref="D34:E34"/>
    <mergeCell ref="G34:H34"/>
    <mergeCell ref="D35:E35"/>
    <mergeCell ref="G35:H35"/>
    <mergeCell ref="B36:H36"/>
    <mergeCell ref="B38:H38"/>
    <mergeCell ref="B39:H39"/>
    <mergeCell ref="B40:H40"/>
    <mergeCell ref="B41:I41"/>
    <mergeCell ref="B42:I42"/>
    <mergeCell ref="B43:I43"/>
    <mergeCell ref="B51:I51"/>
    <mergeCell ref="B45:I45"/>
    <mergeCell ref="B46:I46"/>
    <mergeCell ref="B47:I47"/>
    <mergeCell ref="B48:I48"/>
    <mergeCell ref="B49:I49"/>
    <mergeCell ref="B50:I50"/>
  </mergeCells>
  <pageMargins left="0.23622047244094491" right="0.23622047244094491" top="0.74803149606299213" bottom="0.74803149606299213" header="0.31496062992125984" footer="0.31496062992125984"/>
  <pageSetup paperSize="9" scale="85" fitToHeight="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Rocio Contreras Bravo</dc:creator>
  <cp:lastModifiedBy>Lina Marcela Davila Estrada</cp:lastModifiedBy>
  <cp:lastPrinted>2018-10-30T17:20:32Z</cp:lastPrinted>
  <dcterms:created xsi:type="dcterms:W3CDTF">2014-10-16T22:02:10Z</dcterms:created>
  <dcterms:modified xsi:type="dcterms:W3CDTF">2018-11-07T20:17:47Z</dcterms:modified>
</cp:coreProperties>
</file>