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regaladob\Desktop\1 UBPD\2 CONTRATACIÓN 2021\5 OFICINA DE TIC\21 HERRAMIENTAS CIBERSEGURIDAD_Subasta inversa lotes 1 y 2\6. EVALUACIONES\LOTE 1\"/>
    </mc:Choice>
  </mc:AlternateContent>
  <bookViews>
    <workbookView xWindow="0" yWindow="0" windowWidth="20385" windowHeight="7575"/>
  </bookViews>
  <sheets>
    <sheet name="Resumen evaluacion" sheetId="5" r:id="rId1"/>
    <sheet name="Experiencia Verificada en RUP" sheetId="7" r:id="rId2"/>
    <sheet name="Experiencia acreditada" sheetId="4" r:id="rId3"/>
    <sheet name="Propuesta tecnica" sheetId="3" r:id="rId4"/>
    <sheet name="Lote 1 Otros requisitos habilit" sheetId="6"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1" i="4" l="1"/>
  <c r="B1" i="4"/>
  <c r="A22" i="4"/>
  <c r="A17" i="4"/>
  <c r="A12" i="4"/>
  <c r="A7" i="4"/>
  <c r="D8" i="7"/>
  <c r="H7" i="7"/>
  <c r="D7" i="7"/>
  <c r="D6" i="7"/>
  <c r="D5" i="7"/>
  <c r="I4" i="7"/>
  <c r="D4" i="7"/>
  <c r="D9" i="7" s="1"/>
  <c r="C16" i="4" l="1"/>
  <c r="C21" i="4" s="1"/>
  <c r="C26" i="4" s="1"/>
  <c r="B1" i="6"/>
  <c r="B1" i="3" l="1"/>
</calcChain>
</file>

<file path=xl/sharedStrings.xml><?xml version="1.0" encoding="utf-8"?>
<sst xmlns="http://schemas.openxmlformats.org/spreadsheetml/2006/main" count="120" uniqueCount="63">
  <si>
    <t>Nombre del Proponente:</t>
  </si>
  <si>
    <t>Clasificación UNSPSC</t>
  </si>
  <si>
    <t>Empresa</t>
  </si>
  <si>
    <t>Cumple</t>
  </si>
  <si>
    <t>SMMLV</t>
  </si>
  <si>
    <t>Contratante</t>
  </si>
  <si>
    <t>Valor SMMLV</t>
  </si>
  <si>
    <t>Códigos</t>
  </si>
  <si>
    <t>Proponente</t>
  </si>
  <si>
    <t>Criterio</t>
  </si>
  <si>
    <t>Folio</t>
  </si>
  <si>
    <t>3.1 Certificaciones aportadas</t>
  </si>
  <si>
    <t>Contrato</t>
  </si>
  <si>
    <t>Contrato en RUP</t>
  </si>
  <si>
    <t>Certificación válida</t>
  </si>
  <si>
    <t>Objeto:</t>
  </si>
  <si>
    <t>Fecha suscripción:</t>
  </si>
  <si>
    <t>Fecha Terminación</t>
  </si>
  <si>
    <t>Valor total SMMLV:</t>
  </si>
  <si>
    <t>Resumen de Evaluación</t>
  </si>
  <si>
    <t>Criterio de evaluación</t>
  </si>
  <si>
    <t>Experiencia Acreditada</t>
  </si>
  <si>
    <t>HABILITADO</t>
  </si>
  <si>
    <t>Observaciones</t>
  </si>
  <si>
    <t>SI</t>
  </si>
  <si>
    <t>NO</t>
  </si>
  <si>
    <t>43231500
43233200
81111800
81112500</t>
  </si>
  <si>
    <t>El proponente deberá anexar certificación (es) de experiencia correspondiente hasta dos (2) contratos ejecutados o reportados en el RUP:
Las certificaciones deberán coincidir con la información reportada en el RUP y ser expedidas por el funcionario o autoridad competente de la respectiva entidad pública o privada y cumplir con los siguientes requisitos:
a.	Razón social de la empresa o entidad contratante
b.	Nombre del Contratista
c.	Objeto del contrato relacionado con el objeto del presente proceso
d.	Descripción de las obligaciones relacionadas con el objeto del presente proceso de selección.
e.	Fecha, firma y cargo del funcionario que expide la certificación.
f.	Datos de contacto (dirección, teléfono, email)</t>
  </si>
  <si>
    <t>Empresa:</t>
  </si>
  <si>
    <t>No</t>
  </si>
  <si>
    <t>Soporte</t>
  </si>
  <si>
    <t>Si</t>
  </si>
  <si>
    <t>Lote 1</t>
  </si>
  <si>
    <t>Licencias herramienta de prevención de pérdida de datos -DLP - Endpoint Protector por 11 meses.</t>
  </si>
  <si>
    <t>Oferta</t>
  </si>
  <si>
    <t>OTROS REQUISITIOS HABILITANTES</t>
  </si>
  <si>
    <t>Experiencia RUP</t>
  </si>
  <si>
    <t>Otros requisitos habilitantes Lote 1</t>
  </si>
  <si>
    <r>
      <t>No cumple, dado que se anexa ficha tecnica de una herramienta diferente a la requerida por la Entidad en el anexo tecnico 1, por lo tanto queda incursa en causal de rechazo de acuerdo con lo establecido en el numeral 5.6.20 "</t>
    </r>
    <r>
      <rPr>
        <i/>
        <sz val="10"/>
        <color rgb="FF000000"/>
        <rFont val="Arial"/>
        <family val="2"/>
      </rPr>
      <t>Cuando la propuesta omita algún aspecto técnico (como variación de especificaciones técnicas) de obligatorio cumplimiento establecido en los pliegos de condiciones y no sea posible la subsanación o aclaración</t>
    </r>
    <r>
      <rPr>
        <sz val="10"/>
        <color rgb="FF000000"/>
        <rFont val="Arial"/>
        <family val="2"/>
      </rPr>
      <t>", del pliego de condiciones.</t>
    </r>
  </si>
  <si>
    <t>Ficha técnica del fabricante para el lote o lotes que oferta, donde se especifique características generales que permitan verificar el cumplimiento de las especificaciones técnicas solicitadas, acompañados del link de la web oficial donde se encuentran los productos ofertados con el fin de consultarlos directamente en la web. Este documento aplica para todos los lotes, deberá presentarse en idioma en español o en inglés con su respectiva traducción simple en español (dicha traducción debe ser técnica).</t>
  </si>
  <si>
    <t>Certificación del fabricante vigente cuya fecha de expedición no podrá ser superior a noventa (90) días calendario anteriores a la fecha de cierre del proceso, donde se pueda verificar o corroborar que el oferente es distribuidor autorizado de los bienes en el país, en el caso de que sea comercializadora autorizado deberá adjuntar tanto el certificado del fabricante donde conste que el distribuidor está autorizado y la certificación en donde conste que el oferente está autorizado por el distribuidor. Solo se aceptan autorizaciones de fabricante a distribuidor, o de distribuidor autorizado por el fabricante a oferente comercializador, es decir hasta tercer nivel de autorizaciones. Este documento aplica para cada uno de los lotes.</t>
  </si>
  <si>
    <t>No se allegò certificacion como distribuidor o comercializador autorizado.</t>
  </si>
  <si>
    <t>Propuesta tecnica</t>
  </si>
  <si>
    <t>ONA SYSTEMS S A S</t>
  </si>
  <si>
    <t>BANCO DE LA REPUBLICA</t>
  </si>
  <si>
    <t>43231500
43233200
81111800</t>
  </si>
  <si>
    <t>POLICIA NACIONAL -DIRECCION ADMINISTRATIVA Y
FINANCIERA</t>
  </si>
  <si>
    <t>Hasta en dos (2) contratos ejecutados cuyos objetos estén relacionados con el objeto del presente proceso y la sumatoria del valor de los contratos sea igual o superior al 100% del presupuesto oficial estimado para el lote al cual se presente.
•	En caso de presentarse a los dos lotes, la experiencia se podrá acreditar con las mismas certificaciones siempre y cuando cumplan la sumatoria del valor del presupuesto para cada lote. 
Nota: Cada proponente deberá cumplir para cada lote con mínimo uno (1) de los códigos Clasificadores de Bienes y Servicios UNSPSC, descritos anteriormente de acuerdo al lote a ofertar.</t>
  </si>
  <si>
    <t>Suministro de una solucion informatica para prevenir la fuga de datos confidenciales conocida en sus siglas en ingles como DLP (Data Loss Prevention), en las instalaciones de El Banco en la ciudad de Bogota.</t>
  </si>
  <si>
    <t>No se allega certificacion o acta de liquidacion que permita validar la ejecucion del contrato, se solicita allegar en el termino de subsanacion conforme lo establecido en el numeral 4.2.2.2 del pliego de condiciones.</t>
  </si>
  <si>
    <t>LOTE 1 Y CERTIFICACIONES.pdf Pag 2 a la 18</t>
  </si>
  <si>
    <t>Solucion software antivirus, Data Lost Prevention, control de aplicaciones, cifrado y seguridad perimetral de correo.</t>
  </si>
  <si>
    <t>LOTE 1 Y CERTIFICACIONES.pdf Pag 19 a la 42</t>
  </si>
  <si>
    <t>LA EQUIDAD SEGUROS</t>
  </si>
  <si>
    <t>COLOMBIA MOVIL S A E S P</t>
  </si>
  <si>
    <t>Venta licenciamiento Mcafee Data Loss Prevention, Mcafee Firewall Enterprise, Mcafee Network, Mcafee Web Gateway y Mcafee Total Protection</t>
  </si>
  <si>
    <t>LOTE 2 Y CERTIFICACIONES.PDF Pag 2 a la 5</t>
  </si>
  <si>
    <t>Venta Mcafee Vulnerability Mngr 1000 ip, Mcafee DLP 5500 Cooper Appliance, Mcafee DLP 5500 Cooper 1 YR, Mcafee Total Protection for DLP, Mcafee Web Application Assesment Mcafee prgm project consulting hourly, Mcafee ser small deplyement consulting, servicio found stone consulting hourly</t>
  </si>
  <si>
    <t>LOTE 2 Y CERTIFICACIONES.PDF Pag 6</t>
  </si>
  <si>
    <t xml:space="preserve">Carta de Presentación de la Propuesta
El proponente se compromete a cumplir con todas las especificaciones técnicas señaladas en el Anexo No. 1 y 2 ficha técnica, estudio previo, pliego de condiciones y demás documentos que forman parte integral del presente proceso de selección. </t>
  </si>
  <si>
    <t>FORMATO 1.pdf</t>
  </si>
  <si>
    <t>ds-dlp-endpoint (2).pdf</t>
  </si>
  <si>
    <r>
      <t xml:space="preserve">La propuesta presentada por el proponente para el LOTE 1 se encuentra </t>
    </r>
    <r>
      <rPr>
        <b/>
        <sz val="11"/>
        <color rgb="FF000000"/>
        <rFont val="Arial"/>
        <family val="2"/>
      </rPr>
      <t>RECHAZADA TECNICAMENTE,</t>
    </r>
    <r>
      <rPr>
        <sz val="11"/>
        <color rgb="FF000000"/>
        <rFont val="Arial"/>
        <family val="2"/>
      </rPr>
      <t xml:space="preserve"> de conformidad con el cuadro resumen.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</si>
</sst>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
  </numFmts>
  <fonts count="23">
    <font>
      <sz val="10"/>
      <color rgb="FF000000"/>
      <name val="Arial"/>
    </font>
    <font>
      <sz val="10"/>
      <color theme="1"/>
      <name val="Arial"/>
      <family val="2"/>
    </font>
    <font>
      <b/>
      <sz val="10"/>
      <color theme="1"/>
      <name val="Arial"/>
      <family val="2"/>
    </font>
    <font>
      <sz val="10"/>
      <color theme="0"/>
      <name val="Arial"/>
      <family val="2"/>
    </font>
    <font>
      <sz val="10"/>
      <color rgb="FFFFFFFF"/>
      <name val="Arial"/>
      <family val="2"/>
    </font>
    <font>
      <sz val="11"/>
      <color rgb="FF000000"/>
      <name val="'Arial Narrow'"/>
    </font>
    <font>
      <b/>
      <sz val="11"/>
      <color rgb="FF000000"/>
      <name val="'Arial Narrow'"/>
    </font>
    <font>
      <b/>
      <sz val="10"/>
      <color rgb="FF000000"/>
      <name val="Arial"/>
      <family val="2"/>
    </font>
    <font>
      <sz val="9"/>
      <color rgb="FF000000"/>
      <name val="Arial"/>
      <family val="2"/>
    </font>
    <font>
      <sz val="10"/>
      <color rgb="FF000000"/>
      <name val="Arial"/>
      <family val="2"/>
    </font>
    <font>
      <b/>
      <sz val="9"/>
      <color rgb="FF000000"/>
      <name val="Arial"/>
      <family val="2"/>
    </font>
    <font>
      <sz val="10"/>
      <name val="Arial"/>
      <family val="2"/>
    </font>
    <font>
      <b/>
      <sz val="11"/>
      <color rgb="FF000000"/>
      <name val="Arial"/>
      <family val="2"/>
    </font>
    <font>
      <sz val="11"/>
      <color rgb="FF000000"/>
      <name val="Arial"/>
      <family val="2"/>
    </font>
    <font>
      <sz val="11"/>
      <color rgb="FF000000"/>
      <name val="Arial Narrow"/>
      <family val="2"/>
    </font>
    <font>
      <sz val="10"/>
      <color rgb="FF000000"/>
      <name val="Arial"/>
      <family val="2"/>
    </font>
    <font>
      <b/>
      <sz val="11"/>
      <color rgb="FF000000"/>
      <name val="Arial Narrow"/>
      <family val="2"/>
    </font>
    <font>
      <b/>
      <sz val="10"/>
      <color rgb="FF000000"/>
      <name val="Arial"/>
      <family val="2"/>
    </font>
    <font>
      <sz val="9"/>
      <color rgb="FF000000"/>
      <name val="Arial"/>
      <family val="2"/>
    </font>
    <font>
      <b/>
      <sz val="9"/>
      <color rgb="FF000000"/>
      <name val="Arial"/>
      <family val="2"/>
    </font>
    <font>
      <b/>
      <sz val="11"/>
      <color rgb="FF000000"/>
      <name val="Arial"/>
      <family val="2"/>
    </font>
    <font>
      <sz val="10"/>
      <color rgb="FF000000"/>
      <name val="Arial Narrow"/>
      <family val="2"/>
    </font>
    <font>
      <i/>
      <sz val="10"/>
      <color rgb="FF000000"/>
      <name val="Arial"/>
      <family val="2"/>
    </font>
  </fonts>
  <fills count="5">
    <fill>
      <patternFill patternType="none"/>
    </fill>
    <fill>
      <patternFill patternType="gray125"/>
    </fill>
    <fill>
      <patternFill patternType="solid">
        <fgColor rgb="FFCCCCCC"/>
        <bgColor rgb="FFCCCCCC"/>
      </patternFill>
    </fill>
    <fill>
      <patternFill patternType="solid">
        <fgColor rgb="FFFEFFFF"/>
        <bgColor rgb="FFFEFFFF"/>
      </patternFill>
    </fill>
    <fill>
      <patternFill patternType="solid">
        <fgColor theme="0" tint="-0.249977111117893"/>
        <bgColor indexed="64"/>
      </patternFill>
    </fill>
  </fills>
  <borders count="2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right/>
      <top/>
      <bottom/>
      <diagonal/>
    </border>
    <border>
      <left style="medium">
        <color rgb="FF000000"/>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top style="medium">
        <color rgb="FF000000"/>
      </top>
      <bottom/>
      <diagonal/>
    </border>
    <border>
      <left style="thin">
        <color indexed="64"/>
      </left>
      <right/>
      <top style="thin">
        <color indexed="64"/>
      </top>
      <bottom style="thin">
        <color indexed="64"/>
      </bottom>
      <diagonal/>
    </border>
    <border>
      <left/>
      <right style="thin">
        <color indexed="64"/>
      </right>
      <top/>
      <bottom/>
      <diagonal/>
    </border>
  </borders>
  <cellStyleXfs count="2">
    <xf numFmtId="0" fontId="0" fillId="0" borderId="0"/>
    <xf numFmtId="0" fontId="9" fillId="0" borderId="17"/>
  </cellStyleXfs>
  <cellXfs count="92">
    <xf numFmtId="0" fontId="0" fillId="0" borderId="0" xfId="0" applyFont="1" applyAlignment="1"/>
    <xf numFmtId="0" fontId="2" fillId="0" borderId="0" xfId="0" applyFont="1" applyAlignment="1"/>
    <xf numFmtId="0" fontId="1" fillId="0" borderId="0" xfId="0" applyFont="1"/>
    <xf numFmtId="0" fontId="7" fillId="0" borderId="1" xfId="0" applyFont="1" applyBorder="1" applyAlignment="1">
      <alignment horizontal="center" wrapText="1"/>
    </xf>
    <xf numFmtId="0" fontId="8" fillId="0" borderId="1" xfId="0" applyFont="1" applyBorder="1" applyAlignment="1">
      <alignment horizontal="center" wrapText="1"/>
    </xf>
    <xf numFmtId="0" fontId="1" fillId="0" borderId="0" xfId="0" applyFont="1" applyAlignment="1">
      <alignment horizontal="left"/>
    </xf>
    <xf numFmtId="0" fontId="9" fillId="0" borderId="0" xfId="0" applyFont="1" applyAlignment="1"/>
    <xf numFmtId="0" fontId="7" fillId="0" borderId="2" xfId="0" applyFont="1" applyBorder="1" applyAlignment="1">
      <alignment horizontal="center" wrapText="1"/>
    </xf>
    <xf numFmtId="0" fontId="6" fillId="0" borderId="0" xfId="0" applyFont="1" applyAlignment="1"/>
    <xf numFmtId="0" fontId="7" fillId="0" borderId="3"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10" fillId="0" borderId="9" xfId="0" applyFont="1" applyBorder="1" applyAlignment="1">
      <alignment wrapText="1"/>
    </xf>
    <xf numFmtId="0" fontId="10" fillId="0" borderId="1" xfId="0" applyFont="1" applyBorder="1" applyAlignment="1">
      <alignment horizontal="left" wrapText="1"/>
    </xf>
    <xf numFmtId="0" fontId="10" fillId="0" borderId="1" xfId="0" applyFont="1" applyBorder="1" applyAlignment="1">
      <alignment wrapText="1"/>
    </xf>
    <xf numFmtId="0" fontId="12" fillId="0" borderId="1" xfId="0" applyFont="1" applyBorder="1" applyAlignment="1">
      <alignment horizontal="left" wrapText="1"/>
    </xf>
    <xf numFmtId="0" fontId="12" fillId="0" borderId="1" xfId="0" applyFont="1" applyBorder="1" applyAlignment="1">
      <alignment horizontal="center" wrapText="1"/>
    </xf>
    <xf numFmtId="0" fontId="7" fillId="0" borderId="1" xfId="0" applyFont="1" applyBorder="1" applyAlignment="1">
      <alignment horizontal="left" wrapText="1"/>
    </xf>
    <xf numFmtId="0" fontId="13" fillId="0" borderId="0" xfId="0" applyFont="1" applyAlignment="1">
      <alignment horizontal="left"/>
    </xf>
    <xf numFmtId="0" fontId="15" fillId="0" borderId="0" xfId="0" applyFont="1" applyAlignment="1"/>
    <xf numFmtId="14" fontId="8" fillId="0" borderId="1" xfId="0" applyNumberFormat="1" applyFont="1" applyBorder="1" applyAlignment="1">
      <alignment horizontal="center" wrapText="1"/>
    </xf>
    <xf numFmtId="0" fontId="19" fillId="0" borderId="15" xfId="0" applyFont="1" applyBorder="1" applyAlignment="1">
      <alignment wrapText="1"/>
    </xf>
    <xf numFmtId="0" fontId="8" fillId="0" borderId="15" xfId="0" applyFont="1" applyBorder="1" applyAlignment="1">
      <alignment horizontal="center" wrapText="1"/>
    </xf>
    <xf numFmtId="0" fontId="10" fillId="0" borderId="19" xfId="0" applyFont="1" applyBorder="1" applyAlignment="1">
      <alignment wrapText="1"/>
    </xf>
    <xf numFmtId="0" fontId="10" fillId="0" borderId="19" xfId="0" applyFont="1" applyBorder="1" applyAlignment="1">
      <alignment horizontal="left" wrapText="1"/>
    </xf>
    <xf numFmtId="14" fontId="8" fillId="0" borderId="19" xfId="0" applyNumberFormat="1" applyFont="1" applyBorder="1" applyAlignment="1">
      <alignment horizontal="center" wrapText="1"/>
    </xf>
    <xf numFmtId="0" fontId="8" fillId="0" borderId="19" xfId="0" applyFont="1" applyBorder="1" applyAlignment="1">
      <alignment horizontal="center" wrapText="1"/>
    </xf>
    <xf numFmtId="0" fontId="19" fillId="0" borderId="19" xfId="0" applyFont="1" applyBorder="1" applyAlignment="1">
      <alignment wrapText="1"/>
    </xf>
    <xf numFmtId="0" fontId="17" fillId="0" borderId="11" xfId="0" applyFont="1" applyBorder="1" applyAlignment="1">
      <alignment horizontal="center" vertical="center" wrapText="1"/>
    </xf>
    <xf numFmtId="0" fontId="7" fillId="0" borderId="19" xfId="0" applyFont="1" applyBorder="1" applyAlignment="1">
      <alignment horizontal="center" wrapText="1"/>
    </xf>
    <xf numFmtId="0" fontId="15" fillId="0" borderId="0" xfId="0" applyFont="1" applyAlignment="1">
      <alignment wrapText="1"/>
    </xf>
    <xf numFmtId="0" fontId="20" fillId="0" borderId="1" xfId="0" applyFont="1" applyBorder="1" applyAlignment="1">
      <alignment horizontal="center" wrapText="1"/>
    </xf>
    <xf numFmtId="0" fontId="0" fillId="0" borderId="0" xfId="0" applyFont="1" applyAlignment="1"/>
    <xf numFmtId="0" fontId="8" fillId="0" borderId="1" xfId="0" applyFont="1" applyBorder="1" applyAlignment="1">
      <alignment wrapText="1"/>
    </xf>
    <xf numFmtId="0" fontId="8" fillId="0" borderId="19" xfId="0" applyFont="1" applyBorder="1" applyAlignment="1">
      <alignment wrapText="1"/>
    </xf>
    <xf numFmtId="0" fontId="8" fillId="0" borderId="19" xfId="0" applyFont="1" applyBorder="1" applyAlignment="1">
      <alignment vertical="center" wrapText="1"/>
    </xf>
    <xf numFmtId="0" fontId="8" fillId="0" borderId="1" xfId="0" applyFont="1" applyBorder="1" applyAlignment="1">
      <alignment vertical="center" wrapText="1"/>
    </xf>
    <xf numFmtId="0" fontId="8" fillId="0" borderId="2" xfId="0" applyFont="1" applyBorder="1" applyAlignment="1">
      <alignment horizontal="center" vertical="center" wrapText="1"/>
    </xf>
    <xf numFmtId="0" fontId="14" fillId="0" borderId="1" xfId="0" applyFont="1" applyBorder="1" applyAlignment="1">
      <alignment horizontal="left" wrapText="1"/>
    </xf>
    <xf numFmtId="0" fontId="14" fillId="0" borderId="1" xfId="0" applyFont="1" applyBorder="1" applyAlignment="1">
      <alignment horizontal="center" wrapText="1"/>
    </xf>
    <xf numFmtId="0" fontId="21" fillId="0" borderId="1" xfId="0" applyFont="1" applyBorder="1" applyAlignment="1">
      <alignment horizontal="left" wrapText="1"/>
    </xf>
    <xf numFmtId="0" fontId="0" fillId="0" borderId="0" xfId="0" applyFont="1" applyAlignment="1"/>
    <xf numFmtId="0" fontId="9" fillId="0" borderId="0" xfId="0" applyFont="1"/>
    <xf numFmtId="0" fontId="0" fillId="0" borderId="0" xfId="0"/>
    <xf numFmtId="0" fontId="9" fillId="0" borderId="0" xfId="0" applyFont="1" applyAlignment="1">
      <alignment wrapText="1"/>
    </xf>
    <xf numFmtId="0" fontId="9" fillId="0" borderId="0" xfId="0" applyFont="1" applyAlignment="1">
      <alignment horizontal="center" wrapText="1"/>
    </xf>
    <xf numFmtId="0" fontId="9" fillId="0" borderId="17" xfId="1"/>
    <xf numFmtId="0" fontId="2" fillId="0" borderId="17" xfId="1" applyFont="1"/>
    <xf numFmtId="0" fontId="3" fillId="0" borderId="17" xfId="1" applyFont="1"/>
    <xf numFmtId="164" fontId="4" fillId="0" borderId="17" xfId="1" applyNumberFormat="1" applyFont="1"/>
    <xf numFmtId="0" fontId="6" fillId="0" borderId="1" xfId="1" applyFont="1" applyBorder="1" applyAlignment="1">
      <alignment horizontal="center" wrapText="1"/>
    </xf>
    <xf numFmtId="0" fontId="2" fillId="2" borderId="1" xfId="1" applyFont="1" applyFill="1" applyBorder="1" applyAlignment="1">
      <alignment horizontal="center" vertical="center"/>
    </xf>
    <xf numFmtId="0" fontId="14" fillId="0" borderId="18" xfId="1" applyFont="1" applyBorder="1" applyAlignment="1">
      <alignment horizontal="center" vertical="center" wrapText="1"/>
    </xf>
    <xf numFmtId="0" fontId="1" fillId="0" borderId="1" xfId="1" applyFont="1" applyBorder="1"/>
    <xf numFmtId="1" fontId="4" fillId="0" borderId="17" xfId="1" applyNumberFormat="1" applyFont="1"/>
    <xf numFmtId="0" fontId="1" fillId="0" borderId="17" xfId="1" applyFont="1"/>
    <xf numFmtId="0" fontId="5" fillId="0" borderId="1" xfId="1" applyFont="1" applyBorder="1" applyAlignment="1">
      <alignment horizontal="center" wrapText="1"/>
    </xf>
    <xf numFmtId="0" fontId="2" fillId="0" borderId="1" xfId="1" applyFont="1" applyBorder="1"/>
    <xf numFmtId="3" fontId="16" fillId="0" borderId="17" xfId="1" applyNumberFormat="1" applyFont="1"/>
    <xf numFmtId="0" fontId="1" fillId="0" borderId="1" xfId="1" applyFont="1" applyBorder="1" applyAlignment="1">
      <alignment wrapText="1"/>
    </xf>
    <xf numFmtId="0" fontId="1" fillId="0" borderId="17" xfId="1" applyFont="1" applyAlignment="1">
      <alignment horizontal="center"/>
    </xf>
    <xf numFmtId="0" fontId="12" fillId="0" borderId="2" xfId="0" applyFont="1" applyBorder="1" applyAlignment="1">
      <alignment horizontal="center" wrapText="1"/>
    </xf>
    <xf numFmtId="0" fontId="11" fillId="0" borderId="14" xfId="0" applyFont="1" applyBorder="1"/>
    <xf numFmtId="0" fontId="1" fillId="0" borderId="17" xfId="1" applyFont="1" applyAlignment="1">
      <alignment horizontal="center" wrapText="1"/>
    </xf>
    <xf numFmtId="0" fontId="5" fillId="3" borderId="0" xfId="0" applyFont="1" applyFill="1" applyAlignment="1">
      <alignment wrapText="1"/>
    </xf>
    <xf numFmtId="0" fontId="0" fillId="0" borderId="0" xfId="0" applyFont="1" applyAlignment="1"/>
    <xf numFmtId="0" fontId="8" fillId="0" borderId="19" xfId="0" applyFont="1" applyBorder="1" applyAlignment="1">
      <alignment wrapText="1"/>
    </xf>
    <xf numFmtId="0" fontId="11" fillId="0" borderId="19" xfId="0" applyFont="1" applyBorder="1"/>
    <xf numFmtId="0" fontId="8" fillId="0" borderId="21" xfId="0" applyFont="1" applyBorder="1" applyAlignment="1">
      <alignment horizontal="center" wrapText="1"/>
    </xf>
    <xf numFmtId="0" fontId="11" fillId="0" borderId="21" xfId="0" applyFont="1" applyBorder="1"/>
    <xf numFmtId="0" fontId="8" fillId="0" borderId="20" xfId="0" applyFont="1" applyBorder="1" applyAlignment="1">
      <alignment horizontal="center" wrapText="1"/>
    </xf>
    <xf numFmtId="0" fontId="11" fillId="0" borderId="16" xfId="0" applyFont="1" applyBorder="1"/>
    <xf numFmtId="0" fontId="18" fillId="0" borderId="19" xfId="0" applyFont="1" applyBorder="1" applyAlignment="1">
      <alignment horizontal="center" wrapText="1"/>
    </xf>
    <xf numFmtId="0" fontId="8" fillId="0" borderId="8" xfId="0" applyFont="1" applyBorder="1" applyAlignment="1">
      <alignment wrapText="1"/>
    </xf>
    <xf numFmtId="0" fontId="11" fillId="0" borderId="12" xfId="0" applyFont="1" applyBorder="1"/>
    <xf numFmtId="0" fontId="7" fillId="0" borderId="4" xfId="0" applyFont="1" applyBorder="1" applyAlignment="1">
      <alignment horizontal="center" vertical="center" wrapText="1"/>
    </xf>
    <xf numFmtId="0" fontId="11" fillId="0" borderId="5" xfId="0" applyFont="1" applyBorder="1"/>
    <xf numFmtId="0" fontId="8" fillId="0" borderId="19" xfId="0" applyFont="1" applyBorder="1" applyAlignment="1">
      <alignment horizontal="center" wrapText="1"/>
    </xf>
    <xf numFmtId="0" fontId="8" fillId="0" borderId="10" xfId="0" applyFont="1" applyBorder="1" applyAlignment="1">
      <alignment horizontal="center" wrapText="1"/>
    </xf>
    <xf numFmtId="0" fontId="11" fillId="0" borderId="13" xfId="0" applyFont="1" applyBorder="1"/>
    <xf numFmtId="0" fontId="18" fillId="0" borderId="10" xfId="0" applyFont="1" applyBorder="1" applyAlignment="1">
      <alignment horizontal="center" wrapText="1"/>
    </xf>
    <xf numFmtId="0" fontId="9" fillId="0" borderId="19" xfId="0" applyFont="1" applyBorder="1" applyAlignment="1">
      <alignment horizontal="center" wrapText="1"/>
    </xf>
    <xf numFmtId="0" fontId="0" fillId="0" borderId="19" xfId="0" applyFont="1" applyBorder="1" applyAlignment="1">
      <alignment horizontal="center" wrapText="1"/>
    </xf>
    <xf numFmtId="0" fontId="1" fillId="0" borderId="0" xfId="0" applyFont="1" applyAlignment="1">
      <alignment horizontal="center"/>
    </xf>
    <xf numFmtId="0" fontId="17" fillId="0" borderId="19" xfId="0" applyFont="1" applyBorder="1" applyAlignment="1">
      <alignment horizontal="center" wrapText="1"/>
    </xf>
    <xf numFmtId="0" fontId="0" fillId="0" borderId="19" xfId="0" applyFont="1" applyBorder="1" applyAlignment="1">
      <alignment horizontal="center"/>
    </xf>
    <xf numFmtId="0" fontId="0" fillId="0" borderId="19" xfId="0" applyBorder="1" applyAlignment="1">
      <alignment horizontal="center" wrapText="1"/>
    </xf>
    <xf numFmtId="0" fontId="9" fillId="0" borderId="19" xfId="0" applyFont="1" applyBorder="1" applyAlignment="1">
      <alignment horizontal="center" vertical="center" wrapText="1"/>
    </xf>
    <xf numFmtId="0" fontId="0" fillId="0" borderId="19" xfId="0" applyBorder="1" applyAlignment="1">
      <alignment horizontal="center" vertical="center" wrapText="1"/>
    </xf>
    <xf numFmtId="0" fontId="19" fillId="4" borderId="16" xfId="0" applyFont="1" applyFill="1" applyBorder="1" applyAlignment="1">
      <alignment horizontal="center" wrapText="1"/>
    </xf>
    <xf numFmtId="0" fontId="19" fillId="4" borderId="17" xfId="0" applyFont="1" applyFill="1" applyBorder="1" applyAlignment="1">
      <alignment horizontal="center" wrapText="1"/>
    </xf>
    <xf numFmtId="0" fontId="19" fillId="4" borderId="22" xfId="0" applyFont="1" applyFill="1" applyBorder="1" applyAlignment="1">
      <alignment horizont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B4:C12"/>
  <sheetViews>
    <sheetView tabSelected="1" workbookViewId="0">
      <selection activeCell="D15" sqref="D15"/>
    </sheetView>
  </sheetViews>
  <sheetFormatPr baseColWidth="10" defaultColWidth="14.42578125" defaultRowHeight="15.75" customHeight="1"/>
  <cols>
    <col min="2" max="2" width="30.28515625" customWidth="1"/>
  </cols>
  <sheetData>
    <row r="4" spans="2:3" ht="13.5">
      <c r="B4" s="61" t="s">
        <v>19</v>
      </c>
      <c r="C4" s="62"/>
    </row>
    <row r="5" spans="2:3" ht="15">
      <c r="B5" s="15" t="s">
        <v>20</v>
      </c>
      <c r="C5" s="16" t="s">
        <v>3</v>
      </c>
    </row>
    <row r="6" spans="2:3" ht="16.5">
      <c r="B6" s="38" t="s">
        <v>42</v>
      </c>
      <c r="C6" s="39" t="s">
        <v>25</v>
      </c>
    </row>
    <row r="7" spans="2:3" ht="16.5">
      <c r="B7" s="40" t="s">
        <v>21</v>
      </c>
      <c r="C7" s="39" t="s">
        <v>24</v>
      </c>
    </row>
    <row r="8" spans="2:3" s="32" customFormat="1" ht="16.5">
      <c r="B8" s="40" t="s">
        <v>37</v>
      </c>
      <c r="C8" s="39" t="s">
        <v>25</v>
      </c>
    </row>
    <row r="9" spans="2:3" ht="16.5">
      <c r="B9" s="40" t="s">
        <v>36</v>
      </c>
      <c r="C9" s="39" t="s">
        <v>24</v>
      </c>
    </row>
    <row r="10" spans="2:3" ht="15">
      <c r="B10" s="17" t="s">
        <v>22</v>
      </c>
      <c r="C10" s="31" t="s">
        <v>25</v>
      </c>
    </row>
    <row r="11" spans="2:3" ht="15.75" customHeight="1">
      <c r="B11" s="5"/>
    </row>
    <row r="12" spans="2:3" ht="15">
      <c r="B12" s="18" t="s">
        <v>62</v>
      </c>
    </row>
  </sheetData>
  <mergeCells count="1">
    <mergeCell ref="B4:C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I29"/>
  <sheetViews>
    <sheetView topLeftCell="A10" workbookViewId="0">
      <selection activeCell="F15" sqref="F15"/>
    </sheetView>
  </sheetViews>
  <sheetFormatPr baseColWidth="10" defaultColWidth="14.42578125" defaultRowHeight="15.75" customHeight="1"/>
  <cols>
    <col min="1" max="1" width="14.42578125" style="46"/>
    <col min="2" max="2" width="5.28515625" style="46" customWidth="1"/>
    <col min="3" max="3" width="22.85546875" style="46" customWidth="1"/>
    <col min="4" max="5" width="14.42578125" style="46"/>
    <col min="6" max="6" width="35.42578125" style="46" customWidth="1"/>
    <col min="7" max="8" width="14.42578125" style="46"/>
    <col min="9" max="9" width="17.5703125" style="46" customWidth="1"/>
    <col min="10" max="16384" width="14.42578125" style="46"/>
  </cols>
  <sheetData>
    <row r="1" spans="1:9" ht="110.1" customHeight="1">
      <c r="A1" s="63" t="s">
        <v>47</v>
      </c>
      <c r="B1" s="63"/>
      <c r="C1" s="63"/>
      <c r="D1" s="63"/>
      <c r="E1" s="63"/>
      <c r="F1" s="63"/>
      <c r="G1" s="63"/>
      <c r="H1" s="63"/>
    </row>
    <row r="2" spans="1:9" ht="12.75">
      <c r="C2" s="47" t="s">
        <v>0</v>
      </c>
      <c r="D2" s="47" t="s">
        <v>43</v>
      </c>
      <c r="H2" s="48"/>
      <c r="I2" s="49">
        <v>3855219211</v>
      </c>
    </row>
    <row r="3" spans="1:9" ht="30">
      <c r="A3" s="50" t="s">
        <v>1</v>
      </c>
      <c r="C3" s="51" t="s">
        <v>2</v>
      </c>
      <c r="D3" s="51" t="s">
        <v>3</v>
      </c>
      <c r="H3" s="48"/>
      <c r="I3" s="49">
        <v>828116</v>
      </c>
    </row>
    <row r="4" spans="1:9" ht="17.25" thickBot="1">
      <c r="A4" s="52">
        <v>43231500</v>
      </c>
      <c r="C4" s="53" t="s">
        <v>43</v>
      </c>
      <c r="D4" s="53" t="str">
        <f>IF(SUM(D12:D13)&gt;=94.44,"SI","NO")</f>
        <v>SI</v>
      </c>
      <c r="H4" s="48" t="s">
        <v>4</v>
      </c>
      <c r="I4" s="54">
        <f>(I2/I3)*0.7</f>
        <v>3258.7867493201429</v>
      </c>
    </row>
    <row r="5" spans="1:9" ht="17.25" thickBot="1">
      <c r="A5" s="52">
        <v>43233200</v>
      </c>
      <c r="C5" s="53"/>
      <c r="D5" s="53" t="str">
        <f t="shared" ref="D5:D8" si="0">IF(C5&lt;&gt;"",IF(AND(COUNTIF($F$12:$F$29,C5)&gt;=3,COUNTIF($F$12:$F$29,C5)&lt;=6), IF(SUMIFS($D$12:$D$29,$F$12:$F$29,C5)&gt;$I$4,"Si","No"),"No"),"")</f>
        <v/>
      </c>
      <c r="H5" s="48"/>
      <c r="I5" s="48"/>
    </row>
    <row r="6" spans="1:9" ht="17.25" thickBot="1">
      <c r="A6" s="52">
        <v>81111800</v>
      </c>
      <c r="C6" s="53"/>
      <c r="D6" s="53" t="str">
        <f t="shared" si="0"/>
        <v/>
      </c>
    </row>
    <row r="7" spans="1:9" ht="17.25" thickBot="1">
      <c r="A7" s="52">
        <v>81112500</v>
      </c>
      <c r="C7" s="53"/>
      <c r="D7" s="53" t="str">
        <f t="shared" si="0"/>
        <v/>
      </c>
      <c r="H7" s="55">
        <f>COUNTIF($F$12:$F$29,C4)</f>
        <v>4</v>
      </c>
    </row>
    <row r="8" spans="1:9" ht="14.25">
      <c r="A8" s="56"/>
      <c r="C8" s="53"/>
      <c r="D8" s="53" t="str">
        <f t="shared" si="0"/>
        <v/>
      </c>
    </row>
    <row r="9" spans="1:9" ht="14.25">
      <c r="A9" s="56"/>
      <c r="C9" s="57" t="s">
        <v>3</v>
      </c>
      <c r="D9" s="57" t="str">
        <f>IF(COUNTBLANK($D$4:$D$8)&lt;5,IF(COUNTIF($D$4:$D$8,"No")&gt;0,"No","Sí"),"")</f>
        <v>Sí</v>
      </c>
    </row>
    <row r="10" spans="1:9" ht="14.25">
      <c r="A10" s="56"/>
      <c r="C10" s="47"/>
    </row>
    <row r="11" spans="1:9" ht="16.5">
      <c r="A11" s="56"/>
      <c r="C11" s="51" t="s">
        <v>5</v>
      </c>
      <c r="D11" s="51" t="s">
        <v>6</v>
      </c>
      <c r="E11" s="51" t="s">
        <v>7</v>
      </c>
      <c r="F11" s="51" t="s">
        <v>2</v>
      </c>
      <c r="H11" s="58"/>
    </row>
    <row r="12" spans="1:9" ht="38.25">
      <c r="A12" s="56"/>
      <c r="C12" s="59" t="s">
        <v>44</v>
      </c>
      <c r="D12" s="53">
        <v>805.13</v>
      </c>
      <c r="E12" s="59" t="s">
        <v>45</v>
      </c>
      <c r="F12" s="53" t="s">
        <v>43</v>
      </c>
    </row>
    <row r="13" spans="1:9" ht="51">
      <c r="A13" s="56"/>
      <c r="C13" s="59" t="s">
        <v>46</v>
      </c>
      <c r="D13" s="53">
        <v>1166.3399999999999</v>
      </c>
      <c r="E13" s="59" t="s">
        <v>26</v>
      </c>
      <c r="F13" s="53" t="s">
        <v>43</v>
      </c>
    </row>
    <row r="14" spans="1:9" ht="38.25">
      <c r="A14" s="56"/>
      <c r="C14" s="59" t="s">
        <v>53</v>
      </c>
      <c r="D14" s="53">
        <v>344.4</v>
      </c>
      <c r="E14" s="59" t="s">
        <v>45</v>
      </c>
      <c r="F14" s="53" t="s">
        <v>43</v>
      </c>
    </row>
    <row r="15" spans="1:9" ht="38.25">
      <c r="C15" s="59" t="s">
        <v>54</v>
      </c>
      <c r="D15" s="53">
        <v>1613.57</v>
      </c>
      <c r="E15" s="59" t="s">
        <v>45</v>
      </c>
      <c r="F15" s="53" t="s">
        <v>43</v>
      </c>
    </row>
    <row r="16" spans="1:9" ht="15.75" customHeight="1">
      <c r="C16" s="59"/>
      <c r="D16" s="53"/>
      <c r="E16" s="53"/>
      <c r="F16" s="53"/>
    </row>
    <row r="17" spans="1:6" ht="15.75" customHeight="1">
      <c r="C17" s="59"/>
      <c r="D17" s="53"/>
      <c r="E17" s="53"/>
      <c r="F17" s="53"/>
    </row>
    <row r="18" spans="1:6" ht="15.75" customHeight="1">
      <c r="C18" s="59"/>
      <c r="D18" s="53"/>
      <c r="E18" s="53"/>
      <c r="F18" s="53"/>
    </row>
    <row r="19" spans="1:6" ht="15.75" customHeight="1">
      <c r="C19" s="59"/>
      <c r="D19" s="53"/>
      <c r="E19" s="53"/>
      <c r="F19" s="53"/>
    </row>
    <row r="20" spans="1:6" ht="15.75" customHeight="1">
      <c r="C20" s="59"/>
      <c r="D20" s="53"/>
      <c r="E20" s="53"/>
      <c r="F20" s="53"/>
    </row>
    <row r="21" spans="1:6" ht="15.75" customHeight="1">
      <c r="C21" s="59"/>
      <c r="D21" s="53"/>
      <c r="E21" s="53"/>
      <c r="F21" s="53"/>
    </row>
    <row r="22" spans="1:6" ht="12.75">
      <c r="C22" s="59"/>
      <c r="D22" s="53"/>
      <c r="E22" s="53"/>
      <c r="F22" s="53"/>
    </row>
    <row r="23" spans="1:6" ht="12.75">
      <c r="C23" s="59"/>
      <c r="D23" s="53"/>
      <c r="E23" s="53"/>
      <c r="F23" s="53"/>
    </row>
    <row r="24" spans="1:6" ht="12.75">
      <c r="A24" s="60"/>
      <c r="C24" s="59"/>
      <c r="D24" s="53"/>
      <c r="E24" s="53"/>
      <c r="F24" s="53"/>
    </row>
    <row r="25" spans="1:6" ht="12.75">
      <c r="C25" s="59"/>
      <c r="D25" s="53"/>
      <c r="E25" s="53"/>
      <c r="F25" s="53"/>
    </row>
    <row r="26" spans="1:6" ht="12.75">
      <c r="C26" s="59"/>
      <c r="D26" s="53"/>
      <c r="E26" s="53"/>
      <c r="F26" s="53"/>
    </row>
    <row r="27" spans="1:6" ht="12.75">
      <c r="C27" s="59"/>
      <c r="D27" s="53"/>
      <c r="E27" s="53"/>
      <c r="F27" s="53"/>
    </row>
    <row r="28" spans="1:6" ht="12.75">
      <c r="C28" s="59"/>
      <c r="D28" s="53"/>
      <c r="E28" s="53"/>
      <c r="F28" s="53"/>
    </row>
    <row r="29" spans="1:6" ht="12.75">
      <c r="C29" s="59"/>
      <c r="D29" s="53"/>
      <c r="E29" s="53"/>
      <c r="F29" s="53"/>
    </row>
  </sheetData>
  <mergeCells count="1">
    <mergeCell ref="A1:H1"/>
  </mergeCells>
  <dataValidations count="1">
    <dataValidation type="list" allowBlank="1" sqref="F12:F29">
      <formula1>$C$4:$C$8</formula1>
    </dataValidation>
  </dataValidations>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H26"/>
  <sheetViews>
    <sheetView topLeftCell="A13" workbookViewId="0">
      <selection activeCell="A17" sqref="A17:A21"/>
    </sheetView>
  </sheetViews>
  <sheetFormatPr baseColWidth="10" defaultColWidth="14.42578125" defaultRowHeight="15.75" customHeight="1"/>
  <cols>
    <col min="1" max="1" width="42.7109375" customWidth="1"/>
    <col min="2" max="2" width="22.28515625" customWidth="1"/>
    <col min="3" max="3" width="36.7109375" customWidth="1"/>
    <col min="6" max="7" width="24.85546875" customWidth="1"/>
    <col min="8" max="8" width="29" customWidth="1"/>
  </cols>
  <sheetData>
    <row r="1" spans="1:8" ht="12.75">
      <c r="A1" s="1" t="s">
        <v>8</v>
      </c>
      <c r="B1" s="2" t="str">
        <f>'Experiencia Verificada en RUP'!D2</f>
        <v>ONA SYSTEMS S A S</v>
      </c>
    </row>
    <row r="2" spans="1:8" ht="147.6" customHeight="1">
      <c r="A2" s="64" t="s">
        <v>27</v>
      </c>
      <c r="B2" s="65"/>
      <c r="C2" s="65"/>
      <c r="D2" s="65"/>
      <c r="E2" s="65"/>
      <c r="F2" s="64"/>
      <c r="G2" s="64"/>
      <c r="H2" s="65"/>
    </row>
    <row r="3" spans="1:8" ht="12.75"/>
    <row r="4" spans="1:8" ht="15">
      <c r="A4" s="8" t="s">
        <v>11</v>
      </c>
    </row>
    <row r="5" spans="1:8" ht="13.5" thickBot="1"/>
    <row r="6" spans="1:8" ht="30.95" customHeight="1" thickBot="1">
      <c r="A6" s="9" t="s">
        <v>5</v>
      </c>
      <c r="B6" s="75" t="s">
        <v>12</v>
      </c>
      <c r="C6" s="76"/>
      <c r="D6" s="10" t="s">
        <v>13</v>
      </c>
      <c r="E6" s="10" t="s">
        <v>3</v>
      </c>
      <c r="F6" s="11" t="s">
        <v>14</v>
      </c>
      <c r="G6" s="28" t="s">
        <v>30</v>
      </c>
      <c r="H6" s="28" t="s">
        <v>23</v>
      </c>
    </row>
    <row r="7" spans="1:8" ht="76.5">
      <c r="A7" s="73" t="str">
        <f>'Experiencia Verificada en RUP'!C12</f>
        <v>BANCO DE LA REPUBLICA</v>
      </c>
      <c r="B7" s="12" t="s">
        <v>15</v>
      </c>
      <c r="C7" s="45" t="s">
        <v>48</v>
      </c>
      <c r="D7" s="80" t="s">
        <v>24</v>
      </c>
      <c r="E7" s="78" t="s">
        <v>25</v>
      </c>
      <c r="F7" s="70" t="s">
        <v>25</v>
      </c>
      <c r="G7" s="77" t="s">
        <v>50</v>
      </c>
      <c r="H7" s="81" t="s">
        <v>49</v>
      </c>
    </row>
    <row r="8" spans="1:8" ht="12.75">
      <c r="A8" s="74"/>
      <c r="B8" s="13" t="s">
        <v>16</v>
      </c>
      <c r="C8" s="20">
        <v>42633</v>
      </c>
      <c r="D8" s="79"/>
      <c r="E8" s="79"/>
      <c r="F8" s="71"/>
      <c r="G8" s="72"/>
      <c r="H8" s="82"/>
    </row>
    <row r="9" spans="1:8" ht="15.75" customHeight="1">
      <c r="A9" s="74"/>
      <c r="B9" s="14" t="s">
        <v>17</v>
      </c>
      <c r="C9" s="20"/>
      <c r="D9" s="79"/>
      <c r="E9" s="79"/>
      <c r="F9" s="71"/>
      <c r="G9" s="72"/>
      <c r="H9" s="82"/>
    </row>
    <row r="10" spans="1:8" ht="12.75">
      <c r="A10" s="74"/>
      <c r="B10" s="14" t="s">
        <v>18</v>
      </c>
      <c r="C10" s="4">
        <v>805.13</v>
      </c>
      <c r="D10" s="79"/>
      <c r="E10" s="79"/>
      <c r="F10" s="71"/>
      <c r="G10" s="72"/>
      <c r="H10" s="82"/>
    </row>
    <row r="11" spans="1:8" ht="12.75">
      <c r="A11" s="74"/>
      <c r="B11" s="21" t="s">
        <v>28</v>
      </c>
      <c r="C11" s="22" t="str">
        <f>B1</f>
        <v>ONA SYSTEMS S A S</v>
      </c>
      <c r="D11" s="79"/>
      <c r="E11" s="79"/>
      <c r="F11" s="71"/>
      <c r="G11" s="72"/>
      <c r="H11" s="82"/>
    </row>
    <row r="12" spans="1:8" ht="34.5" customHeight="1">
      <c r="A12" s="66" t="str">
        <f>'Experiencia Verificada en RUP'!C13</f>
        <v>POLICIA NACIONAL -DIRECCION ADMINISTRATIVA Y
FINANCIERA</v>
      </c>
      <c r="B12" s="23" t="s">
        <v>15</v>
      </c>
      <c r="C12" s="26" t="s">
        <v>51</v>
      </c>
      <c r="D12" s="72" t="s">
        <v>24</v>
      </c>
      <c r="E12" s="77" t="s">
        <v>25</v>
      </c>
      <c r="F12" s="68" t="s">
        <v>25</v>
      </c>
      <c r="G12" s="77" t="s">
        <v>52</v>
      </c>
      <c r="H12" s="81" t="s">
        <v>49</v>
      </c>
    </row>
    <row r="13" spans="1:8" ht="12.75">
      <c r="A13" s="67"/>
      <c r="B13" s="24" t="s">
        <v>16</v>
      </c>
      <c r="C13" s="25">
        <v>43277</v>
      </c>
      <c r="D13" s="67"/>
      <c r="E13" s="67"/>
      <c r="F13" s="69"/>
      <c r="G13" s="72"/>
      <c r="H13" s="82"/>
    </row>
    <row r="14" spans="1:8" ht="12.75">
      <c r="A14" s="67"/>
      <c r="B14" s="23" t="s">
        <v>17</v>
      </c>
      <c r="C14" s="25"/>
      <c r="D14" s="67"/>
      <c r="E14" s="67"/>
      <c r="F14" s="69"/>
      <c r="G14" s="72"/>
      <c r="H14" s="82"/>
    </row>
    <row r="15" spans="1:8" ht="12.75">
      <c r="A15" s="67"/>
      <c r="B15" s="23" t="s">
        <v>18</v>
      </c>
      <c r="C15" s="26">
        <v>1166.3399999999999</v>
      </c>
      <c r="D15" s="67"/>
      <c r="E15" s="67"/>
      <c r="F15" s="69"/>
      <c r="G15" s="72"/>
      <c r="H15" s="82"/>
    </row>
    <row r="16" spans="1:8" ht="13.5" thickBot="1">
      <c r="A16" s="67"/>
      <c r="B16" s="27" t="s">
        <v>28</v>
      </c>
      <c r="C16" s="26" t="str">
        <f>C11</f>
        <v>ONA SYSTEMS S A S</v>
      </c>
      <c r="D16" s="67"/>
      <c r="E16" s="67"/>
      <c r="F16" s="69"/>
      <c r="G16" s="72"/>
      <c r="H16" s="82"/>
    </row>
    <row r="17" spans="1:8" s="41" customFormat="1" ht="51">
      <c r="A17" s="73" t="str">
        <f>'Experiencia Verificada en RUP'!C14</f>
        <v>LA EQUIDAD SEGUROS</v>
      </c>
      <c r="B17" s="12" t="s">
        <v>15</v>
      </c>
      <c r="C17" s="45" t="s">
        <v>55</v>
      </c>
      <c r="D17" s="80" t="s">
        <v>24</v>
      </c>
      <c r="E17" s="78" t="s">
        <v>24</v>
      </c>
      <c r="F17" s="70" t="s">
        <v>24</v>
      </c>
      <c r="G17" s="77" t="s">
        <v>56</v>
      </c>
      <c r="H17" s="81"/>
    </row>
    <row r="18" spans="1:8" s="41" customFormat="1" ht="12.75">
      <c r="A18" s="74"/>
      <c r="B18" s="13" t="s">
        <v>16</v>
      </c>
      <c r="C18" s="20">
        <v>41276</v>
      </c>
      <c r="D18" s="79"/>
      <c r="E18" s="79"/>
      <c r="F18" s="71"/>
      <c r="G18" s="72"/>
      <c r="H18" s="82"/>
    </row>
    <row r="19" spans="1:8" s="41" customFormat="1" ht="15.75" customHeight="1">
      <c r="A19" s="74"/>
      <c r="B19" s="14" t="s">
        <v>17</v>
      </c>
      <c r="C19" s="20">
        <v>41641</v>
      </c>
      <c r="D19" s="79"/>
      <c r="E19" s="79"/>
      <c r="F19" s="71"/>
      <c r="G19" s="72"/>
      <c r="H19" s="82"/>
    </row>
    <row r="20" spans="1:8" s="41" customFormat="1" ht="12.75">
      <c r="A20" s="74"/>
      <c r="B20" s="14" t="s">
        <v>18</v>
      </c>
      <c r="C20" s="4">
        <v>344.4</v>
      </c>
      <c r="D20" s="79"/>
      <c r="E20" s="79"/>
      <c r="F20" s="71"/>
      <c r="G20" s="72"/>
      <c r="H20" s="82"/>
    </row>
    <row r="21" spans="1:8" s="41" customFormat="1" ht="12.75">
      <c r="A21" s="74"/>
      <c r="B21" s="21" t="s">
        <v>28</v>
      </c>
      <c r="C21" s="22" t="str">
        <f>C16</f>
        <v>ONA SYSTEMS S A S</v>
      </c>
      <c r="D21" s="79"/>
      <c r="E21" s="79"/>
      <c r="F21" s="71"/>
      <c r="G21" s="72"/>
      <c r="H21" s="82"/>
    </row>
    <row r="22" spans="1:8" s="41" customFormat="1" ht="96">
      <c r="A22" s="66" t="str">
        <f>'Experiencia Verificada en RUP'!C15</f>
        <v>COLOMBIA MOVIL S A E S P</v>
      </c>
      <c r="B22" s="23" t="s">
        <v>15</v>
      </c>
      <c r="C22" s="26" t="s">
        <v>57</v>
      </c>
      <c r="D22" s="72" t="s">
        <v>24</v>
      </c>
      <c r="E22" s="77" t="s">
        <v>24</v>
      </c>
      <c r="F22" s="68" t="s">
        <v>24</v>
      </c>
      <c r="G22" s="77" t="s">
        <v>58</v>
      </c>
      <c r="H22" s="81"/>
    </row>
    <row r="23" spans="1:8" s="41" customFormat="1" ht="12.75">
      <c r="A23" s="67"/>
      <c r="B23" s="24" t="s">
        <v>16</v>
      </c>
      <c r="C23" s="25">
        <v>41661</v>
      </c>
      <c r="D23" s="67"/>
      <c r="E23" s="67"/>
      <c r="F23" s="69"/>
      <c r="G23" s="72"/>
      <c r="H23" s="82"/>
    </row>
    <row r="24" spans="1:8" s="41" customFormat="1" ht="12.75">
      <c r="A24" s="67"/>
      <c r="B24" s="23" t="s">
        <v>17</v>
      </c>
      <c r="C24" s="25">
        <v>42631</v>
      </c>
      <c r="D24" s="67"/>
      <c r="E24" s="67"/>
      <c r="F24" s="69"/>
      <c r="G24" s="72"/>
      <c r="H24" s="82"/>
    </row>
    <row r="25" spans="1:8" s="41" customFormat="1" ht="12.75">
      <c r="A25" s="67"/>
      <c r="B25" s="23" t="s">
        <v>18</v>
      </c>
      <c r="C25" s="26">
        <v>1613.57</v>
      </c>
      <c r="D25" s="67"/>
      <c r="E25" s="67"/>
      <c r="F25" s="69"/>
      <c r="G25" s="72"/>
      <c r="H25" s="82"/>
    </row>
    <row r="26" spans="1:8" s="41" customFormat="1" ht="12.75">
      <c r="A26" s="67"/>
      <c r="B26" s="27" t="s">
        <v>28</v>
      </c>
      <c r="C26" s="26" t="str">
        <f>C21</f>
        <v>ONA SYSTEMS S A S</v>
      </c>
      <c r="D26" s="67"/>
      <c r="E26" s="67"/>
      <c r="F26" s="69"/>
      <c r="G26" s="72"/>
      <c r="H26" s="82"/>
    </row>
  </sheetData>
  <mergeCells count="27">
    <mergeCell ref="H17:H21"/>
    <mergeCell ref="A22:A26"/>
    <mergeCell ref="D22:D26"/>
    <mergeCell ref="E22:E26"/>
    <mergeCell ref="F22:F26"/>
    <mergeCell ref="G22:G26"/>
    <mergeCell ref="H22:H26"/>
    <mergeCell ref="A17:A21"/>
    <mergeCell ref="D17:D21"/>
    <mergeCell ref="E17:E21"/>
    <mergeCell ref="F17:F21"/>
    <mergeCell ref="G17:G21"/>
    <mergeCell ref="H7:H11"/>
    <mergeCell ref="H12:H16"/>
    <mergeCell ref="G7:G11"/>
    <mergeCell ref="G12:G16"/>
    <mergeCell ref="F2:H2"/>
    <mergeCell ref="A2:E2"/>
    <mergeCell ref="A12:A16"/>
    <mergeCell ref="F12:F16"/>
    <mergeCell ref="F7:F11"/>
    <mergeCell ref="D12:D16"/>
    <mergeCell ref="A7:A11"/>
    <mergeCell ref="B6:C6"/>
    <mergeCell ref="E12:E16"/>
    <mergeCell ref="E7:E11"/>
    <mergeCell ref="D7:D1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E7"/>
  <sheetViews>
    <sheetView topLeftCell="B1" zoomScale="110" zoomScaleNormal="110" workbookViewId="0">
      <selection activeCell="D6" sqref="D6:E6"/>
    </sheetView>
  </sheetViews>
  <sheetFormatPr baseColWidth="10" defaultColWidth="14.42578125" defaultRowHeight="15.75" customHeight="1"/>
  <cols>
    <col min="1" max="1" width="63.7109375" customWidth="1"/>
    <col min="2" max="2" width="8" customWidth="1"/>
    <col min="3" max="3" width="36.140625" customWidth="1"/>
    <col min="5" max="5" width="45.42578125" customWidth="1"/>
  </cols>
  <sheetData>
    <row r="1" spans="1:5" ht="15.75" customHeight="1">
      <c r="A1" s="1" t="s">
        <v>8</v>
      </c>
      <c r="B1" s="83" t="str">
        <f>'Experiencia acreditada'!B1</f>
        <v>ONA SYSTEMS S A S</v>
      </c>
      <c r="C1" s="83"/>
      <c r="D1" s="19" t="s">
        <v>34</v>
      </c>
    </row>
    <row r="2" spans="1:5" ht="38.25">
      <c r="A2" s="19" t="s">
        <v>32</v>
      </c>
      <c r="C2" s="30" t="s">
        <v>33</v>
      </c>
      <c r="D2" s="19" t="s">
        <v>24</v>
      </c>
    </row>
    <row r="4" spans="1:5" ht="12.75">
      <c r="A4" s="3" t="s">
        <v>9</v>
      </c>
      <c r="B4" s="7" t="s">
        <v>3</v>
      </c>
      <c r="C4" s="29" t="s">
        <v>10</v>
      </c>
      <c r="D4" s="84" t="s">
        <v>23</v>
      </c>
      <c r="E4" s="84"/>
    </row>
    <row r="5" spans="1:5" ht="72">
      <c r="A5" s="33" t="s">
        <v>59</v>
      </c>
      <c r="B5" s="37" t="s">
        <v>31</v>
      </c>
      <c r="C5" s="35" t="s">
        <v>60</v>
      </c>
      <c r="D5" s="85"/>
      <c r="E5" s="85"/>
    </row>
    <row r="6" spans="1:5" ht="110.25" customHeight="1">
      <c r="A6" s="36" t="s">
        <v>39</v>
      </c>
      <c r="B6" s="37" t="s">
        <v>29</v>
      </c>
      <c r="C6" s="35" t="s">
        <v>61</v>
      </c>
      <c r="D6" s="81" t="s">
        <v>38</v>
      </c>
      <c r="E6" s="86"/>
    </row>
    <row r="7" spans="1:5" ht="15.75" customHeight="1">
      <c r="A7" s="6"/>
    </row>
  </sheetData>
  <mergeCells count="4">
    <mergeCell ref="B1:C1"/>
    <mergeCell ref="D4:E4"/>
    <mergeCell ref="D5:E5"/>
    <mergeCell ref="D6:E6"/>
  </mergeCells>
  <dataValidations count="1">
    <dataValidation type="list" allowBlank="1" sqref="B5:B6">
      <formula1>"Si,No"</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E8"/>
  <sheetViews>
    <sheetView workbookViewId="0">
      <selection activeCell="A6" sqref="A6"/>
    </sheetView>
  </sheetViews>
  <sheetFormatPr baseColWidth="10" defaultColWidth="14.42578125" defaultRowHeight="15.75" customHeight="1"/>
  <cols>
    <col min="1" max="1" width="63.7109375" style="32" customWidth="1"/>
    <col min="2" max="2" width="8" style="32" customWidth="1"/>
    <col min="3" max="3" width="57" style="32" customWidth="1"/>
    <col min="4" max="16384" width="14.42578125" style="32"/>
  </cols>
  <sheetData>
    <row r="1" spans="1:5" ht="15.75" customHeight="1">
      <c r="A1" s="1" t="s">
        <v>8</v>
      </c>
      <c r="B1" s="83" t="str">
        <f>'Experiencia acreditada'!B1</f>
        <v>ONA SYSTEMS S A S</v>
      </c>
      <c r="C1" s="83"/>
      <c r="D1" s="19" t="s">
        <v>34</v>
      </c>
    </row>
    <row r="2" spans="1:5" ht="25.5">
      <c r="A2" s="42" t="s">
        <v>32</v>
      </c>
      <c r="B2" s="43"/>
      <c r="C2" s="44" t="s">
        <v>33</v>
      </c>
      <c r="D2" s="42" t="s">
        <v>24</v>
      </c>
    </row>
    <row r="4" spans="1:5" ht="12.75">
      <c r="A4" s="3" t="s">
        <v>9</v>
      </c>
      <c r="B4" s="7" t="s">
        <v>3</v>
      </c>
      <c r="C4" s="29" t="s">
        <v>10</v>
      </c>
      <c r="D4" s="84" t="s">
        <v>23</v>
      </c>
      <c r="E4" s="84"/>
    </row>
    <row r="5" spans="1:5" ht="12.75">
      <c r="A5" s="89" t="s">
        <v>35</v>
      </c>
      <c r="B5" s="90"/>
      <c r="C5" s="90"/>
      <c r="D5" s="90"/>
      <c r="E5" s="91"/>
    </row>
    <row r="6" spans="1:5" ht="144" customHeight="1">
      <c r="A6" s="36" t="s">
        <v>40</v>
      </c>
      <c r="B6" s="37" t="s">
        <v>29</v>
      </c>
      <c r="C6" s="34"/>
      <c r="D6" s="87" t="s">
        <v>41</v>
      </c>
      <c r="E6" s="88"/>
    </row>
    <row r="8" spans="1:5" ht="15.75" customHeight="1">
      <c r="A8" s="6"/>
    </row>
  </sheetData>
  <mergeCells count="4">
    <mergeCell ref="D6:E6"/>
    <mergeCell ref="B1:C1"/>
    <mergeCell ref="D4:E4"/>
    <mergeCell ref="A5:E5"/>
  </mergeCells>
  <dataValidations count="1">
    <dataValidation type="list" allowBlank="1" sqref="B6">
      <formula1>"Si,No"</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Resumen evaluacion</vt:lpstr>
      <vt:lpstr>Experiencia Verificada en RUP</vt:lpstr>
      <vt:lpstr>Experiencia acreditada</vt:lpstr>
      <vt:lpstr>Propuesta tecnica</vt:lpstr>
      <vt:lpstr>Lote 1 Otros requisitos habilit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dc:creator>
  <cp:lastModifiedBy>Mariyenis Regalado Badillo</cp:lastModifiedBy>
  <dcterms:created xsi:type="dcterms:W3CDTF">2021-11-10T00:41:10Z</dcterms:created>
  <dcterms:modified xsi:type="dcterms:W3CDTF">2021-12-13T15:52:01Z</dcterms:modified>
</cp:coreProperties>
</file>