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OCESO BIENESTAR ELEMENTOS TEATRO\"/>
    </mc:Choice>
  </mc:AlternateContent>
  <xr:revisionPtr revIDLastSave="0" documentId="13_ncr:1_{59934E7F-4865-455B-A067-B555D07E1C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mplementos arte" sheetId="2" r:id="rId1"/>
  </sheets>
  <definedNames>
    <definedName name="_xlnm._FilterDatabase" localSheetId="0" hidden="1">'Implementos arte'!$A$6:$O$16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2" l="1"/>
  <c r="N8" i="2"/>
  <c r="N9" i="2"/>
  <c r="N10" i="2"/>
  <c r="N11" i="2"/>
  <c r="N12" i="2"/>
  <c r="N13" i="2"/>
  <c r="N14" i="2"/>
  <c r="N15" i="2"/>
  <c r="N16" i="2"/>
  <c r="N7" i="2"/>
  <c r="G11" i="2"/>
  <c r="J11" i="2"/>
  <c r="M11" i="2"/>
  <c r="G12" i="2"/>
  <c r="J12" i="2"/>
  <c r="M12" i="2"/>
  <c r="M16" i="2"/>
  <c r="J16" i="2"/>
  <c r="G16" i="2"/>
  <c r="M15" i="2"/>
  <c r="J15" i="2"/>
  <c r="G15" i="2"/>
  <c r="M14" i="2"/>
  <c r="J14" i="2"/>
  <c r="G14" i="2"/>
  <c r="M13" i="2"/>
  <c r="J13" i="2"/>
  <c r="G13" i="2"/>
  <c r="M10" i="2"/>
  <c r="J10" i="2"/>
  <c r="G10" i="2"/>
  <c r="M9" i="2"/>
  <c r="J9" i="2"/>
  <c r="G9" i="2"/>
  <c r="J8" i="2"/>
  <c r="G8" i="2"/>
  <c r="M7" i="2"/>
  <c r="J7" i="2"/>
  <c r="G7" i="2"/>
  <c r="O7" i="2" l="1"/>
  <c r="O14" i="2"/>
  <c r="O11" i="2"/>
  <c r="O13" i="2"/>
  <c r="O16" i="2"/>
  <c r="O15" i="2"/>
  <c r="O12" i="2"/>
  <c r="O10" i="2"/>
  <c r="O9" i="2"/>
  <c r="O8" i="2"/>
  <c r="N17" i="2"/>
  <c r="N18" i="2" s="1"/>
  <c r="N19" i="2" s="1"/>
  <c r="J17" i="2"/>
  <c r="J18" i="2" s="1"/>
  <c r="J19" i="2" s="1"/>
  <c r="G17" i="2"/>
  <c r="G18" i="2" s="1"/>
  <c r="G19" i="2" s="1"/>
  <c r="M17" i="2"/>
  <c r="M18" i="2" s="1"/>
  <c r="M19" i="2" s="1"/>
  <c r="O17" i="2" l="1"/>
  <c r="O18" i="2" s="1"/>
  <c r="O19" i="2" s="1"/>
</calcChain>
</file>

<file path=xl/sharedStrings.xml><?xml version="1.0" encoding="utf-8"?>
<sst xmlns="http://schemas.openxmlformats.org/spreadsheetml/2006/main" count="68" uniqueCount="31">
  <si>
    <r>
      <rPr>
        <b/>
        <sz val="14"/>
        <rFont val="Arial Narrow"/>
        <family val="2"/>
      </rPr>
      <t>CENTRO PARA EL DESARROLLO DEL HÁBITAT Y LA CONSTRUCCIÓN</t>
    </r>
    <r>
      <rPr>
        <b/>
        <sz val="18"/>
        <rFont val="Arial Narrow"/>
        <family val="2"/>
      </rPr>
      <t xml:space="preserve">
</t>
    </r>
  </si>
  <si>
    <t>CUADRO COMPARATIVO DE PRECIOS</t>
  </si>
  <si>
    <t>MENOR CUANTÍA ANT-CDHC- 2021</t>
  </si>
  <si>
    <t>Ítem</t>
  </si>
  <si>
    <t>Descripción del Servicio</t>
  </si>
  <si>
    <t>Unidad Medida</t>
  </si>
  <si>
    <t>Cant</t>
  </si>
  <si>
    <t>Und</t>
  </si>
  <si>
    <t>Gravado</t>
  </si>
  <si>
    <t>SUBTOTAL</t>
  </si>
  <si>
    <t>IVA 19 %</t>
  </si>
  <si>
    <t>TOTAL</t>
  </si>
  <si>
    <t>Elaboró: Silvia Bravo Restrepo</t>
  </si>
  <si>
    <t>Medellín, 26 de noviembre de 2021</t>
  </si>
  <si>
    <t xml:space="preserve">Precotizacion 1: </t>
  </si>
  <si>
    <t>Precotizacion 2:</t>
  </si>
  <si>
    <t>Cartón paja crema 1/8</t>
  </si>
  <si>
    <t>UND</t>
  </si>
  <si>
    <t>Trementina 8 onzas</t>
  </si>
  <si>
    <t>Precotizacion 3:</t>
  </si>
  <si>
    <t>Pincel angular Nº 4</t>
  </si>
  <si>
    <t>Block de dibujo (Base 30 25*35)</t>
  </si>
  <si>
    <t>Aceite de linaza 60 ml</t>
  </si>
  <si>
    <t>Valores promedio por unidad</t>
  </si>
  <si>
    <t>Valores
Promedio Total</t>
  </si>
  <si>
    <t>Bastidor Lienzo 30 * 20 * 3</t>
  </si>
  <si>
    <t>Pincel sintético plano cerda suave Nº 8</t>
  </si>
  <si>
    <t xml:space="preserve">Pincel sintético plano cerda suave Nº 12 </t>
  </si>
  <si>
    <t>Pinturas al Óleo  caja por 12 tubos cada uno por 12 ml colores surtidos</t>
  </si>
  <si>
    <t>Paleta mezcladora colores óleo, plástico 18*23 cm tamaño mínimo, con orificio lateral</t>
  </si>
  <si>
    <t>Compra de elementos de arte y cultura para el área de Bienestar al Aprendiz del Centro para el Desarrollo del Hábitat y la Construcción.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</si>
</sst>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P_t_s_-;\-* #,##0.00\ _P_t_s_-;_-* &quot;-&quot;??\ _P_t_s_-;_-@_-"/>
    <numFmt numFmtId="168" formatCode="_-* #,##0\ _P_t_s_-;\-* #,##0\ _P_t_s_-;_-* &quot;-&quot;??\ _P_t_s_-;_-@_-"/>
    <numFmt numFmtId="169" formatCode="_-* #,##0.00\ [$€]_-;\-* #,##0.00\ [$€]_-;_-* &quot;-&quot;??\ [$€]_-;_-@_-"/>
    <numFmt numFmtId="170" formatCode="#,##0.00&quot;    &quot;;&quot;-&quot;#,##0.00&quot;    &quot;;&quot; -&quot;#&quot;    &quot;;@&quot; &quot;"/>
    <numFmt numFmtId="171" formatCode="[$-240A]0%"/>
    <numFmt numFmtId="172" formatCode="_-* #,##0.00\ _€_-;\-* #,##0.00\ _€_-;_-* &quot;-&quot;??\ _€_-;_-@_-"/>
    <numFmt numFmtId="173" formatCode="0.0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9"/>
      <name val="Arial Narrow"/>
      <family val="2"/>
    </font>
    <font>
      <b/>
      <i/>
      <sz val="8"/>
      <name val="Arial Narrow"/>
      <family val="2"/>
    </font>
    <font>
      <i/>
      <sz val="11"/>
      <name val="Arial Narrow"/>
      <family val="2"/>
    </font>
    <font>
      <i/>
      <sz val="10"/>
      <name val="Arial Narrow"/>
      <family val="2"/>
    </font>
    <font>
      <sz val="11"/>
      <color rgb="FF000000"/>
      <name val="Arial1"/>
    </font>
    <font>
      <sz val="11"/>
      <color indexed="8"/>
      <name val="Calibri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4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4">
    <xf numFmtId="0" fontId="0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170" fontId="13" fillId="0" borderId="0"/>
    <xf numFmtId="0" fontId="14" fillId="0" borderId="0"/>
    <xf numFmtId="171" fontId="13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4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7">
    <xf numFmtId="0" fontId="0" fillId="0" borderId="0" xfId="0"/>
    <xf numFmtId="0" fontId="4" fillId="0" borderId="0" xfId="1" applyFont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right" vertical="center" wrapText="1"/>
    </xf>
    <xf numFmtId="3" fontId="4" fillId="0" borderId="0" xfId="1" applyNumberFormat="1" applyFont="1" applyAlignment="1">
      <alignment vertical="center" wrapText="1"/>
    </xf>
    <xf numFmtId="0" fontId="2" fillId="0" borderId="0" xfId="3"/>
    <xf numFmtId="168" fontId="0" fillId="0" borderId="0" xfId="2" applyNumberFormat="1" applyFont="1"/>
    <xf numFmtId="0" fontId="4" fillId="0" borderId="0" xfId="1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2" fillId="0" borderId="0" xfId="3" applyAlignment="1">
      <alignment horizontal="center" vertical="center"/>
    </xf>
    <xf numFmtId="0" fontId="4" fillId="0" borderId="0" xfId="1" applyFont="1" applyAlignment="1">
      <alignment wrapText="1"/>
    </xf>
    <xf numFmtId="3" fontId="9" fillId="0" borderId="1" xfId="2" applyNumberFormat="1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3" fontId="9" fillId="2" borderId="1" xfId="1" applyNumberFormat="1" applyFont="1" applyFill="1" applyBorder="1" applyAlignment="1">
      <alignment vertical="center" wrapText="1"/>
    </xf>
    <xf numFmtId="0" fontId="9" fillId="2" borderId="1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right" vertical="center" wrapText="1"/>
    </xf>
    <xf numFmtId="0" fontId="4" fillId="0" borderId="0" xfId="3" applyFont="1" applyAlignment="1">
      <alignment horizontal="left" vertical="top" wrapText="1"/>
    </xf>
    <xf numFmtId="0" fontId="11" fillId="0" borderId="0" xfId="1" applyFont="1" applyAlignment="1"/>
    <xf numFmtId="168" fontId="9" fillId="0" borderId="1" xfId="2" applyNumberFormat="1" applyFont="1" applyFill="1" applyBorder="1" applyAlignment="1">
      <alignment horizontal="right" vertical="center" wrapText="1"/>
    </xf>
    <xf numFmtId="3" fontId="9" fillId="0" borderId="1" xfId="2" applyNumberFormat="1" applyFont="1" applyFill="1" applyBorder="1" applyAlignment="1">
      <alignment horizontal="right" vertical="center" wrapText="1"/>
    </xf>
    <xf numFmtId="0" fontId="10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wrapText="1"/>
    </xf>
    <xf numFmtId="0" fontId="12" fillId="0" borderId="0" xfId="1" applyFont="1" applyAlignment="1">
      <alignment horizontal="right" wrapText="1"/>
    </xf>
    <xf numFmtId="0" fontId="11" fillId="0" borderId="0" xfId="1" applyFont="1" applyAlignment="1">
      <alignment horizontal="left"/>
    </xf>
    <xf numFmtId="0" fontId="6" fillId="2" borderId="1" xfId="1" applyFont="1" applyFill="1" applyBorder="1" applyAlignment="1">
      <alignment horizontal="right" vertical="center" wrapText="1"/>
    </xf>
    <xf numFmtId="0" fontId="9" fillId="2" borderId="1" xfId="1" applyFont="1" applyFill="1" applyBorder="1" applyAlignment="1">
      <alignment horizontal="center" vertical="center"/>
    </xf>
    <xf numFmtId="0" fontId="4" fillId="0" borderId="0" xfId="3" applyFont="1" applyAlignment="1">
      <alignment horizontal="left" vertical="top" wrapText="1"/>
    </xf>
    <xf numFmtId="0" fontId="3" fillId="0" borderId="1" xfId="1" applyFont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8" fontId="6" fillId="2" borderId="1" xfId="2" applyNumberFormat="1" applyFont="1" applyFill="1" applyBorder="1" applyAlignment="1">
      <alignment horizontal="center" vertical="center" wrapText="1"/>
    </xf>
    <xf numFmtId="168" fontId="6" fillId="2" borderId="4" xfId="2" applyNumberFormat="1" applyFont="1" applyFill="1" applyBorder="1" applyAlignment="1">
      <alignment horizontal="center" vertical="center" wrapText="1"/>
    </xf>
    <xf numFmtId="168" fontId="6" fillId="2" borderId="5" xfId="2" applyNumberFormat="1" applyFont="1" applyFill="1" applyBorder="1" applyAlignment="1">
      <alignment horizontal="center" vertical="center" wrapText="1"/>
    </xf>
  </cellXfs>
  <cellStyles count="94">
    <cellStyle name="Euro" xfId="4" xr:uid="{00000000-0005-0000-0000-000000000000}"/>
    <cellStyle name="Excel Built-in Comma" xfId="5" xr:uid="{00000000-0005-0000-0000-000001000000}"/>
    <cellStyle name="Excel Built-in Normal" xfId="6" xr:uid="{00000000-0005-0000-0000-000002000000}"/>
    <cellStyle name="Excel Built-in Percent" xfId="7" xr:uid="{00000000-0005-0000-0000-000003000000}"/>
    <cellStyle name="Millares 10" xfId="8" xr:uid="{00000000-0005-0000-0000-000004000000}"/>
    <cellStyle name="Millares 10 2" xfId="9" xr:uid="{00000000-0005-0000-0000-000005000000}"/>
    <cellStyle name="Millares 10 3" xfId="10" xr:uid="{00000000-0005-0000-0000-000006000000}"/>
    <cellStyle name="Millares 10 4" xfId="11" xr:uid="{00000000-0005-0000-0000-000007000000}"/>
    <cellStyle name="Millares 10 5" xfId="12" xr:uid="{00000000-0005-0000-0000-000008000000}"/>
    <cellStyle name="Millares 11" xfId="13" xr:uid="{00000000-0005-0000-0000-000009000000}"/>
    <cellStyle name="Millares 12" xfId="2" xr:uid="{00000000-0005-0000-0000-00000A000000}"/>
    <cellStyle name="Millares 13" xfId="14" xr:uid="{00000000-0005-0000-0000-00000B000000}"/>
    <cellStyle name="Millares 14" xfId="15" xr:uid="{00000000-0005-0000-0000-00000C000000}"/>
    <cellStyle name="Millares 15" xfId="16" xr:uid="{00000000-0005-0000-0000-00000D000000}"/>
    <cellStyle name="Millares 2" xfId="17" xr:uid="{00000000-0005-0000-0000-00000E000000}"/>
    <cellStyle name="Millares 2 2" xfId="18" xr:uid="{00000000-0005-0000-0000-00000F000000}"/>
    <cellStyle name="Millares 2 2 2" xfId="19" xr:uid="{00000000-0005-0000-0000-000010000000}"/>
    <cellStyle name="Millares 2 2 2 2" xfId="20" xr:uid="{00000000-0005-0000-0000-000011000000}"/>
    <cellStyle name="Millares 2 2 3" xfId="21" xr:uid="{00000000-0005-0000-0000-000012000000}"/>
    <cellStyle name="Millares 2 2 4" xfId="22" xr:uid="{00000000-0005-0000-0000-000013000000}"/>
    <cellStyle name="Millares 2 2 5" xfId="23" xr:uid="{00000000-0005-0000-0000-000014000000}"/>
    <cellStyle name="Millares 2 2 6" xfId="24" xr:uid="{00000000-0005-0000-0000-000015000000}"/>
    <cellStyle name="Millares 2 3" xfId="25" xr:uid="{00000000-0005-0000-0000-000016000000}"/>
    <cellStyle name="Millares 2 4" xfId="26" xr:uid="{00000000-0005-0000-0000-000017000000}"/>
    <cellStyle name="Millares 3" xfId="27" xr:uid="{00000000-0005-0000-0000-000018000000}"/>
    <cellStyle name="Millares 3 2" xfId="28" xr:uid="{00000000-0005-0000-0000-000019000000}"/>
    <cellStyle name="Millares 4" xfId="29" xr:uid="{00000000-0005-0000-0000-00001A000000}"/>
    <cellStyle name="Millares 4 2" xfId="30" xr:uid="{00000000-0005-0000-0000-00001B000000}"/>
    <cellStyle name="Millares 4 2 2" xfId="31" xr:uid="{00000000-0005-0000-0000-00001C000000}"/>
    <cellStyle name="Millares 4 3" xfId="32" xr:uid="{00000000-0005-0000-0000-00001D000000}"/>
    <cellStyle name="Millares 5" xfId="33" xr:uid="{00000000-0005-0000-0000-00001E000000}"/>
    <cellStyle name="Millares 5 2" xfId="34" xr:uid="{00000000-0005-0000-0000-00001F000000}"/>
    <cellStyle name="Millares 5 3" xfId="35" xr:uid="{00000000-0005-0000-0000-000020000000}"/>
    <cellStyle name="Millares 6" xfId="36" xr:uid="{00000000-0005-0000-0000-000021000000}"/>
    <cellStyle name="Millares 6 2" xfId="37" xr:uid="{00000000-0005-0000-0000-000022000000}"/>
    <cellStyle name="Millares 6 3" xfId="38" xr:uid="{00000000-0005-0000-0000-000023000000}"/>
    <cellStyle name="Millares 6 4" xfId="39" xr:uid="{00000000-0005-0000-0000-000024000000}"/>
    <cellStyle name="Millares 6 5" xfId="40" xr:uid="{00000000-0005-0000-0000-000025000000}"/>
    <cellStyle name="Millares 7" xfId="41" xr:uid="{00000000-0005-0000-0000-000026000000}"/>
    <cellStyle name="Millares 7 2" xfId="42" xr:uid="{00000000-0005-0000-0000-000027000000}"/>
    <cellStyle name="Millares 7 3" xfId="43" xr:uid="{00000000-0005-0000-0000-000028000000}"/>
    <cellStyle name="Millares 7 4" xfId="44" xr:uid="{00000000-0005-0000-0000-000029000000}"/>
    <cellStyle name="Millares 7 5" xfId="45" xr:uid="{00000000-0005-0000-0000-00002A000000}"/>
    <cellStyle name="Millares 8" xfId="46" xr:uid="{00000000-0005-0000-0000-00002B000000}"/>
    <cellStyle name="Millares 8 2" xfId="47" xr:uid="{00000000-0005-0000-0000-00002C000000}"/>
    <cellStyle name="Millares 8 3" xfId="48" xr:uid="{00000000-0005-0000-0000-00002D000000}"/>
    <cellStyle name="Millares 8 4" xfId="49" xr:uid="{00000000-0005-0000-0000-00002E000000}"/>
    <cellStyle name="Millares 8 5" xfId="50" xr:uid="{00000000-0005-0000-0000-00002F000000}"/>
    <cellStyle name="Millares 9" xfId="51" xr:uid="{00000000-0005-0000-0000-000030000000}"/>
    <cellStyle name="Millares 9 2" xfId="52" xr:uid="{00000000-0005-0000-0000-000031000000}"/>
    <cellStyle name="Millares 9 3" xfId="53" xr:uid="{00000000-0005-0000-0000-000032000000}"/>
    <cellStyle name="Millares 9 4" xfId="54" xr:uid="{00000000-0005-0000-0000-000033000000}"/>
    <cellStyle name="Millares 9 5" xfId="55" xr:uid="{00000000-0005-0000-0000-000034000000}"/>
    <cellStyle name="Moneda 2" xfId="56" xr:uid="{00000000-0005-0000-0000-000035000000}"/>
    <cellStyle name="Moneda 2 2" xfId="57" xr:uid="{00000000-0005-0000-0000-000036000000}"/>
    <cellStyle name="Moneda 3" xfId="58" xr:uid="{00000000-0005-0000-0000-000037000000}"/>
    <cellStyle name="Moneda 3 2" xfId="59" xr:uid="{00000000-0005-0000-0000-000038000000}"/>
    <cellStyle name="Normal" xfId="0" builtinId="0"/>
    <cellStyle name="Normal 10" xfId="3" xr:uid="{00000000-0005-0000-0000-00003A000000}"/>
    <cellStyle name="Normal 10 2" xfId="60" xr:uid="{00000000-0005-0000-0000-00003B000000}"/>
    <cellStyle name="Normal 11" xfId="61" xr:uid="{00000000-0005-0000-0000-00003C000000}"/>
    <cellStyle name="Normal 12" xfId="62" xr:uid="{00000000-0005-0000-0000-00003D000000}"/>
    <cellStyle name="Normal 12 2" xfId="63" xr:uid="{00000000-0005-0000-0000-00003E000000}"/>
    <cellStyle name="Normal 13" xfId="64" xr:uid="{00000000-0005-0000-0000-00003F000000}"/>
    <cellStyle name="Normal 13 2" xfId="65" xr:uid="{00000000-0005-0000-0000-000040000000}"/>
    <cellStyle name="Normal 14" xfId="66" xr:uid="{00000000-0005-0000-0000-000041000000}"/>
    <cellStyle name="Normal 15" xfId="67" xr:uid="{00000000-0005-0000-0000-000042000000}"/>
    <cellStyle name="Normal 2" xfId="68" xr:uid="{00000000-0005-0000-0000-000043000000}"/>
    <cellStyle name="Normal 2 2" xfId="69" xr:uid="{00000000-0005-0000-0000-000044000000}"/>
    <cellStyle name="Normal 2 3" xfId="70" xr:uid="{00000000-0005-0000-0000-000045000000}"/>
    <cellStyle name="Normal 2 3 2" xfId="71" xr:uid="{00000000-0005-0000-0000-000046000000}"/>
    <cellStyle name="Normal 2 3 3" xfId="72" xr:uid="{00000000-0005-0000-0000-000047000000}"/>
    <cellStyle name="Normal 2 3 4" xfId="73" xr:uid="{00000000-0005-0000-0000-000048000000}"/>
    <cellStyle name="Normal 2 3 5" xfId="74" xr:uid="{00000000-0005-0000-0000-000049000000}"/>
    <cellStyle name="Normal 3" xfId="75" xr:uid="{00000000-0005-0000-0000-00004A000000}"/>
    <cellStyle name="Normal 3 2" xfId="1" xr:uid="{00000000-0005-0000-0000-00004B000000}"/>
    <cellStyle name="Normal 3 2 2" xfId="76" xr:uid="{00000000-0005-0000-0000-00004C000000}"/>
    <cellStyle name="Normal 4" xfId="77" xr:uid="{00000000-0005-0000-0000-00004D000000}"/>
    <cellStyle name="Normal 4 2" xfId="78" xr:uid="{00000000-0005-0000-0000-00004E000000}"/>
    <cellStyle name="Normal 5" xfId="79" xr:uid="{00000000-0005-0000-0000-00004F000000}"/>
    <cellStyle name="Normal 5 2" xfId="80" xr:uid="{00000000-0005-0000-0000-000050000000}"/>
    <cellStyle name="Normal 6" xfId="81" xr:uid="{00000000-0005-0000-0000-000051000000}"/>
    <cellStyle name="Normal 7" xfId="82" xr:uid="{00000000-0005-0000-0000-000052000000}"/>
    <cellStyle name="Normal 8" xfId="83" xr:uid="{00000000-0005-0000-0000-000053000000}"/>
    <cellStyle name="Normal 9" xfId="84" xr:uid="{00000000-0005-0000-0000-000054000000}"/>
    <cellStyle name="Normal 9 2" xfId="85" xr:uid="{00000000-0005-0000-0000-000055000000}"/>
    <cellStyle name="Normal 9 3" xfId="86" xr:uid="{00000000-0005-0000-0000-000056000000}"/>
    <cellStyle name="Normal 9 4" xfId="87" xr:uid="{00000000-0005-0000-0000-000057000000}"/>
    <cellStyle name="Normal 9 5" xfId="88" xr:uid="{00000000-0005-0000-0000-000058000000}"/>
    <cellStyle name="Porcentaje 2" xfId="89" xr:uid="{00000000-0005-0000-0000-000059000000}"/>
    <cellStyle name="Porcentaje 3" xfId="90" xr:uid="{00000000-0005-0000-0000-00005A000000}"/>
    <cellStyle name="Porcentaje 4" xfId="91" xr:uid="{00000000-0005-0000-0000-00005B000000}"/>
    <cellStyle name="Porcentaje 5" xfId="92" xr:uid="{00000000-0005-0000-0000-00005C000000}"/>
    <cellStyle name="Porcentual 2" xfId="93" xr:uid="{00000000-0005-0000-0000-00005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1448921</xdr:colOff>
      <xdr:row>0</xdr:row>
      <xdr:rowOff>53004</xdr:rowOff>
    </xdr:from>
    <xdr:to>
      <xdr:col>0</xdr:col>
      <xdr:colOff>2394025</xdr:colOff>
      <xdr:row>0</xdr:row>
      <xdr:rowOff>778809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B5C6540-0141-4B20-A02D-EE462C5F8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496" y="53004"/>
          <a:ext cx="2129" cy="72580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91328</xdr:colOff>
      <xdr:row>0</xdr:row>
      <xdr:rowOff>0</xdr:rowOff>
    </xdr:from>
    <xdr:to>
      <xdr:col>1</xdr:col>
      <xdr:colOff>1666315</xdr:colOff>
      <xdr:row>0</xdr:row>
      <xdr:rowOff>753035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E49ADFD6-72DC-424B-BFF6-6E4114C1C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703" y="0"/>
          <a:ext cx="1574987" cy="75303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22</xdr:row>
      <xdr:rowOff>85725</xdr:rowOff>
    </xdr:from>
    <xdr:to>
      <xdr:col>1</xdr:col>
      <xdr:colOff>929120</xdr:colOff>
      <xdr:row>22</xdr:row>
      <xdr:rowOff>228600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6866FCE-0D18-44E3-9EC0-8CDB16642B69}"/>
            </a:ext>
            <a:ext uri="{147F2762-F138-4A5C-976F-8EAC2B608ADB}">
              <a16:predDERef xmlns:a16="http://schemas.microsoft.com/office/drawing/2014/main" pre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75" y="6257925"/>
          <a:ext cx="1233920" cy="142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2083B-01EE-44DB-8CB5-D4C60D455343}">
  <sheetPr>
    <pageSetUpPr fitToPage="1"/>
  </sheetPr>
  <dimension ref="A1:O25"/>
  <sheetViews>
    <sheetView tabSelected="1" zoomScale="115" zoomScaleNormal="115" workbookViewId="0">
      <selection activeCell="R8" sqref="R8"/>
    </sheetView>
  </sheetViews>
  <sheetFormatPr baseColWidth="10" defaultColWidth="11.42578125" defaultRowHeight="12.75"/>
  <cols>
    <col min="1" max="1" width="5" style="1" customWidth="1"/>
    <col min="2" max="2" width="30.42578125" style="1" customWidth="1"/>
    <col min="3" max="3" width="9.42578125" style="8" customWidth="1"/>
    <col min="4" max="4" width="7.140625" style="8" customWidth="1"/>
    <col min="5" max="5" width="7.28515625" style="8" customWidth="1"/>
    <col min="6" max="6" width="9.5703125" style="1" bestFit="1" customWidth="1"/>
    <col min="7" max="7" width="8.7109375" style="5" bestFit="1" customWidth="1"/>
    <col min="8" max="10" width="8.7109375" style="5" customWidth="1"/>
    <col min="11" max="11" width="7.42578125" style="8" customWidth="1"/>
    <col min="12" max="12" width="10.140625" style="1" bestFit="1" customWidth="1"/>
    <col min="13" max="13" width="8.7109375" style="5" bestFit="1" customWidth="1"/>
    <col min="14" max="14" width="8.7109375" style="5" customWidth="1"/>
    <col min="15" max="15" width="11" style="5" customWidth="1"/>
    <col min="16" max="16384" width="11.42578125" style="1"/>
  </cols>
  <sheetData>
    <row r="1" spans="1:15" ht="64.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6.149999999999999" customHeight="1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ht="16.149999999999999" customHeight="1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15" s="12" customFormat="1" ht="41.25" customHeight="1">
      <c r="A4" s="31" t="s">
        <v>30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4.45" customHeight="1">
      <c r="A5" s="33" t="s">
        <v>3</v>
      </c>
      <c r="B5" s="33" t="s">
        <v>4</v>
      </c>
      <c r="C5" s="33" t="s">
        <v>5</v>
      </c>
      <c r="D5" s="33" t="s">
        <v>6</v>
      </c>
      <c r="E5" s="34" t="s">
        <v>14</v>
      </c>
      <c r="F5" s="34"/>
      <c r="G5" s="34"/>
      <c r="H5" s="34" t="s">
        <v>15</v>
      </c>
      <c r="I5" s="34"/>
      <c r="J5" s="34"/>
      <c r="K5" s="34" t="s">
        <v>19</v>
      </c>
      <c r="L5" s="34"/>
      <c r="M5" s="34"/>
      <c r="N5" s="35" t="s">
        <v>23</v>
      </c>
      <c r="O5" s="34" t="s">
        <v>24</v>
      </c>
    </row>
    <row r="6" spans="1:15" ht="42" customHeight="1">
      <c r="A6" s="33"/>
      <c r="B6" s="33"/>
      <c r="C6" s="33"/>
      <c r="D6" s="33"/>
      <c r="E6" s="34"/>
      <c r="F6" s="34"/>
      <c r="G6" s="34"/>
      <c r="H6" s="34"/>
      <c r="I6" s="34"/>
      <c r="J6" s="34"/>
      <c r="K6" s="34"/>
      <c r="L6" s="34"/>
      <c r="M6" s="34"/>
      <c r="N6" s="36"/>
      <c r="O6" s="34"/>
    </row>
    <row r="7" spans="1:15" ht="15" customHeight="1">
      <c r="A7" s="14">
        <v>1</v>
      </c>
      <c r="B7" s="9" t="s">
        <v>25</v>
      </c>
      <c r="C7" s="9" t="s">
        <v>7</v>
      </c>
      <c r="D7" s="9">
        <v>57</v>
      </c>
      <c r="E7" s="2" t="s">
        <v>8</v>
      </c>
      <c r="F7" s="20">
        <v>9700</v>
      </c>
      <c r="G7" s="21">
        <f t="shared" ref="G7:G16" si="0">F7*D7</f>
        <v>552900</v>
      </c>
      <c r="H7" s="2" t="s">
        <v>8</v>
      </c>
      <c r="I7" s="13">
        <v>5882</v>
      </c>
      <c r="J7" s="13">
        <f>I7*D7</f>
        <v>335274</v>
      </c>
      <c r="K7" s="2" t="s">
        <v>8</v>
      </c>
      <c r="L7" s="20">
        <v>6500</v>
      </c>
      <c r="M7" s="21">
        <f>L7*D7</f>
        <v>370500</v>
      </c>
      <c r="N7" s="13">
        <f>(F7+I7+L7)/3</f>
        <v>7360.666666666667</v>
      </c>
      <c r="O7" s="13">
        <f>(G7+J7+M7)/3</f>
        <v>419558</v>
      </c>
    </row>
    <row r="8" spans="1:15" ht="31.5" customHeight="1">
      <c r="A8" s="14">
        <v>2</v>
      </c>
      <c r="B8" s="9" t="s">
        <v>28</v>
      </c>
      <c r="C8" s="3" t="s">
        <v>17</v>
      </c>
      <c r="D8" s="9">
        <v>57</v>
      </c>
      <c r="E8" s="2" t="s">
        <v>8</v>
      </c>
      <c r="F8" s="20">
        <v>26000</v>
      </c>
      <c r="G8" s="21">
        <f t="shared" si="0"/>
        <v>1482000</v>
      </c>
      <c r="H8" s="2" t="s">
        <v>8</v>
      </c>
      <c r="I8" s="13">
        <v>27000</v>
      </c>
      <c r="J8" s="13">
        <f t="shared" ref="J8:J16" si="1">I8*D8</f>
        <v>1539000</v>
      </c>
      <c r="K8" s="2" t="s">
        <v>8</v>
      </c>
      <c r="L8" s="20">
        <v>28000</v>
      </c>
      <c r="M8" s="21">
        <f>L8*D8</f>
        <v>1596000</v>
      </c>
      <c r="N8" s="13">
        <f t="shared" ref="N8:N16" si="2">(F8+I8+L8)/3</f>
        <v>27000</v>
      </c>
      <c r="O8" s="13">
        <f t="shared" ref="O8:O16" si="3">(G8+J8+M8)/3</f>
        <v>1539000</v>
      </c>
    </row>
    <row r="9" spans="1:15" ht="15" customHeight="1">
      <c r="A9" s="14">
        <v>3</v>
      </c>
      <c r="B9" s="9" t="s">
        <v>16</v>
      </c>
      <c r="C9" s="3" t="s">
        <v>7</v>
      </c>
      <c r="D9" s="9">
        <v>120</v>
      </c>
      <c r="E9" s="2" t="s">
        <v>8</v>
      </c>
      <c r="F9" s="20">
        <v>420</v>
      </c>
      <c r="G9" s="21">
        <f t="shared" si="0"/>
        <v>50400</v>
      </c>
      <c r="H9" s="2" t="s">
        <v>8</v>
      </c>
      <c r="I9" s="13">
        <v>420</v>
      </c>
      <c r="J9" s="13">
        <f t="shared" si="1"/>
        <v>50400</v>
      </c>
      <c r="K9" s="2" t="s">
        <v>8</v>
      </c>
      <c r="L9" s="20">
        <v>440</v>
      </c>
      <c r="M9" s="21">
        <f>L9*D9</f>
        <v>52800</v>
      </c>
      <c r="N9" s="13">
        <f t="shared" si="2"/>
        <v>426.66666666666669</v>
      </c>
      <c r="O9" s="13">
        <f t="shared" si="3"/>
        <v>51200</v>
      </c>
    </row>
    <row r="10" spans="1:15" ht="18.75" customHeight="1">
      <c r="A10" s="14">
        <v>4</v>
      </c>
      <c r="B10" s="9" t="s">
        <v>27</v>
      </c>
      <c r="C10" s="3" t="s">
        <v>7</v>
      </c>
      <c r="D10" s="9">
        <v>57</v>
      </c>
      <c r="E10" s="2" t="s">
        <v>8</v>
      </c>
      <c r="F10" s="20">
        <v>2101</v>
      </c>
      <c r="G10" s="21">
        <f t="shared" si="0"/>
        <v>119757</v>
      </c>
      <c r="H10" s="2" t="s">
        <v>8</v>
      </c>
      <c r="I10" s="13">
        <v>1849</v>
      </c>
      <c r="J10" s="13">
        <f t="shared" si="1"/>
        <v>105393</v>
      </c>
      <c r="K10" s="2" t="s">
        <v>8</v>
      </c>
      <c r="L10" s="20">
        <v>1950</v>
      </c>
      <c r="M10" s="21">
        <f t="shared" ref="M10:M16" si="4">L10*D10</f>
        <v>111150</v>
      </c>
      <c r="N10" s="13">
        <f t="shared" si="2"/>
        <v>1966.6666666666667</v>
      </c>
      <c r="O10" s="13">
        <f t="shared" si="3"/>
        <v>112100</v>
      </c>
    </row>
    <row r="11" spans="1:15" ht="18.75" customHeight="1">
      <c r="A11" s="14">
        <v>5</v>
      </c>
      <c r="B11" s="9" t="s">
        <v>26</v>
      </c>
      <c r="C11" s="3" t="s">
        <v>7</v>
      </c>
      <c r="D11" s="9">
        <v>57</v>
      </c>
      <c r="E11" s="2" t="s">
        <v>8</v>
      </c>
      <c r="F11" s="20">
        <v>2101</v>
      </c>
      <c r="G11" s="21">
        <f t="shared" si="0"/>
        <v>119757</v>
      </c>
      <c r="H11" s="2" t="s">
        <v>8</v>
      </c>
      <c r="I11" s="13">
        <v>1849</v>
      </c>
      <c r="J11" s="13">
        <f t="shared" si="1"/>
        <v>105393</v>
      </c>
      <c r="K11" s="2" t="s">
        <v>8</v>
      </c>
      <c r="L11" s="20">
        <v>1950</v>
      </c>
      <c r="M11" s="21">
        <f t="shared" si="4"/>
        <v>111150</v>
      </c>
      <c r="N11" s="13">
        <f t="shared" si="2"/>
        <v>1966.6666666666667</v>
      </c>
      <c r="O11" s="13">
        <f t="shared" si="3"/>
        <v>112100</v>
      </c>
    </row>
    <row r="12" spans="1:15" ht="18.75" customHeight="1">
      <c r="A12" s="14">
        <v>6</v>
      </c>
      <c r="B12" s="9" t="s">
        <v>20</v>
      </c>
      <c r="C12" s="3" t="s">
        <v>7</v>
      </c>
      <c r="D12" s="9">
        <v>57</v>
      </c>
      <c r="E12" s="2" t="s">
        <v>8</v>
      </c>
      <c r="F12" s="21">
        <v>1513</v>
      </c>
      <c r="G12" s="21">
        <f t="shared" si="0"/>
        <v>86241</v>
      </c>
      <c r="H12" s="2" t="s">
        <v>8</v>
      </c>
      <c r="I12" s="13">
        <v>1513</v>
      </c>
      <c r="J12" s="13">
        <f t="shared" si="1"/>
        <v>86241</v>
      </c>
      <c r="K12" s="2" t="s">
        <v>8</v>
      </c>
      <c r="L12" s="21">
        <v>1513</v>
      </c>
      <c r="M12" s="21">
        <f t="shared" si="4"/>
        <v>86241</v>
      </c>
      <c r="N12" s="13">
        <f t="shared" si="2"/>
        <v>1513</v>
      </c>
      <c r="O12" s="13">
        <f t="shared" si="3"/>
        <v>86241</v>
      </c>
    </row>
    <row r="13" spans="1:15" ht="18.75" customHeight="1">
      <c r="A13" s="14">
        <v>7</v>
      </c>
      <c r="B13" s="9" t="s">
        <v>29</v>
      </c>
      <c r="C13" s="3" t="s">
        <v>7</v>
      </c>
      <c r="D13" s="9">
        <v>57</v>
      </c>
      <c r="E13" s="2" t="s">
        <v>8</v>
      </c>
      <c r="F13" s="20">
        <v>1681</v>
      </c>
      <c r="G13" s="21">
        <f t="shared" si="0"/>
        <v>95817</v>
      </c>
      <c r="H13" s="2" t="s">
        <v>8</v>
      </c>
      <c r="I13" s="20">
        <v>2500</v>
      </c>
      <c r="J13" s="13">
        <f t="shared" si="1"/>
        <v>142500</v>
      </c>
      <c r="K13" s="2" t="s">
        <v>8</v>
      </c>
      <c r="L13" s="20">
        <v>1500</v>
      </c>
      <c r="M13" s="21">
        <f t="shared" si="4"/>
        <v>85500</v>
      </c>
      <c r="N13" s="13">
        <f t="shared" si="2"/>
        <v>1893.6666666666667</v>
      </c>
      <c r="O13" s="13">
        <f t="shared" si="3"/>
        <v>107939</v>
      </c>
    </row>
    <row r="14" spans="1:15" ht="18.75" customHeight="1">
      <c r="A14" s="14">
        <v>8</v>
      </c>
      <c r="B14" s="9" t="s">
        <v>18</v>
      </c>
      <c r="C14" s="3" t="s">
        <v>7</v>
      </c>
      <c r="D14" s="9">
        <v>57</v>
      </c>
      <c r="E14" s="2" t="s">
        <v>8</v>
      </c>
      <c r="F14" s="20">
        <v>6250</v>
      </c>
      <c r="G14" s="21">
        <f t="shared" si="0"/>
        <v>356250</v>
      </c>
      <c r="H14" s="2" t="s">
        <v>8</v>
      </c>
      <c r="I14" s="20">
        <v>6250</v>
      </c>
      <c r="J14" s="13">
        <f t="shared" si="1"/>
        <v>356250</v>
      </c>
      <c r="K14" s="2" t="s">
        <v>8</v>
      </c>
      <c r="L14" s="20">
        <v>6250</v>
      </c>
      <c r="M14" s="21">
        <f t="shared" si="4"/>
        <v>356250</v>
      </c>
      <c r="N14" s="13">
        <f t="shared" si="2"/>
        <v>6250</v>
      </c>
      <c r="O14" s="13">
        <f t="shared" si="3"/>
        <v>356250</v>
      </c>
    </row>
    <row r="15" spans="1:15" ht="18.75" customHeight="1">
      <c r="A15" s="14">
        <v>9</v>
      </c>
      <c r="B15" s="9" t="s">
        <v>21</v>
      </c>
      <c r="C15" s="3" t="s">
        <v>7</v>
      </c>
      <c r="D15" s="9">
        <v>57</v>
      </c>
      <c r="E15" s="2" t="s">
        <v>8</v>
      </c>
      <c r="F15" s="20">
        <v>5042</v>
      </c>
      <c r="G15" s="21">
        <f t="shared" si="0"/>
        <v>287394</v>
      </c>
      <c r="H15" s="2" t="s">
        <v>8</v>
      </c>
      <c r="I15" s="13">
        <v>3950</v>
      </c>
      <c r="J15" s="13">
        <f t="shared" si="1"/>
        <v>225150</v>
      </c>
      <c r="K15" s="2" t="s">
        <v>8</v>
      </c>
      <c r="L15" s="20">
        <v>4690</v>
      </c>
      <c r="M15" s="21">
        <f t="shared" si="4"/>
        <v>267330</v>
      </c>
      <c r="N15" s="13">
        <f t="shared" si="2"/>
        <v>4560.666666666667</v>
      </c>
      <c r="O15" s="13">
        <f t="shared" si="3"/>
        <v>259958</v>
      </c>
    </row>
    <row r="16" spans="1:15" ht="18.75" customHeight="1">
      <c r="A16" s="14">
        <v>10</v>
      </c>
      <c r="B16" s="9" t="s">
        <v>22</v>
      </c>
      <c r="C16" s="3" t="s">
        <v>7</v>
      </c>
      <c r="D16" s="9">
        <v>57</v>
      </c>
      <c r="E16" s="2" t="s">
        <v>8</v>
      </c>
      <c r="F16" s="20">
        <v>7900</v>
      </c>
      <c r="G16" s="21">
        <f t="shared" si="0"/>
        <v>450300</v>
      </c>
      <c r="H16" s="2" t="s">
        <v>8</v>
      </c>
      <c r="I16" s="13">
        <v>8000</v>
      </c>
      <c r="J16" s="13">
        <f t="shared" si="1"/>
        <v>456000</v>
      </c>
      <c r="K16" s="2" t="s">
        <v>8</v>
      </c>
      <c r="L16" s="20">
        <v>8200</v>
      </c>
      <c r="M16" s="21">
        <f t="shared" si="4"/>
        <v>467400</v>
      </c>
      <c r="N16" s="13">
        <f t="shared" si="2"/>
        <v>8033.333333333333</v>
      </c>
      <c r="O16" s="13">
        <f t="shared" si="3"/>
        <v>457900</v>
      </c>
    </row>
    <row r="17" spans="1:15" ht="12.75" customHeight="1">
      <c r="A17" s="26" t="s">
        <v>9</v>
      </c>
      <c r="B17" s="26"/>
      <c r="C17" s="26"/>
      <c r="D17" s="26"/>
      <c r="E17" s="17"/>
      <c r="F17" s="27"/>
      <c r="G17" s="15">
        <f>SUM(G7:G16)</f>
        <v>3600816</v>
      </c>
      <c r="H17" s="15"/>
      <c r="I17" s="15"/>
      <c r="J17" s="15">
        <f>SUM(J7:J16)</f>
        <v>3401601</v>
      </c>
      <c r="K17" s="17"/>
      <c r="L17" s="16"/>
      <c r="M17" s="15">
        <f>SUM(M7:M16)</f>
        <v>3504321</v>
      </c>
      <c r="N17" s="15">
        <f>SUM(N7:N16)</f>
        <v>60971.333333333321</v>
      </c>
      <c r="O17" s="15">
        <f>SUM(O7:O16)</f>
        <v>3502246</v>
      </c>
    </row>
    <row r="18" spans="1:15" ht="12.75" customHeight="1">
      <c r="A18" s="26" t="s">
        <v>10</v>
      </c>
      <c r="B18" s="26"/>
      <c r="C18" s="26"/>
      <c r="D18" s="26"/>
      <c r="E18" s="17"/>
      <c r="F18" s="27"/>
      <c r="G18" s="15">
        <f>G17*19%</f>
        <v>684155.04</v>
      </c>
      <c r="H18" s="15"/>
      <c r="I18" s="15"/>
      <c r="J18" s="15">
        <f>J17*19%</f>
        <v>646304.19000000006</v>
      </c>
      <c r="K18" s="17"/>
      <c r="L18" s="16"/>
      <c r="M18" s="15">
        <f>M17*19%</f>
        <v>665820.99</v>
      </c>
      <c r="N18" s="15">
        <f>N17*19%</f>
        <v>11584.553333333331</v>
      </c>
      <c r="O18" s="15">
        <f>O17*19%</f>
        <v>665426.74</v>
      </c>
    </row>
    <row r="19" spans="1:15" ht="13.5" customHeight="1">
      <c r="A19" s="26" t="s">
        <v>11</v>
      </c>
      <c r="B19" s="26"/>
      <c r="C19" s="26"/>
      <c r="D19" s="26"/>
      <c r="E19" s="17"/>
      <c r="F19" s="27"/>
      <c r="G19" s="15">
        <f>G18+G17</f>
        <v>4284971.04</v>
      </c>
      <c r="H19" s="15"/>
      <c r="I19" s="15"/>
      <c r="J19" s="15">
        <f>J18+J17</f>
        <v>4047905.19</v>
      </c>
      <c r="K19" s="17"/>
      <c r="L19" s="16"/>
      <c r="M19" s="15">
        <f>M18+M17</f>
        <v>4170141.99</v>
      </c>
      <c r="N19" s="15">
        <f>N18+N17</f>
        <v>72555.886666666658</v>
      </c>
      <c r="O19" s="15">
        <f>O18+O17</f>
        <v>4167672.74</v>
      </c>
    </row>
    <row r="20" spans="1:15">
      <c r="A20" s="4"/>
      <c r="B20" s="4"/>
      <c r="C20" s="10"/>
      <c r="D20" s="10"/>
      <c r="E20" s="4"/>
      <c r="K20" s="4"/>
    </row>
    <row r="21" spans="1:15" s="6" customFormat="1" ht="13.15" customHeight="1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18"/>
      <c r="O21" s="18"/>
    </row>
    <row r="22" spans="1:15" s="6" customFormat="1" ht="35.450000000000003" customHeight="1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18"/>
      <c r="O22" s="18"/>
    </row>
    <row r="23" spans="1:15" s="6" customFormat="1" ht="24" customHeight="1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1:15" s="6" customFormat="1" ht="16.5">
      <c r="A24" s="23" t="s">
        <v>12</v>
      </c>
      <c r="B24" s="23"/>
      <c r="C24" s="11"/>
      <c r="D24" s="11"/>
      <c r="E24" s="24"/>
      <c r="F24" s="24"/>
      <c r="G24" s="24"/>
      <c r="H24" s="24"/>
      <c r="I24" s="24"/>
      <c r="J24" s="24"/>
      <c r="K24" s="24"/>
      <c r="L24" s="24"/>
    </row>
    <row r="25" spans="1:15" s="6" customFormat="1" ht="16.5">
      <c r="A25" s="25" t="s">
        <v>13</v>
      </c>
      <c r="B25" s="25"/>
      <c r="C25" s="19"/>
      <c r="D25" s="11"/>
      <c r="E25" s="7"/>
      <c r="F25" s="7"/>
      <c r="G25" s="7"/>
      <c r="H25" s="7"/>
      <c r="I25" s="7"/>
      <c r="J25" s="7"/>
      <c r="K25" s="7"/>
      <c r="L25" s="7"/>
    </row>
  </sheetData>
  <mergeCells count="22">
    <mergeCell ref="A1:O1"/>
    <mergeCell ref="A2:O2"/>
    <mergeCell ref="A3:O3"/>
    <mergeCell ref="A4:O4"/>
    <mergeCell ref="A5:A6"/>
    <mergeCell ref="B5:B6"/>
    <mergeCell ref="C5:C6"/>
    <mergeCell ref="D5:D6"/>
    <mergeCell ref="E5:G6"/>
    <mergeCell ref="H5:J6"/>
    <mergeCell ref="K5:M6"/>
    <mergeCell ref="N5:N6"/>
    <mergeCell ref="O5:O6"/>
    <mergeCell ref="A23:L23"/>
    <mergeCell ref="A24:B24"/>
    <mergeCell ref="E24:L24"/>
    <mergeCell ref="A25:B25"/>
    <mergeCell ref="A17:D17"/>
    <mergeCell ref="F17:F19"/>
    <mergeCell ref="A18:D18"/>
    <mergeCell ref="A19:D19"/>
    <mergeCell ref="A21:M22"/>
  </mergeCells>
  <pageMargins left="0.7" right="0.7" top="0.75" bottom="0.75" header="0.3" footer="0.3"/>
  <pageSetup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Implementos arte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Vanessa Castrillon Osorio</dc:creator>
  <cp:keywords/>
  <dc:description/>
  <cp:lastModifiedBy>Jesus Antonio Alvarez Martinez</cp:lastModifiedBy>
  <cp:revision/>
  <dcterms:created xsi:type="dcterms:W3CDTF">2016-02-19T13:35:43Z</dcterms:created>
  <dcterms:modified xsi:type="dcterms:W3CDTF">2021-12-01T16:11:39Z</dcterms:modified>
  <cp:category/>
  <cp:contentStatus/>
</cp:coreProperties>
</file>