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ack 2017-01-14\USB (030315)\UAESP\(05) Contratación 2021\(01) Nuevos Procesos\(53) Mantenimiento Ascensores (PARA PUBLICAR)\Publicar\"/>
    </mc:Choice>
  </mc:AlternateContent>
  <xr:revisionPtr revIDLastSave="0" documentId="13_ncr:1_{6F1FAD82-537B-48EE-841D-17363D0E785C}" xr6:coauthVersionLast="44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ULARIO 1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" i="5" l="1"/>
  <c r="G29" i="5" l="1"/>
  <c r="H12" i="5" l="1"/>
  <c r="H13" i="5"/>
  <c r="H14" i="5"/>
  <c r="H15" i="5"/>
  <c r="H16" i="5"/>
  <c r="H17" i="5"/>
  <c r="H18" i="5"/>
  <c r="H19" i="5"/>
  <c r="H20" i="5"/>
  <c r="H21" i="5"/>
  <c r="H22" i="5"/>
  <c r="H23" i="5"/>
  <c r="H24" i="5"/>
  <c r="H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11" i="5"/>
  <c r="F25" i="5" s="1"/>
  <c r="H7" i="5"/>
  <c r="H8" i="5" s="1"/>
  <c r="F6" i="5"/>
  <c r="H25" i="5" l="1"/>
  <c r="H26" i="5" s="1"/>
  <c r="H27" i="5" s="1"/>
  <c r="G30" i="5" s="1"/>
  <c r="F26" i="5"/>
  <c r="F27" i="5"/>
  <c r="F7" i="5"/>
  <c r="F8" i="5" s="1"/>
</calcChain>
</file>

<file path=xl/sharedStrings.xml><?xml version="1.0" encoding="utf-8"?>
<sst xmlns="http://schemas.openxmlformats.org/spreadsheetml/2006/main" count="65" uniqueCount="36">
  <si>
    <t>UNIDAD</t>
  </si>
  <si>
    <t>VALOR UNITARIO OFICIAL</t>
  </si>
  <si>
    <t>FORMULARIO 1 - FORMULARIO PROPUESTA ECONÓMICA</t>
  </si>
  <si>
    <t>MANTENIMIENTO PREVENTIVO</t>
  </si>
  <si>
    <t>ÍTEM</t>
  </si>
  <si>
    <t>CANTIDAD</t>
  </si>
  <si>
    <t>SUBTOTAL OFICIAL</t>
  </si>
  <si>
    <t>VALOR UNITARIO OFERTADO</t>
  </si>
  <si>
    <t>SUBTOTAL OFERTADO</t>
  </si>
  <si>
    <t>VALOR TOTAL OFICIAL</t>
  </si>
  <si>
    <t>VALOR IVA OFICIAL (19%)</t>
  </si>
  <si>
    <r>
      <t xml:space="preserve">NOTA: </t>
    </r>
    <r>
      <rPr>
        <sz val="14"/>
        <color theme="1"/>
        <rFont val="Calibri"/>
        <family val="2"/>
        <scheme val="minor"/>
      </rPr>
      <t>EL PROPONENTE DEBE CONTEMPLAR DENTRO DE SU OFERTA ECONÓMICA TODOS LOS ÍTEMS DESCRITOS Y PROPONER UN VALOR GLOBAL QUE LOS INCLUYA</t>
    </r>
  </si>
  <si>
    <t xml:space="preserve">No. </t>
  </si>
  <si>
    <t>ZAPATA DE GUIA DE CABINA</t>
  </si>
  <si>
    <t>FUENTE DE ALIMENTACION REGULADA</t>
  </si>
  <si>
    <t>FOTOCELDA DE CORTINA</t>
  </si>
  <si>
    <t>PULSADOR DE LLAMADO DE ASCENSOR</t>
  </si>
  <si>
    <t>LAMPARA DE 32 WATTS</t>
  </si>
  <si>
    <t>RELEVO DE 14 PINES BOBINA 110V 10A</t>
  </si>
  <si>
    <t>RELEVO DE 8 PINES BOBINA 110V A 10 A</t>
  </si>
  <si>
    <t>CONTACTOR BOBINA 110V 25A</t>
  </si>
  <si>
    <t xml:space="preserve">COLGANTES DE PUERTAS </t>
  </si>
  <si>
    <t>PULSADOR INDICADOR DE PISO</t>
  </si>
  <si>
    <t>LUZ INDICADOR DE EMERGENCIA</t>
  </si>
  <si>
    <t>LUBLICANTES DE ACEITE</t>
  </si>
  <si>
    <t>KIT ALARMA CITOFONO                                                                  ( INTERCOMUNICADOR CARGADOR CIRENA )</t>
  </si>
  <si>
    <t>MICROSWITCH FIN DE CARRERA</t>
  </si>
  <si>
    <t>BOLSA DE REPUESTOS - VALOR DE REPUESTO</t>
  </si>
  <si>
    <t>Según necesidad</t>
  </si>
  <si>
    <t>VALOR OFERTADO (19%)</t>
  </si>
  <si>
    <t>VALOR TOTAL OFERTADO</t>
  </si>
  <si>
    <t>VALOR IVA OFERTADO (19%)</t>
  </si>
  <si>
    <t>FIRMA DEL REPRESENTANTE LEGAL DEL PROPONENTE</t>
  </si>
  <si>
    <t>___________________________________________________</t>
  </si>
  <si>
    <t>NOMBRE DEL PROPONENTE</t>
  </si>
  <si>
    <t>UAESP-MC-17-2021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</si>
</sst>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6">
    <xf numFmtId="0" fontId="0" fillId="0" borderId="0" xfId="0"/>
    <xf numFmtId="0" fontId="4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/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2" fontId="0" fillId="0" borderId="1" xfId="1" applyFont="1" applyBorder="1" applyAlignment="1">
      <alignment horizontal="center" vertical="center"/>
    </xf>
    <xf numFmtId="42" fontId="4" fillId="4" borderId="1" xfId="1" applyFont="1" applyFill="1" applyBorder="1" applyAlignment="1">
      <alignment horizontal="center" vertical="center"/>
    </xf>
    <xf numFmtId="42" fontId="4" fillId="3" borderId="1" xfId="1" applyFont="1" applyFill="1" applyBorder="1" applyAlignment="1">
      <alignment horizontal="center" vertical="center" wrapText="1"/>
    </xf>
    <xf numFmtId="42" fontId="4" fillId="3" borderId="1" xfId="1" applyFont="1" applyFill="1" applyBorder="1" applyAlignment="1">
      <alignment horizontal="center" vertical="center"/>
    </xf>
    <xf numFmtId="42" fontId="4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2" fontId="4" fillId="3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2" fontId="4" fillId="4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2" fontId="4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BFAC5-39B7-4541-80D2-CF91CD6FD8E2}">
  <dimension ref="A1:H34"/>
  <sheetViews>
    <sheetView showGridLines="0" tabSelected="1" view="pageBreakPreview" topLeftCell="A25" zoomScale="110" zoomScaleNormal="100" zoomScaleSheetLayoutView="110" workbookViewId="0">
      <selection activeCell="A34" sqref="A34:H34"/>
    </sheetView>
  </sheetViews>
  <sheetFormatPr baseColWidth="10" defaultRowHeight="15" x14ac:dyDescent="0.25"/>
  <cols>
    <col min="1" max="1" width="5.28515625" customWidth="1"/>
    <col min="2" max="2" width="28.7109375" bestFit="1" customWidth="1"/>
    <col min="3" max="3" width="9.85546875" customWidth="1"/>
    <col min="4" max="4" width="9.7109375" customWidth="1"/>
    <col min="5" max="8" width="20.85546875" customWidth="1"/>
  </cols>
  <sheetData>
    <row r="1" spans="1:8" ht="35.1" customHeight="1" x14ac:dyDescent="0.25">
      <c r="A1" s="24" t="s">
        <v>2</v>
      </c>
      <c r="B1" s="24"/>
      <c r="C1" s="24"/>
      <c r="D1" s="24"/>
      <c r="E1" s="24"/>
      <c r="F1" s="24"/>
      <c r="G1" s="24"/>
      <c r="H1" s="24"/>
    </row>
    <row r="2" spans="1:8" ht="35.1" customHeight="1" x14ac:dyDescent="0.25">
      <c r="A2" s="24" t="s">
        <v>35</v>
      </c>
      <c r="B2" s="24"/>
      <c r="C2" s="24"/>
      <c r="D2" s="24"/>
      <c r="E2" s="24"/>
      <c r="F2" s="24"/>
      <c r="G2" s="24"/>
      <c r="H2" s="24"/>
    </row>
    <row r="3" spans="1:8" ht="35.1" customHeight="1" x14ac:dyDescent="0.25">
      <c r="A3" s="25" t="s">
        <v>11</v>
      </c>
      <c r="B3" s="25"/>
      <c r="C3" s="25"/>
      <c r="D3" s="25"/>
      <c r="E3" s="25"/>
      <c r="F3" s="25"/>
      <c r="G3" s="25"/>
      <c r="H3" s="25"/>
    </row>
    <row r="4" spans="1:8" ht="30" customHeight="1" x14ac:dyDescent="0.25">
      <c r="A4" s="23" t="s">
        <v>3</v>
      </c>
      <c r="B4" s="23"/>
      <c r="C4" s="23"/>
      <c r="D4" s="23"/>
      <c r="E4" s="23"/>
      <c r="F4" s="23"/>
      <c r="G4" s="23"/>
      <c r="H4" s="23"/>
    </row>
    <row r="5" spans="1:8" ht="30" customHeight="1" x14ac:dyDescent="0.25">
      <c r="A5" s="5" t="s">
        <v>12</v>
      </c>
      <c r="B5" s="5" t="s">
        <v>4</v>
      </c>
      <c r="C5" s="5" t="s">
        <v>0</v>
      </c>
      <c r="D5" s="5" t="s">
        <v>5</v>
      </c>
      <c r="E5" s="6" t="s">
        <v>1</v>
      </c>
      <c r="F5" s="6" t="s">
        <v>6</v>
      </c>
      <c r="G5" s="7" t="s">
        <v>7</v>
      </c>
      <c r="H5" s="7" t="s">
        <v>8</v>
      </c>
    </row>
    <row r="6" spans="1:8" ht="29.1" customHeight="1" x14ac:dyDescent="0.25">
      <c r="A6" s="2">
        <v>1</v>
      </c>
      <c r="B6" s="2" t="s">
        <v>3</v>
      </c>
      <c r="C6" s="2">
        <v>1</v>
      </c>
      <c r="D6" s="2">
        <v>10</v>
      </c>
      <c r="E6" s="8">
        <v>264706</v>
      </c>
      <c r="F6" s="8">
        <f>ROUND(E6*10,0)</f>
        <v>2647060</v>
      </c>
      <c r="G6" s="8"/>
      <c r="H6" s="8">
        <f>G6*D6</f>
        <v>0</v>
      </c>
    </row>
    <row r="7" spans="1:8" ht="30" customHeight="1" x14ac:dyDescent="0.25">
      <c r="A7" s="4"/>
      <c r="B7" s="4"/>
      <c r="C7" s="4"/>
      <c r="D7" s="4"/>
      <c r="E7" s="6" t="s">
        <v>10</v>
      </c>
      <c r="F7" s="9">
        <f>ROUND(F6*19%,0)</f>
        <v>502941</v>
      </c>
      <c r="G7" s="10" t="s">
        <v>31</v>
      </c>
      <c r="H7" s="11">
        <f>ROUND(H6*19%,0)</f>
        <v>0</v>
      </c>
    </row>
    <row r="8" spans="1:8" ht="30" customHeight="1" x14ac:dyDescent="0.25">
      <c r="A8" s="4"/>
      <c r="B8" s="4"/>
      <c r="C8" s="4"/>
      <c r="D8" s="4"/>
      <c r="E8" s="6" t="s">
        <v>9</v>
      </c>
      <c r="F8" s="12">
        <f>ROUND(SUM(F6:F7),0)</f>
        <v>3150001</v>
      </c>
      <c r="G8" s="10" t="s">
        <v>30</v>
      </c>
      <c r="H8" s="11">
        <f>ROUND(SUM(H6:H7),0)</f>
        <v>0</v>
      </c>
    </row>
    <row r="9" spans="1:8" ht="30" customHeight="1" x14ac:dyDescent="0.25">
      <c r="A9" s="23" t="s">
        <v>27</v>
      </c>
      <c r="B9" s="23"/>
      <c r="C9" s="23"/>
      <c r="D9" s="23"/>
      <c r="E9" s="23"/>
      <c r="F9" s="23"/>
      <c r="G9" s="23"/>
      <c r="H9" s="23"/>
    </row>
    <row r="10" spans="1:8" ht="30" x14ac:dyDescent="0.25">
      <c r="A10" s="5" t="s">
        <v>12</v>
      </c>
      <c r="B10" s="5" t="s">
        <v>4</v>
      </c>
      <c r="C10" s="5" t="s">
        <v>0</v>
      </c>
      <c r="D10" s="5" t="s">
        <v>5</v>
      </c>
      <c r="E10" s="6" t="s">
        <v>1</v>
      </c>
      <c r="F10" s="6" t="s">
        <v>6</v>
      </c>
      <c r="G10" s="7" t="s">
        <v>7</v>
      </c>
      <c r="H10" s="7" t="s">
        <v>8</v>
      </c>
    </row>
    <row r="11" spans="1:8" ht="45" x14ac:dyDescent="0.25">
      <c r="A11" s="2">
        <v>1</v>
      </c>
      <c r="B11" s="13" t="s">
        <v>13</v>
      </c>
      <c r="C11" s="2">
        <v>1</v>
      </c>
      <c r="D11" s="3" t="s">
        <v>28</v>
      </c>
      <c r="E11" s="8">
        <v>149159.66386554623</v>
      </c>
      <c r="F11" s="8">
        <f>E11*C11</f>
        <v>149159.66386554623</v>
      </c>
      <c r="G11" s="8"/>
      <c r="H11" s="8">
        <f>G11*C11</f>
        <v>0</v>
      </c>
    </row>
    <row r="12" spans="1:8" ht="45" x14ac:dyDescent="0.25">
      <c r="A12" s="2">
        <v>2</v>
      </c>
      <c r="B12" s="13" t="s">
        <v>14</v>
      </c>
      <c r="C12" s="2">
        <v>1</v>
      </c>
      <c r="D12" s="3" t="s">
        <v>28</v>
      </c>
      <c r="E12" s="8">
        <v>380647.0588235294</v>
      </c>
      <c r="F12" s="8">
        <f t="shared" ref="F12:F24" si="0">E12*C12</f>
        <v>380647.0588235294</v>
      </c>
      <c r="G12" s="8"/>
      <c r="H12" s="8">
        <f t="shared" ref="H12:H24" si="1">G12*C12</f>
        <v>0</v>
      </c>
    </row>
    <row r="13" spans="1:8" ht="45" x14ac:dyDescent="0.25">
      <c r="A13" s="2">
        <v>3</v>
      </c>
      <c r="B13" s="13" t="s">
        <v>15</v>
      </c>
      <c r="C13" s="2">
        <v>1</v>
      </c>
      <c r="D13" s="3" t="s">
        <v>28</v>
      </c>
      <c r="E13" s="8">
        <v>1034243.6974789916</v>
      </c>
      <c r="F13" s="8">
        <f t="shared" si="0"/>
        <v>1034243.6974789916</v>
      </c>
      <c r="G13" s="8"/>
      <c r="H13" s="8">
        <f t="shared" si="1"/>
        <v>0</v>
      </c>
    </row>
    <row r="14" spans="1:8" ht="45" x14ac:dyDescent="0.25">
      <c r="A14" s="2">
        <v>4</v>
      </c>
      <c r="B14" s="13" t="s">
        <v>16</v>
      </c>
      <c r="C14" s="2">
        <v>1</v>
      </c>
      <c r="D14" s="3" t="s">
        <v>28</v>
      </c>
      <c r="E14" s="8">
        <v>67815.126050420164</v>
      </c>
      <c r="F14" s="8">
        <f t="shared" si="0"/>
        <v>67815.126050420164</v>
      </c>
      <c r="G14" s="8"/>
      <c r="H14" s="8">
        <f t="shared" si="1"/>
        <v>0</v>
      </c>
    </row>
    <row r="15" spans="1:8" ht="45" x14ac:dyDescent="0.25">
      <c r="A15" s="2">
        <v>5</v>
      </c>
      <c r="B15" s="13" t="s">
        <v>17</v>
      </c>
      <c r="C15" s="2">
        <v>1</v>
      </c>
      <c r="D15" s="3" t="s">
        <v>28</v>
      </c>
      <c r="E15" s="8">
        <v>52100.840336134454</v>
      </c>
      <c r="F15" s="8">
        <f t="shared" si="0"/>
        <v>52100.840336134454</v>
      </c>
      <c r="G15" s="8"/>
      <c r="H15" s="8">
        <f t="shared" si="1"/>
        <v>0</v>
      </c>
    </row>
    <row r="16" spans="1:8" ht="45" x14ac:dyDescent="0.25">
      <c r="A16" s="2">
        <v>6</v>
      </c>
      <c r="B16" s="13" t="s">
        <v>18</v>
      </c>
      <c r="C16" s="2">
        <v>1</v>
      </c>
      <c r="D16" s="3" t="s">
        <v>28</v>
      </c>
      <c r="E16" s="8">
        <v>113865.54621848739</v>
      </c>
      <c r="F16" s="8">
        <f t="shared" si="0"/>
        <v>113865.54621848739</v>
      </c>
      <c r="G16" s="8"/>
      <c r="H16" s="8">
        <f t="shared" si="1"/>
        <v>0</v>
      </c>
    </row>
    <row r="17" spans="1:8" ht="45" x14ac:dyDescent="0.25">
      <c r="A17" s="2">
        <v>7</v>
      </c>
      <c r="B17" s="13" t="s">
        <v>19</v>
      </c>
      <c r="C17" s="2">
        <v>1</v>
      </c>
      <c r="D17" s="3" t="s">
        <v>28</v>
      </c>
      <c r="E17" s="8">
        <v>115126.05042016806</v>
      </c>
      <c r="F17" s="8">
        <f t="shared" si="0"/>
        <v>115126.05042016806</v>
      </c>
      <c r="G17" s="8"/>
      <c r="H17" s="8">
        <f t="shared" si="1"/>
        <v>0</v>
      </c>
    </row>
    <row r="18" spans="1:8" ht="45" x14ac:dyDescent="0.25">
      <c r="A18" s="2">
        <v>8</v>
      </c>
      <c r="B18" s="13" t="s">
        <v>20</v>
      </c>
      <c r="C18" s="2">
        <v>1</v>
      </c>
      <c r="D18" s="3" t="s">
        <v>28</v>
      </c>
      <c r="E18" s="8">
        <v>445798.31932773115</v>
      </c>
      <c r="F18" s="8">
        <f t="shared" si="0"/>
        <v>445798.31932773115</v>
      </c>
      <c r="G18" s="8"/>
      <c r="H18" s="8">
        <f t="shared" si="1"/>
        <v>0</v>
      </c>
    </row>
    <row r="19" spans="1:8" ht="45" x14ac:dyDescent="0.25">
      <c r="A19" s="2">
        <v>9</v>
      </c>
      <c r="B19" s="13" t="s">
        <v>21</v>
      </c>
      <c r="C19" s="2">
        <v>1</v>
      </c>
      <c r="D19" s="3" t="s">
        <v>28</v>
      </c>
      <c r="E19" s="8">
        <v>215378.15126050421</v>
      </c>
      <c r="F19" s="8">
        <f t="shared" si="0"/>
        <v>215378.15126050421</v>
      </c>
      <c r="G19" s="8"/>
      <c r="H19" s="8">
        <f t="shared" si="1"/>
        <v>0</v>
      </c>
    </row>
    <row r="20" spans="1:8" ht="45" x14ac:dyDescent="0.25">
      <c r="A20" s="2">
        <v>10</v>
      </c>
      <c r="B20" s="13" t="s">
        <v>22</v>
      </c>
      <c r="C20" s="2">
        <v>1</v>
      </c>
      <c r="D20" s="3" t="s">
        <v>28</v>
      </c>
      <c r="E20" s="8">
        <v>290394.95798319328</v>
      </c>
      <c r="F20" s="8">
        <f t="shared" si="0"/>
        <v>290394.95798319328</v>
      </c>
      <c r="G20" s="8"/>
      <c r="H20" s="8">
        <f t="shared" si="1"/>
        <v>0</v>
      </c>
    </row>
    <row r="21" spans="1:8" ht="45" x14ac:dyDescent="0.25">
      <c r="A21" s="2">
        <v>11</v>
      </c>
      <c r="B21" s="13" t="s">
        <v>23</v>
      </c>
      <c r="C21" s="2">
        <v>1</v>
      </c>
      <c r="D21" s="3" t="s">
        <v>28</v>
      </c>
      <c r="E21" s="8">
        <v>164495.79831932776</v>
      </c>
      <c r="F21" s="8">
        <f t="shared" si="0"/>
        <v>164495.79831932776</v>
      </c>
      <c r="G21" s="8"/>
      <c r="H21" s="8">
        <f t="shared" si="1"/>
        <v>0</v>
      </c>
    </row>
    <row r="22" spans="1:8" ht="45" x14ac:dyDescent="0.25">
      <c r="A22" s="2">
        <v>12</v>
      </c>
      <c r="B22" s="13" t="s">
        <v>24</v>
      </c>
      <c r="C22" s="2">
        <v>1</v>
      </c>
      <c r="D22" s="3" t="s">
        <v>28</v>
      </c>
      <c r="E22" s="8">
        <v>192226.89075630251</v>
      </c>
      <c r="F22" s="8">
        <f t="shared" si="0"/>
        <v>192226.89075630251</v>
      </c>
      <c r="G22" s="8"/>
      <c r="H22" s="8">
        <f t="shared" si="1"/>
        <v>0</v>
      </c>
    </row>
    <row r="23" spans="1:8" ht="45" x14ac:dyDescent="0.25">
      <c r="A23" s="2">
        <v>13</v>
      </c>
      <c r="B23" s="13" t="s">
        <v>25</v>
      </c>
      <c r="C23" s="2">
        <v>1</v>
      </c>
      <c r="D23" s="3" t="s">
        <v>28</v>
      </c>
      <c r="E23" s="8">
        <v>982205.8823529412</v>
      </c>
      <c r="F23" s="8">
        <f t="shared" si="0"/>
        <v>982205.8823529412</v>
      </c>
      <c r="G23" s="8"/>
      <c r="H23" s="8">
        <f t="shared" si="1"/>
        <v>0</v>
      </c>
    </row>
    <row r="24" spans="1:8" ht="45" x14ac:dyDescent="0.25">
      <c r="A24" s="2">
        <v>14</v>
      </c>
      <c r="B24" s="13" t="s">
        <v>26</v>
      </c>
      <c r="C24" s="2">
        <v>1</v>
      </c>
      <c r="D24" s="3" t="s">
        <v>28</v>
      </c>
      <c r="E24" s="8">
        <v>139495.79831932776</v>
      </c>
      <c r="F24" s="8">
        <f t="shared" si="0"/>
        <v>139495.79831932776</v>
      </c>
      <c r="G24" s="8"/>
      <c r="H24" s="8">
        <f t="shared" si="1"/>
        <v>0</v>
      </c>
    </row>
    <row r="25" spans="1:8" ht="30" customHeight="1" x14ac:dyDescent="0.25">
      <c r="A25" s="4"/>
      <c r="B25" s="4"/>
      <c r="C25" s="4"/>
      <c r="D25" s="4"/>
      <c r="E25" s="6" t="s">
        <v>6</v>
      </c>
      <c r="F25" s="12">
        <f>SUM(F11:F24)</f>
        <v>4342953.781512605</v>
      </c>
      <c r="G25" s="7" t="s">
        <v>8</v>
      </c>
      <c r="H25" s="14">
        <f>SUM(H11:H24)</f>
        <v>0</v>
      </c>
    </row>
    <row r="26" spans="1:8" ht="30" customHeight="1" x14ac:dyDescent="0.25">
      <c r="A26" s="4"/>
      <c r="B26" s="4"/>
      <c r="C26" s="4"/>
      <c r="D26" s="4"/>
      <c r="E26" s="6" t="s">
        <v>10</v>
      </c>
      <c r="F26" s="12">
        <f>ROUND(F25*19%,0)</f>
        <v>825161</v>
      </c>
      <c r="G26" s="7" t="s">
        <v>29</v>
      </c>
      <c r="H26" s="11">
        <f>ROUND(H25*19%,0)</f>
        <v>0</v>
      </c>
    </row>
    <row r="27" spans="1:8" ht="30" customHeight="1" x14ac:dyDescent="0.25">
      <c r="A27" s="4"/>
      <c r="B27" s="4"/>
      <c r="C27" s="4"/>
      <c r="D27" s="4"/>
      <c r="E27" s="6" t="s">
        <v>9</v>
      </c>
      <c r="F27" s="12">
        <f>ROUND(SUM(F25:F26),0)</f>
        <v>5168115</v>
      </c>
      <c r="G27" s="7" t="s">
        <v>30</v>
      </c>
      <c r="H27" s="11">
        <f>ROUND(SUM(H25:H26),0)</f>
        <v>0</v>
      </c>
    </row>
    <row r="28" spans="1:8" x14ac:dyDescent="0.25">
      <c r="G28" s="1"/>
    </row>
    <row r="29" spans="1:8" ht="30" customHeight="1" x14ac:dyDescent="0.25">
      <c r="E29" s="18" t="s">
        <v>9</v>
      </c>
      <c r="F29" s="18"/>
      <c r="G29" s="19">
        <f>SUM(F8,F27)</f>
        <v>8318116</v>
      </c>
      <c r="H29" s="19"/>
    </row>
    <row r="30" spans="1:8" ht="30" customHeight="1" x14ac:dyDescent="0.25">
      <c r="E30" s="20" t="s">
        <v>30</v>
      </c>
      <c r="F30" s="20"/>
      <c r="G30" s="21">
        <f>H27+H8</f>
        <v>0</v>
      </c>
      <c r="H30" s="20"/>
    </row>
    <row r="32" spans="1:8" ht="60" customHeight="1" x14ac:dyDescent="0.25">
      <c r="A32" s="22" t="s">
        <v>33</v>
      </c>
      <c r="B32" s="22"/>
      <c r="C32" s="22"/>
      <c r="D32" s="22"/>
      <c r="E32" s="22"/>
      <c r="F32" s="22"/>
      <c r="G32" s="22"/>
      <c r="H32" s="22"/>
    </row>
    <row r="33" spans="1:8" ht="30" customHeight="1" x14ac:dyDescent="0.25">
      <c r="A33" s="15" t="s">
        <v>32</v>
      </c>
      <c r="B33" s="16"/>
      <c r="C33" s="16"/>
      <c r="D33" s="16"/>
      <c r="E33" s="16"/>
      <c r="F33" s="16"/>
      <c r="G33" s="16"/>
      <c r="H33" s="17"/>
    </row>
    <row r="34" spans="1:8" ht="30" customHeight="1" x14ac:dyDescent="0.25">
      <c r="A34" s="15" t="s">
        <v>34</v>
      </c>
      <c r="B34" s="16"/>
      <c r="C34" s="16"/>
      <c r="D34" s="16"/>
      <c r="E34" s="16"/>
      <c r="F34" s="16"/>
      <c r="G34" s="16"/>
      <c r="H34" s="17"/>
    </row>
  </sheetData>
  <mergeCells count="12">
    <mergeCell ref="A4:H4"/>
    <mergeCell ref="A1:H1"/>
    <mergeCell ref="A2:H2"/>
    <mergeCell ref="A3:H3"/>
    <mergeCell ref="A9:H9"/>
    <mergeCell ref="A34:H34"/>
    <mergeCell ref="A33:H33"/>
    <mergeCell ref="E29:F29"/>
    <mergeCell ref="G29:H29"/>
    <mergeCell ref="E30:F30"/>
    <mergeCell ref="G30:H30"/>
    <mergeCell ref="A32:H32"/>
  </mergeCells>
  <pageMargins left="0.7" right="0.7" top="0.75" bottom="0.75" header="0.3" footer="0.3"/>
  <pageSetup scale="50" orientation="landscape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Morales Sandoval</dc:creator>
  <cp:lastModifiedBy>FAMILIA REINA</cp:lastModifiedBy>
  <dcterms:created xsi:type="dcterms:W3CDTF">2020-05-19T20:17:57Z</dcterms:created>
  <dcterms:modified xsi:type="dcterms:W3CDTF">2021-12-15T17:38:37Z</dcterms:modified>
</cp:coreProperties>
</file>