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746f5b1b1641d6e/Documentos ASOJURIDICA/ISER PAMPLONA/ISER 2021/MINIMA CUANTÍA/CMC 0043-21 ANCHETAS/"/>
    </mc:Choice>
  </mc:AlternateContent>
  <xr:revisionPtr revIDLastSave="0" documentId="8_{DDF99D1B-5E44-4FAF-A04A-5AC1F269DE9D}" xr6:coauthVersionLast="47" xr6:coauthVersionMax="47" xr10:uidLastSave="{00000000-0000-0000-0000-000000000000}"/>
  <bookViews>
    <workbookView xWindow="-108" yWindow="-108" windowWidth="23256" windowHeight="12576" xr2:uid="{77CE7E2E-17A7-4110-85D2-1F994C628DD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6" i="1" l="1"/>
  <c r="H7" i="1"/>
  <c r="I7" i="1" s="1"/>
  <c r="J7" i="1" s="1"/>
  <c r="H8" i="1"/>
  <c r="I8" i="1" s="1"/>
  <c r="J8" i="1" s="1"/>
  <c r="H9" i="1"/>
  <c r="I9" i="1" s="1"/>
  <c r="J9" i="1" s="1"/>
  <c r="H10" i="1"/>
  <c r="I10" i="1" s="1"/>
  <c r="J10" i="1" s="1"/>
  <c r="H11" i="1"/>
  <c r="I11" i="1" s="1"/>
  <c r="J11" i="1" s="1"/>
  <c r="H12" i="1"/>
  <c r="I12" i="1" s="1"/>
  <c r="J12" i="1" s="1"/>
  <c r="H13" i="1"/>
  <c r="I13" i="1" s="1"/>
  <c r="J13" i="1" s="1"/>
  <c r="H14" i="1"/>
  <c r="I14" i="1" s="1"/>
  <c r="J14" i="1" s="1"/>
  <c r="H15" i="1"/>
  <c r="I15" i="1" s="1"/>
  <c r="J15" i="1" s="1"/>
  <c r="H16" i="1"/>
  <c r="I16" i="1" s="1"/>
  <c r="J16" i="1" s="1"/>
  <c r="H17" i="1"/>
  <c r="I17" i="1" s="1"/>
  <c r="J17" i="1" s="1"/>
  <c r="H18" i="1"/>
  <c r="I18" i="1" s="1"/>
  <c r="J18" i="1" s="1"/>
  <c r="H6" i="1"/>
  <c r="I6" i="1" s="1"/>
  <c r="J6" i="1" s="1"/>
  <c r="K7" i="1"/>
  <c r="K8" i="1"/>
  <c r="K9" i="1"/>
  <c r="K10" i="1"/>
  <c r="K11" i="1"/>
  <c r="K12" i="1"/>
  <c r="K13" i="1"/>
  <c r="K14" i="1"/>
  <c r="K15" i="1"/>
  <c r="K16" i="1"/>
  <c r="K17" i="1"/>
  <c r="K18" i="1"/>
  <c r="K19" i="1" l="1"/>
  <c r="J19" i="1"/>
  <c r="Q18" i="1" l="1"/>
</calcChain>
</file>

<file path=xl/sharedStrings.xml><?xml version="1.0" encoding="utf-8"?>
<sst xmlns="http://schemas.openxmlformats.org/spreadsheetml/2006/main" count="37" uniqueCount="36">
  <si>
    <r>
      <rPr>
        <b/>
        <sz val="11"/>
        <color rgb="FF000000"/>
        <rFont val="Arial"/>
        <family val="2"/>
      </rPr>
      <t xml:space="preserve">OBJETO: </t>
    </r>
    <r>
      <rPr>
        <sz val="11"/>
        <color rgb="FF000000"/>
        <rFont val="Arial"/>
        <family val="2"/>
      </rPr>
      <t xml:space="preserve">  ADQUISICIÓN DE PRODUCTOS ALIMENTICIOS PARA LA ACTIVIDAD INSTITUCIONAL A REALIZARSE   CON MOTIVO DE LA TEMPORADA NAVIDEÑA, COMO PARTE DEL PLAN ANUAL DE BIENESTAR SOCIAL (RESOLUCIÓN 060 DEL 28 DE ENERO DE 2021).</t>
    </r>
  </si>
  <si>
    <t>ÍTEM</t>
  </si>
  <si>
    <t>DETALLE</t>
  </si>
  <si>
    <t>CANTIDAD</t>
  </si>
  <si>
    <t>VALOR UNITARIO PROMEDIO</t>
  </si>
  <si>
    <t xml:space="preserve">SUBTOTAL </t>
  </si>
  <si>
    <t>0001</t>
  </si>
  <si>
    <t>Caja de galleta navideña x 200 gr.</t>
  </si>
  <si>
    <t>0002</t>
  </si>
  <si>
    <t>0003</t>
  </si>
  <si>
    <t>Natilla (harina) en caja x 300 gr</t>
  </si>
  <si>
    <t>0004</t>
  </si>
  <si>
    <t>Buñuelos (harina) en caja x 300 gr</t>
  </si>
  <si>
    <t>0005</t>
  </si>
  <si>
    <t>Mermelada x200 gr</t>
  </si>
  <si>
    <t>0006</t>
  </si>
  <si>
    <t>0007</t>
  </si>
  <si>
    <t>Masmelos x 145gr</t>
  </si>
  <si>
    <t>0008</t>
  </si>
  <si>
    <t>Maní 200 gr</t>
  </si>
  <si>
    <t>0009</t>
  </si>
  <si>
    <t>Galletas saltin 3 tacos</t>
  </si>
  <si>
    <t>0010</t>
  </si>
  <si>
    <t>0011</t>
  </si>
  <si>
    <t>gelatinas en sobre para preparar x 40 gr</t>
  </si>
  <si>
    <t>0012</t>
  </si>
  <si>
    <t>0013</t>
  </si>
  <si>
    <t>Caja plástica de 35 cm de alto</t>
  </si>
  <si>
    <t>TOTAL</t>
  </si>
  <si>
    <t>Arequipe por 220 gr</t>
  </si>
  <si>
    <t>VALOR UNITARIO SERVICIOS Y SERVICIOS</t>
  </si>
  <si>
    <t>VALOR UNITARIO MULTIOFICINAS</t>
  </si>
  <si>
    <t>Durazno por 500 gramos</t>
  </si>
  <si>
    <t>Atún lomo en agua x 170 gr</t>
  </si>
  <si>
    <t>Salchicha en pote 2 x 150 gr</t>
  </si>
  <si>
    <t>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</si>
</sst>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5" formatCode="_-&quot;$&quot;\ * #,##0.00_-;\-&quot;$&quot;\ * #,##0.00_-;_-&quot;$&quot;\ * &quot;-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0" fontId="4" fillId="0" borderId="0" xfId="0" applyFont="1" applyAlignment="1">
      <alignment horizontal="justify" vertical="center" wrapText="1"/>
    </xf>
    <xf numFmtId="0" fontId="3" fillId="0" borderId="0" xfId="0" applyFont="1" applyAlignment="1">
      <alignment horizontal="left"/>
    </xf>
    <xf numFmtId="44" fontId="5" fillId="0" borderId="0" xfId="1" applyFont="1"/>
    <xf numFmtId="44" fontId="3" fillId="0" borderId="0" xfId="0" applyNumberFormat="1" applyFont="1"/>
    <xf numFmtId="43" fontId="3" fillId="0" borderId="0" xfId="0" applyNumberFormat="1" applyFont="1"/>
    <xf numFmtId="3" fontId="3" fillId="0" borderId="0" xfId="0" applyNumberFormat="1" applyFont="1"/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4" fontId="2" fillId="0" borderId="1" xfId="0" applyNumberFormat="1" applyFont="1" applyBorder="1" applyAlignment="1">
      <alignment vertical="center" wrapText="1"/>
    </xf>
    <xf numFmtId="165" fontId="3" fillId="3" borderId="1" xfId="2" applyNumberFormat="1" applyFont="1" applyFill="1" applyBorder="1" applyAlignment="1">
      <alignment vertical="center" wrapText="1"/>
    </xf>
    <xf numFmtId="165" fontId="3" fillId="3" borderId="1" xfId="2" applyNumberFormat="1" applyFont="1" applyFill="1" applyBorder="1" applyAlignment="1">
      <alignment horizontal="justify" vertical="center" wrapText="1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4193B-064C-490E-82AA-5C2E25448BEA}">
  <dimension ref="A1:Q21"/>
  <sheetViews>
    <sheetView tabSelected="1" zoomScaleNormal="100" zoomScalePageLayoutView="110" workbookViewId="0">
      <selection sqref="A1:XFD1"/>
    </sheetView>
  </sheetViews>
  <sheetFormatPr baseColWidth="10" defaultColWidth="11.5546875" defaultRowHeight="13.8" x14ac:dyDescent="0.25"/>
  <cols>
    <col min="1" max="1" width="7.44140625" style="1" customWidth="1"/>
    <col min="2" max="2" width="11.5546875" style="1"/>
    <col min="3" max="4" width="11.109375" style="1" customWidth="1"/>
    <col min="5" max="5" width="12.21875" style="1" customWidth="1"/>
    <col min="6" max="6" width="16.109375" style="1" customWidth="1"/>
    <col min="7" max="7" width="16.109375" style="1" hidden="1" customWidth="1"/>
    <col min="8" max="8" width="17.109375" style="1" customWidth="1"/>
    <col min="9" max="9" width="16.109375" style="1" customWidth="1"/>
    <col min="10" max="10" width="18.44140625" style="1" customWidth="1"/>
    <col min="11" max="11" width="15.33203125" style="1" hidden="1" customWidth="1"/>
    <col min="12" max="12" width="21.109375" style="1" customWidth="1"/>
    <col min="13" max="14" width="11.5546875" style="1"/>
    <col min="15" max="15" width="16.88671875" style="1" bestFit="1" customWidth="1"/>
    <col min="16" max="16384" width="11.5546875" style="1"/>
  </cols>
  <sheetData>
    <row r="1" spans="1:15" ht="28.8" customHeight="1" thickBot="1" x14ac:dyDescent="0.3">
      <c r="A1" s="8" t="s">
        <v>35</v>
      </c>
      <c r="B1" s="9"/>
      <c r="C1" s="9"/>
      <c r="D1" s="9"/>
      <c r="E1" s="9"/>
      <c r="F1" s="9"/>
      <c r="G1" s="9"/>
      <c r="H1" s="9"/>
      <c r="I1" s="9"/>
      <c r="J1" s="10"/>
    </row>
    <row r="3" spans="1:15" ht="55.8" customHeight="1" x14ac:dyDescent="0.25">
      <c r="A3" s="2" t="s">
        <v>0</v>
      </c>
      <c r="B3" s="2"/>
      <c r="C3" s="2"/>
      <c r="D3" s="2"/>
      <c r="E3" s="2"/>
      <c r="F3" s="2"/>
      <c r="G3" s="2"/>
      <c r="H3" s="2"/>
      <c r="I3" s="2"/>
      <c r="J3" s="2"/>
    </row>
    <row r="5" spans="1:15" ht="55.8" customHeight="1" x14ac:dyDescent="0.25">
      <c r="A5" s="14" t="s">
        <v>1</v>
      </c>
      <c r="B5" s="15" t="s">
        <v>2</v>
      </c>
      <c r="C5" s="15"/>
      <c r="D5" s="15"/>
      <c r="E5" s="14" t="s">
        <v>3</v>
      </c>
      <c r="F5" s="14" t="s">
        <v>30</v>
      </c>
      <c r="G5" s="14" t="s">
        <v>31</v>
      </c>
      <c r="H5" s="14" t="s">
        <v>31</v>
      </c>
      <c r="I5" s="14" t="s">
        <v>4</v>
      </c>
      <c r="J5" s="14" t="s">
        <v>5</v>
      </c>
    </row>
    <row r="6" spans="1:15" ht="36.6" customHeight="1" x14ac:dyDescent="0.25">
      <c r="A6" s="11" t="s">
        <v>6</v>
      </c>
      <c r="B6" s="12" t="s">
        <v>7</v>
      </c>
      <c r="C6" s="12"/>
      <c r="D6" s="12"/>
      <c r="E6" s="13">
        <v>260</v>
      </c>
      <c r="F6" s="19">
        <v>6200</v>
      </c>
      <c r="G6" s="19">
        <v>4990</v>
      </c>
      <c r="H6" s="19">
        <f>G6*19%+G6</f>
        <v>5938.1</v>
      </c>
      <c r="I6" s="19">
        <f>AVERAGE(F6,H6)</f>
        <v>6069.05</v>
      </c>
      <c r="J6" s="19">
        <f>E6*I6</f>
        <v>1577953</v>
      </c>
      <c r="K6" s="6">
        <f>E6*G6</f>
        <v>1297400</v>
      </c>
    </row>
    <row r="7" spans="1:15" ht="36.6" customHeight="1" x14ac:dyDescent="0.25">
      <c r="A7" s="11" t="s">
        <v>8</v>
      </c>
      <c r="B7" s="12" t="s">
        <v>32</v>
      </c>
      <c r="C7" s="12"/>
      <c r="D7" s="12"/>
      <c r="E7" s="13">
        <v>260</v>
      </c>
      <c r="F7" s="20">
        <v>6900</v>
      </c>
      <c r="G7" s="20">
        <v>5600</v>
      </c>
      <c r="H7" s="19">
        <f t="shared" ref="H7:H18" si="0">G7*19%+G7</f>
        <v>6664</v>
      </c>
      <c r="I7" s="19">
        <f t="shared" ref="I7:I18" si="1">AVERAGE(F7,H7)</f>
        <v>6782</v>
      </c>
      <c r="J7" s="19">
        <f t="shared" ref="J7:J18" si="2">E7*I7</f>
        <v>1763320</v>
      </c>
      <c r="K7" s="6">
        <f t="shared" ref="K7:K18" si="3">E7*G7</f>
        <v>1456000</v>
      </c>
    </row>
    <row r="8" spans="1:15" ht="36.6" customHeight="1" x14ac:dyDescent="0.25">
      <c r="A8" s="11" t="s">
        <v>9</v>
      </c>
      <c r="B8" s="12" t="s">
        <v>10</v>
      </c>
      <c r="C8" s="12"/>
      <c r="D8" s="12"/>
      <c r="E8" s="13">
        <v>260</v>
      </c>
      <c r="F8" s="20">
        <v>4900</v>
      </c>
      <c r="G8" s="20">
        <v>3900</v>
      </c>
      <c r="H8" s="19">
        <f t="shared" si="0"/>
        <v>4641</v>
      </c>
      <c r="I8" s="19">
        <f t="shared" si="1"/>
        <v>4770.5</v>
      </c>
      <c r="J8" s="19">
        <f t="shared" si="2"/>
        <v>1240330</v>
      </c>
      <c r="K8" s="6">
        <f t="shared" si="3"/>
        <v>1014000</v>
      </c>
    </row>
    <row r="9" spans="1:15" ht="36.6" customHeight="1" x14ac:dyDescent="0.25">
      <c r="A9" s="11" t="s">
        <v>11</v>
      </c>
      <c r="B9" s="12" t="s">
        <v>12</v>
      </c>
      <c r="C9" s="12"/>
      <c r="D9" s="12"/>
      <c r="E9" s="13">
        <v>260</v>
      </c>
      <c r="F9" s="20">
        <v>4900</v>
      </c>
      <c r="G9" s="20">
        <v>3900</v>
      </c>
      <c r="H9" s="19">
        <f t="shared" si="0"/>
        <v>4641</v>
      </c>
      <c r="I9" s="19">
        <f t="shared" si="1"/>
        <v>4770.5</v>
      </c>
      <c r="J9" s="19">
        <f t="shared" si="2"/>
        <v>1240330</v>
      </c>
      <c r="K9" s="6">
        <f t="shared" si="3"/>
        <v>1014000</v>
      </c>
    </row>
    <row r="10" spans="1:15" ht="36.6" customHeight="1" x14ac:dyDescent="0.25">
      <c r="A10" s="11" t="s">
        <v>13</v>
      </c>
      <c r="B10" s="12" t="s">
        <v>14</v>
      </c>
      <c r="C10" s="12"/>
      <c r="D10" s="12"/>
      <c r="E10" s="13">
        <v>260</v>
      </c>
      <c r="F10" s="20">
        <v>3400</v>
      </c>
      <c r="G10" s="20">
        <v>2700</v>
      </c>
      <c r="H10" s="19">
        <f t="shared" si="0"/>
        <v>3213</v>
      </c>
      <c r="I10" s="19">
        <f t="shared" si="1"/>
        <v>3306.5</v>
      </c>
      <c r="J10" s="19">
        <f t="shared" si="2"/>
        <v>859690</v>
      </c>
      <c r="K10" s="6">
        <f t="shared" si="3"/>
        <v>702000</v>
      </c>
    </row>
    <row r="11" spans="1:15" ht="36.6" customHeight="1" x14ac:dyDescent="0.25">
      <c r="A11" s="11" t="s">
        <v>15</v>
      </c>
      <c r="B11" s="12" t="s">
        <v>33</v>
      </c>
      <c r="C11" s="12"/>
      <c r="D11" s="12"/>
      <c r="E11" s="13">
        <v>260</v>
      </c>
      <c r="F11" s="20">
        <v>5900</v>
      </c>
      <c r="G11" s="20">
        <v>4750</v>
      </c>
      <c r="H11" s="19">
        <f t="shared" si="0"/>
        <v>5652.5</v>
      </c>
      <c r="I11" s="19">
        <f t="shared" si="1"/>
        <v>5776.25</v>
      </c>
      <c r="J11" s="19">
        <f t="shared" si="2"/>
        <v>1501825</v>
      </c>
      <c r="K11" s="6">
        <f t="shared" si="3"/>
        <v>1235000</v>
      </c>
    </row>
    <row r="12" spans="1:15" ht="36.6" customHeight="1" x14ac:dyDescent="0.25">
      <c r="A12" s="11" t="s">
        <v>16</v>
      </c>
      <c r="B12" s="12" t="s">
        <v>17</v>
      </c>
      <c r="C12" s="12"/>
      <c r="D12" s="12"/>
      <c r="E12" s="13">
        <v>260</v>
      </c>
      <c r="F12" s="20">
        <v>8500</v>
      </c>
      <c r="G12" s="20">
        <v>6930</v>
      </c>
      <c r="H12" s="19">
        <f t="shared" si="0"/>
        <v>8246.7000000000007</v>
      </c>
      <c r="I12" s="19">
        <f t="shared" si="1"/>
        <v>8373.35</v>
      </c>
      <c r="J12" s="19">
        <f t="shared" si="2"/>
        <v>2177071</v>
      </c>
      <c r="K12" s="6">
        <f t="shared" si="3"/>
        <v>1801800</v>
      </c>
    </row>
    <row r="13" spans="1:15" ht="36.6" customHeight="1" x14ac:dyDescent="0.25">
      <c r="A13" s="11" t="s">
        <v>18</v>
      </c>
      <c r="B13" s="12" t="s">
        <v>19</v>
      </c>
      <c r="C13" s="12"/>
      <c r="D13" s="12"/>
      <c r="E13" s="13">
        <v>260</v>
      </c>
      <c r="F13" s="20">
        <v>7400</v>
      </c>
      <c r="G13" s="20">
        <v>5950</v>
      </c>
      <c r="H13" s="19">
        <f t="shared" si="0"/>
        <v>7080.5</v>
      </c>
      <c r="I13" s="19">
        <f t="shared" si="1"/>
        <v>7240.25</v>
      </c>
      <c r="J13" s="19">
        <f t="shared" si="2"/>
        <v>1882465</v>
      </c>
      <c r="K13" s="6">
        <f t="shared" si="3"/>
        <v>1547000</v>
      </c>
    </row>
    <row r="14" spans="1:15" ht="36.6" customHeight="1" x14ac:dyDescent="0.25">
      <c r="A14" s="11" t="s">
        <v>20</v>
      </c>
      <c r="B14" s="12" t="s">
        <v>21</v>
      </c>
      <c r="C14" s="12"/>
      <c r="D14" s="12"/>
      <c r="E14" s="13">
        <v>260</v>
      </c>
      <c r="F14" s="20">
        <v>4500</v>
      </c>
      <c r="G14" s="20">
        <v>3600</v>
      </c>
      <c r="H14" s="19">
        <f t="shared" si="0"/>
        <v>4284</v>
      </c>
      <c r="I14" s="19">
        <f t="shared" si="1"/>
        <v>4392</v>
      </c>
      <c r="J14" s="19">
        <f t="shared" si="2"/>
        <v>1141920</v>
      </c>
      <c r="K14" s="6">
        <f t="shared" si="3"/>
        <v>936000</v>
      </c>
    </row>
    <row r="15" spans="1:15" ht="36.6" customHeight="1" x14ac:dyDescent="0.25">
      <c r="A15" s="11" t="s">
        <v>22</v>
      </c>
      <c r="B15" s="12" t="s">
        <v>34</v>
      </c>
      <c r="C15" s="12"/>
      <c r="D15" s="12"/>
      <c r="E15" s="13">
        <v>260</v>
      </c>
      <c r="F15" s="20">
        <v>7800</v>
      </c>
      <c r="G15" s="20">
        <v>6400</v>
      </c>
      <c r="H15" s="19">
        <f t="shared" si="0"/>
        <v>7616</v>
      </c>
      <c r="I15" s="19">
        <f t="shared" si="1"/>
        <v>7708</v>
      </c>
      <c r="J15" s="19">
        <f t="shared" si="2"/>
        <v>2004080</v>
      </c>
      <c r="K15" s="6">
        <f t="shared" si="3"/>
        <v>1664000</v>
      </c>
    </row>
    <row r="16" spans="1:15" ht="36.6" customHeight="1" x14ac:dyDescent="0.25">
      <c r="A16" s="11" t="s">
        <v>23</v>
      </c>
      <c r="B16" s="12" t="s">
        <v>24</v>
      </c>
      <c r="C16" s="12"/>
      <c r="D16" s="12"/>
      <c r="E16" s="13">
        <v>260</v>
      </c>
      <c r="F16" s="20">
        <v>5950</v>
      </c>
      <c r="G16" s="20">
        <v>4830</v>
      </c>
      <c r="H16" s="19">
        <f t="shared" si="0"/>
        <v>5747.7</v>
      </c>
      <c r="I16" s="19">
        <f t="shared" si="1"/>
        <v>5848.85</v>
      </c>
      <c r="J16" s="19">
        <f t="shared" si="2"/>
        <v>1520701</v>
      </c>
      <c r="K16" s="6">
        <f t="shared" si="3"/>
        <v>1255800</v>
      </c>
      <c r="O16" s="7"/>
    </row>
    <row r="17" spans="1:17" ht="36.6" customHeight="1" x14ac:dyDescent="0.25">
      <c r="A17" s="11" t="s">
        <v>25</v>
      </c>
      <c r="B17" s="16" t="s">
        <v>29</v>
      </c>
      <c r="C17" s="16"/>
      <c r="D17" s="16"/>
      <c r="E17" s="13">
        <v>260</v>
      </c>
      <c r="F17" s="20">
        <v>7400</v>
      </c>
      <c r="G17" s="20">
        <v>5990</v>
      </c>
      <c r="H17" s="19">
        <f t="shared" si="0"/>
        <v>7128.1</v>
      </c>
      <c r="I17" s="19">
        <f t="shared" si="1"/>
        <v>7264.05</v>
      </c>
      <c r="J17" s="19">
        <f t="shared" si="2"/>
        <v>1888653</v>
      </c>
      <c r="K17" s="6">
        <f t="shared" si="3"/>
        <v>1557400</v>
      </c>
    </row>
    <row r="18" spans="1:17" ht="36.6" customHeight="1" x14ac:dyDescent="0.25">
      <c r="A18" s="11" t="s">
        <v>26</v>
      </c>
      <c r="B18" s="12" t="s">
        <v>27</v>
      </c>
      <c r="C18" s="12"/>
      <c r="D18" s="12"/>
      <c r="E18" s="13">
        <v>260</v>
      </c>
      <c r="F18" s="20">
        <v>23700</v>
      </c>
      <c r="G18" s="20">
        <v>19700</v>
      </c>
      <c r="H18" s="19">
        <f t="shared" si="0"/>
        <v>23443</v>
      </c>
      <c r="I18" s="19">
        <f t="shared" si="1"/>
        <v>23571.5</v>
      </c>
      <c r="J18" s="19">
        <f t="shared" si="2"/>
        <v>6128590</v>
      </c>
      <c r="K18" s="6">
        <f t="shared" si="3"/>
        <v>5122000</v>
      </c>
      <c r="O18" s="5"/>
      <c r="Q18" s="5">
        <f>O18-O16</f>
        <v>0</v>
      </c>
    </row>
    <row r="19" spans="1:17" ht="24" customHeight="1" x14ac:dyDescent="0.25">
      <c r="A19" s="3"/>
      <c r="B19" s="3"/>
      <c r="C19" s="3"/>
      <c r="D19" s="3"/>
      <c r="I19" s="17" t="s">
        <v>28</v>
      </c>
      <c r="J19" s="18">
        <f>SUM(J6:J18)</f>
        <v>24926928</v>
      </c>
      <c r="K19" s="6">
        <f>SUM(K6:K18)</f>
        <v>20602400</v>
      </c>
      <c r="L19" s="4"/>
    </row>
    <row r="20" spans="1:17" ht="15" customHeight="1" x14ac:dyDescent="0.25">
      <c r="A20" s="3"/>
      <c r="B20" s="3"/>
      <c r="C20" s="3"/>
      <c r="D20" s="3"/>
      <c r="E20" s="3"/>
      <c r="J20" s="5"/>
    </row>
    <row r="21" spans="1:17" x14ac:dyDescent="0.25">
      <c r="C21" s="3"/>
      <c r="D21" s="3"/>
      <c r="E21" s="3"/>
    </row>
  </sheetData>
  <mergeCells count="16">
    <mergeCell ref="B13:D13"/>
    <mergeCell ref="B14:D14"/>
    <mergeCell ref="B15:D15"/>
    <mergeCell ref="B16:D16"/>
    <mergeCell ref="B17:D17"/>
    <mergeCell ref="B18:D18"/>
    <mergeCell ref="B7:D7"/>
    <mergeCell ref="B8:D8"/>
    <mergeCell ref="B9:D9"/>
    <mergeCell ref="B10:D10"/>
    <mergeCell ref="B11:D11"/>
    <mergeCell ref="B12:D12"/>
    <mergeCell ref="A1:J1"/>
    <mergeCell ref="A3:J3"/>
    <mergeCell ref="B5:D5"/>
    <mergeCell ref="B6:D6"/>
  </mergeCells>
  <pageMargins left="0.70866141732283472" right="0.70866141732283472" top="0.74803149606299213" bottom="0.74803149606299213" header="0.31496062992125984" footer="0.31496062992125984"/>
  <pageSetup orientation="portrait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ASOJURIDICA S.A.S.</cp:lastModifiedBy>
  <dcterms:created xsi:type="dcterms:W3CDTF">2021-12-16T02:17:16Z</dcterms:created>
  <dcterms:modified xsi:type="dcterms:W3CDTF">2021-12-16T03:21:51Z</dcterms:modified>
</cp:coreProperties>
</file>