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defaultThemeVersion="124226"/>
  <mc:AlternateContent xmlns:mc="http://schemas.openxmlformats.org/markup-compatibility/2006">
    <mc:Choice Requires="x15">
      <x15ac:absPath xmlns:x15ac="http://schemas.microsoft.com/office/spreadsheetml/2010/11/ac" url="D:\SENA\2021\PROCESO DE BIENES Y SERVICIOS\MANTENIMIENTO CORRECTIVO ANALIZADOR DE MASA\"/>
    </mc:Choice>
  </mc:AlternateContent>
  <xr:revisionPtr revIDLastSave="0" documentId="13_ncr:1_{01D242F2-AB2B-4024-928D-962F39618508}" xr6:coauthVersionLast="47" xr6:coauthVersionMax="47" xr10:uidLastSave="{00000000-0000-0000-0000-000000000000}"/>
  <bookViews>
    <workbookView xWindow="-120" yWindow="-120" windowWidth="20730" windowHeight="11160" xr2:uid="{00000000-000D-0000-FFFF-FFFF00000000}"/>
  </bookViews>
  <sheets>
    <sheet name="MATRIZ" sheetId="5" r:id="rId1"/>
    <sheet name="PROBABILIDAD" sheetId="2" state="hidden" r:id="rId2"/>
    <sheet name="IMPACTO DEL RIESGO" sheetId="3" state="hidden" r:id="rId3"/>
    <sheet name="VALORACIÓN" sheetId="4" state="hidden" r:id="rId4"/>
  </sheets>
  <definedNames>
    <definedName name="_xlnm.Print_Area" localSheetId="0">MATRIZ!$A$3:$W$27</definedName>
    <definedName name="_xlnm.Print_Titles" localSheetId="0">MATRIZ!$2:$11</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Q28" i="5" l="1"/>
  <c r="K28" i="5"/>
  <c r="Q27" i="5"/>
  <c r="K27" i="5"/>
  <c r="Q26" i="5"/>
  <c r="K26" i="5"/>
  <c r="W18" i="5" l="1"/>
  <c r="AI13" i="5" l="1"/>
  <c r="AJ13" i="5"/>
  <c r="AK13" i="5"/>
  <c r="AL13" i="5"/>
  <c r="AI14" i="5"/>
  <c r="AJ14" i="5"/>
  <c r="AK14" i="5"/>
  <c r="AL14" i="5"/>
  <c r="AI15" i="5"/>
  <c r="AJ15" i="5"/>
  <c r="AK15" i="5"/>
  <c r="AL15" i="5"/>
  <c r="AI16" i="5"/>
  <c r="AJ16" i="5"/>
  <c r="AK16" i="5"/>
  <c r="AL16" i="5"/>
  <c r="AI17" i="5"/>
  <c r="AJ17" i="5"/>
  <c r="AK17" i="5"/>
  <c r="AL17" i="5"/>
  <c r="AI18" i="5"/>
  <c r="AJ18" i="5"/>
  <c r="AK18" i="5"/>
  <c r="AL18" i="5"/>
  <c r="AI19" i="5"/>
  <c r="AJ19" i="5"/>
  <c r="AK19" i="5"/>
  <c r="AL19" i="5"/>
  <c r="AI20" i="5"/>
  <c r="AJ20" i="5"/>
  <c r="AK20" i="5"/>
  <c r="AL20" i="5"/>
  <c r="AI21" i="5"/>
  <c r="AJ21" i="5"/>
  <c r="AK21" i="5"/>
  <c r="AL21" i="5"/>
  <c r="AI22" i="5"/>
  <c r="AJ22" i="5"/>
  <c r="AK22" i="5"/>
  <c r="AL22" i="5"/>
  <c r="AI23" i="5"/>
  <c r="AJ23" i="5"/>
  <c r="AK23" i="5"/>
  <c r="AL23" i="5"/>
  <c r="AI24" i="5"/>
  <c r="AJ24" i="5"/>
  <c r="AK24" i="5"/>
  <c r="AL24" i="5"/>
  <c r="AI25" i="5"/>
  <c r="AJ25" i="5"/>
  <c r="AK25" i="5"/>
  <c r="AL25" i="5"/>
  <c r="P18" i="5" l="1"/>
  <c r="Q18" i="5" s="1"/>
  <c r="J18" i="5"/>
  <c r="K18" i="5" s="1"/>
  <c r="L13" i="5"/>
  <c r="AI12" i="5" l="1"/>
  <c r="AJ12" i="5"/>
  <c r="AK12" i="5"/>
  <c r="AL12" i="5"/>
  <c r="P13" i="5"/>
  <c r="P14" i="5"/>
  <c r="J13" i="5"/>
  <c r="J14" i="5"/>
  <c r="J15" i="5"/>
  <c r="K15" i="5" s="1"/>
  <c r="P15" i="5"/>
  <c r="Q15" i="5" s="1"/>
  <c r="J17" i="5"/>
  <c r="K17" i="5" s="1"/>
  <c r="P17" i="5"/>
  <c r="Q17" i="5" s="1"/>
  <c r="P25" i="5"/>
  <c r="Q25" i="5" s="1"/>
  <c r="J25" i="5"/>
  <c r="K25" i="5" s="1"/>
  <c r="P24" i="5"/>
  <c r="Q24" i="5" s="1"/>
  <c r="J24" i="5"/>
  <c r="K24" i="5" s="1"/>
  <c r="P23" i="5"/>
  <c r="Q23" i="5" s="1"/>
  <c r="J23" i="5"/>
  <c r="K23" i="5" s="1"/>
  <c r="P22" i="5"/>
  <c r="Q22" i="5" s="1"/>
  <c r="J22" i="5"/>
  <c r="K22" i="5" s="1"/>
  <c r="P21" i="5"/>
  <c r="Q21" i="5" s="1"/>
  <c r="J21" i="5"/>
  <c r="K21" i="5" s="1"/>
  <c r="P20" i="5"/>
  <c r="Q20" i="5" s="1"/>
  <c r="J20" i="5"/>
  <c r="K20" i="5" s="1"/>
  <c r="J19" i="5"/>
  <c r="K19" i="5" s="1"/>
  <c r="P19" i="5"/>
  <c r="Q19" i="5" s="1"/>
  <c r="P16" i="5"/>
  <c r="Q16" i="5" s="1"/>
  <c r="J16" i="5"/>
  <c r="K16" i="5" s="1"/>
  <c r="P12" i="5" l="1"/>
  <c r="J1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Mauricio Rodriguez Romero</author>
  </authors>
  <commentList>
    <comment ref="B3" authorId="0" shapeId="0" xr:uid="{00000000-0006-0000-0000-000001000000}">
      <text>
        <r>
          <rPr>
            <sz val="9"/>
            <color indexed="81"/>
            <rFont val="Tahoma"/>
            <family val="2"/>
          </rPr>
          <t xml:space="preserve">CLASE:
Se debe diferenciar si el riesgo es GENERAL es decir un riesgos de todos los procesos de contratación estatal o es ESPECIFICO y propio del proceso de contratación objeto de análisis.
</t>
        </r>
      </text>
    </comment>
    <comment ref="C3" authorId="0" shapeId="0" xr:uid="{00000000-0006-0000-0000-000002000000}">
      <text>
        <r>
          <rPr>
            <sz val="9"/>
            <color indexed="81"/>
            <rFont val="Tahoma"/>
            <family val="2"/>
          </rPr>
          <t xml:space="preserve">FUENTE:
Se debe diferenciar si es un riesgo INTERNO, asociado a la operación de la Entidad o es un riesgo EXTERNO asociado al sector o entorno y no referido a los asuntos de la entidad
</t>
        </r>
      </text>
    </comment>
    <comment ref="D3" authorId="0" shapeId="0" xr:uid="{00000000-0006-0000-0000-000003000000}">
      <text>
        <r>
          <rPr>
            <sz val="9"/>
            <color indexed="81"/>
            <rFont val="Tahoma"/>
            <family val="2"/>
          </rPr>
          <t>ETAPA:
Se debe identificar en que etapa del proceso se puede presentar materialización del riesgo, se establecen cuatro etapas generales: 
- PLANEACIÓN
- SELECCIÓN
- CONTRATACIÓN
- EJECUCIÓN
- PLANEACIÓN Y EJECUCIÓN
- SELECCIÓN Y EJECUCIÓN
- CONTRATACIÓN Y EJECUCIÓN</t>
        </r>
      </text>
    </comment>
    <comment ref="E3" authorId="0" shapeId="0" xr:uid="{00000000-0006-0000-0000-000004000000}">
      <text>
        <r>
          <rPr>
            <sz val="9"/>
            <color indexed="81"/>
            <rFont val="Tahoma"/>
            <family val="2"/>
          </rPr>
          <t xml:space="preserve">TIPO:
De acuerdo con el documento Conpes 3714 de 2011 se clasifica los riesgos de acuerdo a los siguientes tipos: 
Económicos
Sociales o Políticos
Operacionales
Financieros
Regulatorios
Riesgos de la Naturaleza
Ambientales
Tecnológicos
</t>
        </r>
      </text>
    </comment>
    <comment ref="F3" authorId="0" shapeId="0" xr:uid="{00000000-0006-0000-0000-000005000000}">
      <text>
        <r>
          <rPr>
            <sz val="9"/>
            <color indexed="81"/>
            <rFont val="Tahoma"/>
            <family val="2"/>
          </rPr>
          <t xml:space="preserve">DESCRIPCIÓN:
Se deben definir los posibles escenarios de materilización del riesgo, bajo que circunstacias se puede presentar y cuales serían los eventos que desencadenarían en dicha situación
</t>
        </r>
      </text>
    </comment>
    <comment ref="G3" authorId="0" shapeId="0" xr:uid="{00000000-0006-0000-0000-000006000000}">
      <text>
        <r>
          <rPr>
            <sz val="9"/>
            <color indexed="81"/>
            <rFont val="Tahoma"/>
            <family val="2"/>
          </rPr>
          <t xml:space="preserve">CONSECUECIA:
Se deben definir las consecuencias generadaas por la materialización del riesgo
</t>
        </r>
      </text>
    </comment>
    <comment ref="H3" authorId="0" shapeId="0" xr:uid="{00000000-0006-0000-0000-000007000000}">
      <text>
        <r>
          <rPr>
            <sz val="9"/>
            <color indexed="81"/>
            <rFont val="Tahoma"/>
            <family val="2"/>
          </rPr>
          <t>PROBABILIDAD:
Posibilidad de materialización del riesgo, se definen las siguientes posiblidades en escala de uno a cinco:
RARO = 1
IMPROBABLE = 2
POSIBLE = 3
PROBABLE = 4
CASI CIERTO = 5</t>
        </r>
      </text>
    </comment>
    <comment ref="I3" authorId="0" shapeId="0" xr:uid="{00000000-0006-0000-0000-000008000000}">
      <text>
        <r>
          <rPr>
            <sz val="9"/>
            <color indexed="81"/>
            <rFont val="Tahoma"/>
            <family val="2"/>
          </rPr>
          <t xml:space="preserve">IMPACTO:
Producto de un evento expresado cuantitativamente, sea este una pérdida, perjuicio o desventaja, se definen las siguientes posibilidades en escala de uno a cinco:
INSIGNIFICANTE = 1
MENOR = 2
MODERADO = 3
MAYOR = 4
CATASTROFICO = 5
</t>
        </r>
      </text>
    </comment>
    <comment ref="J3" authorId="0" shapeId="0" xr:uid="{00000000-0006-0000-0000-000009000000}">
      <text>
        <r>
          <rPr>
            <sz val="9"/>
            <color indexed="81"/>
            <rFont val="Tahoma"/>
            <family val="2"/>
          </rPr>
          <t>VALORACIÓN DEL RIESGO:
Es el resultado de sumar la valoración de Probabilidad e Impacto, por lo cual es un número entre dos y diez</t>
        </r>
      </text>
    </comment>
    <comment ref="K3" authorId="0" shapeId="0" xr:uid="{00000000-0006-0000-0000-00000A000000}">
      <text>
        <r>
          <rPr>
            <sz val="9"/>
            <color indexed="81"/>
            <rFont val="Tahoma"/>
            <family val="2"/>
          </rPr>
          <t xml:space="preserve">CATEGORÍA:
Se categoriza el riesgo de acuerdo a la valoración obtenida, se define de la siguiente forma:
RIESGO EXTREMO = 8, 9 Y 10
RIESGO ALTO = 6 Y 7
RIESGO MEDIO = 5
RIESGO BAJO = 2, 3 Y 4
</t>
        </r>
      </text>
    </comment>
    <comment ref="L3" authorId="0" shapeId="0" xr:uid="{00000000-0006-0000-0000-00000B000000}">
      <text>
        <r>
          <rPr>
            <sz val="9"/>
            <color indexed="81"/>
            <rFont val="Tahoma"/>
            <family val="2"/>
          </rPr>
          <t>DOLIENTE:
Se debe asignar un doliente o asignado que para el caso puede ser:
- El Contratista
- El Contratante 
- El corredor de seguros
- El contratante y el contratista
- El contratante y el corredor de seguros</t>
        </r>
      </text>
    </comment>
    <comment ref="M3" authorId="0" shapeId="0" xr:uid="{00000000-0006-0000-0000-00000C000000}">
      <text>
        <r>
          <rPr>
            <sz val="9"/>
            <color indexed="81"/>
            <rFont val="Tahoma"/>
            <family val="2"/>
          </rPr>
          <t xml:space="preserve">TRATAMIENTO:
Se debe diseñar y ejecutar un plan de prevención o tratamiento del riesgo el cual disminuya la valoración de este, ya sea evitando el riesgo o con la disminución de su probabilidad, impacto o ambas;
</t>
        </r>
      </text>
    </comment>
    <comment ref="N3" authorId="0" shapeId="0" xr:uid="{00000000-0006-0000-0000-00000D000000}">
      <text>
        <r>
          <rPr>
            <sz val="9"/>
            <color indexed="81"/>
            <rFont val="Tahoma"/>
            <family val="2"/>
          </rPr>
          <t xml:space="preserve">Se debe realizar una nueva valoración de los aspectos abajo mencionados, para dicha labor se debe tener en cuenta como se espera que evlucionen los aspectos al implementar el tratamiento
</t>
        </r>
      </text>
    </comment>
    <comment ref="R3" authorId="0" shapeId="0" xr:uid="{00000000-0006-0000-0000-00000E000000}">
      <text>
        <r>
          <rPr>
            <sz val="9"/>
            <color indexed="81"/>
            <rFont val="Tahoma"/>
            <family val="2"/>
          </rPr>
          <t>Se debe especificar si la materialización del riesgo afecta la ejecución del contrato o no, o si en dado caso no aplica</t>
        </r>
      </text>
    </comment>
    <comment ref="S3" authorId="0" shapeId="0" xr:uid="{00000000-0006-0000-0000-00000F000000}">
      <text>
        <r>
          <rPr>
            <sz val="9"/>
            <color indexed="81"/>
            <rFont val="Tahoma"/>
            <family val="2"/>
          </rPr>
          <t>Se debe especificar al responsable de la ejecución del plan de tratamiento</t>
        </r>
      </text>
    </comment>
    <comment ref="N7" authorId="0" shapeId="0" xr:uid="{00000000-0006-0000-0000-000010000000}">
      <text>
        <r>
          <rPr>
            <sz val="9"/>
            <color indexed="81"/>
            <rFont val="Tahoma"/>
            <family val="2"/>
          </rPr>
          <t xml:space="preserve">PROBABILIDAD:
Posibilidad de materialización del riesgo, se definen las siguientes posiblidades en escala de uno a cinco, cabe resaltar que esta calificación debe ser igual o menor a la asignada sin tratamiento:
RARO = 1
IMPROBABLE = 2
POSIBLE = 3
PROBABLE = 4
CASI CIERTO = 5
</t>
        </r>
      </text>
    </comment>
    <comment ref="O7" authorId="0" shapeId="0" xr:uid="{00000000-0006-0000-0000-000011000000}">
      <text>
        <r>
          <rPr>
            <sz val="9"/>
            <color indexed="81"/>
            <rFont val="Tahoma"/>
            <family val="2"/>
          </rPr>
          <t xml:space="preserve">IMPACTO:
Producto de un evento expresado cuantitativamente, sea este una pérdida, perjuicio o desventaja, se definen las siguientes posibilidades en escala de uno a cinco, cabe resaltar que esta calificación debe ser igual o menor a la asignada sin tratamiento:
INSIGNIFICANTE = 1
MENOR = 2
MODERADO = 3
MAYOR = 4
CATASTROFICO = 5
</t>
        </r>
      </text>
    </comment>
    <comment ref="P7" authorId="0" shapeId="0" xr:uid="{00000000-0006-0000-0000-000012000000}">
      <text>
        <r>
          <rPr>
            <sz val="9"/>
            <color indexed="81"/>
            <rFont val="Tahoma"/>
            <family val="2"/>
          </rPr>
          <t xml:space="preserve">VALORACIÓN DEL RIESGO:
Es el resultado de sumar la valoración de Probabilidad e Impacto, por lo cual es un número entre dos y diez
</t>
        </r>
      </text>
    </comment>
    <comment ref="Q7" authorId="0" shapeId="0" xr:uid="{00000000-0006-0000-0000-000013000000}">
      <text>
        <r>
          <rPr>
            <sz val="9"/>
            <color indexed="81"/>
            <rFont val="Tahoma"/>
            <family val="2"/>
          </rPr>
          <t>CATEGORÍA:
Se categoriza el riesgo de acuerdo a la valoración obtenida, se define de la siguiente forma:
RIESGO EXTREMO = 8, 9 Y 10
RIESGO ALTO = 6 Y 7
RIESGO MEDIO = 5
RIESGO BAJO = 2, 3 Y 4</t>
        </r>
      </text>
    </comment>
    <comment ref="V7" authorId="0" shapeId="0" xr:uid="{00000000-0006-0000-0000-000014000000}">
      <text>
        <r>
          <rPr>
            <sz val="9"/>
            <color indexed="81"/>
            <rFont val="Tahoma"/>
            <family val="2"/>
          </rPr>
          <t>Se debe especifircar como se realiza el monitoreo del riesgo y su tratamiento, en el esapcio se debe diligenciar el encargado del monitoreo y el metodo utilizado para este</t>
        </r>
      </text>
    </comment>
    <comment ref="W7" authorId="0" shapeId="0" xr:uid="{00000000-0006-0000-0000-000015000000}">
      <text>
        <r>
          <rPr>
            <sz val="9"/>
            <color indexed="81"/>
            <rFont val="Tahoma"/>
            <family val="2"/>
          </rPr>
          <t>Se debe especificar cada cuanto se realizara la labor de monitoreo del riesgo</t>
        </r>
      </text>
    </comment>
  </commentList>
</comments>
</file>

<file path=xl/sharedStrings.xml><?xml version="1.0" encoding="utf-8"?>
<sst xmlns="http://schemas.openxmlformats.org/spreadsheetml/2006/main" count="447" uniqueCount="177">
  <si>
    <t>CLASE</t>
  </si>
  <si>
    <t>FUENTE</t>
  </si>
  <si>
    <t>CONSECUENCIA DE LA OCURRENCIA DEL EVENTO</t>
  </si>
  <si>
    <t>PROBABILIDAD</t>
  </si>
  <si>
    <t>IMPACTO</t>
  </si>
  <si>
    <t xml:space="preserve">¿A QUIÉN SE LE ASIGNA? </t>
  </si>
  <si>
    <t xml:space="preserve">IMPACTO DESPUÉS DEL TRATAMIENTO </t>
  </si>
  <si>
    <t xml:space="preserve">IMPACTO  </t>
  </si>
  <si>
    <t>PERSONA RESPONSABLE POR IMPLEMENTAR EL TRATAMIENTO</t>
  </si>
  <si>
    <t>FECHA EN QUE SE INICIA EL TRATAMIENTO</t>
  </si>
  <si>
    <t>¿CÓMO SE REALIZA EL MONITOREO?</t>
  </si>
  <si>
    <t>PERIOCIDICIDAD ¿CUÁNDO?</t>
  </si>
  <si>
    <t>MONITOREO Y REVISÓN</t>
  </si>
  <si>
    <t xml:space="preserve">CATEGORÍA </t>
  </si>
  <si>
    <t xml:space="preserve">VALORACIÓN </t>
  </si>
  <si>
    <t>IMPROBABLE (PUEDE OCURIR OCASIONALMENTE)</t>
  </si>
  <si>
    <t>RARO (PUEDE OCURIR EXCEPCIONALMENTE)</t>
  </si>
  <si>
    <t>POSIBLE (PUEDE OCURIR EN CUALQUIER MOMENTO FUTURO )</t>
  </si>
  <si>
    <t>PROBABLE (PROBABLEMENTE VA A OCURIR)</t>
  </si>
  <si>
    <t>CASI CIERTO (OCURRE EN LA MAYORIA DE LAS CIRCUNSTACIAS)</t>
  </si>
  <si>
    <t>IMPACTO DEL RIESGO</t>
  </si>
  <si>
    <t>CALIFICACIÓN CUALITATIVA</t>
  </si>
  <si>
    <t>CALIFICACIÓN MONETARIA</t>
  </si>
  <si>
    <t xml:space="preserve">CATEGORIA </t>
  </si>
  <si>
    <t>VALORACIÓN</t>
  </si>
  <si>
    <t xml:space="preserve">Obstruye la ejecución del contrato de manera intrascedente </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</si>
  <si>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</si>
  <si>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</si>
  <si>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</si>
  <si>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</si>
  <si>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</si>
  <si>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</si>
  <si>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</si>
  <si>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</si>
  <si>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</si>
  <si>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Insignificante</t>
  </si>
  <si>
    <t>Menor</t>
  </si>
  <si>
    <t xml:space="preserve">Moderado </t>
  </si>
  <si>
    <t>Mayor</t>
  </si>
  <si>
    <t xml:space="preserve">Catastrófico </t>
  </si>
  <si>
    <t>Raro (puede ocurrir excepcionalmente)</t>
  </si>
  <si>
    <t>Improbable (puede ocurrir ocasionalmente)</t>
  </si>
  <si>
    <t>Posible (puede ocurrir en cualquier momento futuro)</t>
  </si>
  <si>
    <t>Probable (Probablemente va a ocurrir )</t>
  </si>
  <si>
    <t>casi cierto (ocuerre en la mayoría de las circunstancias)</t>
  </si>
  <si>
    <t>VALORACIÓN DEL RIESGO</t>
  </si>
  <si>
    <t>Valoración del Riesgo</t>
  </si>
  <si>
    <t xml:space="preserve">Categoría </t>
  </si>
  <si>
    <t>8,9,10</t>
  </si>
  <si>
    <t>Riesgo Extremo</t>
  </si>
  <si>
    <t xml:space="preserve">6 y 7 </t>
  </si>
  <si>
    <t>Riesgo Alto</t>
  </si>
  <si>
    <t>Riesgo Medio</t>
  </si>
  <si>
    <t>2,3 y 4</t>
  </si>
  <si>
    <t>Riesgo Bajo</t>
  </si>
  <si>
    <t>TABLA 5 CATEGORÍA DEL RIESGO</t>
  </si>
  <si>
    <t>8, 9 y 10</t>
  </si>
  <si>
    <t>ETAPA</t>
  </si>
  <si>
    <t>TIPO</t>
  </si>
  <si>
    <t>CATEGORÍA</t>
  </si>
  <si>
    <t>AFECTA LA EJECUCIÓN DEL CONTRATO?</t>
  </si>
  <si>
    <t>FECHA ESTIMADA EN QUE SE COMPLETA EL TRATAMIENTO</t>
  </si>
  <si>
    <t>GENERAL</t>
  </si>
  <si>
    <t>INSIGNIFICANTE (1)</t>
  </si>
  <si>
    <t>MENOR (2)</t>
  </si>
  <si>
    <t>MODERADO (3)</t>
  </si>
  <si>
    <t xml:space="preserve">MAYOR (4) </t>
  </si>
  <si>
    <t>CATASTROFICO (5)</t>
  </si>
  <si>
    <t>RARO (1)</t>
  </si>
  <si>
    <t>IMPROBABLE (2)</t>
  </si>
  <si>
    <t>POSIBLE (3)</t>
  </si>
  <si>
    <t>PROBABLE (4)</t>
  </si>
  <si>
    <t>CASI CIERTO (5)</t>
  </si>
  <si>
    <t>EXTREMO</t>
  </si>
  <si>
    <t>ALTO</t>
  </si>
  <si>
    <t xml:space="preserve">MEDIO </t>
  </si>
  <si>
    <t>BAJO</t>
  </si>
  <si>
    <t>SI</t>
  </si>
  <si>
    <t>NO</t>
  </si>
  <si>
    <t>ESPECIFICO</t>
  </si>
  <si>
    <t>INTERNO</t>
  </si>
  <si>
    <t>EXTERNO</t>
  </si>
  <si>
    <t xml:space="preserve">PLANEACIÓN </t>
  </si>
  <si>
    <t>SELECCIÓN</t>
  </si>
  <si>
    <t>ECONOMICO</t>
  </si>
  <si>
    <t>SOCIAL O POLÍTICO</t>
  </si>
  <si>
    <t>OPERACIONAL</t>
  </si>
  <si>
    <t>FINANCIERO</t>
  </si>
  <si>
    <t>REGULATORIO</t>
  </si>
  <si>
    <t>NATURALEZA</t>
  </si>
  <si>
    <t>AMBIENTAL</t>
  </si>
  <si>
    <t>TECNOLÓGICO</t>
  </si>
  <si>
    <t>EJECUCIÓN</t>
  </si>
  <si>
    <t>No.</t>
  </si>
  <si>
    <t>DESCRIPCIÓN 
(QUÉ PUEDE PASARY, CÓMO PUEDE OCURRIR)</t>
  </si>
  <si>
    <t>TRATAMIENTO/CONTROLES A SER IMPLEMENTADOS</t>
  </si>
  <si>
    <t>NO APLICA</t>
  </si>
  <si>
    <t>PLANEACIÓN Y EJECUCIÓN</t>
  </si>
  <si>
    <t>SELECCIÓN Y EJECUCIÓN</t>
  </si>
  <si>
    <t xml:space="preserve">CONTRATACIÓN </t>
  </si>
  <si>
    <t>CONTRATACIÓN Y EJECUCIÓN</t>
  </si>
  <si>
    <t>PRECONTRACTUAL</t>
  </si>
  <si>
    <t>Cada vez que se requiera</t>
  </si>
  <si>
    <t>Incrementa el valor del contrato entre el quince por ciento (15%) y  el treinta (30%)</t>
  </si>
  <si>
    <t>Liquidación del contrato</t>
  </si>
  <si>
    <t>Durante la etapa de elaboración de los estudios previos y en la ejecución del contrato</t>
  </si>
  <si>
    <t>Reuniones de seguimiento</t>
  </si>
  <si>
    <t>Desde la suscripción del contrato</t>
  </si>
  <si>
    <t xml:space="preserve">El incumplimiento de las obligaciones surgidas del contrato estatal. </t>
  </si>
  <si>
    <t>CONTRATISTA</t>
  </si>
  <si>
    <t>CONTRATANTE</t>
  </si>
  <si>
    <t>CONTRATISTA  Y CONTRATANTE</t>
  </si>
  <si>
    <t>Contratista</t>
  </si>
  <si>
    <t>Fecha de terminación del plazo de ejecución del contrato</t>
  </si>
  <si>
    <t xml:space="preserve">Variación de precios de los repuestos debido a cambios en los listados de precios oficiales de las casas matrices  </t>
  </si>
  <si>
    <t>Contar con un stock de repuestos</t>
  </si>
  <si>
    <t>Revisión de la información en reuniones de seguimiento</t>
  </si>
  <si>
    <t xml:space="preserve">Falta de inventario de partes o repuestos. </t>
  </si>
  <si>
    <t>ANEXO 6 MATRIZ DE RIESGOS</t>
  </si>
  <si>
    <t>Verificar y controlar los documentos y trámites para la gestión de cuentas.</t>
  </si>
  <si>
    <t>Adquirir, instalar y poner en funcionamiento bienes nuevos y genuinos.</t>
  </si>
  <si>
    <t>Atender las actividades de mantenimiento con personal técnico entrenado y capacitado.</t>
  </si>
  <si>
    <t>Verificación del stock y visitas de inventario</t>
  </si>
  <si>
    <t>Contar con las herramientas adecuadas y suficientes y el personal técnico entrenado y capacitado.</t>
  </si>
  <si>
    <t>Desde la suscripción del acta de inicio</t>
  </si>
  <si>
    <t>Cada que se presente documentación para pago</t>
  </si>
  <si>
    <t>Variación o retraso en los plazos de pagos programados al contratista por causas atribuibles al mismo, esto es, por retrasos en la presentación de la factura o la cuenta de cobro, según el caso, si no han sido correctamente elaboradas o no se acompaña de los documentos requeridos para el pago</t>
  </si>
  <si>
    <t>Desde la presentación de la primera cuenta de cobro o factura.</t>
  </si>
  <si>
    <t>Desde que se advierte la posibilidad de suspensión.</t>
  </si>
  <si>
    <t xml:space="preserve">Baja calidad de los bienes y servicios suministrados </t>
  </si>
  <si>
    <t xml:space="preserve">Baja calidad de los servicios suministrados </t>
  </si>
  <si>
    <t xml:space="preserve">Baja calidad y el correcto funcionamiento de los bienes y servicios suministrados </t>
  </si>
  <si>
    <t>Modificación del contenido obligacional del contrato.</t>
  </si>
  <si>
    <t>Realizar seguimiento entre la entidad, el inteventor  y contratista  a la información técnica - legal y  monitorear vinculada a la ejecución del contrato.</t>
  </si>
  <si>
    <t>Afectación sustancial la ecuación financiera del contrato.</t>
  </si>
  <si>
    <t>Trimestralmente</t>
  </si>
  <si>
    <t>ECONÓMICO</t>
  </si>
  <si>
    <t xml:space="preserve">No tiene impacto previsible en la ejecución </t>
  </si>
  <si>
    <r>
      <t xml:space="preserve">Variación de precios de los </t>
    </r>
    <r>
      <rPr>
        <sz val="9"/>
        <color rgb="FF000000"/>
        <rFont val="Calibri"/>
        <family val="2"/>
        <scheme val="minor"/>
      </rPr>
      <t xml:space="preserve">BIENES IMPORTADOS </t>
    </r>
    <r>
      <rPr>
        <sz val="9"/>
        <color theme="1"/>
        <rFont val="Calibri"/>
        <family val="2"/>
        <scheme val="minor"/>
      </rPr>
      <t>debido a la baja de la tasa de cambio acumulada trimestralmente, inferior al -7%</t>
    </r>
  </si>
  <si>
    <t>CONTRATISTA (50%)  Y CONTRATANTE (50%)</t>
  </si>
  <si>
    <t>Al presentarse los cambios normativos</t>
  </si>
  <si>
    <t>Durante la etapa de ejecución y liquidación del contrato</t>
  </si>
  <si>
    <t>Afectación a la ecuación financiera del contrato debido a cambios en la tributación.</t>
  </si>
  <si>
    <t xml:space="preserve">Cambios normativos relacionados con la ejecución del objeto del contrato que no afecten la ecuación económica del contrato. </t>
  </si>
  <si>
    <t>CONTRATANTE y CONTRATISTA</t>
  </si>
  <si>
    <t xml:space="preserve">Cambios normativos relacionados con la ejecución del objeto del contrato que afecte sustancialmente la ecuación económica del contrato y que se encuentre debidamente probado. </t>
  </si>
  <si>
    <t xml:space="preserve">Cambios en la normatividad tributaria relacionados directamente con el objeto del contrato que afecte sustancialmente la ecuación económica del mismo y que se encuentre debidamente probado. </t>
  </si>
  <si>
    <t>Variación de precios de los BIENES IMPORTADOS debido al incremento o decremento de la tasa de cambio acumulada trimestralmente, entre el -7% y el 7%, inclusive.</t>
  </si>
  <si>
    <t>Variación de precios de los BIENES IMPORTADOS debido al incremento de la tasa de cambio acumulada trimestralmente, superior al 7%.</t>
  </si>
  <si>
    <t>Realizar seguimiento entre la entidad, el inteventor  y contratista  a la información técnica - legal y  monitorear la vinculada a la ejecución del contrato y Realizar el estudio particular del cambio normativo y evaluar el impacto en la ecuación económica del mismo.</t>
  </si>
  <si>
    <t>Realizar monitoreo y revisando mensualmente la TRM publicada por el Banco de la República.</t>
  </si>
  <si>
    <t>Realizar monitoreo y revisando mensualmente la TRM publicada por el Banco de la República. Los precios de los BIENES IMPORTADOS serán reajustados conforme al incremento de la TRM, los precios ajustados aplicarán para el mes siguiente a la revisión y ajuste; y las revisiones mensuales siguientes se efectuarán sobre los últimos precios actualizados y la última TRM actualizada</t>
  </si>
  <si>
    <t>Realizar monitoreo y revisando mensualmente la TRM publicada por el Banco de la República. Los precios de los BIENES IMPORTADOS serán reajustados conforme a la reducción de la TRM, los precios ajustados aplicarán para el mes siguiente a la revisión y ajuste; y las revisiones mensuales siguientes se efectuarán sobre los últimos precios actualizados y la última TRM actualizada</t>
  </si>
  <si>
    <t>supervisor del  contrato y contratista</t>
  </si>
  <si>
    <t>El supervisor y el contratista deberán informar en el evento de presentarse la variación contemplada de la tasa de cambio en los términos y el periodo establecido.</t>
  </si>
  <si>
    <t xml:space="preserve">El supervisor y el contratista deberán informar en el evento de presentarse la variación acumulada contemplada de la tasa de cambio en los términos y el periodo establecido. </t>
  </si>
  <si>
    <t xml:space="preserve">El daño de los equipos derivado de la instalación de partes o repuestos no genuinos. </t>
  </si>
  <si>
    <t>Revisión de la información en reuniones de seguimiento, informes y visitas de inventario.</t>
  </si>
  <si>
    <t>En los informes mensuales y cada vez que lo requiera la supervision</t>
  </si>
  <si>
    <t xml:space="preserve">El daño de equipos  como consecuencia de fallas en el servicio de mantenimiento.  </t>
  </si>
  <si>
    <t>Falta de personal disponible para atención de los equipos del mantenimiento</t>
  </si>
  <si>
    <t>Cuando el contrato debe ser suspendido por causa inherentes a la voluntad del SENA Cnetro de Tecnologias del Transporte</t>
  </si>
  <si>
    <t>Retraso en la ejecución del contrato y aumento de la indisponibilidad del mantenimiento</t>
  </si>
  <si>
    <t>Generar plan de choque para atender las necesidades del mantenimiento</t>
  </si>
  <si>
    <t>supervision</t>
  </si>
  <si>
    <t>Cuando el contrato debe ser suspendido por causas ajenas (exógenas) a la voluntad  del SENA y al Contratista</t>
  </si>
  <si>
    <t xml:space="preserve">supervisor y contratista </t>
  </si>
  <si>
    <t>Realizar seguimiento entre la entidad, el supervisor contratista  a la información técnica - legal y  monitorear vinculada a la ejecución del contrato.</t>
  </si>
  <si>
    <t xml:space="preserve"> supervisor del contrato y contratista</t>
  </si>
  <si>
    <t>Hasta el cumplimiento de las garantías establecidas</t>
  </si>
  <si>
    <t>Realizar seguimiento entre la entidad, el supervisor  a la información técnica - legal y  monitorear la vinculada a la ejecución del contrato y Realizar el estudio particular del cambio normativo y evaluar el impacto en la ecuación económica del mismo.</t>
  </si>
  <si>
    <t>SUPERVISOR DEL CONTRATO</t>
  </si>
  <si>
    <t>COMITÉ ESTRUCTURADOR Y SUPERVISOR DEL CONTRATO</t>
  </si>
  <si>
    <t>Objeto: CONTRATAR EL SERVICIO DE MANTENIMIENTO CORRECTIVO PARA EL ANALIZADOR DE GASES DE MASA SMART 2000 GALIO PARA LA PRESTACIÓN DE SERVICIOS TECNOLÓGICOS EN PRUEBAS DE ENSAYO DE EMISIONES VEHICULARES PARA LA EJECUCÍÓN DEL PROYECTO SGPS 8496 “OPERACIÓN DEL LABORATORIO DINAMÓMETRO DE CHASIS DANDO CUMPLIMIENTO A LOS REQUISITOS DE ACREDITACIÓN DE LA NTC-ISO/IEC 17025:2017 EN LA VIGENCIA 2021 PARA LA OFERTA DE SERVICIOS AL SECTOR TRANSPORTE DEL CENTRO DE TECNOLOGÍAS DEL TRANSPORTE.</t>
  </si>
  <si>
    <t>Medidas dispuestas por las entidades de Salud Distritales – Aislamiento y/o cierre</t>
  </si>
  <si>
    <t>Contagio de COVID 19 de las personas que trabajan en el taller</t>
  </si>
  <si>
    <t>Aplicación de las medidas relativas a contener contagio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</si>
</sst>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6"/>
      <color theme="1"/>
      <name val="Calibri"/>
      <family val="2"/>
      <scheme val="minor"/>
    </font>
    <font>
      <sz val="9"/>
      <color theme="1"/>
      <name val="Calibri"/>
      <family val="2"/>
      <scheme val="minor"/>
    </font>
    <font>
      <sz val="9"/>
      <color indexed="81"/>
      <name val="Tahoma"/>
      <family val="2"/>
    </font>
    <font>
      <b/>
      <sz val="9"/>
      <color theme="1"/>
      <name val="Calibri"/>
      <family val="2"/>
      <scheme val="minor"/>
    </font>
    <font>
      <sz val="9"/>
      <color rgb="FF000000"/>
      <name val="Calibri"/>
      <family val="2"/>
      <scheme val="minor"/>
    </font>
    <font>
      <sz val="9"/>
      <name val="Calibri"/>
      <family val="2"/>
      <scheme val="minor"/>
    </font>
    <font>
      <b/>
      <sz val="9"/>
      <color theme="9" tint="-0.249977111117893"/>
      <name val="Calibri"/>
      <family val="2"/>
      <scheme val="minor"/>
    </font>
  </fonts>
  <fills count="10">
    <fill>
      <patternFill patternType="none"/>
    </fill>
    <fill>
      <patternFill patternType="gray125"/>
    </fill>
    <fill>
      <patternFill patternType="solid">
        <fgColor theme="1" tint="0.499984740745262"/>
        <bgColor indexed="64"/>
      </patternFill>
    </fill>
    <fill>
      <patternFill patternType="solid">
        <fgColor rgb="FF00B050"/>
        <bgColor indexed="64"/>
      </patternFill>
    </fill>
    <fill>
      <patternFill patternType="solid">
        <fgColor rgb="FFFFFF00"/>
        <bgColor indexed="64"/>
      </patternFill>
    </fill>
    <fill>
      <patternFill patternType="solid">
        <fgColor theme="9" tint="-0.249977111117893"/>
        <bgColor indexed="64"/>
      </patternFill>
    </fill>
    <fill>
      <patternFill patternType="solid">
        <fgColor theme="0"/>
        <bgColor indexed="64"/>
      </patternFill>
    </fill>
    <fill>
      <patternFill patternType="solid">
        <fgColor rgb="FFFF0000"/>
        <bgColor indexed="64"/>
      </patternFill>
    </fill>
    <fill>
      <patternFill patternType="solid">
        <fgColor rgb="FFFFFFFF"/>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7">
    <xf numFmtId="0" fontId="0" fillId="0" borderId="0" xfId="0"/>
    <xf numFmtId="0" fontId="0" fillId="0" borderId="1" xfId="0" applyBorder="1" applyAlignment="1">
      <alignment wrapText="1"/>
    </xf>
    <xf numFmtId="0" fontId="0" fillId="0" borderId="1" xfId="0" applyBorder="1" applyAlignment="1">
      <alignment horizontal="center"/>
    </xf>
    <xf numFmtId="0" fontId="1" fillId="2" borderId="1" xfId="0" applyFont="1" applyFill="1" applyBorder="1"/>
    <xf numFmtId="0" fontId="0" fillId="0" borderId="1" xfId="0" applyBorder="1"/>
    <xf numFmtId="0" fontId="0" fillId="0" borderId="1" xfId="0" applyBorder="1" applyAlignment="1">
      <alignment vertical="top" wrapText="1"/>
    </xf>
    <xf numFmtId="0" fontId="0" fillId="0" borderId="1" xfId="0" applyFill="1" applyBorder="1" applyAlignment="1">
      <alignment vertical="top" wrapText="1"/>
    </xf>
    <xf numFmtId="0" fontId="0" fillId="0" borderId="1" xfId="0" applyBorder="1" applyAlignment="1">
      <alignment horizontal="center" vertical="top" wrapText="1"/>
    </xf>
    <xf numFmtId="0" fontId="0" fillId="0" borderId="1" xfId="0" applyFill="1" applyBorder="1" applyAlignment="1">
      <alignment horizontal="center" vertical="top" wrapText="1"/>
    </xf>
    <xf numFmtId="0" fontId="0" fillId="2" borderId="1" xfId="0" applyFill="1" applyBorder="1" applyAlignment="1">
      <alignment horizontal="center" vertical="top" wrapText="1"/>
    </xf>
    <xf numFmtId="0" fontId="0" fillId="0" borderId="3" xfId="0" applyFill="1" applyBorder="1"/>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0" fillId="0" borderId="0" xfId="0" applyAlignment="1">
      <alignment horizontal="center" vertical="justify" wrapText="1"/>
    </xf>
    <xf numFmtId="0" fontId="0" fillId="0" borderId="5" xfId="0" applyBorder="1" applyAlignment="1">
      <alignment horizontal="center" vertical="justify" wrapText="1"/>
    </xf>
    <xf numFmtId="0" fontId="0" fillId="0" borderId="1" xfId="0" applyBorder="1" applyAlignment="1">
      <alignment horizontal="center" vertical="center"/>
    </xf>
    <xf numFmtId="0" fontId="3" fillId="0" borderId="0" xfId="0" applyFont="1"/>
    <xf numFmtId="0" fontId="3" fillId="0" borderId="0" xfId="0" applyFont="1" applyAlignment="1">
      <alignment textRotation="90"/>
    </xf>
    <xf numFmtId="0" fontId="0" fillId="0" borderId="1" xfId="0" applyFont="1" applyFill="1" applyBorder="1" applyAlignment="1">
      <alignment horizontal="left" wrapText="1"/>
    </xf>
    <xf numFmtId="0" fontId="1" fillId="7" borderId="1" xfId="0" applyFont="1" applyFill="1" applyBorder="1" applyAlignment="1">
      <alignment horizontal="center" vertical="center" wrapText="1"/>
    </xf>
    <xf numFmtId="0" fontId="3" fillId="6" borderId="0" xfId="0" applyFont="1" applyFill="1"/>
    <xf numFmtId="0" fontId="0" fillId="0" borderId="1" xfId="0" applyBorder="1" applyAlignment="1">
      <alignment vertical="center" wrapText="1"/>
    </xf>
    <xf numFmtId="0" fontId="0" fillId="0" borderId="1" xfId="0" applyFill="1" applyBorder="1" applyAlignment="1">
      <alignment vertical="center" wrapText="1"/>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Fill="1" applyBorder="1" applyAlignment="1">
      <alignment horizontal="center" vertical="center" wrapText="1"/>
    </xf>
    <xf numFmtId="0" fontId="6" fillId="6" borderId="1" xfId="0" applyFont="1" applyFill="1" applyBorder="1" applyAlignment="1">
      <alignment vertical="center" textRotation="90" wrapText="1"/>
    </xf>
    <xf numFmtId="0" fontId="6" fillId="6" borderId="1" xfId="0" applyFont="1" applyFill="1" applyBorder="1" applyAlignment="1">
      <alignment horizontal="center" vertical="center" wrapText="1"/>
    </xf>
    <xf numFmtId="0" fontId="6" fillId="6" borderId="1" xfId="0" applyFont="1" applyFill="1" applyBorder="1" applyAlignment="1">
      <alignment horizontal="center" vertical="center" textRotation="90" wrapText="1"/>
    </xf>
    <xf numFmtId="0" fontId="7" fillId="6" borderId="1" xfId="0" applyFont="1" applyFill="1" applyBorder="1" applyAlignment="1">
      <alignment horizontal="center" vertical="center" textRotation="90" wrapText="1"/>
    </xf>
    <xf numFmtId="15" fontId="6" fillId="6" borderId="1" xfId="0" applyNumberFormat="1" applyFont="1" applyFill="1" applyBorder="1" applyAlignment="1">
      <alignment horizontal="center" vertical="center" wrapText="1"/>
    </xf>
    <xf numFmtId="0" fontId="8" fillId="0" borderId="0" xfId="0" applyFont="1" applyFill="1"/>
    <xf numFmtId="0" fontId="3" fillId="6" borderId="1" xfId="0" applyFont="1" applyFill="1" applyBorder="1" applyAlignment="1">
      <alignment horizontal="center" vertical="center" wrapText="1"/>
    </xf>
    <xf numFmtId="0" fontId="6" fillId="8" borderId="1" xfId="0" applyFont="1" applyFill="1" applyBorder="1" applyAlignment="1">
      <alignment horizontal="right" vertical="center" textRotation="90" wrapText="1"/>
    </xf>
    <xf numFmtId="0" fontId="6" fillId="8" borderId="1" xfId="0" applyFont="1" applyFill="1" applyBorder="1" applyAlignment="1">
      <alignment horizontal="center" vertical="center" textRotation="90" wrapText="1"/>
    </xf>
    <xf numFmtId="0" fontId="6" fillId="8" borderId="1" xfId="0" applyFont="1" applyFill="1" applyBorder="1" applyAlignment="1">
      <alignment horizontal="center" vertical="center" wrapText="1"/>
    </xf>
    <xf numFmtId="0" fontId="6" fillId="0" borderId="1" xfId="0" applyFont="1" applyBorder="1" applyAlignment="1">
      <alignment horizontal="center" vertical="center" textRotation="90" wrapText="1"/>
    </xf>
    <xf numFmtId="0" fontId="6" fillId="0" borderId="1" xfId="0" applyFont="1" applyBorder="1" applyAlignment="1">
      <alignment horizontal="justify" vertical="center" wrapText="1"/>
    </xf>
    <xf numFmtId="0" fontId="6" fillId="0" borderId="1" xfId="0" applyFont="1" applyBorder="1" applyAlignment="1">
      <alignment horizontal="right" vertical="center" textRotation="90" wrapText="1"/>
    </xf>
    <xf numFmtId="0" fontId="6" fillId="0" borderId="1" xfId="0" applyFont="1" applyBorder="1" applyAlignment="1">
      <alignment horizontal="center" vertical="center" wrapText="1"/>
    </xf>
    <xf numFmtId="0" fontId="3" fillId="8" borderId="1" xfId="0" applyFont="1" applyFill="1" applyBorder="1" applyAlignment="1">
      <alignment horizontal="justify" vertical="center" wrapText="1"/>
    </xf>
    <xf numFmtId="0" fontId="3" fillId="8" borderId="1" xfId="0" applyFont="1" applyFill="1" applyBorder="1" applyAlignment="1">
      <alignment horizontal="center" vertical="center" wrapText="1"/>
    </xf>
    <xf numFmtId="0" fontId="3" fillId="0" borderId="0" xfId="0" applyFont="1" applyFill="1"/>
    <xf numFmtId="0" fontId="6" fillId="9" borderId="1" xfId="0" applyFont="1" applyFill="1" applyBorder="1" applyAlignment="1">
      <alignment horizontal="right" vertical="center" textRotation="90" wrapText="1"/>
    </xf>
    <xf numFmtId="0" fontId="6" fillId="9" borderId="1" xfId="0" applyFont="1" applyFill="1" applyBorder="1" applyAlignment="1">
      <alignment horizontal="center" vertical="center" textRotation="90" wrapText="1"/>
    </xf>
    <xf numFmtId="0" fontId="6" fillId="9" borderId="1" xfId="0" applyFont="1" applyFill="1" applyBorder="1" applyAlignment="1">
      <alignment horizontal="justify" vertical="center" wrapText="1"/>
    </xf>
    <xf numFmtId="0" fontId="3" fillId="9" borderId="1" xfId="0" applyFont="1" applyFill="1" applyBorder="1" applyAlignment="1">
      <alignment horizontal="justify" vertical="center" wrapText="1"/>
    </xf>
    <xf numFmtId="0" fontId="6" fillId="9" borderId="1" xfId="0" applyFont="1" applyFill="1" applyBorder="1" applyAlignment="1">
      <alignment vertical="center" textRotation="90" wrapText="1"/>
    </xf>
    <xf numFmtId="0" fontId="3" fillId="9" borderId="1" xfId="0" applyFont="1" applyFill="1" applyBorder="1" applyAlignment="1">
      <alignment horizontal="center" vertical="center" textRotation="90" wrapText="1"/>
    </xf>
    <xf numFmtId="0" fontId="3" fillId="9" borderId="1" xfId="0" applyFont="1" applyFill="1" applyBorder="1" applyAlignment="1">
      <alignment vertical="center" textRotation="90" wrapText="1"/>
    </xf>
    <xf numFmtId="0" fontId="6" fillId="9"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6" fillId="0" borderId="1" xfId="0" applyFont="1" applyFill="1" applyBorder="1" applyAlignment="1">
      <alignment horizontal="center" vertical="center" textRotation="90" wrapText="1"/>
    </xf>
    <xf numFmtId="0" fontId="3" fillId="9" borderId="1" xfId="0" applyFont="1" applyFill="1" applyBorder="1" applyAlignment="1">
      <alignment horizontal="center" vertical="center" textRotation="90" wrapText="1"/>
    </xf>
    <xf numFmtId="0" fontId="3" fillId="6"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6" fillId="6" borderId="1" xfId="0" applyFont="1" applyFill="1" applyBorder="1" applyAlignment="1">
      <alignment horizontal="right" vertical="center" textRotation="90" wrapText="1"/>
    </xf>
    <xf numFmtId="0" fontId="3" fillId="6" borderId="1" xfId="0" applyFont="1" applyFill="1" applyBorder="1" applyAlignment="1">
      <alignment horizontal="center" vertical="center" textRotation="90" wrapText="1"/>
    </xf>
    <xf numFmtId="0" fontId="3" fillId="6" borderId="1" xfId="0" applyFont="1" applyFill="1" applyBorder="1" applyAlignment="1">
      <alignment vertical="center" textRotation="90" wrapText="1"/>
    </xf>
    <xf numFmtId="0" fontId="6" fillId="0" borderId="1" xfId="0" applyFont="1" applyFill="1" applyBorder="1" applyAlignment="1">
      <alignment horizontal="right" vertical="center" textRotation="90" wrapText="1"/>
    </xf>
    <xf numFmtId="0" fontId="6" fillId="0" borderId="1" xfId="0" applyFont="1" applyFill="1" applyBorder="1" applyAlignment="1">
      <alignment vertical="center" textRotation="90" wrapText="1"/>
    </xf>
    <xf numFmtId="0" fontId="3" fillId="0" borderId="1" xfId="0" applyFont="1" applyFill="1" applyBorder="1" applyAlignment="1">
      <alignment horizontal="center" vertical="center" textRotation="90" wrapText="1"/>
    </xf>
    <xf numFmtId="0" fontId="3" fillId="0" borderId="1" xfId="0" applyFont="1" applyFill="1" applyBorder="1" applyAlignment="1">
      <alignment vertical="center" textRotation="90" wrapText="1"/>
    </xf>
    <xf numFmtId="0" fontId="6" fillId="0" borderId="1" xfId="0" applyFont="1" applyFill="1" applyBorder="1" applyAlignment="1">
      <alignment horizontal="center" vertical="center" wrapText="1"/>
    </xf>
    <xf numFmtId="15" fontId="6"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9" borderId="1" xfId="0" applyFont="1" applyFill="1" applyBorder="1" applyAlignment="1">
      <alignment horizontal="center" vertical="center" textRotation="90" wrapText="1"/>
    </xf>
    <xf numFmtId="0" fontId="3" fillId="9" borderId="1" xfId="0" applyFont="1" applyFill="1" applyBorder="1" applyAlignment="1">
      <alignment horizontal="center" vertical="center" textRotation="90"/>
    </xf>
    <xf numFmtId="0" fontId="3" fillId="9" borderId="1" xfId="0" applyFont="1" applyFill="1" applyBorder="1" applyAlignment="1">
      <alignment textRotation="90" wrapText="1"/>
    </xf>
    <xf numFmtId="0" fontId="5" fillId="6" borderId="1" xfId="0" applyFont="1" applyFill="1" applyBorder="1" applyAlignment="1">
      <alignment horizontal="center" vertical="center" wrapText="1"/>
    </xf>
    <xf numFmtId="0" fontId="3" fillId="6" borderId="1" xfId="0" applyFont="1" applyFill="1" applyBorder="1" applyAlignment="1">
      <alignment horizontal="center" textRotation="90"/>
    </xf>
    <xf numFmtId="0" fontId="3" fillId="9"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 fillId="2" borderId="2" xfId="0" applyFont="1" applyFill="1" applyBorder="1" applyAlignment="1">
      <alignment horizontal="center" vertical="center" textRotation="90"/>
    </xf>
    <xf numFmtId="0" fontId="1" fillId="2" borderId="3" xfId="0" applyFont="1" applyFill="1" applyBorder="1" applyAlignment="1">
      <alignment horizontal="center" vertical="center" textRotation="90"/>
    </xf>
    <xf numFmtId="0" fontId="1" fillId="2" borderId="4" xfId="0" applyFont="1" applyFill="1" applyBorder="1" applyAlignment="1">
      <alignment horizontal="center" vertical="center" textRotation="90"/>
    </xf>
    <xf numFmtId="0" fontId="0" fillId="0" borderId="0" xfId="0" applyAlignment="1">
      <alignment horizontal="center"/>
    </xf>
    <xf numFmtId="0" fontId="0" fillId="2" borderId="1" xfId="0" applyFill="1" applyBorder="1" applyAlignment="1">
      <alignment horizontal="center" vertical="center" wrapText="1"/>
    </xf>
    <xf numFmtId="0" fontId="0" fillId="0" borderId="2" xfId="0" applyBorder="1" applyAlignment="1">
      <alignment horizontal="center" textRotation="90"/>
    </xf>
    <xf numFmtId="0" fontId="0" fillId="0" borderId="3" xfId="0" applyBorder="1" applyAlignment="1">
      <alignment horizontal="center" textRotation="90"/>
    </xf>
    <xf numFmtId="0" fontId="0" fillId="0" borderId="4" xfId="0" applyBorder="1" applyAlignment="1">
      <alignment horizontal="center" textRotation="90"/>
    </xf>
    <xf numFmtId="0" fontId="1" fillId="2" borderId="1" xfId="0" applyFont="1" applyFill="1" applyBorder="1" applyAlignment="1">
      <alignment horizontal="center" wrapText="1"/>
    </xf>
    <xf numFmtId="0" fontId="2" fillId="0" borderId="0" xfId="0" applyFont="1" applyAlignment="1">
      <alignment horizontal="center"/>
    </xf>
    <xf numFmtId="0" fontId="0" fillId="2" borderId="1" xfId="0" applyFill="1" applyBorder="1" applyAlignment="1">
      <alignment horizont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cellXfs>
  <cellStyles count="1">
    <cellStyle name="Normal" xfId="0" builtinId="0"/>
  </cellStyles>
  <dxfs count="120">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s>
  <tableStyles count="0" defaultTableStyle="TableStyleMedium2" defaultPivotStyle="PivotStyleLight16"/>
  <colors>
    <mruColors>
      <color rgb="FFFF66FF"/>
      <color rgb="FF003A1A"/>
      <color rgb="FF66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2</xdr:col>
      <xdr:colOff>165773</xdr:colOff>
      <xdr:row>0</xdr:row>
      <xdr:rowOff>637442</xdr:rowOff>
    </xdr:to>
    <xdr:pic>
      <xdr:nvPicPr>
        <xdr:cNvPr id="2" name="Picture 7">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1" y="0"/>
          <a:ext cx="776654" cy="63744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28"/>
  <sheetViews>
    <sheetView tabSelected="1" showWhiteSpace="0" view="pageBreakPreview" topLeftCell="A2" zoomScale="64" zoomScaleNormal="80" zoomScaleSheetLayoutView="64" zoomScalePageLayoutView="80" workbookViewId="0">
      <pane ySplit="10" topLeftCell="A33" activePane="bottomLeft" state="frozen"/>
      <selection activeCell="A2" sqref="A2"/>
      <selection pane="bottomLeft" activeCell="M28" sqref="M28"/>
    </sheetView>
  </sheetViews>
  <sheetFormatPr baseColWidth="10" defaultColWidth="11.42578125" defaultRowHeight="46.15" customHeight="1" x14ac:dyDescent="0.2"/>
  <cols>
    <col min="1" max="1" width="3.7109375" style="18" customWidth="1"/>
    <col min="2" max="2" width="5.42578125" style="17" customWidth="1"/>
    <col min="3" max="3" width="3.7109375" style="17" customWidth="1"/>
    <col min="4" max="4" width="5.140625" style="17" customWidth="1"/>
    <col min="5" max="5" width="3.7109375" style="17" customWidth="1"/>
    <col min="6" max="6" width="34" style="17" customWidth="1"/>
    <col min="7" max="7" width="16.85546875" style="17" customWidth="1"/>
    <col min="8" max="11" width="3.7109375" style="17" customWidth="1"/>
    <col min="12" max="12" width="5.5703125" style="17" customWidth="1"/>
    <col min="13" max="13" width="30.5703125" style="17" customWidth="1"/>
    <col min="14" max="17" width="3.7109375" style="17" customWidth="1"/>
    <col min="18" max="18" width="4.85546875" style="17" customWidth="1"/>
    <col min="19" max="19" width="15.7109375" style="17" customWidth="1"/>
    <col min="20" max="20" width="15.140625" style="17" customWidth="1"/>
    <col min="21" max="21" width="14.85546875" style="17" customWidth="1"/>
    <col min="22" max="22" width="22" style="17" customWidth="1"/>
    <col min="23" max="23" width="13.140625" style="17" customWidth="1"/>
    <col min="24" max="24" width="7.5703125" style="17" customWidth="1"/>
    <col min="25" max="25" width="13.42578125" style="17" customWidth="1"/>
    <col min="26" max="26" width="15.85546875" style="17" customWidth="1"/>
    <col min="27" max="28" width="11.42578125" style="17" customWidth="1"/>
    <col min="29" max="29" width="28.28515625" style="17" customWidth="1"/>
    <col min="30" max="32" width="11.42578125" style="17" customWidth="1"/>
    <col min="33" max="33" width="20.5703125" style="17" customWidth="1"/>
    <col min="34" max="16384" width="11.42578125" style="17"/>
  </cols>
  <sheetData>
    <row r="1" spans="1:38" ht="51" customHeight="1" x14ac:dyDescent="0.2">
      <c r="A1" s="71"/>
      <c r="B1" s="71"/>
      <c r="C1" s="70" t="s">
        <v>118</v>
      </c>
      <c r="D1" s="70"/>
      <c r="E1" s="70"/>
      <c r="F1" s="70"/>
      <c r="G1" s="70"/>
      <c r="H1" s="70"/>
      <c r="I1" s="70"/>
      <c r="J1" s="70"/>
      <c r="K1" s="70"/>
      <c r="L1" s="70"/>
      <c r="M1" s="70"/>
      <c r="N1" s="70"/>
      <c r="O1" s="70"/>
      <c r="P1" s="70"/>
      <c r="Q1" s="70"/>
      <c r="R1" s="70"/>
      <c r="S1" s="70"/>
      <c r="T1" s="70"/>
      <c r="U1" s="70"/>
      <c r="V1" s="70"/>
      <c r="W1" s="70"/>
    </row>
    <row r="2" spans="1:38" ht="12" x14ac:dyDescent="0.2">
      <c r="A2" s="70" t="s">
        <v>173</v>
      </c>
      <c r="B2" s="73"/>
      <c r="C2" s="73"/>
      <c r="D2" s="73"/>
      <c r="E2" s="73"/>
      <c r="F2" s="73"/>
      <c r="G2" s="73"/>
      <c r="H2" s="73"/>
      <c r="I2" s="73"/>
      <c r="J2" s="73"/>
      <c r="K2" s="73"/>
      <c r="L2" s="73"/>
      <c r="M2" s="73"/>
      <c r="N2" s="73"/>
      <c r="O2" s="73"/>
      <c r="P2" s="73"/>
      <c r="Q2" s="73"/>
      <c r="R2" s="73"/>
      <c r="S2" s="73"/>
      <c r="T2" s="73"/>
      <c r="U2" s="73"/>
      <c r="V2" s="73"/>
      <c r="W2" s="73"/>
    </row>
    <row r="3" spans="1:38" ht="12" customHeight="1" x14ac:dyDescent="0.2">
      <c r="A3" s="67" t="s">
        <v>93</v>
      </c>
      <c r="B3" s="68" t="s">
        <v>0</v>
      </c>
      <c r="C3" s="68" t="s">
        <v>1</v>
      </c>
      <c r="D3" s="67" t="s">
        <v>57</v>
      </c>
      <c r="E3" s="67" t="s">
        <v>58</v>
      </c>
      <c r="F3" s="67" t="s">
        <v>94</v>
      </c>
      <c r="G3" s="67" t="s">
        <v>2</v>
      </c>
      <c r="H3" s="67" t="s">
        <v>3</v>
      </c>
      <c r="I3" s="67" t="s">
        <v>4</v>
      </c>
      <c r="J3" s="67" t="s">
        <v>45</v>
      </c>
      <c r="K3" s="67" t="s">
        <v>59</v>
      </c>
      <c r="L3" s="67" t="s">
        <v>5</v>
      </c>
      <c r="M3" s="67" t="s">
        <v>95</v>
      </c>
      <c r="N3" s="72" t="s">
        <v>6</v>
      </c>
      <c r="O3" s="72"/>
      <c r="P3" s="72"/>
      <c r="Q3" s="72"/>
      <c r="R3" s="67" t="s">
        <v>60</v>
      </c>
      <c r="S3" s="67" t="s">
        <v>8</v>
      </c>
      <c r="T3" s="67" t="s">
        <v>9</v>
      </c>
      <c r="U3" s="67" t="s">
        <v>61</v>
      </c>
      <c r="V3" s="72" t="s">
        <v>12</v>
      </c>
      <c r="W3" s="72"/>
    </row>
    <row r="4" spans="1:38" ht="15" customHeight="1" x14ac:dyDescent="0.2">
      <c r="A4" s="67"/>
      <c r="B4" s="68"/>
      <c r="C4" s="68"/>
      <c r="D4" s="69"/>
      <c r="E4" s="67"/>
      <c r="F4" s="67"/>
      <c r="G4" s="67"/>
      <c r="H4" s="67"/>
      <c r="I4" s="67"/>
      <c r="J4" s="67"/>
      <c r="K4" s="67"/>
      <c r="L4" s="67"/>
      <c r="M4" s="67"/>
      <c r="N4" s="72"/>
      <c r="O4" s="72"/>
      <c r="P4" s="72"/>
      <c r="Q4" s="72"/>
      <c r="R4" s="67"/>
      <c r="S4" s="67"/>
      <c r="T4" s="67"/>
      <c r="U4" s="67"/>
      <c r="V4" s="72"/>
      <c r="W4" s="72"/>
      <c r="Y4" s="17" t="s">
        <v>68</v>
      </c>
      <c r="Z4" s="17" t="s">
        <v>63</v>
      </c>
      <c r="AA4" s="17">
        <v>2</v>
      </c>
      <c r="AB4" s="17" t="s">
        <v>73</v>
      </c>
      <c r="AC4" s="17" t="s">
        <v>109</v>
      </c>
      <c r="AD4" s="17" t="s">
        <v>77</v>
      </c>
      <c r="AE4" s="17" t="s">
        <v>62</v>
      </c>
      <c r="AF4" s="17" t="s">
        <v>80</v>
      </c>
      <c r="AG4" s="17" t="s">
        <v>82</v>
      </c>
      <c r="AH4" s="17" t="s">
        <v>84</v>
      </c>
    </row>
    <row r="5" spans="1:38" ht="15" customHeight="1" x14ac:dyDescent="0.2">
      <c r="A5" s="67"/>
      <c r="B5" s="68"/>
      <c r="C5" s="68"/>
      <c r="D5" s="69"/>
      <c r="E5" s="67"/>
      <c r="F5" s="67"/>
      <c r="G5" s="67"/>
      <c r="H5" s="67"/>
      <c r="I5" s="67"/>
      <c r="J5" s="67"/>
      <c r="K5" s="67"/>
      <c r="L5" s="67"/>
      <c r="M5" s="67"/>
      <c r="N5" s="72"/>
      <c r="O5" s="72"/>
      <c r="P5" s="72"/>
      <c r="Q5" s="72"/>
      <c r="R5" s="67"/>
      <c r="S5" s="67"/>
      <c r="T5" s="67"/>
      <c r="U5" s="67"/>
      <c r="V5" s="72"/>
      <c r="W5" s="72"/>
      <c r="Y5" s="17" t="s">
        <v>69</v>
      </c>
      <c r="Z5" s="17" t="s">
        <v>64</v>
      </c>
      <c r="AA5" s="17">
        <v>3</v>
      </c>
      <c r="AB5" s="17" t="s">
        <v>74</v>
      </c>
      <c r="AC5" s="17" t="s">
        <v>110</v>
      </c>
      <c r="AD5" s="17" t="s">
        <v>78</v>
      </c>
      <c r="AE5" s="17" t="s">
        <v>79</v>
      </c>
      <c r="AF5" s="17" t="s">
        <v>81</v>
      </c>
      <c r="AG5" s="17" t="s">
        <v>83</v>
      </c>
      <c r="AH5" s="17" t="s">
        <v>85</v>
      </c>
    </row>
    <row r="6" spans="1:38" ht="12" x14ac:dyDescent="0.2">
      <c r="A6" s="67"/>
      <c r="B6" s="68"/>
      <c r="C6" s="68"/>
      <c r="D6" s="69"/>
      <c r="E6" s="67"/>
      <c r="F6" s="67"/>
      <c r="G6" s="67"/>
      <c r="H6" s="67"/>
      <c r="I6" s="67"/>
      <c r="J6" s="67"/>
      <c r="K6" s="67"/>
      <c r="L6" s="67"/>
      <c r="M6" s="67"/>
      <c r="N6" s="72"/>
      <c r="O6" s="72"/>
      <c r="P6" s="72"/>
      <c r="Q6" s="72"/>
      <c r="R6" s="67"/>
      <c r="S6" s="67"/>
      <c r="T6" s="67"/>
      <c r="U6" s="67"/>
      <c r="V6" s="72"/>
      <c r="W6" s="72"/>
      <c r="Y6" s="17" t="s">
        <v>70</v>
      </c>
      <c r="Z6" s="17" t="s">
        <v>65</v>
      </c>
      <c r="AA6" s="17">
        <v>4</v>
      </c>
      <c r="AB6" s="17" t="s">
        <v>75</v>
      </c>
      <c r="AC6" s="17" t="s">
        <v>111</v>
      </c>
      <c r="AD6" s="17" t="s">
        <v>96</v>
      </c>
      <c r="AG6" s="17" t="s">
        <v>99</v>
      </c>
      <c r="AH6" s="17" t="s">
        <v>86</v>
      </c>
    </row>
    <row r="7" spans="1:38" ht="15" customHeight="1" x14ac:dyDescent="0.2">
      <c r="A7" s="67"/>
      <c r="B7" s="68"/>
      <c r="C7" s="68"/>
      <c r="D7" s="69"/>
      <c r="E7" s="67"/>
      <c r="F7" s="67"/>
      <c r="G7" s="67"/>
      <c r="H7" s="67"/>
      <c r="I7" s="67"/>
      <c r="J7" s="67"/>
      <c r="K7" s="67"/>
      <c r="L7" s="67"/>
      <c r="M7" s="67"/>
      <c r="N7" s="68" t="s">
        <v>3</v>
      </c>
      <c r="O7" s="68" t="s">
        <v>7</v>
      </c>
      <c r="P7" s="68" t="s">
        <v>45</v>
      </c>
      <c r="Q7" s="68" t="s">
        <v>59</v>
      </c>
      <c r="R7" s="67"/>
      <c r="S7" s="67"/>
      <c r="T7" s="67"/>
      <c r="U7" s="67"/>
      <c r="V7" s="67" t="s">
        <v>10</v>
      </c>
      <c r="W7" s="67" t="s">
        <v>11</v>
      </c>
      <c r="Y7" s="17" t="s">
        <v>71</v>
      </c>
      <c r="Z7" s="17" t="s">
        <v>66</v>
      </c>
      <c r="AA7" s="17">
        <v>5</v>
      </c>
      <c r="AB7" s="17" t="s">
        <v>76</v>
      </c>
      <c r="AC7" s="17" t="s">
        <v>171</v>
      </c>
      <c r="AG7" s="17" t="s">
        <v>92</v>
      </c>
      <c r="AH7" s="17" t="s">
        <v>87</v>
      </c>
    </row>
    <row r="8" spans="1:38" ht="37.5" customHeight="1" x14ac:dyDescent="0.2">
      <c r="A8" s="67"/>
      <c r="B8" s="68"/>
      <c r="C8" s="68"/>
      <c r="D8" s="69"/>
      <c r="E8" s="67"/>
      <c r="F8" s="67"/>
      <c r="G8" s="67"/>
      <c r="H8" s="67"/>
      <c r="I8" s="67"/>
      <c r="J8" s="67"/>
      <c r="K8" s="67"/>
      <c r="L8" s="67"/>
      <c r="M8" s="67"/>
      <c r="N8" s="68"/>
      <c r="O8" s="68"/>
      <c r="P8" s="68"/>
      <c r="Q8" s="68"/>
      <c r="R8" s="67"/>
      <c r="S8" s="67"/>
      <c r="T8" s="67"/>
      <c r="U8" s="67"/>
      <c r="V8" s="67"/>
      <c r="W8" s="67"/>
      <c r="Y8" s="17" t="s">
        <v>72</v>
      </c>
      <c r="Z8" s="17" t="s">
        <v>67</v>
      </c>
      <c r="AA8" s="17">
        <v>6</v>
      </c>
      <c r="AC8" s="17" t="s">
        <v>172</v>
      </c>
      <c r="AG8" s="17" t="s">
        <v>97</v>
      </c>
      <c r="AH8" s="17" t="s">
        <v>88</v>
      </c>
    </row>
    <row r="9" spans="1:38" ht="19.5" customHeight="1" x14ac:dyDescent="0.2">
      <c r="A9" s="67"/>
      <c r="B9" s="68"/>
      <c r="C9" s="68"/>
      <c r="D9" s="69"/>
      <c r="E9" s="67"/>
      <c r="F9" s="67"/>
      <c r="G9" s="67"/>
      <c r="H9" s="67"/>
      <c r="I9" s="67"/>
      <c r="J9" s="67"/>
      <c r="K9" s="67"/>
      <c r="L9" s="67"/>
      <c r="M9" s="67"/>
      <c r="N9" s="68"/>
      <c r="O9" s="68"/>
      <c r="P9" s="68"/>
      <c r="Q9" s="68"/>
      <c r="R9" s="67"/>
      <c r="S9" s="67"/>
      <c r="T9" s="67"/>
      <c r="U9" s="67"/>
      <c r="V9" s="67"/>
      <c r="W9" s="67"/>
      <c r="AA9" s="32">
        <v>7</v>
      </c>
      <c r="AG9" s="17" t="s">
        <v>98</v>
      </c>
      <c r="AH9" s="17" t="s">
        <v>89</v>
      </c>
    </row>
    <row r="10" spans="1:38" ht="45.75" customHeight="1" x14ac:dyDescent="0.2">
      <c r="A10" s="67"/>
      <c r="B10" s="68"/>
      <c r="C10" s="68"/>
      <c r="D10" s="69"/>
      <c r="E10" s="67"/>
      <c r="F10" s="67"/>
      <c r="G10" s="67"/>
      <c r="H10" s="67"/>
      <c r="I10" s="67"/>
      <c r="J10" s="67"/>
      <c r="K10" s="67"/>
      <c r="L10" s="67"/>
      <c r="M10" s="67"/>
      <c r="N10" s="68"/>
      <c r="O10" s="68"/>
      <c r="P10" s="68"/>
      <c r="Q10" s="68"/>
      <c r="R10" s="67"/>
      <c r="S10" s="67"/>
      <c r="T10" s="67"/>
      <c r="U10" s="67"/>
      <c r="V10" s="67"/>
      <c r="W10" s="67"/>
      <c r="AA10" s="17">
        <v>8</v>
      </c>
      <c r="AG10" s="17" t="s">
        <v>100</v>
      </c>
      <c r="AH10" s="17" t="s">
        <v>90</v>
      </c>
    </row>
    <row r="11" spans="1:38" ht="20.25" customHeight="1" x14ac:dyDescent="0.2">
      <c r="A11" s="67"/>
      <c r="B11" s="68"/>
      <c r="C11" s="68"/>
      <c r="D11" s="69"/>
      <c r="E11" s="67"/>
      <c r="F11" s="67"/>
      <c r="G11" s="67"/>
      <c r="H11" s="67"/>
      <c r="I11" s="67"/>
      <c r="J11" s="67"/>
      <c r="K11" s="67"/>
      <c r="L11" s="67"/>
      <c r="M11" s="67"/>
      <c r="N11" s="68"/>
      <c r="O11" s="68"/>
      <c r="P11" s="68"/>
      <c r="Q11" s="68"/>
      <c r="R11" s="67"/>
      <c r="S11" s="67"/>
      <c r="T11" s="67"/>
      <c r="U11" s="67"/>
      <c r="V11" s="67"/>
      <c r="W11" s="67"/>
      <c r="AA11" s="17">
        <v>9</v>
      </c>
      <c r="AG11" s="17" t="s">
        <v>101</v>
      </c>
      <c r="AH11" s="17" t="s">
        <v>91</v>
      </c>
    </row>
    <row r="12" spans="1:38" s="21" customFormat="1" ht="96" x14ac:dyDescent="0.2">
      <c r="A12" s="44">
        <v>1</v>
      </c>
      <c r="B12" s="44" t="s">
        <v>79</v>
      </c>
      <c r="C12" s="44" t="s">
        <v>81</v>
      </c>
      <c r="D12" s="45" t="s">
        <v>92</v>
      </c>
      <c r="E12" s="44" t="s">
        <v>136</v>
      </c>
      <c r="F12" s="46" t="s">
        <v>147</v>
      </c>
      <c r="G12" s="36" t="s">
        <v>108</v>
      </c>
      <c r="H12" s="34" t="s">
        <v>70</v>
      </c>
      <c r="I12" s="34" t="s">
        <v>66</v>
      </c>
      <c r="J12" s="28">
        <f>AI12+AJ12</f>
        <v>7</v>
      </c>
      <c r="K12" s="27" t="s">
        <v>74</v>
      </c>
      <c r="L12" s="37" t="s">
        <v>109</v>
      </c>
      <c r="M12" s="38" t="s">
        <v>150</v>
      </c>
      <c r="N12" s="39" t="s">
        <v>70</v>
      </c>
      <c r="O12" s="39" t="s">
        <v>65</v>
      </c>
      <c r="P12" s="28">
        <f t="shared" ref="P12:P14" si="0">AK12+AL12</f>
        <v>6</v>
      </c>
      <c r="Q12" s="27" t="s">
        <v>74</v>
      </c>
      <c r="R12" s="40" t="s">
        <v>77</v>
      </c>
      <c r="S12" s="40" t="s">
        <v>153</v>
      </c>
      <c r="T12" s="40" t="s">
        <v>107</v>
      </c>
      <c r="U12" s="40" t="s">
        <v>113</v>
      </c>
      <c r="V12" s="38" t="s">
        <v>154</v>
      </c>
      <c r="W12" s="40" t="s">
        <v>135</v>
      </c>
      <c r="AI12" s="21">
        <f t="shared" ref="AI12" si="1">IF(H12="RARO (1)",1,IF(H12="IMPROBABLE (2)",2,IF(H12="POSIBLE (3)",3,IF(H12="PROBABLE (4)",4,IF(H12="CASI CIERTO (5)",5,0)))))</f>
        <v>3</v>
      </c>
      <c r="AJ12" s="21">
        <f t="shared" ref="AJ12" si="2">IF(I12="INSIGNIFICANTE (1)",1,IF(I12="MENOR (2)",2,IF(I12="MODERADO (3)",3,IF(I12="MAYOR (4) ",4,IF(I12="CATASTROFICO (5)",5,0)))))</f>
        <v>4</v>
      </c>
      <c r="AK12" s="21">
        <f t="shared" ref="AK12" si="3">IF(N12="RARO (1)",1,IF(N12="IMPROBABLE (2)",2,IF(N12="POSIBLE (3)",3,IF(N12="PROBABLE (4)",4,IF(N12="CASI CIERTO (5)",5,0)))))</f>
        <v>3</v>
      </c>
      <c r="AL12" s="21">
        <f t="shared" ref="AL12" si="4">IF(O12="INSIGNIFICANTE (1)",1,IF(O12="MENOR (2)",2,IF(O12="MODERADO (3)",3,IF(O12="MAYOR (4) ",4,IF(O12="CATASTROFICO (5)",5,0)))))</f>
        <v>3</v>
      </c>
    </row>
    <row r="13" spans="1:38" s="21" customFormat="1" ht="172.9" customHeight="1" x14ac:dyDescent="0.2">
      <c r="A13" s="44">
        <v>2</v>
      </c>
      <c r="B13" s="44" t="s">
        <v>79</v>
      </c>
      <c r="C13" s="44" t="s">
        <v>81</v>
      </c>
      <c r="D13" s="45" t="s">
        <v>92</v>
      </c>
      <c r="E13" s="44" t="s">
        <v>136</v>
      </c>
      <c r="F13" s="46" t="s">
        <v>148</v>
      </c>
      <c r="G13" s="36" t="s">
        <v>108</v>
      </c>
      <c r="H13" s="34" t="s">
        <v>70</v>
      </c>
      <c r="I13" s="34" t="s">
        <v>66</v>
      </c>
      <c r="J13" s="28">
        <f t="shared" ref="J13:J14" si="5">AI13+AJ13</f>
        <v>7</v>
      </c>
      <c r="K13" s="27" t="s">
        <v>74</v>
      </c>
      <c r="L13" s="53" t="str">
        <f>+L14</f>
        <v>CONTRATISTA (50%)  Y CONTRATANTE (50%)</v>
      </c>
      <c r="M13" s="38" t="s">
        <v>151</v>
      </c>
      <c r="N13" s="39" t="s">
        <v>70</v>
      </c>
      <c r="O13" s="39" t="s">
        <v>65</v>
      </c>
      <c r="P13" s="28">
        <f t="shared" si="0"/>
        <v>6</v>
      </c>
      <c r="Q13" s="27" t="s">
        <v>74</v>
      </c>
      <c r="R13" s="36" t="s">
        <v>77</v>
      </c>
      <c r="S13" s="40" t="s">
        <v>153</v>
      </c>
      <c r="T13" s="40" t="s">
        <v>107</v>
      </c>
      <c r="U13" s="40" t="s">
        <v>113</v>
      </c>
      <c r="V13" s="38" t="s">
        <v>154</v>
      </c>
      <c r="W13" s="36" t="s">
        <v>135</v>
      </c>
      <c r="AI13" s="21">
        <f t="shared" ref="AI13:AI25" si="6">IF(H13="RARO (1)",1,IF(H13="IMPROBABLE (2)",2,IF(H13="POSIBLE (3)",3,IF(H13="PROBABLE (4)",4,IF(H13="CASI CIERTO (5)",5,0)))))</f>
        <v>3</v>
      </c>
      <c r="AJ13" s="21">
        <f t="shared" ref="AJ13:AJ25" si="7">IF(I13="INSIGNIFICANTE (1)",1,IF(I13="MENOR (2)",2,IF(I13="MODERADO (3)",3,IF(I13="MAYOR (4) ",4,IF(I13="CATASTROFICO (5)",5,0)))))</f>
        <v>4</v>
      </c>
      <c r="AK13" s="21">
        <f t="shared" ref="AK13:AK25" si="8">IF(N13="RARO (1)",1,IF(N13="IMPROBABLE (2)",2,IF(N13="POSIBLE (3)",3,IF(N13="PROBABLE (4)",4,IF(N13="CASI CIERTO (5)",5,0)))))</f>
        <v>3</v>
      </c>
      <c r="AL13" s="21">
        <f t="shared" ref="AL13:AL25" si="9">IF(O13="INSIGNIFICANTE (1)",1,IF(O13="MENOR (2)",2,IF(O13="MODERADO (3)",3,IF(O13="MAYOR (4) ",4,IF(O13="CATASTROFICO (5)",5,0)))))</f>
        <v>3</v>
      </c>
    </row>
    <row r="14" spans="1:38" s="21" customFormat="1" ht="139.9" customHeight="1" x14ac:dyDescent="0.2">
      <c r="A14" s="44">
        <v>3</v>
      </c>
      <c r="B14" s="44" t="s">
        <v>79</v>
      </c>
      <c r="C14" s="44" t="s">
        <v>81</v>
      </c>
      <c r="D14" s="45" t="s">
        <v>92</v>
      </c>
      <c r="E14" s="44" t="s">
        <v>136</v>
      </c>
      <c r="F14" s="47" t="s">
        <v>138</v>
      </c>
      <c r="G14" s="36" t="s">
        <v>137</v>
      </c>
      <c r="H14" s="34" t="s">
        <v>69</v>
      </c>
      <c r="I14" s="34" t="s">
        <v>64</v>
      </c>
      <c r="J14" s="28">
        <f t="shared" si="5"/>
        <v>4</v>
      </c>
      <c r="K14" s="27" t="s">
        <v>76</v>
      </c>
      <c r="L14" s="53" t="s">
        <v>139</v>
      </c>
      <c r="M14" s="38" t="s">
        <v>152</v>
      </c>
      <c r="N14" s="39" t="s">
        <v>68</v>
      </c>
      <c r="O14" s="39" t="s">
        <v>64</v>
      </c>
      <c r="P14" s="28">
        <f t="shared" si="0"/>
        <v>3</v>
      </c>
      <c r="Q14" s="27" t="s">
        <v>76</v>
      </c>
      <c r="R14" s="35" t="s">
        <v>78</v>
      </c>
      <c r="S14" s="36" t="s">
        <v>153</v>
      </c>
      <c r="T14" s="40" t="s">
        <v>107</v>
      </c>
      <c r="U14" s="42" t="s">
        <v>113</v>
      </c>
      <c r="V14" s="41" t="s">
        <v>155</v>
      </c>
      <c r="W14" s="36" t="s">
        <v>135</v>
      </c>
      <c r="AI14" s="21">
        <f t="shared" si="6"/>
        <v>2</v>
      </c>
      <c r="AJ14" s="21">
        <f t="shared" si="7"/>
        <v>2</v>
      </c>
      <c r="AK14" s="21">
        <f t="shared" si="8"/>
        <v>1</v>
      </c>
      <c r="AL14" s="21">
        <f t="shared" si="9"/>
        <v>2</v>
      </c>
    </row>
    <row r="15" spans="1:38" ht="70.900000000000006" customHeight="1" x14ac:dyDescent="0.2">
      <c r="A15" s="44">
        <v>4</v>
      </c>
      <c r="B15" s="48" t="s">
        <v>79</v>
      </c>
      <c r="C15" s="48" t="s">
        <v>81</v>
      </c>
      <c r="D15" s="49" t="s">
        <v>92</v>
      </c>
      <c r="E15" s="50" t="s">
        <v>84</v>
      </c>
      <c r="F15" s="51" t="s">
        <v>114</v>
      </c>
      <c r="G15" s="28" t="s">
        <v>108</v>
      </c>
      <c r="H15" s="27" t="s">
        <v>71</v>
      </c>
      <c r="I15" s="27" t="s">
        <v>66</v>
      </c>
      <c r="J15" s="28">
        <f>AI15+AJ15</f>
        <v>8</v>
      </c>
      <c r="K15" s="27" t="str">
        <f t="shared" ref="K15" si="10">IF(OR(J15=2, J15=3, J15=4), "BAJO", IF(J15=5, "MEDIO", IF(OR(J15=6, J15=7), "ALTO", IF(OR(J15=8, J15=9, J15=10), "EXTREMO", ""))))</f>
        <v>EXTREMO</v>
      </c>
      <c r="L15" s="30" t="s">
        <v>109</v>
      </c>
      <c r="M15" s="28" t="s">
        <v>115</v>
      </c>
      <c r="N15" s="27" t="s">
        <v>70</v>
      </c>
      <c r="O15" s="27" t="s">
        <v>64</v>
      </c>
      <c r="P15" s="28">
        <f>AK15+AL15</f>
        <v>5</v>
      </c>
      <c r="Q15" s="27" t="str">
        <f>IF(OR(P15=2, P15=3, P15=4), "BAJO", IF(P15=5, "MEDIO", IF(OR(P15=6, P15=7), "ALTO", IF(OR(P15=8, P15=9, P15=10), "EXTREMO", ""))))</f>
        <v>MEDIO</v>
      </c>
      <c r="R15" s="29" t="s">
        <v>77</v>
      </c>
      <c r="S15" s="33" t="s">
        <v>112</v>
      </c>
      <c r="T15" s="33" t="s">
        <v>107</v>
      </c>
      <c r="U15" s="33" t="s">
        <v>113</v>
      </c>
      <c r="V15" s="33" t="s">
        <v>122</v>
      </c>
      <c r="W15" s="33" t="s">
        <v>102</v>
      </c>
      <c r="AA15" s="17">
        <v>10</v>
      </c>
      <c r="AI15" s="21">
        <f t="shared" si="6"/>
        <v>4</v>
      </c>
      <c r="AJ15" s="21">
        <f t="shared" si="7"/>
        <v>4</v>
      </c>
      <c r="AK15" s="21">
        <f t="shared" si="8"/>
        <v>3</v>
      </c>
      <c r="AL15" s="21">
        <f t="shared" si="9"/>
        <v>2</v>
      </c>
    </row>
    <row r="16" spans="1:38" s="43" customFormat="1" ht="111" customHeight="1" x14ac:dyDescent="0.2">
      <c r="A16" s="44">
        <v>5</v>
      </c>
      <c r="B16" s="48" t="s">
        <v>79</v>
      </c>
      <c r="C16" s="48" t="s">
        <v>81</v>
      </c>
      <c r="D16" s="49" t="s">
        <v>92</v>
      </c>
      <c r="E16" s="50" t="s">
        <v>88</v>
      </c>
      <c r="F16" s="51" t="s">
        <v>143</v>
      </c>
      <c r="G16" s="28" t="s">
        <v>132</v>
      </c>
      <c r="H16" s="27" t="s">
        <v>70</v>
      </c>
      <c r="I16" s="27" t="s">
        <v>64</v>
      </c>
      <c r="J16" s="28">
        <f t="shared" ref="J16" si="11">AI16+AJ16</f>
        <v>5</v>
      </c>
      <c r="K16" s="27" t="str">
        <f t="shared" ref="K16:K19" si="12">IF(OR(J16=2, J16=3, J16=4), "BAJO", IF(J16=5, "MEDIO", IF(OR(J16=6, J16=7), "ALTO", IF(OR(J16=8, J16=9, J16=10), "EXTREMO", ""))))</f>
        <v>MEDIO</v>
      </c>
      <c r="L16" s="53" t="s">
        <v>109</v>
      </c>
      <c r="M16" s="28" t="s">
        <v>133</v>
      </c>
      <c r="N16" s="27" t="s">
        <v>68</v>
      </c>
      <c r="O16" s="27" t="s">
        <v>64</v>
      </c>
      <c r="P16" s="28">
        <f t="shared" ref="P16" si="13">AK16+AL16</f>
        <v>3</v>
      </c>
      <c r="Q16" s="27" t="str">
        <f t="shared" ref="Q16" si="14">IF(OR(P16=2, P16=3, P16=4), "BAJO", IF(P16=5, "MEDIO", IF(OR(P16=6, P16=7), "ALTO", IF(OR(P16=8, P16=9, P16=10), "EXTREMO", ""))))</f>
        <v>BAJO</v>
      </c>
      <c r="R16" s="29" t="s">
        <v>77</v>
      </c>
      <c r="S16" s="28" t="s">
        <v>153</v>
      </c>
      <c r="T16" s="33" t="s">
        <v>107</v>
      </c>
      <c r="U16" s="28" t="s">
        <v>104</v>
      </c>
      <c r="V16" s="28" t="s">
        <v>116</v>
      </c>
      <c r="W16" s="33" t="s">
        <v>102</v>
      </c>
      <c r="AI16" s="21">
        <f t="shared" si="6"/>
        <v>3</v>
      </c>
      <c r="AJ16" s="21">
        <f t="shared" si="7"/>
        <v>2</v>
      </c>
      <c r="AK16" s="21">
        <f t="shared" si="8"/>
        <v>1</v>
      </c>
      <c r="AL16" s="21">
        <f t="shared" si="9"/>
        <v>2</v>
      </c>
    </row>
    <row r="17" spans="1:38" s="43" customFormat="1" ht="112.9" customHeight="1" x14ac:dyDescent="0.2">
      <c r="A17" s="44">
        <v>6</v>
      </c>
      <c r="B17" s="48" t="s">
        <v>79</v>
      </c>
      <c r="C17" s="48" t="s">
        <v>81</v>
      </c>
      <c r="D17" s="54" t="s">
        <v>92</v>
      </c>
      <c r="E17" s="50" t="s">
        <v>88</v>
      </c>
      <c r="F17" s="51" t="s">
        <v>145</v>
      </c>
      <c r="G17" s="28" t="s">
        <v>134</v>
      </c>
      <c r="H17" s="27" t="s">
        <v>70</v>
      </c>
      <c r="I17" s="27" t="s">
        <v>65</v>
      </c>
      <c r="J17" s="28">
        <f>AI17+AJ17</f>
        <v>6</v>
      </c>
      <c r="K17" s="27" t="str">
        <f t="shared" ref="K17:K18" si="15">IF(OR(J17=2, J17=3, J17=4), "BAJO", IF(J17=5, "MEDIO", IF(OR(J17=6, J17=7), "ALTO", IF(OR(J17=8, J17=9, J17=10), "EXTREMO", ""))))</f>
        <v>ALTO</v>
      </c>
      <c r="L17" s="53" t="s">
        <v>144</v>
      </c>
      <c r="M17" s="28" t="s">
        <v>149</v>
      </c>
      <c r="N17" s="27" t="s">
        <v>68</v>
      </c>
      <c r="O17" s="27" t="s">
        <v>64</v>
      </c>
      <c r="P17" s="28">
        <f>AK17+AL17</f>
        <v>3</v>
      </c>
      <c r="Q17" s="27" t="str">
        <f t="shared" ref="Q17:Q18" si="16">IF(OR(P17=2, P17=3, P17=4), "BAJO", IF(P17=5, "MEDIO", IF(OR(P17=6, P17=7), "ALTO", IF(OR(P17=8, P17=9, P17=10), "EXTREMO", ""))))</f>
        <v>BAJO</v>
      </c>
      <c r="R17" s="29" t="s">
        <v>77</v>
      </c>
      <c r="S17" s="28" t="s">
        <v>153</v>
      </c>
      <c r="T17" s="33" t="s">
        <v>107</v>
      </c>
      <c r="U17" s="28" t="s">
        <v>104</v>
      </c>
      <c r="V17" s="28" t="s">
        <v>116</v>
      </c>
      <c r="W17" s="33" t="s">
        <v>102</v>
      </c>
      <c r="AI17" s="21">
        <f t="shared" si="6"/>
        <v>3</v>
      </c>
      <c r="AJ17" s="21">
        <f t="shared" si="7"/>
        <v>3</v>
      </c>
      <c r="AK17" s="21">
        <f t="shared" si="8"/>
        <v>1</v>
      </c>
      <c r="AL17" s="21">
        <f t="shared" si="9"/>
        <v>2</v>
      </c>
    </row>
    <row r="18" spans="1:38" s="43" customFormat="1" ht="112.9" customHeight="1" x14ac:dyDescent="0.2">
      <c r="A18" s="44">
        <v>7</v>
      </c>
      <c r="B18" s="48" t="s">
        <v>79</v>
      </c>
      <c r="C18" s="48" t="s">
        <v>81</v>
      </c>
      <c r="D18" s="54" t="s">
        <v>92</v>
      </c>
      <c r="E18" s="50" t="s">
        <v>88</v>
      </c>
      <c r="F18" s="51" t="s">
        <v>146</v>
      </c>
      <c r="G18" s="28" t="s">
        <v>142</v>
      </c>
      <c r="H18" s="27" t="s">
        <v>69</v>
      </c>
      <c r="I18" s="27" t="s">
        <v>66</v>
      </c>
      <c r="J18" s="28">
        <f t="shared" ref="J18:J25" si="17">AI18+AJ18</f>
        <v>6</v>
      </c>
      <c r="K18" s="27" t="str">
        <f t="shared" si="15"/>
        <v>ALTO</v>
      </c>
      <c r="L18" s="53" t="s">
        <v>110</v>
      </c>
      <c r="M18" s="28" t="s">
        <v>149</v>
      </c>
      <c r="N18" s="27" t="s">
        <v>70</v>
      </c>
      <c r="O18" s="27" t="s">
        <v>65</v>
      </c>
      <c r="P18" s="28">
        <f>AK18+AL18</f>
        <v>6</v>
      </c>
      <c r="Q18" s="27" t="str">
        <f t="shared" si="16"/>
        <v>ALTO</v>
      </c>
      <c r="R18" s="29" t="s">
        <v>77</v>
      </c>
      <c r="S18" s="28" t="s">
        <v>153</v>
      </c>
      <c r="T18" s="52" t="s">
        <v>140</v>
      </c>
      <c r="U18" s="28" t="s">
        <v>104</v>
      </c>
      <c r="V18" s="28" t="s">
        <v>141</v>
      </c>
      <c r="W18" s="52" t="str">
        <f>+W17</f>
        <v>Cada vez que se requiera</v>
      </c>
      <c r="AI18" s="21">
        <f t="shared" si="6"/>
        <v>2</v>
      </c>
      <c r="AJ18" s="21">
        <f t="shared" si="7"/>
        <v>4</v>
      </c>
      <c r="AK18" s="21">
        <f t="shared" si="8"/>
        <v>3</v>
      </c>
      <c r="AL18" s="21">
        <f t="shared" si="9"/>
        <v>3</v>
      </c>
    </row>
    <row r="19" spans="1:38" s="43" customFormat="1" ht="96" x14ac:dyDescent="0.2">
      <c r="A19" s="44">
        <v>8</v>
      </c>
      <c r="B19" s="48" t="s">
        <v>79</v>
      </c>
      <c r="C19" s="48" t="s">
        <v>80</v>
      </c>
      <c r="D19" s="49" t="s">
        <v>92</v>
      </c>
      <c r="E19" s="50" t="s">
        <v>84</v>
      </c>
      <c r="F19" s="51" t="s">
        <v>126</v>
      </c>
      <c r="G19" s="28" t="s">
        <v>131</v>
      </c>
      <c r="H19" s="27" t="s">
        <v>70</v>
      </c>
      <c r="I19" s="27" t="s">
        <v>66</v>
      </c>
      <c r="J19" s="28">
        <f t="shared" si="17"/>
        <v>7</v>
      </c>
      <c r="K19" s="27" t="str">
        <f t="shared" si="12"/>
        <v>ALTO</v>
      </c>
      <c r="L19" s="29" t="s">
        <v>109</v>
      </c>
      <c r="M19" s="28" t="s">
        <v>119</v>
      </c>
      <c r="N19" s="27" t="s">
        <v>68</v>
      </c>
      <c r="O19" s="27" t="s">
        <v>64</v>
      </c>
      <c r="P19" s="28">
        <f t="shared" ref="P19" si="18">AK19+AL19</f>
        <v>3</v>
      </c>
      <c r="Q19" s="27" t="str">
        <f t="shared" ref="Q19" si="19">IF(OR(P19=2, P19=3, P19=4), "BAJO", IF(P19=5, "MEDIO", IF(OR(P19=6, P19=7), "ALTO", IF(OR(P19=8, P19=9, P19=10), "EXTREMO", ""))))</f>
        <v>BAJO</v>
      </c>
      <c r="R19" s="29" t="s">
        <v>77</v>
      </c>
      <c r="S19" s="28" t="s">
        <v>153</v>
      </c>
      <c r="T19" s="31" t="s">
        <v>127</v>
      </c>
      <c r="U19" s="28" t="s">
        <v>104</v>
      </c>
      <c r="V19" s="28" t="s">
        <v>105</v>
      </c>
      <c r="W19" s="33" t="s">
        <v>125</v>
      </c>
      <c r="AI19" s="21">
        <f t="shared" si="6"/>
        <v>3</v>
      </c>
      <c r="AJ19" s="21">
        <f t="shared" si="7"/>
        <v>4</v>
      </c>
      <c r="AK19" s="21">
        <f t="shared" si="8"/>
        <v>1</v>
      </c>
      <c r="AL19" s="21">
        <f t="shared" si="9"/>
        <v>2</v>
      </c>
    </row>
    <row r="20" spans="1:38" s="43" customFormat="1" ht="71.25" customHeight="1" x14ac:dyDescent="0.2">
      <c r="A20" s="44">
        <v>9</v>
      </c>
      <c r="B20" s="48" t="s">
        <v>79</v>
      </c>
      <c r="C20" s="48" t="s">
        <v>80</v>
      </c>
      <c r="D20" s="49" t="s">
        <v>92</v>
      </c>
      <c r="E20" s="50" t="s">
        <v>86</v>
      </c>
      <c r="F20" s="51" t="s">
        <v>156</v>
      </c>
      <c r="G20" s="28" t="s">
        <v>129</v>
      </c>
      <c r="H20" s="27" t="s">
        <v>71</v>
      </c>
      <c r="I20" s="27" t="s">
        <v>66</v>
      </c>
      <c r="J20" s="28">
        <f t="shared" si="17"/>
        <v>8</v>
      </c>
      <c r="K20" s="27" t="str">
        <f t="shared" ref="K20:K22" si="20">IF(OR(J20=2, J20=3, J20=4), "BAJO", IF(J20=5, "MEDIO", IF(OR(J20=6, J20=7), "ALTO", IF(OR(J20=8, J20=9, J20=10), "EXTREMO", ""))))</f>
        <v>EXTREMO</v>
      </c>
      <c r="L20" s="29" t="s">
        <v>109</v>
      </c>
      <c r="M20" s="28" t="s">
        <v>120</v>
      </c>
      <c r="N20" s="27" t="s">
        <v>68</v>
      </c>
      <c r="O20" s="27" t="s">
        <v>64</v>
      </c>
      <c r="P20" s="28">
        <f t="shared" ref="P20:P22" si="21">AK20+AL20</f>
        <v>3</v>
      </c>
      <c r="Q20" s="27" t="str">
        <f t="shared" ref="Q20:Q22" si="22">IF(OR(P20=2, P20=3, P20=4), "BAJO", IF(P20=5, "MEDIO", IF(OR(P20=6, P20=7), "ALTO", IF(OR(P20=8, P20=9, P20=10), "EXTREMO", ""))))</f>
        <v>BAJO</v>
      </c>
      <c r="R20" s="29" t="s">
        <v>77</v>
      </c>
      <c r="S20" s="28" t="s">
        <v>112</v>
      </c>
      <c r="T20" s="31" t="s">
        <v>124</v>
      </c>
      <c r="U20" s="28" t="s">
        <v>113</v>
      </c>
      <c r="V20" s="28" t="s">
        <v>157</v>
      </c>
      <c r="W20" s="33" t="s">
        <v>158</v>
      </c>
      <c r="AI20" s="21">
        <f t="shared" si="6"/>
        <v>4</v>
      </c>
      <c r="AJ20" s="21">
        <f t="shared" si="7"/>
        <v>4</v>
      </c>
      <c r="AK20" s="21">
        <f t="shared" si="8"/>
        <v>1</v>
      </c>
      <c r="AL20" s="21">
        <f t="shared" si="9"/>
        <v>2</v>
      </c>
    </row>
    <row r="21" spans="1:38" s="43" customFormat="1" ht="71.25" customHeight="1" x14ac:dyDescent="0.2">
      <c r="A21" s="44">
        <v>10</v>
      </c>
      <c r="B21" s="48" t="s">
        <v>79</v>
      </c>
      <c r="C21" s="48" t="s">
        <v>80</v>
      </c>
      <c r="D21" s="49" t="s">
        <v>92</v>
      </c>
      <c r="E21" s="50" t="s">
        <v>86</v>
      </c>
      <c r="F21" s="51" t="s">
        <v>159</v>
      </c>
      <c r="G21" s="28" t="s">
        <v>130</v>
      </c>
      <c r="H21" s="27" t="s">
        <v>71</v>
      </c>
      <c r="I21" s="27" t="s">
        <v>66</v>
      </c>
      <c r="J21" s="28">
        <f t="shared" si="17"/>
        <v>8</v>
      </c>
      <c r="K21" s="27" t="str">
        <f t="shared" si="20"/>
        <v>EXTREMO</v>
      </c>
      <c r="L21" s="29" t="s">
        <v>109</v>
      </c>
      <c r="M21" s="28" t="s">
        <v>121</v>
      </c>
      <c r="N21" s="27" t="s">
        <v>68</v>
      </c>
      <c r="O21" s="27" t="s">
        <v>64</v>
      </c>
      <c r="P21" s="28">
        <f t="shared" si="21"/>
        <v>3</v>
      </c>
      <c r="Q21" s="27" t="str">
        <f t="shared" si="22"/>
        <v>BAJO</v>
      </c>
      <c r="R21" s="29" t="s">
        <v>77</v>
      </c>
      <c r="S21" s="28" t="s">
        <v>112</v>
      </c>
      <c r="T21" s="31" t="s">
        <v>124</v>
      </c>
      <c r="U21" s="28" t="s">
        <v>113</v>
      </c>
      <c r="V21" s="28" t="s">
        <v>157</v>
      </c>
      <c r="W21" s="55" t="s">
        <v>158</v>
      </c>
      <c r="AI21" s="21">
        <f t="shared" si="6"/>
        <v>4</v>
      </c>
      <c r="AJ21" s="21">
        <f t="shared" si="7"/>
        <v>4</v>
      </c>
      <c r="AK21" s="21">
        <f t="shared" si="8"/>
        <v>1</v>
      </c>
      <c r="AL21" s="21">
        <f t="shared" si="9"/>
        <v>2</v>
      </c>
    </row>
    <row r="22" spans="1:38" s="43" customFormat="1" ht="71.25" customHeight="1" x14ac:dyDescent="0.2">
      <c r="A22" s="44">
        <v>11</v>
      </c>
      <c r="B22" s="48" t="s">
        <v>79</v>
      </c>
      <c r="C22" s="48" t="s">
        <v>80</v>
      </c>
      <c r="D22" s="49" t="s">
        <v>92</v>
      </c>
      <c r="E22" s="50" t="s">
        <v>86</v>
      </c>
      <c r="F22" s="51" t="s">
        <v>160</v>
      </c>
      <c r="G22" s="28" t="s">
        <v>130</v>
      </c>
      <c r="H22" s="27" t="s">
        <v>71</v>
      </c>
      <c r="I22" s="27" t="s">
        <v>66</v>
      </c>
      <c r="J22" s="28">
        <f t="shared" si="17"/>
        <v>8</v>
      </c>
      <c r="K22" s="27" t="str">
        <f t="shared" si="20"/>
        <v>EXTREMO</v>
      </c>
      <c r="L22" s="29" t="s">
        <v>109</v>
      </c>
      <c r="M22" s="28" t="s">
        <v>123</v>
      </c>
      <c r="N22" s="27" t="s">
        <v>68</v>
      </c>
      <c r="O22" s="27" t="s">
        <v>64</v>
      </c>
      <c r="P22" s="28">
        <f t="shared" si="21"/>
        <v>3</v>
      </c>
      <c r="Q22" s="27" t="str">
        <f t="shared" si="22"/>
        <v>BAJO</v>
      </c>
      <c r="R22" s="29" t="s">
        <v>77</v>
      </c>
      <c r="S22" s="28" t="s">
        <v>112</v>
      </c>
      <c r="T22" s="31" t="s">
        <v>124</v>
      </c>
      <c r="U22" s="28" t="s">
        <v>113</v>
      </c>
      <c r="V22" s="28" t="s">
        <v>157</v>
      </c>
      <c r="W22" s="55" t="s">
        <v>158</v>
      </c>
      <c r="AI22" s="21">
        <f t="shared" si="6"/>
        <v>4</v>
      </c>
      <c r="AJ22" s="21">
        <f t="shared" si="7"/>
        <v>4</v>
      </c>
      <c r="AK22" s="21">
        <f t="shared" si="8"/>
        <v>1</v>
      </c>
      <c r="AL22" s="21">
        <f t="shared" si="9"/>
        <v>2</v>
      </c>
    </row>
    <row r="23" spans="1:38" s="43" customFormat="1" ht="78" customHeight="1" x14ac:dyDescent="0.2">
      <c r="A23" s="44">
        <v>12</v>
      </c>
      <c r="B23" s="48" t="s">
        <v>79</v>
      </c>
      <c r="C23" s="48" t="s">
        <v>80</v>
      </c>
      <c r="D23" s="49" t="s">
        <v>92</v>
      </c>
      <c r="E23" s="50" t="s">
        <v>86</v>
      </c>
      <c r="F23" s="51" t="s">
        <v>117</v>
      </c>
      <c r="G23" s="28" t="s">
        <v>129</v>
      </c>
      <c r="H23" s="27" t="s">
        <v>71</v>
      </c>
      <c r="I23" s="27" t="s">
        <v>66</v>
      </c>
      <c r="J23" s="28">
        <f t="shared" si="17"/>
        <v>8</v>
      </c>
      <c r="K23" s="27" t="str">
        <f t="shared" ref="K23" si="23">IF(OR(J23=2, J23=3, J23=4), "BAJO", IF(J23=5, "MEDIO", IF(OR(J23=6, J23=7), "ALTO", IF(OR(J23=8, J23=9, J23=10), "EXTREMO", ""))))</f>
        <v>EXTREMO</v>
      </c>
      <c r="L23" s="29" t="s">
        <v>109</v>
      </c>
      <c r="M23" s="28" t="s">
        <v>115</v>
      </c>
      <c r="N23" s="27" t="s">
        <v>68</v>
      </c>
      <c r="O23" s="27" t="s">
        <v>64</v>
      </c>
      <c r="P23" s="28">
        <f t="shared" ref="P23" si="24">AK23+AL23</f>
        <v>3</v>
      </c>
      <c r="Q23" s="27" t="str">
        <f t="shared" ref="Q23" si="25">IF(OR(P23=2, P23=3, P23=4), "BAJO", IF(P23=5, "MEDIO", IF(OR(P23=6, P23=7), "ALTO", IF(OR(P23=8, P23=9, P23=10), "EXTREMO", ""))))</f>
        <v>BAJO</v>
      </c>
      <c r="R23" s="29" t="s">
        <v>77</v>
      </c>
      <c r="S23" s="28" t="s">
        <v>112</v>
      </c>
      <c r="T23" s="31" t="s">
        <v>124</v>
      </c>
      <c r="U23" s="28" t="s">
        <v>113</v>
      </c>
      <c r="V23" s="28" t="s">
        <v>157</v>
      </c>
      <c r="W23" s="55" t="s">
        <v>158</v>
      </c>
      <c r="AI23" s="21">
        <f t="shared" si="6"/>
        <v>4</v>
      </c>
      <c r="AJ23" s="21">
        <f t="shared" si="7"/>
        <v>4</v>
      </c>
      <c r="AK23" s="21">
        <f t="shared" si="8"/>
        <v>1</v>
      </c>
      <c r="AL23" s="21">
        <f t="shared" si="9"/>
        <v>2</v>
      </c>
    </row>
    <row r="24" spans="1:38" s="43" customFormat="1" ht="86.25" customHeight="1" x14ac:dyDescent="0.2">
      <c r="A24" s="44">
        <v>13</v>
      </c>
      <c r="B24" s="48" t="s">
        <v>79</v>
      </c>
      <c r="C24" s="48" t="s">
        <v>80</v>
      </c>
      <c r="D24" s="49" t="s">
        <v>92</v>
      </c>
      <c r="E24" s="50" t="s">
        <v>86</v>
      </c>
      <c r="F24" s="51" t="s">
        <v>161</v>
      </c>
      <c r="G24" s="28" t="s">
        <v>162</v>
      </c>
      <c r="H24" s="27" t="s">
        <v>70</v>
      </c>
      <c r="I24" s="27" t="s">
        <v>65</v>
      </c>
      <c r="J24" s="28">
        <f t="shared" si="17"/>
        <v>6</v>
      </c>
      <c r="K24" s="27" t="str">
        <f t="shared" ref="K24" si="26">IF(OR(J24=2, J24=3, J24=4), "BAJO", IF(J24=5, "MEDIO", IF(OR(J24=6, J24=7), "ALTO", IF(OR(J24=8, J24=9, J24=10), "EXTREMO", ""))))</f>
        <v>ALTO</v>
      </c>
      <c r="L24" s="29" t="s">
        <v>110</v>
      </c>
      <c r="M24" s="28" t="s">
        <v>163</v>
      </c>
      <c r="N24" s="27" t="s">
        <v>68</v>
      </c>
      <c r="O24" s="27" t="s">
        <v>64</v>
      </c>
      <c r="P24" s="28">
        <f t="shared" ref="P24" si="27">AK24+AL24</f>
        <v>3</v>
      </c>
      <c r="Q24" s="27" t="str">
        <f t="shared" ref="Q24" si="28">IF(OR(P24=2, P24=3, P24=4), "BAJO", IF(P24=5, "MEDIO", IF(OR(P24=6, P24=7), "ALTO", IF(OR(P24=8, P24=9, P24=10), "EXTREMO", ""))))</f>
        <v>BAJO</v>
      </c>
      <c r="R24" s="29" t="s">
        <v>77</v>
      </c>
      <c r="S24" s="28" t="s">
        <v>164</v>
      </c>
      <c r="T24" s="31" t="s">
        <v>128</v>
      </c>
      <c r="U24" s="28" t="s">
        <v>113</v>
      </c>
      <c r="V24" s="28" t="s">
        <v>106</v>
      </c>
      <c r="W24" s="33" t="s">
        <v>102</v>
      </c>
      <c r="AI24" s="21">
        <f t="shared" si="6"/>
        <v>3</v>
      </c>
      <c r="AJ24" s="21">
        <f t="shared" si="7"/>
        <v>3</v>
      </c>
      <c r="AK24" s="21">
        <f t="shared" si="8"/>
        <v>1</v>
      </c>
      <c r="AL24" s="21">
        <f t="shared" si="9"/>
        <v>2</v>
      </c>
    </row>
    <row r="25" spans="1:38" s="43" customFormat="1" ht="75" customHeight="1" x14ac:dyDescent="0.2">
      <c r="A25" s="44">
        <v>14</v>
      </c>
      <c r="B25" s="48" t="s">
        <v>79</v>
      </c>
      <c r="C25" s="48" t="s">
        <v>80</v>
      </c>
      <c r="D25" s="49" t="s">
        <v>92</v>
      </c>
      <c r="E25" s="50" t="s">
        <v>86</v>
      </c>
      <c r="F25" s="51" t="s">
        <v>165</v>
      </c>
      <c r="G25" s="28" t="s">
        <v>162</v>
      </c>
      <c r="H25" s="27" t="s">
        <v>70</v>
      </c>
      <c r="I25" s="27" t="s">
        <v>65</v>
      </c>
      <c r="J25" s="28">
        <f t="shared" si="17"/>
        <v>6</v>
      </c>
      <c r="K25" s="27" t="str">
        <f t="shared" ref="K25:K27" si="29">IF(OR(J25=2, J25=3, J25=4), "BAJO", IF(J25=5, "MEDIO", IF(OR(J25=6, J25=7), "ALTO", IF(OR(J25=8, J25=9, J25=10), "EXTREMO", ""))))</f>
        <v>ALTO</v>
      </c>
      <c r="L25" s="53" t="s">
        <v>110</v>
      </c>
      <c r="M25" s="28" t="s">
        <v>163</v>
      </c>
      <c r="N25" s="27" t="s">
        <v>68</v>
      </c>
      <c r="O25" s="27" t="s">
        <v>64</v>
      </c>
      <c r="P25" s="28">
        <f t="shared" ref="P25" si="30">AK25+AL25</f>
        <v>3</v>
      </c>
      <c r="Q25" s="27" t="str">
        <f t="shared" ref="Q25:Q27" si="31">IF(OR(P25=2, P25=3, P25=4), "BAJO", IF(P25=5, "MEDIO", IF(OR(P25=6, P25=7), "ALTO", IF(OR(P25=8, P25=9, P25=10), "EXTREMO", ""))))</f>
        <v>BAJO</v>
      </c>
      <c r="R25" s="29" t="s">
        <v>77</v>
      </c>
      <c r="S25" s="28" t="s">
        <v>166</v>
      </c>
      <c r="T25" s="31" t="s">
        <v>128</v>
      </c>
      <c r="U25" s="28" t="s">
        <v>113</v>
      </c>
      <c r="V25" s="28" t="s">
        <v>106</v>
      </c>
      <c r="W25" s="33" t="s">
        <v>102</v>
      </c>
      <c r="AI25" s="21">
        <f t="shared" si="6"/>
        <v>3</v>
      </c>
      <c r="AJ25" s="21">
        <f t="shared" si="7"/>
        <v>3</v>
      </c>
      <c r="AK25" s="21">
        <f t="shared" si="8"/>
        <v>1</v>
      </c>
      <c r="AL25" s="21">
        <f t="shared" si="9"/>
        <v>2</v>
      </c>
    </row>
    <row r="26" spans="1:38" s="43" customFormat="1" ht="75" customHeight="1" x14ac:dyDescent="0.2">
      <c r="A26" s="60">
        <v>15</v>
      </c>
      <c r="B26" s="61" t="s">
        <v>79</v>
      </c>
      <c r="C26" s="61" t="s">
        <v>81</v>
      </c>
      <c r="D26" s="62" t="s">
        <v>92</v>
      </c>
      <c r="E26" s="63" t="s">
        <v>88</v>
      </c>
      <c r="F26" s="64" t="s">
        <v>143</v>
      </c>
      <c r="G26" s="28" t="s">
        <v>132</v>
      </c>
      <c r="H26" s="61" t="s">
        <v>70</v>
      </c>
      <c r="I26" s="61" t="s">
        <v>64</v>
      </c>
      <c r="J26" s="64">
        <v>5</v>
      </c>
      <c r="K26" s="61" t="str">
        <f t="shared" si="29"/>
        <v>MEDIO</v>
      </c>
      <c r="L26" s="53" t="s">
        <v>109</v>
      </c>
      <c r="M26" s="64" t="s">
        <v>167</v>
      </c>
      <c r="N26" s="61" t="s">
        <v>68</v>
      </c>
      <c r="O26" s="61" t="s">
        <v>64</v>
      </c>
      <c r="P26" s="64">
        <v>3</v>
      </c>
      <c r="Q26" s="61" t="str">
        <f t="shared" si="31"/>
        <v>BAJO</v>
      </c>
      <c r="R26" s="53" t="s">
        <v>77</v>
      </c>
      <c r="S26" s="64" t="s">
        <v>168</v>
      </c>
      <c r="T26" s="65" t="s">
        <v>107</v>
      </c>
      <c r="U26" s="64" t="s">
        <v>169</v>
      </c>
      <c r="V26" s="64" t="s">
        <v>116</v>
      </c>
      <c r="W26" s="66" t="s">
        <v>102</v>
      </c>
      <c r="AI26" s="21"/>
      <c r="AJ26" s="21"/>
      <c r="AK26" s="21"/>
      <c r="AL26" s="21"/>
    </row>
    <row r="27" spans="1:38" s="43" customFormat="1" ht="116.25" customHeight="1" x14ac:dyDescent="0.2">
      <c r="A27" s="57">
        <v>16</v>
      </c>
      <c r="B27" s="27" t="s">
        <v>79</v>
      </c>
      <c r="C27" s="27" t="s">
        <v>81</v>
      </c>
      <c r="D27" s="58" t="s">
        <v>92</v>
      </c>
      <c r="E27" s="59" t="s">
        <v>88</v>
      </c>
      <c r="F27" s="28" t="s">
        <v>145</v>
      </c>
      <c r="G27" s="28" t="s">
        <v>134</v>
      </c>
      <c r="H27" s="27" t="s">
        <v>70</v>
      </c>
      <c r="I27" s="27" t="s">
        <v>65</v>
      </c>
      <c r="J27" s="28">
        <v>6</v>
      </c>
      <c r="K27" s="27" t="str">
        <f t="shared" si="29"/>
        <v>ALTO</v>
      </c>
      <c r="L27" s="29" t="s">
        <v>144</v>
      </c>
      <c r="M27" s="28" t="s">
        <v>170</v>
      </c>
      <c r="N27" s="27" t="s">
        <v>68</v>
      </c>
      <c r="O27" s="27" t="s">
        <v>64</v>
      </c>
      <c r="P27" s="28">
        <v>3</v>
      </c>
      <c r="Q27" s="27" t="str">
        <f t="shared" si="31"/>
        <v>BAJO</v>
      </c>
      <c r="R27" s="29" t="s">
        <v>77</v>
      </c>
      <c r="S27" s="28" t="s">
        <v>168</v>
      </c>
      <c r="T27" s="31" t="s">
        <v>107</v>
      </c>
      <c r="U27" s="28" t="s">
        <v>169</v>
      </c>
      <c r="V27" s="28" t="s">
        <v>116</v>
      </c>
      <c r="W27" s="55" t="s">
        <v>102</v>
      </c>
      <c r="AI27" s="21"/>
      <c r="AJ27" s="21"/>
      <c r="AK27" s="21"/>
      <c r="AL27" s="21"/>
    </row>
    <row r="28" spans="1:38" s="43" customFormat="1" ht="116.25" customHeight="1" x14ac:dyDescent="0.2">
      <c r="A28" s="57">
        <v>17</v>
      </c>
      <c r="B28" s="27" t="s">
        <v>79</v>
      </c>
      <c r="C28" s="27" t="s">
        <v>81</v>
      </c>
      <c r="D28" s="58" t="s">
        <v>92</v>
      </c>
      <c r="E28" s="59" t="s">
        <v>88</v>
      </c>
      <c r="F28" s="28" t="s">
        <v>175</v>
      </c>
      <c r="G28" s="28" t="s">
        <v>174</v>
      </c>
      <c r="H28" s="27" t="s">
        <v>70</v>
      </c>
      <c r="I28" s="27" t="s">
        <v>65</v>
      </c>
      <c r="J28" s="28">
        <v>3</v>
      </c>
      <c r="K28" s="27" t="str">
        <f t="shared" ref="K28" si="32">IF(OR(J28=2, J28=3, J28=4), "BAJO", IF(J28=5, "MEDIO", IF(OR(J28=6, J28=7), "ALTO", IF(OR(J28=8, J28=9, J28=10), "EXTREMO", ""))))</f>
        <v>BAJO</v>
      </c>
      <c r="L28" s="29" t="s">
        <v>109</v>
      </c>
      <c r="M28" s="28" t="s">
        <v>176</v>
      </c>
      <c r="N28" s="27" t="s">
        <v>68</v>
      </c>
      <c r="O28" s="27" t="s">
        <v>64</v>
      </c>
      <c r="P28" s="28">
        <v>3</v>
      </c>
      <c r="Q28" s="27" t="str">
        <f t="shared" ref="Q28" si="33">IF(OR(P28=2, P28=3, P28=4), "BAJO", IF(P28=5, "MEDIO", IF(OR(P28=6, P28=7), "ALTO", IF(OR(P28=8, P28=9, P28=10), "EXTREMO", ""))))</f>
        <v>BAJO</v>
      </c>
      <c r="R28" s="29" t="s">
        <v>77</v>
      </c>
      <c r="S28" s="28" t="s">
        <v>168</v>
      </c>
      <c r="T28" s="31" t="s">
        <v>107</v>
      </c>
      <c r="U28" s="28" t="s">
        <v>169</v>
      </c>
      <c r="V28" s="28" t="s">
        <v>116</v>
      </c>
      <c r="W28" s="56" t="s">
        <v>102</v>
      </c>
      <c r="AI28" s="21"/>
      <c r="AJ28" s="21"/>
      <c r="AK28" s="21"/>
      <c r="AL28" s="21"/>
    </row>
  </sheetData>
  <dataConsolidate/>
  <mergeCells count="28">
    <mergeCell ref="C1:W1"/>
    <mergeCell ref="A1:B1"/>
    <mergeCell ref="W7:W11"/>
    <mergeCell ref="R3:R11"/>
    <mergeCell ref="S3:S11"/>
    <mergeCell ref="T3:T11"/>
    <mergeCell ref="U3:U11"/>
    <mergeCell ref="V3:W6"/>
    <mergeCell ref="N7:N11"/>
    <mergeCell ref="O7:O11"/>
    <mergeCell ref="P7:P11"/>
    <mergeCell ref="Q7:Q11"/>
    <mergeCell ref="V7:V11"/>
    <mergeCell ref="N3:Q6"/>
    <mergeCell ref="A2:W2"/>
    <mergeCell ref="A3:A11"/>
    <mergeCell ref="B3:B11"/>
    <mergeCell ref="C3:C11"/>
    <mergeCell ref="D3:D11"/>
    <mergeCell ref="E3:E11"/>
    <mergeCell ref="F3:F11"/>
    <mergeCell ref="L3:L11"/>
    <mergeCell ref="M3:M11"/>
    <mergeCell ref="G3:G11"/>
    <mergeCell ref="H3:H11"/>
    <mergeCell ref="I3:I11"/>
    <mergeCell ref="J3:J11"/>
    <mergeCell ref="K3:K11"/>
  </mergeCells>
  <conditionalFormatting sqref="Q15">
    <cfRule type="containsText" dxfId="119" priority="241" operator="containsText" text="BAJO">
      <formula>NOT(ISERROR(SEARCH("BAJO",Q15)))</formula>
    </cfRule>
    <cfRule type="containsText" dxfId="118" priority="242" operator="containsText" text="MEDIO">
      <formula>NOT(ISERROR(SEARCH("MEDIO",Q15)))</formula>
    </cfRule>
    <cfRule type="containsText" dxfId="117" priority="243" operator="containsText" text="ALTO">
      <formula>NOT(ISERROR(SEARCH("ALTO",Q15)))</formula>
    </cfRule>
    <cfRule type="containsText" dxfId="116" priority="244" operator="containsText" text="EXTREMO">
      <formula>NOT(ISERROR(SEARCH("EXTREMO",Q15)))</formula>
    </cfRule>
  </conditionalFormatting>
  <conditionalFormatting sqref="K16 K19">
    <cfRule type="containsText" dxfId="115" priority="229" operator="containsText" text="BAJO">
      <formula>NOT(ISERROR(SEARCH("BAJO",K16)))</formula>
    </cfRule>
    <cfRule type="containsText" dxfId="114" priority="230" operator="containsText" text="MEDIO">
      <formula>NOT(ISERROR(SEARCH("MEDIO",K16)))</formula>
    </cfRule>
    <cfRule type="containsText" dxfId="113" priority="231" operator="containsText" text="ALTO">
      <formula>NOT(ISERROR(SEARCH("ALTO",K16)))</formula>
    </cfRule>
    <cfRule type="containsText" dxfId="112" priority="232" operator="containsText" text="EXTREMO">
      <formula>NOT(ISERROR(SEARCH("EXTREMO",K16)))</formula>
    </cfRule>
  </conditionalFormatting>
  <conditionalFormatting sqref="Q16">
    <cfRule type="containsText" dxfId="111" priority="225" operator="containsText" text="BAJO">
      <formula>NOT(ISERROR(SEARCH("BAJO",Q16)))</formula>
    </cfRule>
    <cfRule type="containsText" dxfId="110" priority="226" operator="containsText" text="MEDIO">
      <formula>NOT(ISERROR(SEARCH("MEDIO",Q16)))</formula>
    </cfRule>
    <cfRule type="containsText" dxfId="109" priority="227" operator="containsText" text="ALTO">
      <formula>NOT(ISERROR(SEARCH("ALTO",Q16)))</formula>
    </cfRule>
    <cfRule type="containsText" dxfId="108" priority="228" operator="containsText" text="EXTREMO">
      <formula>NOT(ISERROR(SEARCH("EXTREMO",Q16)))</formula>
    </cfRule>
  </conditionalFormatting>
  <conditionalFormatting sqref="Q20">
    <cfRule type="containsText" dxfId="107" priority="181" operator="containsText" text="BAJO">
      <formula>NOT(ISERROR(SEARCH("BAJO",Q20)))</formula>
    </cfRule>
    <cfRule type="containsText" dxfId="106" priority="182" operator="containsText" text="MEDIO">
      <formula>NOT(ISERROR(SEARCH("MEDIO",Q20)))</formula>
    </cfRule>
    <cfRule type="containsText" dxfId="105" priority="183" operator="containsText" text="ALTO">
      <formula>NOT(ISERROR(SEARCH("ALTO",Q20)))</formula>
    </cfRule>
    <cfRule type="containsText" dxfId="104" priority="184" operator="containsText" text="EXTREMO">
      <formula>NOT(ISERROR(SEARCH("EXTREMO",Q20)))</formula>
    </cfRule>
  </conditionalFormatting>
  <conditionalFormatting sqref="Q19">
    <cfRule type="containsText" dxfId="103" priority="197" operator="containsText" text="BAJO">
      <formula>NOT(ISERROR(SEARCH("BAJO",Q19)))</formula>
    </cfRule>
    <cfRule type="containsText" dxfId="102" priority="198" operator="containsText" text="MEDIO">
      <formula>NOT(ISERROR(SEARCH("MEDIO",Q19)))</formula>
    </cfRule>
    <cfRule type="containsText" dxfId="101" priority="199" operator="containsText" text="ALTO">
      <formula>NOT(ISERROR(SEARCH("ALTO",Q19)))</formula>
    </cfRule>
    <cfRule type="containsText" dxfId="100" priority="200" operator="containsText" text="EXTREMO">
      <formula>NOT(ISERROR(SEARCH("EXTREMO",Q19)))</formula>
    </cfRule>
  </conditionalFormatting>
  <conditionalFormatting sqref="K20">
    <cfRule type="containsText" dxfId="99" priority="185" operator="containsText" text="BAJO">
      <formula>NOT(ISERROR(SEARCH("BAJO",K20)))</formula>
    </cfRule>
    <cfRule type="containsText" dxfId="98" priority="186" operator="containsText" text="MEDIO">
      <formula>NOT(ISERROR(SEARCH("MEDIO",K20)))</formula>
    </cfRule>
    <cfRule type="containsText" dxfId="97" priority="187" operator="containsText" text="ALTO">
      <formula>NOT(ISERROR(SEARCH("ALTO",K20)))</formula>
    </cfRule>
    <cfRule type="containsText" dxfId="96" priority="188" operator="containsText" text="EXTREMO">
      <formula>NOT(ISERROR(SEARCH("EXTREMO",K20)))</formula>
    </cfRule>
  </conditionalFormatting>
  <conditionalFormatting sqref="K21">
    <cfRule type="containsText" dxfId="95" priority="177" operator="containsText" text="BAJO">
      <formula>NOT(ISERROR(SEARCH("BAJO",K21)))</formula>
    </cfRule>
    <cfRule type="containsText" dxfId="94" priority="178" operator="containsText" text="MEDIO">
      <formula>NOT(ISERROR(SEARCH("MEDIO",K21)))</formula>
    </cfRule>
    <cfRule type="containsText" dxfId="93" priority="179" operator="containsText" text="ALTO">
      <formula>NOT(ISERROR(SEARCH("ALTO",K21)))</formula>
    </cfRule>
    <cfRule type="containsText" dxfId="92" priority="180" operator="containsText" text="EXTREMO">
      <formula>NOT(ISERROR(SEARCH("EXTREMO",K21)))</formula>
    </cfRule>
  </conditionalFormatting>
  <conditionalFormatting sqref="Q21">
    <cfRule type="containsText" dxfId="91" priority="173" operator="containsText" text="BAJO">
      <formula>NOT(ISERROR(SEARCH("BAJO",Q21)))</formula>
    </cfRule>
    <cfRule type="containsText" dxfId="90" priority="174" operator="containsText" text="MEDIO">
      <formula>NOT(ISERROR(SEARCH("MEDIO",Q21)))</formula>
    </cfRule>
    <cfRule type="containsText" dxfId="89" priority="175" operator="containsText" text="ALTO">
      <formula>NOT(ISERROR(SEARCH("ALTO",Q21)))</formula>
    </cfRule>
    <cfRule type="containsText" dxfId="88" priority="176" operator="containsText" text="EXTREMO">
      <formula>NOT(ISERROR(SEARCH("EXTREMO",Q21)))</formula>
    </cfRule>
  </conditionalFormatting>
  <conditionalFormatting sqref="K22">
    <cfRule type="containsText" dxfId="87" priority="169" operator="containsText" text="BAJO">
      <formula>NOT(ISERROR(SEARCH("BAJO",K22)))</formula>
    </cfRule>
    <cfRule type="containsText" dxfId="86" priority="170" operator="containsText" text="MEDIO">
      <formula>NOT(ISERROR(SEARCH("MEDIO",K22)))</formula>
    </cfRule>
    <cfRule type="containsText" dxfId="85" priority="171" operator="containsText" text="ALTO">
      <formula>NOT(ISERROR(SEARCH("ALTO",K22)))</formula>
    </cfRule>
    <cfRule type="containsText" dxfId="84" priority="172" operator="containsText" text="EXTREMO">
      <formula>NOT(ISERROR(SEARCH("EXTREMO",K22)))</formula>
    </cfRule>
  </conditionalFormatting>
  <conditionalFormatting sqref="Q22">
    <cfRule type="containsText" dxfId="83" priority="165" operator="containsText" text="BAJO">
      <formula>NOT(ISERROR(SEARCH("BAJO",Q22)))</formula>
    </cfRule>
    <cfRule type="containsText" dxfId="82" priority="166" operator="containsText" text="MEDIO">
      <formula>NOT(ISERROR(SEARCH("MEDIO",Q22)))</formula>
    </cfRule>
    <cfRule type="containsText" dxfId="81" priority="167" operator="containsText" text="ALTO">
      <formula>NOT(ISERROR(SEARCH("ALTO",Q22)))</formula>
    </cfRule>
    <cfRule type="containsText" dxfId="80" priority="168" operator="containsText" text="EXTREMO">
      <formula>NOT(ISERROR(SEARCH("EXTREMO",Q22)))</formula>
    </cfRule>
  </conditionalFormatting>
  <conditionalFormatting sqref="K23">
    <cfRule type="containsText" dxfId="79" priority="153" operator="containsText" text="BAJO">
      <formula>NOT(ISERROR(SEARCH("BAJO",K23)))</formula>
    </cfRule>
    <cfRule type="containsText" dxfId="78" priority="154" operator="containsText" text="MEDIO">
      <formula>NOT(ISERROR(SEARCH("MEDIO",K23)))</formula>
    </cfRule>
    <cfRule type="containsText" dxfId="77" priority="155" operator="containsText" text="ALTO">
      <formula>NOT(ISERROR(SEARCH("ALTO",K23)))</formula>
    </cfRule>
    <cfRule type="containsText" dxfId="76" priority="156" operator="containsText" text="EXTREMO">
      <formula>NOT(ISERROR(SEARCH("EXTREMO",K23)))</formula>
    </cfRule>
  </conditionalFormatting>
  <conditionalFormatting sqref="Q23">
    <cfRule type="containsText" dxfId="75" priority="149" operator="containsText" text="BAJO">
      <formula>NOT(ISERROR(SEARCH("BAJO",Q23)))</formula>
    </cfRule>
    <cfRule type="containsText" dxfId="74" priority="150" operator="containsText" text="MEDIO">
      <formula>NOT(ISERROR(SEARCH("MEDIO",Q23)))</formula>
    </cfRule>
    <cfRule type="containsText" dxfId="73" priority="151" operator="containsText" text="ALTO">
      <formula>NOT(ISERROR(SEARCH("ALTO",Q23)))</formula>
    </cfRule>
    <cfRule type="containsText" dxfId="72" priority="152" operator="containsText" text="EXTREMO">
      <formula>NOT(ISERROR(SEARCH("EXTREMO",Q23)))</formula>
    </cfRule>
  </conditionalFormatting>
  <conditionalFormatting sqref="K24">
    <cfRule type="containsText" dxfId="71" priority="129" operator="containsText" text="BAJO">
      <formula>NOT(ISERROR(SEARCH("BAJO",K24)))</formula>
    </cfRule>
    <cfRule type="containsText" dxfId="70" priority="130" operator="containsText" text="MEDIO">
      <formula>NOT(ISERROR(SEARCH("MEDIO",K24)))</formula>
    </cfRule>
    <cfRule type="containsText" dxfId="69" priority="131" operator="containsText" text="ALTO">
      <formula>NOT(ISERROR(SEARCH("ALTO",K24)))</formula>
    </cfRule>
    <cfRule type="containsText" dxfId="68" priority="132" operator="containsText" text="EXTREMO">
      <formula>NOT(ISERROR(SEARCH("EXTREMO",K24)))</formula>
    </cfRule>
  </conditionalFormatting>
  <conditionalFormatting sqref="Q24">
    <cfRule type="containsText" dxfId="67" priority="125" operator="containsText" text="BAJO">
      <formula>NOT(ISERROR(SEARCH("BAJO",Q24)))</formula>
    </cfRule>
    <cfRule type="containsText" dxfId="66" priority="126" operator="containsText" text="MEDIO">
      <formula>NOT(ISERROR(SEARCH("MEDIO",Q24)))</formula>
    </cfRule>
    <cfRule type="containsText" dxfId="65" priority="127" operator="containsText" text="ALTO">
      <formula>NOT(ISERROR(SEARCH("ALTO",Q24)))</formula>
    </cfRule>
    <cfRule type="containsText" dxfId="64" priority="128" operator="containsText" text="EXTREMO">
      <formula>NOT(ISERROR(SEARCH("EXTREMO",Q24)))</formula>
    </cfRule>
  </conditionalFormatting>
  <conditionalFormatting sqref="K25">
    <cfRule type="containsText" dxfId="63" priority="121" operator="containsText" text="BAJO">
      <formula>NOT(ISERROR(SEARCH("BAJO",K25)))</formula>
    </cfRule>
    <cfRule type="containsText" dxfId="62" priority="122" operator="containsText" text="MEDIO">
      <formula>NOT(ISERROR(SEARCH("MEDIO",K25)))</formula>
    </cfRule>
    <cfRule type="containsText" dxfId="61" priority="123" operator="containsText" text="ALTO">
      <formula>NOT(ISERROR(SEARCH("ALTO",K25)))</formula>
    </cfRule>
    <cfRule type="containsText" dxfId="60" priority="124" operator="containsText" text="EXTREMO">
      <formula>NOT(ISERROR(SEARCH("EXTREMO",K25)))</formula>
    </cfRule>
  </conditionalFormatting>
  <conditionalFormatting sqref="Q25">
    <cfRule type="containsText" dxfId="59" priority="117" operator="containsText" text="BAJO">
      <formula>NOT(ISERROR(SEARCH("BAJO",Q25)))</formula>
    </cfRule>
    <cfRule type="containsText" dxfId="58" priority="118" operator="containsText" text="MEDIO">
      <formula>NOT(ISERROR(SEARCH("MEDIO",Q25)))</formula>
    </cfRule>
    <cfRule type="containsText" dxfId="57" priority="119" operator="containsText" text="ALTO">
      <formula>NOT(ISERROR(SEARCH("ALTO",Q25)))</formula>
    </cfRule>
    <cfRule type="containsText" dxfId="56" priority="120" operator="containsText" text="EXTREMO">
      <formula>NOT(ISERROR(SEARCH("EXTREMO",Q25)))</formula>
    </cfRule>
  </conditionalFormatting>
  <conditionalFormatting sqref="K17:K18">
    <cfRule type="containsText" dxfId="55" priority="105" operator="containsText" text="BAJO">
      <formula>NOT(ISERROR(SEARCH("BAJO",K17)))</formula>
    </cfRule>
    <cfRule type="containsText" dxfId="54" priority="106" operator="containsText" text="MEDIO">
      <formula>NOT(ISERROR(SEARCH("MEDIO",K17)))</formula>
    </cfRule>
    <cfRule type="containsText" dxfId="53" priority="107" operator="containsText" text="ALTO">
      <formula>NOT(ISERROR(SEARCH("ALTO",K17)))</formula>
    </cfRule>
    <cfRule type="containsText" dxfId="52" priority="108" operator="containsText" text="EXTREMO">
      <formula>NOT(ISERROR(SEARCH("EXTREMO",K17)))</formula>
    </cfRule>
  </conditionalFormatting>
  <conditionalFormatting sqref="Q17:Q18">
    <cfRule type="containsText" dxfId="51" priority="101" operator="containsText" text="BAJO">
      <formula>NOT(ISERROR(SEARCH("BAJO",Q17)))</formula>
    </cfRule>
    <cfRule type="containsText" dxfId="50" priority="102" operator="containsText" text="MEDIO">
      <formula>NOT(ISERROR(SEARCH("MEDIO",Q17)))</formula>
    </cfRule>
    <cfRule type="containsText" dxfId="49" priority="103" operator="containsText" text="ALTO">
      <formula>NOT(ISERROR(SEARCH("ALTO",Q17)))</formula>
    </cfRule>
    <cfRule type="containsText" dxfId="48" priority="104" operator="containsText" text="EXTREMO">
      <formula>NOT(ISERROR(SEARCH("EXTREMO",Q17)))</formula>
    </cfRule>
  </conditionalFormatting>
  <conditionalFormatting sqref="K15">
    <cfRule type="containsText" dxfId="47" priority="85" operator="containsText" text="BAJO">
      <formula>NOT(ISERROR(SEARCH("BAJO",K15)))</formula>
    </cfRule>
    <cfRule type="containsText" dxfId="46" priority="86" operator="containsText" text="MEDIO">
      <formula>NOT(ISERROR(SEARCH("MEDIO",K15)))</formula>
    </cfRule>
    <cfRule type="containsText" dxfId="45" priority="87" operator="containsText" text="ALTO">
      <formula>NOT(ISERROR(SEARCH("ALTO",K15)))</formula>
    </cfRule>
    <cfRule type="containsText" dxfId="44" priority="88" operator="containsText" text="EXTREMO">
      <formula>NOT(ISERROR(SEARCH("EXTREMO",K15)))</formula>
    </cfRule>
  </conditionalFormatting>
  <conditionalFormatting sqref="K14">
    <cfRule type="containsText" dxfId="43" priority="81" operator="containsText" text="BAJO">
      <formula>NOT(ISERROR(SEARCH("BAJO",K14)))</formula>
    </cfRule>
    <cfRule type="containsText" dxfId="42" priority="82" operator="containsText" text="MEDIO">
      <formula>NOT(ISERROR(SEARCH("MEDIO",K14)))</formula>
    </cfRule>
    <cfRule type="containsText" dxfId="41" priority="83" operator="containsText" text="ALTO">
      <formula>NOT(ISERROR(SEARCH("ALTO",K14)))</formula>
    </cfRule>
    <cfRule type="containsText" dxfId="40" priority="84" operator="containsText" text="EXTREMO">
      <formula>NOT(ISERROR(SEARCH("EXTREMO",K14)))</formula>
    </cfRule>
  </conditionalFormatting>
  <conditionalFormatting sqref="K13">
    <cfRule type="containsText" dxfId="39" priority="77" operator="containsText" text="BAJO">
      <formula>NOT(ISERROR(SEARCH("BAJO",K13)))</formula>
    </cfRule>
    <cfRule type="containsText" dxfId="38" priority="78" operator="containsText" text="MEDIO">
      <formula>NOT(ISERROR(SEARCH("MEDIO",K13)))</formula>
    </cfRule>
    <cfRule type="containsText" dxfId="37" priority="79" operator="containsText" text="ALTO">
      <formula>NOT(ISERROR(SEARCH("ALTO",K13)))</formula>
    </cfRule>
    <cfRule type="containsText" dxfId="36" priority="80" operator="containsText" text="EXTREMO">
      <formula>NOT(ISERROR(SEARCH("EXTREMO",K13)))</formula>
    </cfRule>
  </conditionalFormatting>
  <conditionalFormatting sqref="K12">
    <cfRule type="containsText" dxfId="35" priority="73" operator="containsText" text="BAJO">
      <formula>NOT(ISERROR(SEARCH("BAJO",K12)))</formula>
    </cfRule>
    <cfRule type="containsText" dxfId="34" priority="74" operator="containsText" text="MEDIO">
      <formula>NOT(ISERROR(SEARCH("MEDIO",K12)))</formula>
    </cfRule>
    <cfRule type="containsText" dxfId="33" priority="75" operator="containsText" text="ALTO">
      <formula>NOT(ISERROR(SEARCH("ALTO",K12)))</formula>
    </cfRule>
    <cfRule type="containsText" dxfId="32" priority="76" operator="containsText" text="EXTREMO">
      <formula>NOT(ISERROR(SEARCH("EXTREMO",K12)))</formula>
    </cfRule>
  </conditionalFormatting>
  <conditionalFormatting sqref="Q14">
    <cfRule type="containsText" dxfId="31" priority="69" operator="containsText" text="BAJO">
      <formula>NOT(ISERROR(SEARCH("BAJO",Q14)))</formula>
    </cfRule>
    <cfRule type="containsText" dxfId="30" priority="70" operator="containsText" text="MEDIO">
      <formula>NOT(ISERROR(SEARCH("MEDIO",Q14)))</formula>
    </cfRule>
    <cfRule type="containsText" dxfId="29" priority="71" operator="containsText" text="ALTO">
      <formula>NOT(ISERROR(SEARCH("ALTO",Q14)))</formula>
    </cfRule>
    <cfRule type="containsText" dxfId="28" priority="72" operator="containsText" text="EXTREMO">
      <formula>NOT(ISERROR(SEARCH("EXTREMO",Q14)))</formula>
    </cfRule>
  </conditionalFormatting>
  <conditionalFormatting sqref="Q13">
    <cfRule type="containsText" dxfId="27" priority="65" operator="containsText" text="BAJO">
      <formula>NOT(ISERROR(SEARCH("BAJO",Q13)))</formula>
    </cfRule>
    <cfRule type="containsText" dxfId="26" priority="66" operator="containsText" text="MEDIO">
      <formula>NOT(ISERROR(SEARCH("MEDIO",Q13)))</formula>
    </cfRule>
    <cfRule type="containsText" dxfId="25" priority="67" operator="containsText" text="ALTO">
      <formula>NOT(ISERROR(SEARCH("ALTO",Q13)))</formula>
    </cfRule>
    <cfRule type="containsText" dxfId="24" priority="68" operator="containsText" text="EXTREMO">
      <formula>NOT(ISERROR(SEARCH("EXTREMO",Q13)))</formula>
    </cfRule>
  </conditionalFormatting>
  <conditionalFormatting sqref="Q12">
    <cfRule type="containsText" dxfId="23" priority="61" operator="containsText" text="BAJO">
      <formula>NOT(ISERROR(SEARCH("BAJO",Q12)))</formula>
    </cfRule>
    <cfRule type="containsText" dxfId="22" priority="62" operator="containsText" text="MEDIO">
      <formula>NOT(ISERROR(SEARCH("MEDIO",Q12)))</formula>
    </cfRule>
    <cfRule type="containsText" dxfId="21" priority="63" operator="containsText" text="ALTO">
      <formula>NOT(ISERROR(SEARCH("ALTO",Q12)))</formula>
    </cfRule>
    <cfRule type="containsText" dxfId="20" priority="64" operator="containsText" text="EXTREMO">
      <formula>NOT(ISERROR(SEARCH("EXTREMO",Q12)))</formula>
    </cfRule>
  </conditionalFormatting>
  <conditionalFormatting sqref="K26:K27">
    <cfRule type="containsText" dxfId="19" priority="17" operator="containsText" text="BAJO">
      <formula>NOT(ISERROR(SEARCH("BAJO",K26)))</formula>
    </cfRule>
    <cfRule type="containsText" dxfId="18" priority="18" operator="containsText" text="MEDIO">
      <formula>NOT(ISERROR(SEARCH("MEDIO",K26)))</formula>
    </cfRule>
    <cfRule type="containsText" dxfId="17" priority="19" operator="containsText" text="ALTO">
      <formula>NOT(ISERROR(SEARCH("ALTO",K26)))</formula>
    </cfRule>
    <cfRule type="containsText" dxfId="16" priority="20" operator="containsText" text="EXTREMO">
      <formula>NOT(ISERROR(SEARCH("EXTREMO",K26)))</formula>
    </cfRule>
  </conditionalFormatting>
  <conditionalFormatting sqref="Q26:Q27">
    <cfRule type="containsText" dxfId="15" priority="13" operator="containsText" text="BAJO">
      <formula>NOT(ISERROR(SEARCH("BAJO",Q26)))</formula>
    </cfRule>
    <cfRule type="containsText" dxfId="14" priority="14" operator="containsText" text="MEDIO">
      <formula>NOT(ISERROR(SEARCH("MEDIO",Q26)))</formula>
    </cfRule>
    <cfRule type="containsText" dxfId="13" priority="15" operator="containsText" text="ALTO">
      <formula>NOT(ISERROR(SEARCH("ALTO",Q26)))</formula>
    </cfRule>
    <cfRule type="containsText" dxfId="12" priority="16" operator="containsText" text="EXTREMO">
      <formula>NOT(ISERROR(SEARCH("EXTREMO",Q26)))</formula>
    </cfRule>
  </conditionalFormatting>
  <conditionalFormatting sqref="K28">
    <cfRule type="containsText" dxfId="11" priority="9" operator="containsText" text="BAJO">
      <formula>NOT(ISERROR(SEARCH("BAJO",K28)))</formula>
    </cfRule>
    <cfRule type="containsText" dxfId="10" priority="10" operator="containsText" text="MEDIO">
      <formula>NOT(ISERROR(SEARCH("MEDIO",K28)))</formula>
    </cfRule>
    <cfRule type="containsText" dxfId="9" priority="11" operator="containsText" text="ALTO">
      <formula>NOT(ISERROR(SEARCH("ALTO",K28)))</formula>
    </cfRule>
    <cfRule type="containsText" dxfId="8" priority="12" operator="containsText" text="EXTREMO">
      <formula>NOT(ISERROR(SEARCH("EXTREMO",K28)))</formula>
    </cfRule>
  </conditionalFormatting>
  <conditionalFormatting sqref="Q28">
    <cfRule type="containsText" dxfId="3" priority="1" operator="containsText" text="BAJO">
      <formula>NOT(ISERROR(SEARCH("BAJO",Q28)))</formula>
    </cfRule>
    <cfRule type="containsText" dxfId="2" priority="2" operator="containsText" text="MEDIO">
      <formula>NOT(ISERROR(SEARCH("MEDIO",Q28)))</formula>
    </cfRule>
    <cfRule type="containsText" dxfId="1" priority="3" operator="containsText" text="ALTO">
      <formula>NOT(ISERROR(SEARCH("ALTO",Q28)))</formula>
    </cfRule>
    <cfRule type="containsText" dxfId="0" priority="4" operator="containsText" text="EXTREMO">
      <formula>NOT(ISERROR(SEARCH("EXTREMO",Q28)))</formula>
    </cfRule>
  </conditionalFormatting>
  <dataValidations count="14">
    <dataValidation type="list" allowBlank="1" showInputMessage="1" showErrorMessage="1" sqref="L15" xr:uid="{00000000-0002-0000-0000-000000000000}">
      <formula1>$AC$4:$AC$9</formula1>
    </dataValidation>
    <dataValidation type="list" allowBlank="1" showInputMessage="1" showErrorMessage="1" sqref="D15" xr:uid="{00000000-0002-0000-0000-000001000000}">
      <formula1>$AG$4:$AG$11</formula1>
    </dataValidation>
    <dataValidation type="list" allowBlank="1" showInputMessage="1" showErrorMessage="1" sqref="K29:K119" xr:uid="{00000000-0002-0000-0000-000002000000}">
      <formula1>$AB$4:$AB$7</formula1>
    </dataValidation>
    <dataValidation type="list" allowBlank="1" showInputMessage="1" showErrorMessage="1" sqref="D16:D28" xr:uid="{00000000-0002-0000-0000-000003000000}">
      <formula1>$AG$4:$AG$10</formula1>
    </dataValidation>
    <dataValidation type="list" allowBlank="1" showInputMessage="1" showErrorMessage="1" sqref="L19:L25" xr:uid="{00000000-0002-0000-0000-000004000000}">
      <formula1>$AC$4:$AC$10</formula1>
    </dataValidation>
    <dataValidation type="list" allowBlank="1" showInputMessage="1" showErrorMessage="1" sqref="C15:C28" xr:uid="{00000000-0002-0000-0000-000008000000}">
      <formula1>$AF$4:$AF$5</formula1>
    </dataValidation>
    <dataValidation type="list" allowBlank="1" showInputMessage="1" showErrorMessage="1" sqref="B15:B28" xr:uid="{00000000-0002-0000-0000-000009000000}">
      <formula1>$AE$4:$AE$5</formula1>
    </dataValidation>
    <dataValidation type="list" allowBlank="1" showInputMessage="1" showErrorMessage="1" sqref="E15:E28" xr:uid="{00000000-0002-0000-0000-00000A000000}">
      <formula1>$AH$4:$AH$11</formula1>
    </dataValidation>
    <dataValidation type="list" allowBlank="1" showInputMessage="1" showErrorMessage="1" sqref="R15:R28" xr:uid="{00000000-0002-0000-0000-00000B000000}">
      <formula1>$AD$4:$AD$6</formula1>
    </dataValidation>
    <dataValidation type="list" allowBlank="1" showInputMessage="1" showErrorMessage="1" sqref="I15:I28 O15:O28" xr:uid="{00000000-0002-0000-0000-00000C000000}">
      <formula1>$Z$4:$Z$8</formula1>
    </dataValidation>
    <dataValidation type="list" allowBlank="1" showInputMessage="1" showErrorMessage="1" sqref="H15:H28 N15:N28" xr:uid="{00000000-0002-0000-0000-00000D000000}">
      <formula1>$Y$4:$Y$8</formula1>
    </dataValidation>
    <dataValidation type="custom" allowBlank="1" showInputMessage="1" showErrorMessage="1" sqref="P12:P28" xr:uid="{00000000-0002-0000-0000-000005000000}">
      <formula1>AK12+AL12</formula1>
    </dataValidation>
    <dataValidation type="custom" allowBlank="1" showInputMessage="1" showErrorMessage="1" sqref="K15:K28 Q15:Q28" xr:uid="{00000000-0002-0000-0000-000006000000}">
      <formula1>IF(OR(J15=2, J15=3, J15=4), "BAJO", IF(J15=5, "MEDIO", IF(OR(J15=6, J15=7), "ALTO", IF(OR(J15=8, J15=9, J15=10), "EXTREMO", ""))))</formula1>
    </dataValidation>
    <dataValidation type="custom" allowBlank="1" showInputMessage="1" showErrorMessage="1" sqref="J12:J28" xr:uid="{00000000-0002-0000-0000-000007000000}">
      <formula1>AI12+AJ12</formula1>
    </dataValidation>
  </dataValidations>
  <printOptions horizontalCentered="1" verticalCentered="1"/>
  <pageMargins left="0.11811023622047245" right="0.11811023622047245" top="0.15748031496062992" bottom="0.15748031496062992" header="0.11811023622047245" footer="0.11811023622047245"/>
  <pageSetup scale="60" fitToHeight="0" orientation="landscape" r:id="rId1"/>
  <rowBreaks count="1" manualBreakCount="1">
    <brk id="17" max="22"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D9"/>
  <sheetViews>
    <sheetView workbookViewId="0">
      <selection activeCell="B30" sqref="B30"/>
    </sheetView>
  </sheetViews>
  <sheetFormatPr baseColWidth="10" defaultRowHeight="15" x14ac:dyDescent="0.25"/>
  <cols>
    <col min="3" max="3" width="21.85546875" customWidth="1"/>
    <col min="4" max="4" width="18.5703125" customWidth="1"/>
  </cols>
  <sheetData>
    <row r="4" spans="2:4" x14ac:dyDescent="0.25">
      <c r="C4" s="3" t="s">
        <v>13</v>
      </c>
      <c r="D4" s="3" t="s">
        <v>14</v>
      </c>
    </row>
    <row r="5" spans="2:4" ht="30" customHeight="1" x14ac:dyDescent="0.25">
      <c r="B5" s="74" t="s">
        <v>3</v>
      </c>
      <c r="C5" s="1" t="s">
        <v>16</v>
      </c>
      <c r="D5" s="2">
        <v>1</v>
      </c>
    </row>
    <row r="6" spans="2:4" ht="45" x14ac:dyDescent="0.25">
      <c r="B6" s="75"/>
      <c r="C6" s="1" t="s">
        <v>15</v>
      </c>
      <c r="D6" s="2">
        <v>2</v>
      </c>
    </row>
    <row r="7" spans="2:4" ht="45" x14ac:dyDescent="0.25">
      <c r="B7" s="75"/>
      <c r="C7" s="1" t="s">
        <v>17</v>
      </c>
      <c r="D7" s="2">
        <v>3</v>
      </c>
    </row>
    <row r="8" spans="2:4" ht="45" x14ac:dyDescent="0.25">
      <c r="B8" s="75"/>
      <c r="C8" s="1" t="s">
        <v>18</v>
      </c>
      <c r="D8" s="2">
        <v>4</v>
      </c>
    </row>
    <row r="9" spans="2:4" ht="45" x14ac:dyDescent="0.25">
      <c r="B9" s="76"/>
      <c r="C9" s="1" t="s">
        <v>19</v>
      </c>
      <c r="D9" s="2">
        <v>5</v>
      </c>
    </row>
  </sheetData>
  <mergeCells count="1">
    <mergeCell ref="B5:B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H9"/>
  <sheetViews>
    <sheetView workbookViewId="0">
      <selection activeCell="D22" sqref="D22"/>
    </sheetView>
  </sheetViews>
  <sheetFormatPr baseColWidth="10" defaultRowHeight="15" x14ac:dyDescent="0.25"/>
  <cols>
    <col min="3" max="3" width="14.5703125" customWidth="1"/>
    <col min="4" max="4" width="26.7109375" customWidth="1"/>
    <col min="5" max="5" width="31.7109375" customWidth="1"/>
    <col min="6" max="7" width="29" customWidth="1"/>
    <col min="8" max="8" width="34.85546875" customWidth="1"/>
  </cols>
  <sheetData>
    <row r="3" spans="2:8" x14ac:dyDescent="0.25">
      <c r="B3" s="77" t="s">
        <v>20</v>
      </c>
      <c r="C3" s="77"/>
      <c r="D3" s="77"/>
      <c r="E3" s="77"/>
      <c r="F3" s="77"/>
      <c r="G3" s="77"/>
      <c r="H3" s="77"/>
    </row>
    <row r="5" spans="2:8" x14ac:dyDescent="0.25">
      <c r="B5" s="78" t="s">
        <v>4</v>
      </c>
      <c r="C5" s="78"/>
      <c r="D5" s="78"/>
      <c r="E5" s="78"/>
      <c r="F5" s="78"/>
      <c r="G5" s="78"/>
      <c r="H5" s="78"/>
    </row>
    <row r="6" spans="2:8" ht="60" x14ac:dyDescent="0.25">
      <c r="B6" s="78" t="s">
        <v>21</v>
      </c>
      <c r="C6" s="78"/>
      <c r="D6" s="22" t="s">
        <v>25</v>
      </c>
      <c r="E6" s="22" t="s">
        <v>26</v>
      </c>
      <c r="F6" s="22" t="s">
        <v>27</v>
      </c>
      <c r="G6" s="23" t="s">
        <v>28</v>
      </c>
      <c r="H6" s="23" t="s">
        <v>29</v>
      </c>
    </row>
    <row r="7" spans="2:8" ht="60" x14ac:dyDescent="0.25">
      <c r="B7" s="78" t="s">
        <v>22</v>
      </c>
      <c r="C7" s="78"/>
      <c r="D7" s="22" t="s">
        <v>30</v>
      </c>
      <c r="E7" s="22" t="s">
        <v>31</v>
      </c>
      <c r="F7" s="22" t="s">
        <v>32</v>
      </c>
      <c r="G7" s="23" t="s">
        <v>33</v>
      </c>
      <c r="H7" s="23" t="s">
        <v>34</v>
      </c>
    </row>
    <row r="8" spans="2:8" x14ac:dyDescent="0.25">
      <c r="B8" s="78" t="s">
        <v>23</v>
      </c>
      <c r="C8" s="78" t="s">
        <v>24</v>
      </c>
      <c r="D8" s="24" t="s">
        <v>35</v>
      </c>
      <c r="E8" s="24" t="s">
        <v>36</v>
      </c>
      <c r="F8" s="24" t="s">
        <v>37</v>
      </c>
      <c r="G8" s="24" t="s">
        <v>38</v>
      </c>
      <c r="H8" s="24" t="s">
        <v>39</v>
      </c>
    </row>
    <row r="9" spans="2:8" x14ac:dyDescent="0.25">
      <c r="B9" s="78"/>
      <c r="C9" s="78"/>
      <c r="D9" s="25">
        <v>1</v>
      </c>
      <c r="E9" s="25">
        <v>2</v>
      </c>
      <c r="F9" s="25">
        <v>3</v>
      </c>
      <c r="G9" s="26">
        <v>4</v>
      </c>
      <c r="H9" s="26">
        <v>5</v>
      </c>
    </row>
  </sheetData>
  <mergeCells count="6">
    <mergeCell ref="B3:H3"/>
    <mergeCell ref="B6:C6"/>
    <mergeCell ref="B7:C7"/>
    <mergeCell ref="B5:H5"/>
    <mergeCell ref="B8:B9"/>
    <mergeCell ref="C8:C9"/>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25"/>
  <sheetViews>
    <sheetView zoomScale="80" zoomScaleNormal="80" workbookViewId="0">
      <selection activeCell="D10" sqref="D10"/>
    </sheetView>
  </sheetViews>
  <sheetFormatPr baseColWidth="10" defaultRowHeight="15" x14ac:dyDescent="0.25"/>
  <cols>
    <col min="1" max="1" width="7" customWidth="1"/>
    <col min="2" max="2" width="29.85546875" customWidth="1"/>
    <col min="3" max="3" width="19.85546875" customWidth="1"/>
    <col min="4" max="4" width="27.28515625" customWidth="1"/>
    <col min="5" max="5" width="29.7109375" customWidth="1"/>
    <col min="6" max="6" width="27.5703125" customWidth="1"/>
    <col min="7" max="7" width="23.7109375" customWidth="1"/>
    <col min="8" max="8" width="28.140625" customWidth="1"/>
  </cols>
  <sheetData>
    <row r="3" spans="1:8" ht="21" x14ac:dyDescent="0.35">
      <c r="B3" s="83" t="s">
        <v>45</v>
      </c>
      <c r="C3" s="83"/>
      <c r="D3" s="83"/>
      <c r="E3" s="83"/>
      <c r="F3" s="83"/>
      <c r="G3" s="83"/>
      <c r="H3" s="83"/>
    </row>
    <row r="5" spans="1:8" x14ac:dyDescent="0.25">
      <c r="B5" s="84" t="s">
        <v>4</v>
      </c>
      <c r="C5" s="84"/>
      <c r="D5" s="84"/>
      <c r="E5" s="84"/>
      <c r="F5" s="84"/>
      <c r="G5" s="84"/>
      <c r="H5" s="84"/>
    </row>
    <row r="6" spans="1:8" ht="75" x14ac:dyDescent="0.25">
      <c r="B6" s="85" t="s">
        <v>21</v>
      </c>
      <c r="C6" s="86"/>
      <c r="D6" s="5" t="s">
        <v>25</v>
      </c>
      <c r="E6" s="5" t="s">
        <v>26</v>
      </c>
      <c r="F6" s="5" t="s">
        <v>27</v>
      </c>
      <c r="G6" s="6" t="s">
        <v>28</v>
      </c>
      <c r="H6" s="6" t="s">
        <v>29</v>
      </c>
    </row>
    <row r="7" spans="1:8" ht="60" x14ac:dyDescent="0.25">
      <c r="B7" s="85" t="s">
        <v>22</v>
      </c>
      <c r="C7" s="86"/>
      <c r="D7" s="5" t="s">
        <v>30</v>
      </c>
      <c r="E7" s="5" t="s">
        <v>31</v>
      </c>
      <c r="F7" s="5" t="s">
        <v>32</v>
      </c>
      <c r="G7" s="6" t="s">
        <v>103</v>
      </c>
      <c r="H7" s="6" t="s">
        <v>34</v>
      </c>
    </row>
    <row r="8" spans="1:8" x14ac:dyDescent="0.25">
      <c r="B8" s="84" t="s">
        <v>23</v>
      </c>
      <c r="C8" s="84" t="s">
        <v>24</v>
      </c>
      <c r="D8" s="9" t="s">
        <v>35</v>
      </c>
      <c r="E8" s="9" t="s">
        <v>36</v>
      </c>
      <c r="F8" s="9" t="s">
        <v>37</v>
      </c>
      <c r="G8" s="9" t="s">
        <v>38</v>
      </c>
      <c r="H8" s="9" t="s">
        <v>39</v>
      </c>
    </row>
    <row r="9" spans="1:8" x14ac:dyDescent="0.25">
      <c r="B9" s="84"/>
      <c r="C9" s="84"/>
      <c r="D9" s="7">
        <v>1</v>
      </c>
      <c r="E9" s="7">
        <v>2</v>
      </c>
      <c r="F9" s="7">
        <v>3</v>
      </c>
      <c r="G9" s="8">
        <v>4</v>
      </c>
      <c r="H9" s="8">
        <v>5</v>
      </c>
    </row>
    <row r="10" spans="1:8" ht="30" x14ac:dyDescent="0.25">
      <c r="A10" s="79" t="s">
        <v>3</v>
      </c>
      <c r="B10" s="14" t="s">
        <v>40</v>
      </c>
      <c r="C10" s="16">
        <v>1</v>
      </c>
      <c r="D10" s="11">
        <v>2</v>
      </c>
      <c r="E10" s="11">
        <v>3</v>
      </c>
      <c r="F10" s="11">
        <v>4</v>
      </c>
      <c r="G10" s="12">
        <v>5</v>
      </c>
      <c r="H10" s="13">
        <v>6</v>
      </c>
    </row>
    <row r="11" spans="1:8" ht="30" x14ac:dyDescent="0.25">
      <c r="A11" s="80"/>
      <c r="B11" s="15" t="s">
        <v>41</v>
      </c>
      <c r="C11" s="16">
        <v>2</v>
      </c>
      <c r="D11" s="11">
        <v>3</v>
      </c>
      <c r="E11" s="11">
        <v>4</v>
      </c>
      <c r="F11" s="12">
        <v>5</v>
      </c>
      <c r="G11" s="13">
        <v>6</v>
      </c>
      <c r="H11" s="13">
        <v>7</v>
      </c>
    </row>
    <row r="12" spans="1:8" ht="30" x14ac:dyDescent="0.25">
      <c r="A12" s="80"/>
      <c r="B12" s="15" t="s">
        <v>42</v>
      </c>
      <c r="C12" s="16">
        <v>3</v>
      </c>
      <c r="D12" s="11">
        <v>4</v>
      </c>
      <c r="E12" s="12">
        <v>5</v>
      </c>
      <c r="F12" s="13">
        <v>6</v>
      </c>
      <c r="G12" s="13">
        <v>7</v>
      </c>
      <c r="H12" s="20">
        <v>8</v>
      </c>
    </row>
    <row r="13" spans="1:8" ht="30" x14ac:dyDescent="0.25">
      <c r="A13" s="80"/>
      <c r="B13" s="15" t="s">
        <v>43</v>
      </c>
      <c r="C13" s="16">
        <v>4</v>
      </c>
      <c r="D13" s="12">
        <v>5</v>
      </c>
      <c r="E13" s="13">
        <v>6</v>
      </c>
      <c r="F13" s="13">
        <v>7</v>
      </c>
      <c r="G13" s="20">
        <v>8</v>
      </c>
      <c r="H13" s="20">
        <v>9</v>
      </c>
    </row>
    <row r="14" spans="1:8" ht="30" x14ac:dyDescent="0.25">
      <c r="A14" s="81"/>
      <c r="B14" s="15" t="s">
        <v>44</v>
      </c>
      <c r="C14" s="16">
        <v>5</v>
      </c>
      <c r="D14" s="13">
        <v>6</v>
      </c>
      <c r="E14" s="13">
        <v>7</v>
      </c>
      <c r="F14" s="20">
        <v>8</v>
      </c>
      <c r="G14" s="20">
        <v>9</v>
      </c>
      <c r="H14" s="20">
        <v>10</v>
      </c>
    </row>
    <row r="15" spans="1:8" x14ac:dyDescent="0.25">
      <c r="D15" s="10"/>
    </row>
    <row r="18" spans="4:5" x14ac:dyDescent="0.25">
      <c r="D18" t="s">
        <v>55</v>
      </c>
    </row>
    <row r="20" spans="4:5" ht="15" customHeight="1" x14ac:dyDescent="0.25">
      <c r="D20" s="82" t="s">
        <v>46</v>
      </c>
      <c r="E20" s="82" t="s">
        <v>47</v>
      </c>
    </row>
    <row r="21" spans="4:5" x14ac:dyDescent="0.25">
      <c r="D21" s="82" t="s">
        <v>48</v>
      </c>
      <c r="E21" s="82" t="s">
        <v>49</v>
      </c>
    </row>
    <row r="22" spans="4:5" x14ac:dyDescent="0.25">
      <c r="D22" s="20" t="s">
        <v>56</v>
      </c>
      <c r="E22" s="19" t="s">
        <v>49</v>
      </c>
    </row>
    <row r="23" spans="4:5" x14ac:dyDescent="0.25">
      <c r="D23" s="13" t="s">
        <v>50</v>
      </c>
      <c r="E23" s="4" t="s">
        <v>51</v>
      </c>
    </row>
    <row r="24" spans="4:5" x14ac:dyDescent="0.25">
      <c r="D24" s="12">
        <v>5</v>
      </c>
      <c r="E24" s="4" t="s">
        <v>52</v>
      </c>
    </row>
    <row r="25" spans="4:5" x14ac:dyDescent="0.25">
      <c r="D25" s="11" t="s">
        <v>53</v>
      </c>
      <c r="E25" s="4" t="s">
        <v>54</v>
      </c>
    </row>
  </sheetData>
  <mergeCells count="9">
    <mergeCell ref="A10:A14"/>
    <mergeCell ref="D20:D21"/>
    <mergeCell ref="E20:E21"/>
    <mergeCell ref="B3:H3"/>
    <mergeCell ref="B5:H5"/>
    <mergeCell ref="B6:C6"/>
    <mergeCell ref="B7:C7"/>
    <mergeCell ref="B8:B9"/>
    <mergeCell ref="C8:C9"/>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MATRIZ</vt:lpstr>
      <vt:lpstr>PROBABILIDAD</vt:lpstr>
      <vt:lpstr>IMPACTO DEL RIESGO</vt:lpstr>
      <vt:lpstr>VALORACIÓN</vt:lpstr>
      <vt:lpstr>MATRIZ!Área_de_impresión</vt:lpstr>
      <vt:lpstr>MATRIZ!Títulos_a_imprimir</vt:lpstr>
    </vt:vector>
  </TitlesOfParts>
  <Company>Ministerio de Hacienda y Crédito Público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Castiblanco Monroy</dc:creator>
  <cp:lastModifiedBy>Usuario</cp:lastModifiedBy>
  <cp:lastPrinted>2019-02-15T20:34:09Z</cp:lastPrinted>
  <dcterms:created xsi:type="dcterms:W3CDTF">2013-12-16T19:57:19Z</dcterms:created>
  <dcterms:modified xsi:type="dcterms:W3CDTF">2021-12-02T02:11:32Z</dcterms:modified>
</cp:coreProperties>
</file>