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SUBDIRECCION ESTRUCTURACION\INTERVENTORIA REGION ANDINA GRUPO 1 CMA-192\"/>
    </mc:Choice>
  </mc:AlternateContent>
  <bookViews>
    <workbookView xWindow="-120" yWindow="-120" windowWidth="24240" windowHeight="13140"/>
  </bookViews>
  <sheets>
    <sheet name="PO"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Q24" i="3" l="1"/>
  <c r="MQ14" i="3" s="1"/>
  <c r="MQ13" i="3"/>
  <c r="MQ22" i="3"/>
  <c r="MQ16" i="3" l="1"/>
  <c r="MQ18" i="3"/>
  <c r="MQ17" i="3"/>
  <c r="MQ21" i="3"/>
  <c r="MQ23" i="3" l="1"/>
  <c r="MQ25" i="3" s="1"/>
  <c r="G32" i="1" l="1"/>
  <c r="E67" i="1"/>
  <c r="MK24" i="3"/>
  <c r="MK13" i="3" l="1"/>
  <c r="LW12" i="3" l="1"/>
  <c r="LX12" i="3" s="1"/>
  <c r="LY12" i="3" s="1"/>
  <c r="LS12" i="3"/>
  <c r="LT12" i="3" s="1"/>
  <c r="LU12" i="3" s="1"/>
  <c r="LO12" i="3"/>
  <c r="LP12" i="3" s="1"/>
  <c r="LQ12" i="3" s="1"/>
  <c r="LK12" i="3"/>
  <c r="LL12" i="3" s="1"/>
  <c r="LM12" i="3" s="1"/>
  <c r="LG12" i="3"/>
  <c r="LH12" i="3" s="1"/>
  <c r="LI12" i="3" s="1"/>
  <c r="LC12" i="3"/>
  <c r="LD12" i="3" s="1"/>
  <c r="LE12" i="3" s="1"/>
  <c r="KY12" i="3"/>
  <c r="KZ12" i="3" s="1"/>
  <c r="LA12" i="3" s="1"/>
  <c r="KU12" i="3"/>
  <c r="KV12" i="3" s="1"/>
  <c r="KW12" i="3" s="1"/>
  <c r="KQ12" i="3"/>
  <c r="KR12" i="3" s="1"/>
  <c r="KS12" i="3" s="1"/>
  <c r="KM12" i="3"/>
  <c r="KN12" i="3" s="1"/>
  <c r="KO12" i="3" s="1"/>
  <c r="KI12" i="3"/>
  <c r="KJ12" i="3" s="1"/>
  <c r="KK12" i="3" s="1"/>
  <c r="KE12" i="3"/>
  <c r="KF12" i="3" s="1"/>
  <c r="KG12" i="3" s="1"/>
  <c r="KA12" i="3"/>
  <c r="KB12" i="3" s="1"/>
  <c r="KC12" i="3" s="1"/>
  <c r="JW12" i="3"/>
  <c r="JX12" i="3" s="1"/>
  <c r="JY12" i="3" s="1"/>
  <c r="JS12" i="3"/>
  <c r="JT12" i="3" s="1"/>
  <c r="JU12" i="3" s="1"/>
  <c r="JO12" i="3"/>
  <c r="JP12" i="3" s="1"/>
  <c r="JQ12" i="3" s="1"/>
  <c r="JK12" i="3"/>
  <c r="JL12" i="3" s="1"/>
  <c r="JM12" i="3" s="1"/>
  <c r="JG12" i="3"/>
  <c r="JH12" i="3" s="1"/>
  <c r="JI12" i="3" s="1"/>
  <c r="JC12" i="3"/>
  <c r="JD12" i="3" s="1"/>
  <c r="JE12" i="3" s="1"/>
  <c r="IY12" i="3"/>
  <c r="IZ12" i="3" s="1"/>
  <c r="JA12" i="3" s="1"/>
  <c r="IU12" i="3"/>
  <c r="IV12" i="3" s="1"/>
  <c r="IW12" i="3" s="1"/>
  <c r="IQ12" i="3"/>
  <c r="IR12" i="3" s="1"/>
  <c r="IS12" i="3" s="1"/>
  <c r="IM12" i="3"/>
  <c r="IN12" i="3" s="1"/>
  <c r="IO12" i="3" s="1"/>
  <c r="II12" i="3"/>
  <c r="IJ12" i="3" s="1"/>
  <c r="IK12" i="3" s="1"/>
  <c r="IE12" i="3"/>
  <c r="IF12" i="3" s="1"/>
  <c r="IG12" i="3" s="1"/>
  <c r="IA12" i="3"/>
  <c r="IB12" i="3" s="1"/>
  <c r="IC12" i="3" s="1"/>
  <c r="HW12" i="3"/>
  <c r="HX12" i="3" s="1"/>
  <c r="HY12" i="3" s="1"/>
  <c r="HS12" i="3"/>
  <c r="HT12" i="3" s="1"/>
  <c r="HU12" i="3" s="1"/>
  <c r="HO12" i="3"/>
  <c r="HP12" i="3" s="1"/>
  <c r="HQ12" i="3" s="1"/>
  <c r="HK12" i="3"/>
  <c r="HL12" i="3" s="1"/>
  <c r="HM12" i="3" s="1"/>
  <c r="MB13" i="3" l="1"/>
  <c r="MB24" i="3"/>
  <c r="MB14" i="3" s="1"/>
  <c r="MC13" i="3"/>
  <c r="MC24" i="3"/>
  <c r="MC16" i="3" s="1"/>
  <c r="MD13" i="3"/>
  <c r="MD24" i="3"/>
  <c r="MD16" i="3" s="1"/>
  <c r="ME13" i="3"/>
  <c r="ME24" i="3"/>
  <c r="MF13" i="3"/>
  <c r="MF24" i="3"/>
  <c r="HG12" i="3"/>
  <c r="HH12" i="3" s="1"/>
  <c r="HI12" i="3" s="1"/>
  <c r="HC12" i="3"/>
  <c r="HD12" i="3" s="1"/>
  <c r="HE12" i="3" s="1"/>
  <c r="GY12" i="3"/>
  <c r="GZ12" i="3" s="1"/>
  <c r="HA12" i="3" s="1"/>
  <c r="GU12" i="3"/>
  <c r="GV12" i="3" s="1"/>
  <c r="GW12" i="3" s="1"/>
  <c r="GQ12" i="3"/>
  <c r="GR12" i="3" s="1"/>
  <c r="GS12" i="3" s="1"/>
  <c r="GM12" i="3"/>
  <c r="GN12" i="3" s="1"/>
  <c r="GO12" i="3" s="1"/>
  <c r="GI12" i="3"/>
  <c r="GJ12" i="3" s="1"/>
  <c r="GK12" i="3" s="1"/>
  <c r="GE12" i="3"/>
  <c r="GF12" i="3" s="1"/>
  <c r="GG12" i="3" s="1"/>
  <c r="GA12" i="3"/>
  <c r="GB12" i="3" s="1"/>
  <c r="GC12" i="3" s="1"/>
  <c r="FW12" i="3"/>
  <c r="FX12" i="3" s="1"/>
  <c r="FY12" i="3" s="1"/>
  <c r="FS12" i="3"/>
  <c r="FT12" i="3" s="1"/>
  <c r="FU12" i="3" s="1"/>
  <c r="FO12" i="3"/>
  <c r="FP12" i="3" s="1"/>
  <c r="FQ12" i="3" s="1"/>
  <c r="FK12" i="3"/>
  <c r="FL12" i="3" s="1"/>
  <c r="FM12" i="3" s="1"/>
  <c r="FG12" i="3"/>
  <c r="FH12" i="3" s="1"/>
  <c r="FI12" i="3" s="1"/>
  <c r="FC12" i="3"/>
  <c r="FD12" i="3" s="1"/>
  <c r="FE12" i="3" s="1"/>
  <c r="EY12" i="3"/>
  <c r="EZ12" i="3" s="1"/>
  <c r="FA12" i="3" s="1"/>
  <c r="EU12" i="3"/>
  <c r="EV12" i="3" s="1"/>
  <c r="EW12" i="3" s="1"/>
  <c r="EQ12" i="3"/>
  <c r="ER12" i="3" s="1"/>
  <c r="ES12" i="3" s="1"/>
  <c r="EM12" i="3"/>
  <c r="EN12" i="3" s="1"/>
  <c r="EO12" i="3" s="1"/>
  <c r="EI12" i="3"/>
  <c r="EJ12" i="3" s="1"/>
  <c r="EK12" i="3" s="1"/>
  <c r="EE12" i="3"/>
  <c r="EF12" i="3" s="1"/>
  <c r="EG12" i="3" s="1"/>
  <c r="EA12" i="3"/>
  <c r="EB12" i="3" s="1"/>
  <c r="EC12" i="3" s="1"/>
  <c r="DW12" i="3"/>
  <c r="DX12" i="3" s="1"/>
  <c r="DY12" i="3" s="1"/>
  <c r="DS12" i="3"/>
  <c r="DT12" i="3" s="1"/>
  <c r="DU12" i="3" s="1"/>
  <c r="DO12" i="3"/>
  <c r="DP12" i="3" s="1"/>
  <c r="DQ12" i="3" s="1"/>
  <c r="DK12" i="3"/>
  <c r="DL12" i="3" s="1"/>
  <c r="DM12" i="3" s="1"/>
  <c r="DG12" i="3"/>
  <c r="DH12" i="3" s="1"/>
  <c r="DI12" i="3" s="1"/>
  <c r="DC12" i="3"/>
  <c r="DD12" i="3" s="1"/>
  <c r="DE12" i="3" s="1"/>
  <c r="CY12" i="3"/>
  <c r="CZ12" i="3" s="1"/>
  <c r="DA12" i="3" s="1"/>
  <c r="CU12" i="3"/>
  <c r="CV12" i="3" s="1"/>
  <c r="CW12" i="3" s="1"/>
  <c r="CQ12" i="3"/>
  <c r="CR12" i="3" s="1"/>
  <c r="CS12" i="3" s="1"/>
  <c r="CM12" i="3"/>
  <c r="CN12" i="3" s="1"/>
  <c r="CO12" i="3" s="1"/>
  <c r="CI12" i="3"/>
  <c r="CJ12" i="3" s="1"/>
  <c r="CK12" i="3" s="1"/>
  <c r="CE12" i="3"/>
  <c r="CF12" i="3" s="1"/>
  <c r="CG12" i="3" s="1"/>
  <c r="CA12" i="3"/>
  <c r="CB12" i="3" s="1"/>
  <c r="CC12" i="3" s="1"/>
  <c r="BW12" i="3"/>
  <c r="BX12" i="3" s="1"/>
  <c r="BY12" i="3" s="1"/>
  <c r="MB22" i="3" l="1"/>
  <c r="MB21" i="3"/>
  <c r="MD22" i="3"/>
  <c r="MB18" i="3"/>
  <c r="MD21" i="3"/>
  <c r="MD17" i="3"/>
  <c r="MB17" i="3"/>
  <c r="MC22" i="3"/>
  <c r="MC19" i="3"/>
  <c r="MB20" i="3"/>
  <c r="MB16" i="3"/>
  <c r="MC18" i="3"/>
  <c r="MB19" i="3"/>
  <c r="MD19" i="3"/>
  <c r="MC21" i="3"/>
  <c r="MC17" i="3"/>
  <c r="MD18" i="3"/>
  <c r="MC20" i="3"/>
  <c r="MD20" i="3"/>
  <c r="MB23" i="3" l="1"/>
  <c r="MB25" i="3" s="1"/>
  <c r="MC23" i="3"/>
  <c r="MC25" i="3" s="1"/>
  <c r="MD23" i="3"/>
  <c r="MD25" i="3" s="1"/>
  <c r="ME25" i="3"/>
  <c r="MF25" i="3"/>
  <c r="MZ24" i="3" l="1"/>
  <c r="MZ16" i="3" s="1"/>
  <c r="MZ23" i="3" s="1"/>
  <c r="MZ25" i="3" s="1"/>
  <c r="MY24" i="3"/>
  <c r="MY16" i="3" s="1"/>
  <c r="MY23" i="3" s="1"/>
  <c r="MX24" i="3"/>
  <c r="MX17" i="3" s="1"/>
  <c r="MW24" i="3"/>
  <c r="MW16" i="3" s="1"/>
  <c r="MV24" i="3"/>
  <c r="MV17" i="3" s="1"/>
  <c r="MU24" i="3"/>
  <c r="MU16" i="3" s="1"/>
  <c r="MT24" i="3"/>
  <c r="MT16" i="3" s="1"/>
  <c r="MS24" i="3"/>
  <c r="MS17" i="3" s="1"/>
  <c r="MR24" i="3"/>
  <c r="MR18" i="3" s="1"/>
  <c r="MP24" i="3"/>
  <c r="MP22" i="3" s="1"/>
  <c r="MO24" i="3"/>
  <c r="MO18" i="3" s="1"/>
  <c r="MN24" i="3"/>
  <c r="MN22" i="3" s="1"/>
  <c r="MM24" i="3"/>
  <c r="MM18" i="3" s="1"/>
  <c r="ML24" i="3"/>
  <c r="MJ24" i="3"/>
  <c r="MI24" i="3"/>
  <c r="MH24" i="3"/>
  <c r="MG24" i="3"/>
  <c r="MZ13" i="3"/>
  <c r="MY13" i="3"/>
  <c r="MX13" i="3"/>
  <c r="MW13" i="3"/>
  <c r="MV13" i="3"/>
  <c r="MU13" i="3"/>
  <c r="MT13" i="3"/>
  <c r="MS13" i="3"/>
  <c r="MR13" i="3"/>
  <c r="MP13" i="3"/>
  <c r="MO13" i="3"/>
  <c r="MN13" i="3"/>
  <c r="MM13" i="3"/>
  <c r="ML13" i="3"/>
  <c r="MJ13" i="3"/>
  <c r="MI13" i="3"/>
  <c r="MH13" i="3"/>
  <c r="MG13" i="3"/>
  <c r="MP17" i="3" l="1"/>
  <c r="MS18" i="3"/>
  <c r="MW17" i="3"/>
  <c r="MW23" i="3" s="1"/>
  <c r="MW25" i="3" s="1"/>
  <c r="MN17" i="3"/>
  <c r="MU17" i="3"/>
  <c r="MU23" i="3" s="1"/>
  <c r="MU25" i="3" s="1"/>
  <c r="MR14" i="3"/>
  <c r="MR21" i="3"/>
  <c r="MM14" i="3"/>
  <c r="MM22" i="3"/>
  <c r="MN18" i="3"/>
  <c r="MO16" i="3"/>
  <c r="MO22" i="3"/>
  <c r="MP18" i="3"/>
  <c r="MR16" i="3"/>
  <c r="MS14" i="3"/>
  <c r="MS21" i="3"/>
  <c r="MT21" i="3"/>
  <c r="MV16" i="3"/>
  <c r="MV23" i="3" s="1"/>
  <c r="MV25" i="3" s="1"/>
  <c r="MX16" i="3"/>
  <c r="MX23" i="3" s="1"/>
  <c r="MX25" i="3" s="1"/>
  <c r="MM21" i="3"/>
  <c r="MO14" i="3"/>
  <c r="MO21" i="3"/>
  <c r="MM16" i="3"/>
  <c r="MN14" i="3"/>
  <c r="MN21" i="3"/>
  <c r="MO17" i="3"/>
  <c r="MP14" i="3"/>
  <c r="MP21" i="3"/>
  <c r="MR17" i="3"/>
  <c r="MS16" i="3"/>
  <c r="MT14" i="3"/>
  <c r="MT22" i="3"/>
  <c r="MT18" i="3"/>
  <c r="MY25" i="3"/>
  <c r="MN16" i="3"/>
  <c r="MP16" i="3"/>
  <c r="G44" i="1"/>
  <c r="G43" i="1"/>
  <c r="G41" i="1"/>
  <c r="G39" i="1"/>
  <c r="G38" i="1"/>
  <c r="G37" i="1"/>
  <c r="G35" i="1"/>
  <c r="G34" i="1"/>
  <c r="G33" i="1"/>
  <c r="G31" i="1"/>
  <c r="G30" i="1"/>
  <c r="G29" i="1"/>
  <c r="G28" i="1"/>
  <c r="G18" i="1"/>
  <c r="G17" i="1"/>
  <c r="G16" i="1"/>
  <c r="G48" i="1" l="1"/>
  <c r="MT23" i="3"/>
  <c r="MT25" i="3" s="1"/>
  <c r="MR23" i="3"/>
  <c r="MR25" i="3" s="1"/>
  <c r="MP23" i="3"/>
  <c r="MP25" i="3" s="1"/>
  <c r="MO23" i="3"/>
  <c r="MO25" i="3" s="1"/>
  <c r="MS23" i="3"/>
  <c r="MS25" i="3" s="1"/>
  <c r="G65" i="1"/>
  <c r="G66" i="1"/>
  <c r="G68" i="1"/>
  <c r="G64" i="1"/>
  <c r="G59" i="1"/>
  <c r="G60" i="1"/>
  <c r="G61" i="1"/>
  <c r="G62" i="1"/>
  <c r="G58" i="1"/>
  <c r="G56" i="1"/>
  <c r="A5" i="3" l="1"/>
  <c r="MN23" i="3" l="1"/>
  <c r="MN25" i="3" s="1"/>
  <c r="G67" i="1" l="1"/>
  <c r="G69" i="1" s="1"/>
  <c r="MM23" i="3" l="1"/>
  <c r="MM25" i="3" s="1"/>
  <c r="MG25" i="3"/>
  <c r="BS12" i="3" l="1"/>
  <c r="BT12" i="3" s="1"/>
  <c r="BU12" i="3" s="1"/>
  <c r="BO12" i="3"/>
  <c r="BP12" i="3" s="1"/>
  <c r="BQ12" i="3" s="1"/>
  <c r="BK12" i="3"/>
  <c r="BL12" i="3" s="1"/>
  <c r="BM12" i="3" s="1"/>
  <c r="BG12" i="3"/>
  <c r="BH12" i="3" s="1"/>
  <c r="BI12" i="3" s="1"/>
  <c r="BC12" i="3"/>
  <c r="BD12" i="3" s="1"/>
  <c r="BE12" i="3" s="1"/>
  <c r="AY12" i="3"/>
  <c r="AZ12" i="3" s="1"/>
  <c r="BA12" i="3" s="1"/>
  <c r="AU12" i="3"/>
  <c r="AV12" i="3" s="1"/>
  <c r="AW12" i="3" s="1"/>
  <c r="AQ12" i="3"/>
  <c r="AR12" i="3" s="1"/>
  <c r="AS12" i="3" s="1"/>
  <c r="AM12" i="3"/>
  <c r="AN12" i="3" s="1"/>
  <c r="AO12" i="3" s="1"/>
  <c r="AI12" i="3"/>
  <c r="AJ12" i="3" s="1"/>
  <c r="AK12" i="3" s="1"/>
  <c r="AE12" i="3"/>
  <c r="AF12" i="3" s="1"/>
  <c r="AG12" i="3" s="1"/>
  <c r="AA12" i="3"/>
  <c r="AB12" i="3" s="1"/>
  <c r="AC12" i="3" s="1"/>
  <c r="W12" i="3"/>
  <c r="X12" i="3" s="1"/>
  <c r="Y12" i="3" s="1"/>
  <c r="S12" i="3"/>
  <c r="T12" i="3" s="1"/>
  <c r="U12" i="3" s="1"/>
  <c r="Y11" i="3"/>
  <c r="AC11" i="3" s="1"/>
  <c r="AG11" i="3" s="1"/>
  <c r="AK11" i="3" s="1"/>
  <c r="AO11" i="3" s="1"/>
  <c r="AS11" i="3" s="1"/>
  <c r="AW11" i="3" s="1"/>
  <c r="BA11" i="3" s="1"/>
  <c r="BE11" i="3" s="1"/>
  <c r="BI11" i="3" s="1"/>
  <c r="BM11" i="3" s="1"/>
  <c r="BQ11" i="3" s="1"/>
  <c r="BU11" i="3" s="1"/>
  <c r="BY11" i="3" s="1"/>
  <c r="CC11" i="3" s="1"/>
  <c r="CG11" i="3" s="1"/>
  <c r="CK11" i="3" s="1"/>
  <c r="CO11" i="3" s="1"/>
  <c r="CS11" i="3" s="1"/>
  <c r="CW11" i="3" s="1"/>
  <c r="DA11" i="3" s="1"/>
  <c r="DE11" i="3" s="1"/>
  <c r="DI11" i="3" s="1"/>
  <c r="DM11" i="3" s="1"/>
  <c r="DQ11" i="3" s="1"/>
  <c r="DU11" i="3" s="1"/>
  <c r="DY11" i="3" s="1"/>
  <c r="EC11" i="3" s="1"/>
  <c r="EG11" i="3" s="1"/>
  <c r="EK11" i="3" s="1"/>
  <c r="EO11" i="3" s="1"/>
  <c r="ES11" i="3" s="1"/>
  <c r="EW11" i="3" s="1"/>
  <c r="FA11" i="3" s="1"/>
  <c r="FE11" i="3" s="1"/>
  <c r="FI11" i="3" s="1"/>
  <c r="FM11" i="3" s="1"/>
  <c r="FQ11" i="3" s="1"/>
  <c r="FU11" i="3" s="1"/>
  <c r="FY11" i="3" s="1"/>
  <c r="GC11" i="3" s="1"/>
  <c r="GG11" i="3" s="1"/>
  <c r="GK11" i="3" s="1"/>
  <c r="GO11" i="3" s="1"/>
  <c r="GS11" i="3" s="1"/>
  <c r="GW11" i="3" s="1"/>
  <c r="HA11" i="3" s="1"/>
  <c r="HE11" i="3" s="1"/>
  <c r="HI11" i="3" s="1"/>
  <c r="HM11" i="3" s="1"/>
  <c r="HQ11" i="3" s="1"/>
  <c r="HU11" i="3" s="1"/>
  <c r="HY11" i="3" s="1"/>
  <c r="IC11" i="3" s="1"/>
  <c r="IG11" i="3" s="1"/>
  <c r="IK11" i="3" s="1"/>
  <c r="IO11" i="3" s="1"/>
  <c r="IS11" i="3" s="1"/>
  <c r="IW11" i="3" s="1"/>
  <c r="JA11" i="3" s="1"/>
  <c r="JE11" i="3" s="1"/>
  <c r="JI11" i="3" s="1"/>
  <c r="JM11" i="3" s="1"/>
  <c r="JQ11" i="3" s="1"/>
  <c r="JU11" i="3" s="1"/>
  <c r="JY11" i="3" s="1"/>
  <c r="KC11" i="3" s="1"/>
  <c r="KG11" i="3" s="1"/>
  <c r="KK11" i="3" s="1"/>
  <c r="KO11" i="3" s="1"/>
  <c r="KS11" i="3" s="1"/>
  <c r="KW11" i="3" s="1"/>
  <c r="LA11" i="3" s="1"/>
  <c r="LE11" i="3" s="1"/>
  <c r="LI11" i="3" s="1"/>
  <c r="LM11" i="3" s="1"/>
  <c r="LQ11" i="3" s="1"/>
  <c r="LU11" i="3" s="1"/>
  <c r="LY11" i="3" s="1"/>
  <c r="O12" i="3"/>
  <c r="P12" i="3" s="1"/>
  <c r="Q12" i="3" s="1"/>
  <c r="K12" i="3"/>
  <c r="L12" i="3" s="1"/>
  <c r="M12" i="3" s="1"/>
  <c r="Q11" i="3"/>
  <c r="MI25" i="3" l="1"/>
  <c r="MJ25" i="3"/>
  <c r="MH25" i="3"/>
  <c r="A6" i="3" l="1"/>
  <c r="ML25" i="3" l="1"/>
  <c r="MK25" i="3"/>
  <c r="G12" i="3"/>
  <c r="H12" i="3" s="1"/>
  <c r="I12" i="3" s="1"/>
  <c r="C12" i="3"/>
  <c r="D12" i="3" s="1"/>
  <c r="E12" i="3" s="1"/>
  <c r="I11" i="3"/>
  <c r="G50" i="1" l="1"/>
  <c r="G70" i="1" l="1"/>
  <c r="G72" i="1" s="1"/>
  <c r="G73" i="1" s="1"/>
  <c r="G74" i="1" s="1"/>
</calcChain>
</file>

<file path=xl/sharedStrings.xml><?xml version="1.0" encoding="utf-8"?>
<sst xmlns="http://schemas.openxmlformats.org/spreadsheetml/2006/main" count="393" uniqueCount="143">
  <si>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</si>
  <si>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</si>
  <si>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</si>
  <si>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</si>
  <si>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</si>
  <si>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</si>
  <si>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</si>
  <si>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</si>
  <si>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</si>
  <si>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</si>
  <si>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</si>
  <si>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</si>
  <si>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</si>
  <si>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</si>
  <si>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</si>
  <si>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</si>
  <si>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</si>
  <si>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</si>
  <si>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</si>
  <si>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</si>
  <si>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</si>
  <si>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</si>
  <si>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</si>
  <si>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</si>
  <si>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</si>
  <si>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</si>
  <si>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OTROS COSTOS DE PERSONAL</t>
  </si>
  <si>
    <t>PERSONAL AUXILIAR TÉCNICO</t>
  </si>
  <si>
    <t>PERSONAL ADMINISTRATIVO</t>
  </si>
  <si>
    <t>PERSONAL TÉCNICO</t>
  </si>
  <si>
    <t>Profesional de Aseguramiento o Gestión de la Calidad</t>
  </si>
  <si>
    <t>Especialista Ambiental</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</si>
  <si>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</si>
  <si>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</si>
  <si>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</si>
  <si>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</si>
  <si>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</si>
  <si>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</si>
  <si>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</si>
  <si>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</si>
  <si>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</si>
  <si>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</si>
  <si>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</si>
  <si>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</si>
  <si>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</si>
  <si>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</si>
  <si>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</si>
  <si>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</si>
  <si>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</si>
  <si>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</si>
  <si>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</si>
  <si>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</si>
  <si>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</si>
  <si>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</si>
  <si>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</si>
  <si>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 xml:space="preserve"> </t>
  </si>
  <si>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</si>
  <si>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</si>
  <si>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</si>
  <si>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</si>
  <si>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</si>
  <si>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</si>
  <si>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</si>
  <si>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</si>
  <si>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</si>
  <si>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NOTA:</t>
  </si>
  <si>
    <t>Provisión Jornadas 7X24</t>
  </si>
  <si>
    <t>Especialista en Estructuras</t>
  </si>
  <si>
    <t>Veeduría Técnica Comunitaria</t>
  </si>
  <si>
    <r>
      <t xml:space="preserve">PROVISIÓN PARA AJUSTES Y/O FRENTE ADICIONAL = </t>
    </r>
    <r>
      <rPr>
        <b/>
        <sz val="9"/>
        <color indexed="12"/>
        <rFont val="Arial Narrow"/>
        <family val="2"/>
      </rPr>
      <t>D)</t>
    </r>
  </si>
  <si>
    <t>NO MODIFICAR</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</si>
  <si>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</si>
  <si>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</si>
  <si>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</si>
  <si>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</si>
  <si>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</si>
  <si>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Auditor de calidad </t>
  </si>
  <si>
    <t>PROVISIÓN JORNADAS 7X24</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</si>
  <si>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</si>
  <si>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</si>
  <si>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</si>
  <si>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</si>
  <si>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</si>
  <si>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</si>
  <si>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</si>
  <si>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 xml:space="preserve">Camioneta o Campero de más de  2000 c.c.  (1): 4x4  (Incluye peajes y Combustible) El modelo del vehiculo ofrecido  deberá corresponder a modelos 2015 o superior. </t>
  </si>
  <si>
    <t>Equipo completo de topografia</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</si>
  <si>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</si>
  <si>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</si>
  <si>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</si>
  <si>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</si>
  <si>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</si>
  <si>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</si>
  <si>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</si>
  <si>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</si>
  <si>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</si>
  <si>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</si>
  <si>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Director de Interventoría, Ingeniero Residente de Interventoría, Ingeniero Auxiliar de Interventoría.</t>
  </si>
  <si>
    <t xml:space="preserve">DEDICACIÓN FORMULARIO </t>
  </si>
  <si>
    <t xml:space="preserve">CHECK </t>
  </si>
  <si>
    <t xml:space="preserve">Mes </t>
  </si>
  <si>
    <t>Abogado</t>
  </si>
  <si>
    <t xml:space="preserve">Especialista en Sostenibilidad </t>
  </si>
  <si>
    <t xml:space="preserve">Van de pasajeros (Entre 8 y 10 personas) (Incluye peajes y Combustible) El modelo del vehiculo ofrecido  deberá corresponder a modelos 2015 o superior.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</si>
  <si>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</si>
  <si>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Equipo completo de Laboratorio de Suelos, Materiales, Pavimentos y Concretos</t>
  </si>
  <si>
    <t>Todas las actividades de Interventoría estan apoyadas por el Personal Logistico de la Interventoría, tales como: Secretaria, Conductor(es), campamentera.</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</si>
  <si>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</si>
  <si>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</si>
  <si>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</si>
  <si>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</si>
  <si>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</si>
  <si>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</si>
  <si>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</si>
  <si>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</si>
  <si>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</si>
  <si>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</si>
  <si>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</si>
  <si>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</si>
  <si>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</si>
  <si>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</si>
  <si>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 xml:space="preserve">Director de Interventoría </t>
  </si>
  <si>
    <t>Ingeniero Residente de Interventoría</t>
  </si>
  <si>
    <t>Ingeniero Auxiliar de Interventoría</t>
  </si>
  <si>
    <t xml:space="preserve">Topógrafo Inspector </t>
  </si>
  <si>
    <t xml:space="preserve">Laboratorista Inspector </t>
  </si>
  <si>
    <t xml:space="preserve">Inspector </t>
  </si>
  <si>
    <t xml:space="preserve">Cadenero </t>
  </si>
  <si>
    <t>Secretaria</t>
  </si>
  <si>
    <t>Conductor</t>
  </si>
  <si>
    <t xml:space="preserve">Profesional Social </t>
  </si>
  <si>
    <t>Profesional Ambiental</t>
  </si>
  <si>
    <t>Profesional Técnico Predial</t>
  </si>
  <si>
    <t>Especialista en Tránsito</t>
  </si>
  <si>
    <t>MONTO AGOTABLE DE ESPECIALISTAS (conforman esta bolsa los especialistas de amarillo)</t>
  </si>
  <si>
    <t>Gerente de interventoria</t>
  </si>
  <si>
    <t>Profesional Valuatorio</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</si>
  <si>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</si>
  <si>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HASTA EL 31 DE DICIEMBRE  DE 2023</t>
  </si>
  <si>
    <t>2.10. El Ingeniero Residente de Interventoría, Ingeniero Residente Auxiliar, Inspector, Topógrafo Inspector, Laboratorista Inspector tendrán Prima Técnica Regional.</t>
  </si>
  <si>
    <t>VALOR MÁXIMO</t>
  </si>
  <si>
    <t>INTERVENTORIA PARA LA ATENCION DE VIAS REGIONALES  EN EL DEPARTAMENTO DE NARIÑO CON OBRAS DE  MEJORAMIENTO EN EL MARCO DEL PROGRAMA DE OBRA PUBLICA "VÍAS PARA LA CONEXIÓN DE TERRITORIOS, EL CRECIMIENTO SOSTENIBLE Y LA REACTIVACIÓN 2.0</t>
  </si>
  <si>
    <t>CMA-DTE-SEP-192-2021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</si>
</sst>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32"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0"/>
      <color indexed="8"/>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8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double">
        <color indexed="64"/>
      </left>
      <right style="thin">
        <color indexed="64"/>
      </right>
      <top style="thin">
        <color indexed="64"/>
      </top>
      <bottom style="thin">
        <color indexed="64"/>
      </bottom>
      <diagonal/>
    </border>
    <border>
      <left/>
      <right/>
      <top/>
      <bottom style="double">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0" fontId="2" fillId="0" borderId="0" applyNumberFormat="0" applyFill="0" applyBorder="0" applyProtection="0">
      <alignment vertical="top"/>
    </xf>
    <xf numFmtId="41" fontId="1" fillId="0" borderId="0" applyFont="0" applyFill="0" applyBorder="0" applyAlignment="0" applyProtection="0"/>
    <xf numFmtId="42" fontId="1" fillId="0" borderId="0" applyFont="0" applyFill="0" applyBorder="0" applyAlignment="0" applyProtection="0"/>
  </cellStyleXfs>
  <cellXfs count="281">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8"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4"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10" fillId="0" borderId="20" xfId="1" quotePrefix="1" applyFont="1" applyBorder="1" applyAlignment="1">
      <alignment horizontal="center" vertical="center" wrapText="1"/>
    </xf>
    <xf numFmtId="164" fontId="10"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164" fontId="3" fillId="0" borderId="24"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9" fillId="3" borderId="34" xfId="1" applyFont="1" applyFill="1" applyBorder="1" applyAlignment="1">
      <alignment vertical="center" wrapText="1"/>
    </xf>
    <xf numFmtId="0" fontId="3" fillId="0" borderId="22" xfId="1" applyFont="1" applyBorder="1" applyAlignment="1">
      <alignment horizontal="center" vertical="center" wrapText="1"/>
    </xf>
    <xf numFmtId="164" fontId="3" fillId="0" borderId="35" xfId="1" applyNumberFormat="1" applyFont="1" applyBorder="1" applyAlignment="1">
      <alignment horizontal="center" vertical="center" wrapText="1"/>
    </xf>
    <xf numFmtId="164" fontId="3" fillId="0" borderId="36" xfId="1" applyNumberFormat="1" applyFont="1" applyBorder="1" applyAlignment="1">
      <alignment horizontal="center" vertical="center" wrapText="1"/>
    </xf>
    <xf numFmtId="164" fontId="14" fillId="2" borderId="24" xfId="1" applyNumberFormat="1" applyFont="1" applyFill="1" applyBorder="1" applyAlignment="1">
      <alignment vertical="center" wrapText="1"/>
    </xf>
    <xf numFmtId="0" fontId="9" fillId="2" borderId="41" xfId="1" applyFont="1" applyFill="1" applyBorder="1" applyAlignment="1">
      <alignment horizontal="center" vertical="center" wrapText="1"/>
    </xf>
    <xf numFmtId="164" fontId="3" fillId="2" borderId="35"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6" fillId="0" borderId="0" xfId="3" applyFont="1" applyAlignment="1">
      <alignment vertical="center"/>
    </xf>
    <xf numFmtId="0" fontId="11" fillId="0" borderId="0" xfId="16" applyFont="1" applyAlignment="1">
      <alignment horizontal="center" vertical="center" wrapText="1"/>
    </xf>
    <xf numFmtId="0" fontId="6" fillId="0" borderId="0" xfId="3" applyFont="1" applyFill="1" applyAlignment="1">
      <alignment vertical="center"/>
    </xf>
    <xf numFmtId="0" fontId="11" fillId="0" borderId="0" xfId="16" applyFont="1" applyFill="1" applyAlignment="1">
      <alignment horizontal="center" vertical="center" textRotation="255"/>
    </xf>
    <xf numFmtId="0" fontId="18" fillId="0" borderId="47" xfId="3" applyFont="1" applyFill="1" applyBorder="1" applyAlignment="1">
      <alignment horizontal="center" vertical="center"/>
    </xf>
    <xf numFmtId="0" fontId="6" fillId="0" borderId="15"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13" xfId="3" applyFont="1" applyFill="1" applyBorder="1" applyAlignment="1">
      <alignment horizontal="center" vertical="center"/>
    </xf>
    <xf numFmtId="0" fontId="21" fillId="0" borderId="51" xfId="16" applyFont="1" applyFill="1" applyBorder="1" applyAlignment="1">
      <alignment horizontal="justify" vertical="center" wrapText="1"/>
    </xf>
    <xf numFmtId="0" fontId="22" fillId="0" borderId="37" xfId="3" applyFont="1" applyFill="1" applyBorder="1" applyAlignment="1">
      <alignment vertical="center"/>
    </xf>
    <xf numFmtId="0" fontId="22" fillId="0" borderId="36" xfId="3" applyFont="1" applyFill="1" applyBorder="1" applyAlignment="1">
      <alignment vertical="center"/>
    </xf>
    <xf numFmtId="0" fontId="22" fillId="0" borderId="52" xfId="3" applyFont="1" applyFill="1" applyBorder="1" applyAlignment="1">
      <alignment vertical="center"/>
    </xf>
    <xf numFmtId="0" fontId="22" fillId="0" borderId="53" xfId="3" applyFont="1" applyFill="1" applyBorder="1" applyAlignment="1">
      <alignment vertical="center"/>
    </xf>
    <xf numFmtId="0" fontId="21" fillId="0" borderId="41" xfId="16" applyFont="1" applyFill="1" applyBorder="1" applyAlignment="1">
      <alignment horizontal="justify" vertical="center" wrapText="1"/>
    </xf>
    <xf numFmtId="0" fontId="22" fillId="0" borderId="54" xfId="3" applyFont="1" applyFill="1" applyBorder="1" applyAlignment="1">
      <alignment vertical="center"/>
    </xf>
    <xf numFmtId="0" fontId="22" fillId="0" borderId="55" xfId="3" applyFont="1" applyFill="1" applyBorder="1" applyAlignment="1">
      <alignment vertical="center"/>
    </xf>
    <xf numFmtId="0" fontId="22" fillId="0" borderId="56" xfId="3" applyFont="1" applyFill="1" applyBorder="1" applyAlignment="1">
      <alignment vertical="center"/>
    </xf>
    <xf numFmtId="0" fontId="22" fillId="0" borderId="57" xfId="3" applyFont="1" applyFill="1" applyBorder="1" applyAlignment="1">
      <alignment vertical="center"/>
    </xf>
    <xf numFmtId="0" fontId="21" fillId="0" borderId="58" xfId="16" applyFont="1" applyFill="1" applyBorder="1" applyAlignment="1">
      <alignment horizontal="left" vertical="center" wrapText="1"/>
    </xf>
    <xf numFmtId="0" fontId="22" fillId="0" borderId="25" xfId="3" applyFont="1" applyFill="1" applyBorder="1" applyAlignment="1">
      <alignment vertical="center"/>
    </xf>
    <xf numFmtId="0" fontId="22" fillId="0" borderId="23" xfId="3" applyFont="1" applyFill="1" applyBorder="1" applyAlignment="1">
      <alignment vertical="center"/>
    </xf>
    <xf numFmtId="0" fontId="22" fillId="0" borderId="59" xfId="3" applyFont="1" applyFill="1" applyBorder="1" applyAlignment="1">
      <alignment vertical="center"/>
    </xf>
    <xf numFmtId="0" fontId="22" fillId="0" borderId="60" xfId="3" applyFont="1" applyFill="1" applyBorder="1" applyAlignment="1">
      <alignment vertical="center"/>
    </xf>
    <xf numFmtId="0" fontId="21" fillId="0" borderId="61" xfId="16" applyFont="1" applyFill="1" applyBorder="1" applyAlignment="1">
      <alignment horizontal="left" vertical="center" wrapText="1"/>
    </xf>
    <xf numFmtId="0" fontId="6" fillId="0" borderId="62" xfId="3" applyFont="1" applyFill="1" applyBorder="1" applyAlignment="1">
      <alignment vertical="center"/>
    </xf>
    <xf numFmtId="0" fontId="21" fillId="0" borderId="65" xfId="3" applyFont="1" applyFill="1" applyBorder="1" applyAlignment="1">
      <alignment horizontal="center" vertical="center"/>
    </xf>
    <xf numFmtId="0" fontId="6" fillId="0" borderId="66" xfId="3" applyFont="1" applyBorder="1" applyAlignment="1">
      <alignment vertical="center"/>
    </xf>
    <xf numFmtId="2" fontId="13" fillId="0" borderId="0" xfId="17" applyNumberFormat="1" applyFill="1"/>
    <xf numFmtId="0" fontId="16" fillId="0" borderId="0" xfId="16" applyFont="1" applyFill="1" applyAlignment="1">
      <alignment vertical="center"/>
    </xf>
    <xf numFmtId="0" fontId="24" fillId="0" borderId="0" xfId="16" applyFont="1" applyFill="1" applyAlignment="1">
      <alignment vertical="center"/>
    </xf>
    <xf numFmtId="0" fontId="25" fillId="0" borderId="0" xfId="3" applyFont="1" applyAlignment="1">
      <alignment horizontal="right" vertical="center"/>
    </xf>
    <xf numFmtId="0" fontId="6" fillId="0" borderId="0" xfId="3" applyFont="1" applyFill="1" applyAlignment="1">
      <alignment horizontal="center"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9" fillId="4" borderId="6" xfId="1" applyFont="1" applyFill="1" applyBorder="1" applyAlignment="1">
      <alignment vertical="center" wrapText="1"/>
    </xf>
    <xf numFmtId="164" fontId="9" fillId="4" borderId="6" xfId="1" applyNumberFormat="1" applyFont="1" applyFill="1" applyBorder="1" applyAlignment="1">
      <alignment vertical="center" wrapText="1"/>
    </xf>
    <xf numFmtId="164" fontId="9"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9" fillId="4" borderId="31"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9" fillId="4" borderId="26"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9" fillId="4" borderId="8" xfId="6" applyNumberFormat="1" applyFont="1" applyFill="1" applyBorder="1" applyAlignment="1">
      <alignment vertical="center" wrapText="1"/>
    </xf>
    <xf numFmtId="164" fontId="9" fillId="4" borderId="8" xfId="7" applyNumberFormat="1" applyFont="1" applyFill="1" applyBorder="1" applyAlignment="1">
      <alignment vertical="center" wrapText="1"/>
    </xf>
    <xf numFmtId="164" fontId="3" fillId="0" borderId="29" xfId="1" applyNumberFormat="1" applyFont="1" applyBorder="1" applyAlignment="1">
      <alignment horizontal="right" vertical="center" wrapText="1"/>
    </xf>
    <xf numFmtId="164" fontId="3" fillId="0" borderId="29" xfId="1" applyNumberFormat="1" applyFont="1" applyFill="1" applyBorder="1" applyAlignment="1">
      <alignment horizontal="right" vertical="center" wrapText="1"/>
    </xf>
    <xf numFmtId="168" fontId="3" fillId="0" borderId="29"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28" fillId="0" borderId="0" xfId="12" applyNumberFormat="1" applyFont="1" applyFill="1" applyBorder="1" applyAlignment="1">
      <alignment horizontal="right" vertical="center" wrapText="1"/>
    </xf>
    <xf numFmtId="0" fontId="28"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68" fontId="3" fillId="0" borderId="9" xfId="12" applyNumberFormat="1" applyFont="1" applyFill="1" applyBorder="1" applyAlignment="1">
      <alignment vertical="center" wrapText="1"/>
    </xf>
    <xf numFmtId="168" fontId="3" fillId="0" borderId="9" xfId="12" applyNumberFormat="1" applyFont="1" applyFill="1" applyBorder="1" applyAlignment="1">
      <alignment horizontal="center" vertical="center" wrapText="1"/>
    </xf>
    <xf numFmtId="0" fontId="3" fillId="0" borderId="68" xfId="12" applyFont="1" applyFill="1" applyBorder="1" applyAlignment="1">
      <alignment vertical="center" wrapText="1"/>
    </xf>
    <xf numFmtId="168" fontId="3" fillId="0" borderId="68" xfId="12" applyNumberFormat="1" applyFont="1" applyFill="1" applyBorder="1" applyAlignment="1">
      <alignment vertical="center" wrapText="1"/>
    </xf>
    <xf numFmtId="168" fontId="3" fillId="0" borderId="68" xfId="12" applyNumberFormat="1" applyFont="1" applyFill="1" applyBorder="1" applyAlignment="1">
      <alignment horizontal="center" vertical="center" wrapText="1"/>
    </xf>
    <xf numFmtId="43" fontId="3" fillId="0" borderId="0" xfId="21" applyFont="1" applyFill="1" applyBorder="1" applyAlignment="1">
      <alignment vertical="center" wrapText="1"/>
    </xf>
    <xf numFmtId="43" fontId="28" fillId="0" borderId="0" xfId="12" applyNumberFormat="1" applyFont="1" applyFill="1" applyBorder="1" applyAlignment="1">
      <alignment vertical="center" wrapText="1"/>
    </xf>
    <xf numFmtId="164" fontId="3" fillId="6" borderId="8" xfId="8" applyNumberFormat="1" applyFont="1" applyFill="1" applyBorder="1" applyAlignment="1">
      <alignment horizontal="right" vertical="center" wrapText="1"/>
    </xf>
    <xf numFmtId="2" fontId="3" fillId="0" borderId="9" xfId="12" applyNumberFormat="1" applyFont="1" applyFill="1" applyBorder="1" applyAlignment="1">
      <alignment horizontal="center" vertical="center" wrapText="1"/>
    </xf>
    <xf numFmtId="0" fontId="12" fillId="5" borderId="39" xfId="12" applyFont="1" applyFill="1" applyBorder="1" applyAlignment="1">
      <alignment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16" xfId="8" applyNumberFormat="1" applyFont="1" applyFill="1" applyBorder="1" applyAlignment="1">
      <alignment vertical="center" wrapText="1"/>
    </xf>
    <xf numFmtId="168" fontId="3" fillId="4" borderId="2" xfId="1" applyNumberFormat="1" applyFont="1" applyFill="1" applyBorder="1" applyAlignment="1">
      <alignment vertical="center" wrapText="1"/>
    </xf>
    <xf numFmtId="164" fontId="3" fillId="4" borderId="5" xfId="8" applyNumberFormat="1" applyFont="1" applyFill="1" applyBorder="1" applyAlignment="1">
      <alignment vertical="center" wrapText="1"/>
    </xf>
    <xf numFmtId="168" fontId="3" fillId="4" borderId="6" xfId="1" applyNumberFormat="1" applyFont="1" applyFill="1" applyBorder="1" applyAlignment="1">
      <alignment horizontal="center" vertical="center" wrapText="1"/>
    </xf>
    <xf numFmtId="0" fontId="9" fillId="4" borderId="2" xfId="1" applyFont="1" applyFill="1" applyBorder="1" applyAlignment="1">
      <alignment vertical="center" wrapText="1"/>
    </xf>
    <xf numFmtId="164" fontId="3" fillId="4" borderId="43" xfId="1" applyNumberFormat="1" applyFont="1" applyFill="1" applyBorder="1" applyAlignment="1">
      <alignment vertical="center" wrapText="1"/>
    </xf>
    <xf numFmtId="164" fontId="3" fillId="4" borderId="2" xfId="1" applyNumberFormat="1" applyFont="1" applyFill="1" applyBorder="1" applyAlignment="1">
      <alignment vertical="center" wrapText="1"/>
    </xf>
    <xf numFmtId="0" fontId="4" fillId="0" borderId="9" xfId="2"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0" fontId="3" fillId="4" borderId="72" xfId="1" applyFont="1" applyFill="1" applyBorder="1" applyAlignment="1">
      <alignment vertical="center" wrapText="1"/>
    </xf>
    <xf numFmtId="164" fontId="9" fillId="4" borderId="74" xfId="6" applyNumberFormat="1" applyFont="1" applyFill="1" applyBorder="1" applyAlignment="1">
      <alignment vertical="center" wrapText="1"/>
    </xf>
    <xf numFmtId="0" fontId="11" fillId="0" borderId="0" xfId="16" applyFont="1" applyAlignment="1">
      <alignment horizontal="center" vertical="center" wrapText="1"/>
    </xf>
    <xf numFmtId="0" fontId="3" fillId="4" borderId="15" xfId="1" applyFont="1" applyFill="1" applyBorder="1" applyAlignment="1">
      <alignment vertical="center" wrapText="1"/>
    </xf>
    <xf numFmtId="164" fontId="9"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9" xfId="1" applyFont="1" applyFill="1" applyBorder="1" applyAlignment="1"/>
    <xf numFmtId="0" fontId="3" fillId="0" borderId="9" xfId="1" applyFont="1" applyFill="1" applyBorder="1" applyAlignment="1">
      <alignment vertical="center"/>
    </xf>
    <xf numFmtId="0" fontId="11" fillId="0" borderId="0" xfId="16" applyFont="1" applyAlignment="1">
      <alignment horizontal="center" vertical="center" wrapText="1"/>
    </xf>
    <xf numFmtId="164" fontId="3" fillId="6" borderId="29" xfId="1" applyNumberFormat="1" applyFont="1" applyFill="1" applyBorder="1" applyAlignment="1">
      <alignment horizontal="right" vertical="center" wrapText="1"/>
    </xf>
    <xf numFmtId="0" fontId="3" fillId="6" borderId="22" xfId="10" applyFont="1" applyFill="1" applyBorder="1" applyAlignment="1">
      <alignment vertical="center" wrapText="1"/>
    </xf>
    <xf numFmtId="0" fontId="3" fillId="6" borderId="9" xfId="1" applyFont="1" applyFill="1" applyBorder="1" applyAlignment="1">
      <alignment horizontal="center" vertical="center" wrapText="1"/>
    </xf>
    <xf numFmtId="4" fontId="3" fillId="6" borderId="9" xfId="1" applyNumberFormat="1" applyFont="1" applyFill="1" applyBorder="1" applyAlignment="1">
      <alignment horizontal="center" vertical="center" wrapText="1"/>
    </xf>
    <xf numFmtId="0" fontId="3" fillId="6" borderId="68" xfId="1" applyFont="1" applyFill="1" applyBorder="1" applyAlignment="1">
      <alignment vertical="center" wrapText="1"/>
    </xf>
    <xf numFmtId="0" fontId="3" fillId="6" borderId="68" xfId="1" applyFont="1" applyFill="1" applyBorder="1" applyAlignment="1">
      <alignment horizontal="center" vertical="center" wrapText="1"/>
    </xf>
    <xf numFmtId="164" fontId="3" fillId="6" borderId="67" xfId="1" applyNumberFormat="1" applyFont="1" applyFill="1" applyBorder="1" applyAlignment="1">
      <alignment horizontal="right" vertical="center" wrapText="1"/>
    </xf>
    <xf numFmtId="4" fontId="3" fillId="6" borderId="68" xfId="1" applyNumberFormat="1" applyFont="1" applyFill="1" applyBorder="1" applyAlignment="1">
      <alignment horizontal="center" vertical="center" wrapText="1"/>
    </xf>
    <xf numFmtId="169" fontId="9" fillId="6" borderId="8" xfId="11" applyNumberFormat="1" applyFont="1" applyFill="1" applyBorder="1" applyAlignment="1">
      <alignment vertical="center" wrapText="1"/>
    </xf>
    <xf numFmtId="0" fontId="18" fillId="2" borderId="75" xfId="3" applyFont="1" applyFill="1" applyBorder="1" applyAlignment="1">
      <alignment vertical="center" wrapText="1"/>
    </xf>
    <xf numFmtId="0" fontId="18" fillId="2" borderId="46" xfId="3" applyFont="1" applyFill="1" applyBorder="1" applyAlignment="1">
      <alignment vertical="center" wrapText="1"/>
    </xf>
    <xf numFmtId="2" fontId="13" fillId="0" borderId="0" xfId="17" applyNumberFormat="1" applyFill="1" applyAlignment="1">
      <alignment horizontal="center"/>
    </xf>
    <xf numFmtId="0" fontId="6" fillId="0" borderId="0" xfId="3" applyFont="1" applyAlignment="1">
      <alignment horizontal="right" vertical="center"/>
    </xf>
    <xf numFmtId="0" fontId="3" fillId="6" borderId="30" xfId="1" applyFont="1" applyFill="1" applyBorder="1" applyAlignment="1">
      <alignment vertical="center" wrapText="1"/>
    </xf>
    <xf numFmtId="164" fontId="3" fillId="6" borderId="6" xfId="1" applyNumberFormat="1" applyFont="1" applyFill="1" applyBorder="1" applyAlignment="1">
      <alignment horizontal="right" vertical="center" wrapText="1"/>
    </xf>
    <xf numFmtId="0" fontId="26" fillId="6" borderId="29" xfId="1" applyFont="1" applyFill="1" applyBorder="1" applyAlignment="1">
      <alignment horizontal="center" vertical="center" wrapText="1"/>
    </xf>
    <xf numFmtId="164" fontId="9" fillId="6" borderId="8" xfId="6" applyNumberFormat="1" applyFont="1" applyFill="1" applyBorder="1" applyAlignment="1">
      <alignment vertical="center" wrapText="1"/>
    </xf>
    <xf numFmtId="0" fontId="11" fillId="0" borderId="0" xfId="16" applyFont="1" applyAlignment="1">
      <alignment horizontal="center" vertical="center" wrapText="1"/>
    </xf>
    <xf numFmtId="0" fontId="4" fillId="0" borderId="18" xfId="16" applyFont="1" applyFill="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41" xfId="16" applyFont="1" applyFill="1" applyBorder="1" applyAlignment="1">
      <alignment horizontal="left" vertical="center" wrapText="1"/>
    </xf>
    <xf numFmtId="2" fontId="23" fillId="0" borderId="9" xfId="20" applyNumberFormat="1" applyFont="1" applyFill="1" applyBorder="1" applyAlignment="1">
      <alignment horizontal="center" vertical="center"/>
    </xf>
    <xf numFmtId="2" fontId="19" fillId="0" borderId="70" xfId="16" applyNumberFormat="1" applyFont="1" applyFill="1" applyBorder="1" applyAlignment="1">
      <alignment horizontal="center" vertical="center"/>
    </xf>
    <xf numFmtId="0" fontId="9" fillId="2" borderId="38"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42"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42" xfId="1" applyFont="1" applyFill="1" applyBorder="1" applyAlignment="1">
      <alignment horizontal="center" vertical="center" wrapText="1"/>
    </xf>
    <xf numFmtId="0" fontId="28" fillId="0" borderId="1" xfId="3" applyFont="1" applyFill="1" applyBorder="1" applyAlignment="1">
      <alignment vertical="center"/>
    </xf>
    <xf numFmtId="0" fontId="28" fillId="0" borderId="0" xfId="3" applyFont="1" applyFill="1" applyAlignment="1">
      <alignment horizontal="left" vertical="center"/>
    </xf>
    <xf numFmtId="0" fontId="3" fillId="0" borderId="36" xfId="1" applyFont="1" applyBorder="1" applyAlignment="1">
      <alignment horizontal="center" vertical="center" wrapText="1"/>
    </xf>
    <xf numFmtId="0" fontId="8" fillId="0" borderId="19" xfId="2"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8" fontId="3" fillId="6" borderId="8" xfId="9" applyNumberFormat="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71" xfId="2" applyFont="1" applyFill="1" applyBorder="1" applyAlignment="1">
      <alignment horizontal="center" vertical="center" wrapText="1"/>
    </xf>
    <xf numFmtId="0" fontId="4" fillId="2" borderId="79" xfId="2" applyFont="1" applyFill="1" applyBorder="1" applyAlignment="1">
      <alignment horizontal="center" vertical="center" wrapText="1"/>
    </xf>
    <xf numFmtId="2" fontId="11" fillId="2" borderId="71" xfId="20" applyNumberFormat="1" applyFont="1" applyFill="1" applyBorder="1" applyAlignment="1">
      <alignment horizontal="center" vertical="center"/>
    </xf>
    <xf numFmtId="2" fontId="19" fillId="2" borderId="69"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70"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Fill="1" applyBorder="1" applyAlignment="1">
      <alignment horizontal="center" vertical="center"/>
    </xf>
    <xf numFmtId="0" fontId="18" fillId="0" borderId="66" xfId="3" applyFont="1" applyFill="1" applyBorder="1" applyAlignment="1">
      <alignment horizontal="center" vertical="center"/>
    </xf>
    <xf numFmtId="0" fontId="6" fillId="0" borderId="0" xfId="3" applyFont="1" applyFill="1" applyBorder="1" applyAlignment="1">
      <alignment horizontal="center" vertical="center"/>
    </xf>
    <xf numFmtId="0" fontId="22" fillId="0" borderId="2" xfId="3" applyFont="1" applyFill="1" applyBorder="1" applyAlignment="1">
      <alignment vertical="center"/>
    </xf>
    <xf numFmtId="0" fontId="22" fillId="0" borderId="40" xfId="3" applyFont="1" applyFill="1" applyBorder="1" applyAlignment="1">
      <alignment vertical="center"/>
    </xf>
    <xf numFmtId="0" fontId="22" fillId="0" borderId="0" xfId="3" applyFont="1" applyFill="1" applyBorder="1" applyAlignment="1">
      <alignment vertical="center"/>
    </xf>
    <xf numFmtId="0" fontId="6" fillId="0" borderId="80" xfId="3" applyFont="1" applyFill="1" applyBorder="1" applyAlignment="1">
      <alignment horizontal="center" vertical="center"/>
    </xf>
    <xf numFmtId="164" fontId="3" fillId="0" borderId="8" xfId="22" applyNumberFormat="1" applyFont="1" applyFill="1" applyBorder="1" applyAlignment="1">
      <alignment horizontal="right" vertical="center" wrapText="1"/>
    </xf>
    <xf numFmtId="0" fontId="31" fillId="6" borderId="9" xfId="0" applyFont="1" applyFill="1" applyBorder="1" applyAlignment="1">
      <alignment wrapText="1"/>
    </xf>
    <xf numFmtId="0" fontId="3" fillId="6" borderId="9" xfId="12" applyFont="1" applyFill="1" applyBorder="1" applyAlignment="1">
      <alignment vertical="center" wrapText="1"/>
    </xf>
    <xf numFmtId="168" fontId="3" fillId="6" borderId="9" xfId="12" applyNumberFormat="1" applyFont="1" applyFill="1" applyBorder="1" applyAlignment="1">
      <alignment vertical="center" wrapText="1"/>
    </xf>
    <xf numFmtId="168" fontId="3" fillId="6" borderId="9" xfId="12" applyNumberFormat="1" applyFont="1" applyFill="1" applyBorder="1" applyAlignment="1">
      <alignment horizontal="center" vertical="center" wrapText="1"/>
    </xf>
    <xf numFmtId="2" fontId="3" fillId="6" borderId="9" xfId="12" applyNumberFormat="1" applyFont="1" applyFill="1" applyBorder="1" applyAlignment="1">
      <alignment horizontal="center" vertical="center" wrapText="1"/>
    </xf>
    <xf numFmtId="164" fontId="3" fillId="6" borderId="8" xfId="22" applyNumberFormat="1" applyFont="1" applyFill="1" applyBorder="1" applyAlignment="1">
      <alignment horizontal="right" vertical="center" wrapText="1"/>
    </xf>
    <xf numFmtId="164" fontId="3" fillId="6" borderId="9" xfId="1" applyNumberFormat="1" applyFont="1" applyFill="1" applyBorder="1" applyAlignment="1">
      <alignment horizontal="right" vertical="center" wrapText="1"/>
    </xf>
    <xf numFmtId="41" fontId="3" fillId="2" borderId="0" xfId="27" applyFont="1" applyFill="1" applyAlignment="1">
      <alignment vertical="center" wrapText="1"/>
    </xf>
    <xf numFmtId="0" fontId="16" fillId="2" borderId="0" xfId="16" applyFont="1" applyFill="1" applyBorder="1" applyAlignment="1">
      <alignment vertical="center" wrapText="1"/>
    </xf>
    <xf numFmtId="0" fontId="17" fillId="0" borderId="0" xfId="3" applyFont="1" applyFill="1" applyBorder="1" applyAlignment="1">
      <alignment vertical="center" wrapText="1"/>
    </xf>
    <xf numFmtId="42" fontId="3" fillId="2" borderId="0" xfId="28" applyFont="1" applyFill="1" applyAlignment="1">
      <alignment vertical="center" wrapText="1"/>
    </xf>
    <xf numFmtId="41" fontId="9" fillId="2" borderId="0" xfId="1" applyNumberFormat="1" applyFont="1" applyFill="1" applyAlignment="1">
      <alignment vertical="center" wrapText="1"/>
    </xf>
    <xf numFmtId="170" fontId="3" fillId="2" borderId="0" xfId="28" applyNumberFormat="1" applyFont="1" applyFill="1" applyAlignment="1">
      <alignment horizontal="center" vertical="center" wrapText="1"/>
    </xf>
    <xf numFmtId="0" fontId="26" fillId="2" borderId="0" xfId="1" applyFont="1" applyFill="1" applyAlignment="1">
      <alignment horizontal="center" vertical="center" wrapText="1"/>
    </xf>
    <xf numFmtId="0" fontId="12" fillId="5" borderId="41" xfId="12" applyFont="1" applyFill="1" applyBorder="1" applyAlignment="1">
      <alignment horizontal="left" vertical="center" wrapText="1"/>
    </xf>
    <xf numFmtId="0" fontId="12" fillId="5" borderId="40" xfId="12" applyFont="1" applyFill="1" applyBorder="1" applyAlignment="1">
      <alignment horizontal="left" vertical="center" wrapText="1"/>
    </xf>
    <xf numFmtId="0" fontId="9" fillId="4" borderId="33" xfId="1" applyFont="1" applyFill="1" applyBorder="1" applyAlignment="1">
      <alignment horizontal="left" vertical="center" wrapText="1"/>
    </xf>
    <xf numFmtId="0" fontId="9" fillId="4" borderId="1" xfId="1" applyFont="1" applyFill="1" applyBorder="1" applyAlignment="1">
      <alignment horizontal="left" vertical="center" wrapText="1"/>
    </xf>
    <xf numFmtId="0" fontId="9" fillId="4" borderId="32" xfId="1" applyFont="1" applyFill="1" applyBorder="1" applyAlignment="1">
      <alignment horizontal="left" vertical="center" wrapText="1"/>
    </xf>
    <xf numFmtId="0" fontId="9" fillId="0" borderId="30" xfId="1" applyFont="1" applyBorder="1" applyAlignment="1">
      <alignment horizontal="left" vertical="center" wrapText="1"/>
    </xf>
    <xf numFmtId="0" fontId="9" fillId="0" borderId="6" xfId="1" applyFont="1" applyBorder="1" applyAlignment="1">
      <alignment horizontal="left" vertical="center" wrapText="1"/>
    </xf>
    <xf numFmtId="0" fontId="9" fillId="0" borderId="29" xfId="1" applyFont="1" applyBorder="1" applyAlignment="1">
      <alignment horizontal="left" vertical="center" wrapText="1"/>
    </xf>
    <xf numFmtId="0" fontId="9" fillId="4" borderId="28"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27" xfId="1" applyFont="1" applyFill="1" applyBorder="1" applyAlignment="1">
      <alignment horizontal="left" vertical="center" wrapText="1"/>
    </xf>
    <xf numFmtId="0" fontId="9" fillId="2" borderId="38" xfId="13" applyFont="1" applyFill="1" applyBorder="1" applyAlignment="1">
      <alignment horizontal="center" vertical="center" wrapText="1"/>
    </xf>
    <xf numFmtId="0" fontId="9" fillId="2" borderId="0" xfId="13" applyFont="1" applyFill="1" applyBorder="1" applyAlignment="1">
      <alignment horizontal="center" vertical="center" wrapText="1"/>
    </xf>
    <xf numFmtId="0" fontId="9" fillId="2" borderId="24" xfId="13" applyFont="1" applyFill="1" applyBorder="1" applyAlignment="1">
      <alignment horizontal="center"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9" fillId="2" borderId="40" xfId="1" applyFont="1" applyFill="1" applyBorder="1" applyAlignment="1">
      <alignment horizontal="center" vertical="center" wrapText="1"/>
    </xf>
    <xf numFmtId="0" fontId="9" fillId="2" borderId="39"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76" xfId="1" applyFont="1" applyBorder="1" applyAlignment="1">
      <alignment horizontal="center" vertical="center" wrapText="1"/>
    </xf>
    <xf numFmtId="0" fontId="3" fillId="0" borderId="38" xfId="1" applyFont="1" applyBorder="1" applyAlignment="1">
      <alignment horizontal="center" vertical="center" wrapText="1"/>
    </xf>
    <xf numFmtId="0" fontId="3" fillId="0" borderId="77" xfId="1" applyFont="1" applyBorder="1" applyAlignment="1">
      <alignment horizontal="center" vertical="center" wrapText="1"/>
    </xf>
    <xf numFmtId="0" fontId="3" fillId="0" borderId="50" xfId="1" applyFont="1" applyBorder="1" applyAlignment="1">
      <alignment horizontal="center" vertical="center" wrapText="1"/>
    </xf>
    <xf numFmtId="0" fontId="3" fillId="0" borderId="78" xfId="1" applyFont="1" applyBorder="1" applyAlignment="1">
      <alignment horizontal="center" vertical="center" wrapText="1"/>
    </xf>
    <xf numFmtId="0" fontId="15" fillId="2" borderId="38"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0" borderId="38" xfId="14" applyFont="1" applyBorder="1" applyAlignment="1">
      <alignment horizontal="center" vertical="center"/>
    </xf>
    <xf numFmtId="0" fontId="9" fillId="0" borderId="0" xfId="14" applyFont="1" applyBorder="1" applyAlignment="1">
      <alignment horizontal="center" vertical="center"/>
    </xf>
    <xf numFmtId="0" fontId="9" fillId="0" borderId="24" xfId="14" applyFont="1" applyBorder="1" applyAlignment="1">
      <alignment horizontal="center" vertical="center"/>
    </xf>
    <xf numFmtId="0" fontId="4" fillId="0" borderId="0" xfId="2" applyNumberFormat="1" applyFont="1" applyFill="1" applyBorder="1" applyAlignment="1">
      <alignment horizontal="center" vertical="center" wrapText="1"/>
    </xf>
    <xf numFmtId="0" fontId="27" fillId="0" borderId="10" xfId="2" applyFont="1" applyFill="1" applyBorder="1" applyAlignment="1">
      <alignment horizontal="justify" vertical="center" wrapText="1"/>
    </xf>
    <xf numFmtId="0" fontId="27" fillId="0" borderId="9" xfId="2" applyFont="1" applyFill="1" applyBorder="1" applyAlignment="1">
      <alignment horizontal="justify" vertical="center" wrapText="1"/>
    </xf>
    <xf numFmtId="0" fontId="27" fillId="0" borderId="8" xfId="2" applyFont="1" applyFill="1" applyBorder="1" applyAlignment="1">
      <alignment horizontal="justify" vertical="center" wrapText="1"/>
    </xf>
    <xf numFmtId="0" fontId="27" fillId="0" borderId="15" xfId="2" applyFont="1" applyFill="1" applyBorder="1" applyAlignment="1">
      <alignment horizontal="justify" vertical="center" wrapText="1"/>
    </xf>
    <xf numFmtId="0" fontId="27" fillId="0" borderId="14" xfId="2" applyFont="1" applyFill="1" applyBorder="1" applyAlignment="1">
      <alignment horizontal="justify" vertical="center" wrapText="1"/>
    </xf>
    <xf numFmtId="0" fontId="27" fillId="0" borderId="13" xfId="2" applyFont="1" applyFill="1" applyBorder="1" applyAlignment="1">
      <alignment horizontal="justify" vertical="center" wrapText="1"/>
    </xf>
    <xf numFmtId="0" fontId="9" fillId="4" borderId="14" xfId="1" applyFont="1" applyFill="1" applyBorder="1" applyAlignment="1">
      <alignment horizontal="left" vertical="center" wrapText="1"/>
    </xf>
    <xf numFmtId="0" fontId="3" fillId="0" borderId="23" xfId="1" applyFont="1" applyBorder="1" applyAlignment="1">
      <alignment horizontal="center" vertical="center" wrapText="1"/>
    </xf>
    <xf numFmtId="0" fontId="3" fillId="0" borderId="20" xfId="1" applyFont="1" applyBorder="1" applyAlignment="1">
      <alignment horizontal="center" vertical="center" wrapText="1"/>
    </xf>
    <xf numFmtId="165" fontId="3" fillId="0" borderId="23" xfId="1" applyNumberFormat="1" applyFont="1" applyBorder="1" applyAlignment="1">
      <alignment horizontal="center" vertical="center" wrapText="1"/>
    </xf>
    <xf numFmtId="165" fontId="3" fillId="0" borderId="22" xfId="1" applyNumberFormat="1" applyFont="1" applyBorder="1" applyAlignment="1">
      <alignment horizontal="center" vertical="center" wrapText="1"/>
    </xf>
    <xf numFmtId="0" fontId="20" fillId="0" borderId="34" xfId="4" applyFont="1" applyFill="1" applyBorder="1" applyAlignment="1">
      <alignment horizontal="left" vertical="center" wrapText="1"/>
    </xf>
    <xf numFmtId="0" fontId="20" fillId="0" borderId="17" xfId="4" applyFont="1" applyFill="1" applyBorder="1" applyAlignment="1">
      <alignment horizontal="left" vertical="center" wrapText="1"/>
    </xf>
    <xf numFmtId="0" fontId="20" fillId="0" borderId="16" xfId="4" applyFont="1" applyFill="1" applyBorder="1" applyAlignment="1">
      <alignment horizontal="left" vertical="center" wrapText="1"/>
    </xf>
    <xf numFmtId="0" fontId="9" fillId="4" borderId="73" xfId="1" applyFont="1" applyFill="1" applyBorder="1" applyAlignment="1">
      <alignment horizontal="left" vertical="center" wrapText="1"/>
    </xf>
    <xf numFmtId="0" fontId="9" fillId="4" borderId="9" xfId="1" applyFont="1" applyFill="1" applyBorder="1" applyAlignment="1">
      <alignment horizontal="left" vertical="center" wrapText="1"/>
    </xf>
    <xf numFmtId="0" fontId="16" fillId="0" borderId="0" xfId="16" applyFont="1" applyAlignment="1">
      <alignment horizontal="center" vertical="center" wrapText="1"/>
    </xf>
    <xf numFmtId="0" fontId="16" fillId="2" borderId="0" xfId="16" applyFont="1" applyFill="1" applyBorder="1" applyAlignment="1">
      <alignment horizontal="center" vertical="center" wrapText="1"/>
    </xf>
    <xf numFmtId="0" fontId="17" fillId="0" borderId="0" xfId="3" applyFont="1" applyFill="1" applyBorder="1" applyAlignment="1">
      <alignment horizontal="center" vertical="center" wrapText="1"/>
    </xf>
    <xf numFmtId="0" fontId="18" fillId="0" borderId="50" xfId="3" applyFont="1" applyFill="1" applyBorder="1" applyAlignment="1">
      <alignment horizontal="center" vertical="center"/>
    </xf>
    <xf numFmtId="0" fontId="18" fillId="0" borderId="21" xfId="3" applyFont="1" applyFill="1" applyBorder="1" applyAlignment="1">
      <alignment horizontal="center" vertical="center"/>
    </xf>
    <xf numFmtId="0" fontId="18" fillId="0" borderId="19" xfId="3" applyFont="1" applyFill="1" applyBorder="1" applyAlignment="1">
      <alignment horizontal="center" vertical="center"/>
    </xf>
    <xf numFmtId="0" fontId="18" fillId="0" borderId="45" xfId="3" applyFont="1" applyFill="1" applyBorder="1" applyAlignment="1">
      <alignment horizontal="center" vertical="center"/>
    </xf>
    <xf numFmtId="0" fontId="6" fillId="0" borderId="46" xfId="3" applyFont="1" applyFill="1" applyBorder="1" applyAlignment="1">
      <alignment vertical="center"/>
    </xf>
    <xf numFmtId="0" fontId="11" fillId="0" borderId="0" xfId="16" applyFont="1" applyAlignment="1">
      <alignment horizontal="center" vertical="center" wrapText="1"/>
    </xf>
    <xf numFmtId="0" fontId="19" fillId="2" borderId="81" xfId="3" applyFont="1" applyFill="1" applyBorder="1" applyAlignment="1">
      <alignment horizontal="center" vertical="center" wrapText="1"/>
    </xf>
    <xf numFmtId="0" fontId="19" fillId="2" borderId="82" xfId="3" applyFont="1" applyFill="1" applyBorder="1" applyAlignment="1">
      <alignment horizontal="center" vertical="center" wrapText="1"/>
    </xf>
    <xf numFmtId="0" fontId="19" fillId="2" borderId="83" xfId="3" applyFont="1" applyFill="1" applyBorder="1" applyAlignment="1">
      <alignment horizontal="center" vertical="center" wrapText="1"/>
    </xf>
    <xf numFmtId="0" fontId="6" fillId="0" borderId="43" xfId="3" applyFont="1" applyBorder="1" applyAlignment="1">
      <alignment horizontal="left" vertical="center"/>
    </xf>
    <xf numFmtId="0" fontId="18" fillId="0" borderId="44" xfId="3" applyFont="1" applyFill="1" applyBorder="1" applyAlignment="1">
      <alignment horizontal="center" vertical="center"/>
    </xf>
    <xf numFmtId="0" fontId="18" fillId="0" borderId="48" xfId="3" applyFont="1" applyFill="1" applyBorder="1" applyAlignment="1">
      <alignment horizontal="center" vertical="center"/>
    </xf>
    <xf numFmtId="0" fontId="18" fillId="0" borderId="49" xfId="3" applyFont="1" applyFill="1" applyBorder="1" applyAlignment="1">
      <alignment horizontal="center" vertical="center"/>
    </xf>
    <xf numFmtId="0" fontId="6" fillId="0" borderId="63" xfId="3" applyFont="1" applyFill="1" applyBorder="1" applyAlignment="1">
      <alignment horizontal="center" vertical="center"/>
    </xf>
    <xf numFmtId="0" fontId="6" fillId="0" borderId="64" xfId="3" applyFont="1" applyFill="1" applyBorder="1" applyAlignment="1">
      <alignment horizontal="center" vertical="center"/>
    </xf>
    <xf numFmtId="0" fontId="6" fillId="0" borderId="0" xfId="3" applyFont="1" applyBorder="1" applyAlignment="1">
      <alignment vertical="center"/>
    </xf>
  </cellXfs>
  <cellStyles count="29">
    <cellStyle name="Millares" xfId="21" builtinId="3"/>
    <cellStyle name="Millares [0]" xfId="27" builtinId="6"/>
    <cellStyle name="Millares 2" xfId="23"/>
    <cellStyle name="Millares 2 2" xfId="8"/>
    <cellStyle name="Millares 2 2 2" xfId="22"/>
    <cellStyle name="Millares 2 2 2 2 2" xfId="9"/>
    <cellStyle name="Millares 2 2 3" xfId="25"/>
    <cellStyle name="Millares 3" xfId="24"/>
    <cellStyle name="Moneda [0]" xfId="28" builtinId="7"/>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23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Startup" Target="Administrativos/Informe%20Septiembre/Documents%20and%20Settings/martha.hernandez.CONTABIAUX/Mis%20documentos/Mis%20archivos%20recibidos/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V97"/>
  <sheetViews>
    <sheetView tabSelected="1" zoomScaleNormal="100" workbookViewId="0">
      <selection activeCell="B6" sqref="B6:G6"/>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2.5703125" style="1" customWidth="1"/>
    <col min="9" max="9" width="6.5703125" style="1" customWidth="1"/>
    <col min="10" max="195" width="11.5703125" style="1" customWidth="1"/>
    <col min="196" max="16384" width="12.5703125" style="1"/>
  </cols>
  <sheetData>
    <row r="1" spans="2:195" ht="11.25" customHeight="1" x14ac:dyDescent="0.25">
      <c r="B1" s="42"/>
      <c r="C1" s="41"/>
      <c r="D1" s="41"/>
      <c r="E1" s="40"/>
      <c r="F1" s="39"/>
      <c r="G1" s="38"/>
    </row>
    <row r="2" spans="2:195" x14ac:dyDescent="0.25">
      <c r="B2" s="239" t="s">
        <v>48</v>
      </c>
      <c r="C2" s="240"/>
      <c r="D2" s="240"/>
      <c r="E2" s="240"/>
      <c r="F2" s="240"/>
      <c r="G2" s="241"/>
    </row>
    <row r="3" spans="2:195" x14ac:dyDescent="0.25">
      <c r="B3" s="239" t="s">
        <v>47</v>
      </c>
      <c r="C3" s="240"/>
      <c r="D3" s="240"/>
      <c r="E3" s="240"/>
      <c r="F3" s="240"/>
      <c r="G3" s="241"/>
    </row>
    <row r="4" spans="2:195" x14ac:dyDescent="0.25">
      <c r="B4" s="239" t="s">
        <v>82</v>
      </c>
      <c r="C4" s="240"/>
      <c r="D4" s="240"/>
      <c r="E4" s="240"/>
      <c r="F4" s="240"/>
      <c r="G4" s="241"/>
    </row>
    <row r="5" spans="2:195" x14ac:dyDescent="0.25">
      <c r="B5" s="242" t="s">
        <v>46</v>
      </c>
      <c r="C5" s="243"/>
      <c r="D5" s="243"/>
      <c r="E5" s="243"/>
      <c r="F5" s="243"/>
      <c r="G5" s="244"/>
    </row>
    <row r="6" spans="2:195" x14ac:dyDescent="0.25">
      <c r="B6" s="242" t="s">
        <v>142</v>
      </c>
      <c r="C6" s="243"/>
      <c r="D6" s="243"/>
      <c r="E6" s="243"/>
      <c r="F6" s="243"/>
      <c r="G6" s="244"/>
    </row>
    <row r="7" spans="2:195" ht="70.5" customHeight="1" x14ac:dyDescent="0.25">
      <c r="B7" s="226" t="s">
        <v>141</v>
      </c>
      <c r="C7" s="227"/>
      <c r="D7" s="227"/>
      <c r="E7" s="227"/>
      <c r="F7" s="227"/>
      <c r="G7" s="228"/>
    </row>
    <row r="8" spans="2:195" ht="14.25" thickBot="1" x14ac:dyDescent="0.3">
      <c r="B8" s="226"/>
      <c r="C8" s="227"/>
      <c r="D8" s="227"/>
      <c r="E8" s="227"/>
      <c r="F8" s="227"/>
      <c r="G8" s="228"/>
    </row>
    <row r="9" spans="2:195" ht="15" customHeight="1" thickBot="1" x14ac:dyDescent="0.3">
      <c r="B9" s="226" t="s">
        <v>45</v>
      </c>
      <c r="C9" s="227"/>
      <c r="D9" s="227"/>
      <c r="E9" s="37" t="s">
        <v>44</v>
      </c>
      <c r="F9" s="231" t="s">
        <v>138</v>
      </c>
      <c r="G9" s="232"/>
    </row>
    <row r="10" spans="2:195" s="11" customFormat="1" ht="14.25" customHeight="1" thickBot="1" x14ac:dyDescent="0.3">
      <c r="B10" s="165"/>
      <c r="C10" s="101"/>
      <c r="D10" s="101"/>
      <c r="E10" s="102"/>
      <c r="F10" s="101"/>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2:195" s="11" customFormat="1" ht="27" x14ac:dyDescent="0.25">
      <c r="B11" s="233" t="s">
        <v>43</v>
      </c>
      <c r="C11" s="234"/>
      <c r="D11" s="175" t="s">
        <v>42</v>
      </c>
      <c r="E11" s="35" t="s">
        <v>41</v>
      </c>
      <c r="F11" s="175" t="s">
        <v>40</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1" customFormat="1" x14ac:dyDescent="0.25">
      <c r="B12" s="235"/>
      <c r="C12" s="236"/>
      <c r="D12" s="33" t="s">
        <v>39</v>
      </c>
      <c r="E12" s="25" t="s">
        <v>38</v>
      </c>
      <c r="F12" s="33" t="s">
        <v>37</v>
      </c>
      <c r="G12" s="24"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1" customFormat="1" ht="14.25" thickBot="1" x14ac:dyDescent="0.3">
      <c r="B13" s="237"/>
      <c r="C13" s="238"/>
      <c r="D13" s="22" t="s">
        <v>36</v>
      </c>
      <c r="E13" s="23" t="s">
        <v>35</v>
      </c>
      <c r="F13" s="22" t="s">
        <v>34</v>
      </c>
      <c r="G13" s="176" t="s">
        <v>113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1" customFormat="1" x14ac:dyDescent="0.25">
      <c r="B14" s="32"/>
      <c r="C14" s="229" t="s">
        <v>33</v>
      </c>
      <c r="D14" s="229"/>
      <c r="E14" s="229"/>
      <c r="F14" s="229"/>
      <c r="G14" s="230"/>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1" customFormat="1" x14ac:dyDescent="0.25">
      <c r="B15" s="88"/>
      <c r="C15" s="85" t="s">
        <v>32</v>
      </c>
      <c r="D15" s="85"/>
      <c r="E15" s="86"/>
      <c r="F15" s="85"/>
      <c r="G15" s="8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1" customFormat="1" x14ac:dyDescent="0.25">
      <c r="B16" s="166"/>
      <c r="C16" s="14" t="s">
        <v>121</v>
      </c>
      <c r="D16" s="12">
        <v>6500000</v>
      </c>
      <c r="E16" s="12"/>
      <c r="F16" s="135">
        <v>12</v>
      </c>
      <c r="G16" s="200">
        <f>+(D16+E16)*F16</f>
        <v>78000000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1" customFormat="1" x14ac:dyDescent="0.25">
      <c r="B17" s="166"/>
      <c r="C17" s="30" t="s">
        <v>122</v>
      </c>
      <c r="D17" s="12">
        <v>5000000</v>
      </c>
      <c r="E17" s="12">
        <v>500000</v>
      </c>
      <c r="F17" s="135">
        <v>24</v>
      </c>
      <c r="G17" s="200">
        <f t="shared" ref="G17:G35" si="0">+(D17+E17)*F17</f>
        <v>132000000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137" customFormat="1" x14ac:dyDescent="0.25">
      <c r="B18" s="167"/>
      <c r="C18" s="139" t="s">
        <v>123</v>
      </c>
      <c r="D18" s="128">
        <v>3200000</v>
      </c>
      <c r="E18" s="128">
        <v>300000</v>
      </c>
      <c r="F18" s="135">
        <v>20</v>
      </c>
      <c r="G18" s="200">
        <f t="shared" si="0"/>
        <v>70000000</v>
      </c>
      <c r="H18" s="136"/>
      <c r="I18" s="136"/>
      <c r="J18" s="136"/>
      <c r="K18" s="136"/>
      <c r="L18" s="136"/>
      <c r="M18" s="136"/>
      <c r="N18" s="136"/>
      <c r="O18" s="136"/>
      <c r="P18" s="136"/>
      <c r="Q18" s="136"/>
      <c r="R18" s="136"/>
      <c r="S18" s="136"/>
      <c r="T18" s="136"/>
      <c r="U18" s="136"/>
      <c r="V18" s="136"/>
      <c r="W18" s="136"/>
      <c r="X18" s="136"/>
      <c r="Y18" s="136"/>
      <c r="Z18" s="136"/>
      <c r="AA18" s="136"/>
      <c r="AB18" s="136"/>
      <c r="AC18" s="136"/>
      <c r="AD18" s="136"/>
      <c r="AE18" s="136"/>
      <c r="AF18" s="136"/>
      <c r="AG18" s="136"/>
      <c r="AH18" s="136"/>
      <c r="AI18" s="136"/>
      <c r="AJ18" s="136"/>
      <c r="AK18" s="136"/>
      <c r="AL18" s="136"/>
      <c r="AM18" s="136"/>
      <c r="AN18" s="136"/>
      <c r="AO18" s="136"/>
      <c r="AP18" s="136"/>
      <c r="AQ18" s="136"/>
      <c r="AR18" s="136"/>
      <c r="AS18" s="136"/>
      <c r="AT18" s="136"/>
      <c r="AU18" s="136"/>
      <c r="AV18" s="136"/>
      <c r="AW18" s="136"/>
      <c r="AX18" s="136"/>
      <c r="AY18" s="136"/>
      <c r="AZ18" s="136"/>
      <c r="BA18" s="136"/>
      <c r="BB18" s="136"/>
      <c r="BC18" s="136"/>
      <c r="BD18" s="136"/>
      <c r="BE18" s="136"/>
      <c r="BF18" s="136"/>
      <c r="BG18" s="136"/>
      <c r="BH18" s="136"/>
      <c r="BI18" s="136"/>
      <c r="BJ18" s="136"/>
      <c r="BK18" s="136"/>
      <c r="BL18" s="136"/>
      <c r="BM18" s="136"/>
      <c r="BN18" s="136"/>
      <c r="BO18" s="136"/>
      <c r="BP18" s="136"/>
      <c r="BQ18" s="136"/>
      <c r="BR18" s="136"/>
      <c r="BS18" s="136"/>
      <c r="BT18" s="136"/>
      <c r="BU18" s="136"/>
      <c r="BV18" s="136"/>
      <c r="BW18" s="136"/>
      <c r="BX18" s="136"/>
      <c r="BY18" s="136"/>
      <c r="BZ18" s="136"/>
      <c r="CA18" s="136"/>
      <c r="CB18" s="136"/>
      <c r="CC18" s="136"/>
      <c r="CD18" s="136"/>
      <c r="CE18" s="136"/>
      <c r="CF18" s="136"/>
      <c r="CG18" s="136"/>
      <c r="CH18" s="136"/>
      <c r="CI18" s="136"/>
      <c r="CJ18" s="136"/>
      <c r="CK18" s="136"/>
      <c r="CL18" s="136"/>
      <c r="CM18" s="136"/>
      <c r="CN18" s="136"/>
      <c r="CO18" s="136"/>
      <c r="CP18" s="136"/>
      <c r="CQ18" s="136"/>
      <c r="CR18" s="136"/>
      <c r="CS18" s="136"/>
      <c r="CT18" s="136"/>
      <c r="CU18" s="136"/>
      <c r="CV18" s="136"/>
      <c r="CW18" s="136"/>
      <c r="CX18" s="136"/>
      <c r="CY18" s="136"/>
      <c r="CZ18" s="136"/>
      <c r="DA18" s="136"/>
      <c r="DB18" s="136"/>
      <c r="DC18" s="136"/>
      <c r="DD18" s="136"/>
      <c r="DE18" s="136"/>
      <c r="DF18" s="136"/>
      <c r="DG18" s="136"/>
      <c r="DH18" s="136"/>
      <c r="DI18" s="136"/>
      <c r="DJ18" s="136"/>
      <c r="DK18" s="136"/>
      <c r="DL18" s="136"/>
      <c r="DM18" s="136"/>
      <c r="DN18" s="136"/>
      <c r="DO18" s="136"/>
      <c r="DP18" s="136"/>
      <c r="DQ18" s="136"/>
      <c r="DR18" s="136"/>
      <c r="DS18" s="136"/>
      <c r="DT18" s="136"/>
      <c r="DU18" s="136"/>
      <c r="DV18" s="136"/>
      <c r="DW18" s="136"/>
      <c r="DX18" s="136"/>
      <c r="DY18" s="136"/>
      <c r="DZ18" s="136"/>
      <c r="EA18" s="136"/>
      <c r="EB18" s="136"/>
      <c r="EC18" s="136"/>
      <c r="ED18" s="136"/>
      <c r="EE18" s="136"/>
      <c r="EF18" s="136"/>
      <c r="EG18" s="136"/>
      <c r="EH18" s="136"/>
      <c r="EI18" s="136"/>
      <c r="EJ18" s="136"/>
      <c r="EK18" s="136"/>
      <c r="EL18" s="136"/>
      <c r="EM18" s="136"/>
      <c r="EN18" s="136"/>
      <c r="EO18" s="136"/>
      <c r="EP18" s="136"/>
      <c r="EQ18" s="136"/>
      <c r="ER18" s="136"/>
      <c r="ES18" s="136"/>
      <c r="ET18" s="136"/>
      <c r="EU18" s="136"/>
      <c r="EV18" s="136"/>
      <c r="EW18" s="136"/>
      <c r="EX18" s="136"/>
      <c r="EY18" s="136"/>
      <c r="EZ18" s="136"/>
      <c r="FA18" s="136"/>
      <c r="FB18" s="136"/>
      <c r="FC18" s="136"/>
      <c r="FD18" s="136"/>
      <c r="FE18" s="136"/>
      <c r="FF18" s="136"/>
      <c r="FG18" s="136"/>
      <c r="FH18" s="136"/>
      <c r="FI18" s="136"/>
      <c r="FJ18" s="136"/>
      <c r="FK18" s="136"/>
      <c r="FL18" s="136"/>
      <c r="FM18" s="136"/>
      <c r="FN18" s="136"/>
      <c r="FO18" s="136"/>
      <c r="FP18" s="136"/>
      <c r="FQ18" s="136"/>
      <c r="FR18" s="136"/>
      <c r="FS18" s="136"/>
      <c r="FT18" s="136"/>
      <c r="FU18" s="136"/>
      <c r="FV18" s="136"/>
      <c r="FW18" s="136"/>
      <c r="FX18" s="136"/>
      <c r="FY18" s="136"/>
      <c r="FZ18" s="136"/>
      <c r="GA18" s="136"/>
      <c r="GB18" s="136"/>
      <c r="GC18" s="136"/>
      <c r="GD18" s="136"/>
      <c r="GE18" s="136"/>
      <c r="GF18" s="136"/>
      <c r="GG18" s="136"/>
      <c r="GH18" s="136"/>
      <c r="GI18" s="136"/>
      <c r="GJ18" s="136"/>
      <c r="GK18" s="136"/>
      <c r="GL18" s="136"/>
      <c r="GM18" s="136"/>
    </row>
    <row r="19" spans="2:195" s="137" customFormat="1" ht="24" x14ac:dyDescent="0.2">
      <c r="B19" s="170"/>
      <c r="C19" s="201" t="s">
        <v>134</v>
      </c>
      <c r="D19" s="207"/>
      <c r="E19" s="207"/>
      <c r="F19" s="144"/>
      <c r="G19" s="206">
        <v>50000000</v>
      </c>
      <c r="H19" s="214" t="s">
        <v>70</v>
      </c>
      <c r="I19" s="136"/>
      <c r="J19" s="136"/>
      <c r="K19" s="136"/>
      <c r="L19" s="136"/>
      <c r="M19" s="136"/>
      <c r="N19" s="136"/>
      <c r="O19" s="136"/>
      <c r="P19" s="136"/>
      <c r="Q19" s="136"/>
      <c r="R19" s="136"/>
      <c r="S19" s="136"/>
      <c r="T19" s="136"/>
      <c r="U19" s="136"/>
      <c r="V19" s="136"/>
      <c r="W19" s="136"/>
      <c r="X19" s="136"/>
      <c r="Y19" s="136"/>
      <c r="Z19" s="136"/>
      <c r="AA19" s="136"/>
      <c r="AB19" s="136"/>
      <c r="AC19" s="136"/>
      <c r="AD19" s="136"/>
      <c r="AE19" s="136"/>
      <c r="AF19" s="136"/>
      <c r="AG19" s="136"/>
      <c r="AH19" s="136"/>
      <c r="AI19" s="136"/>
      <c r="AJ19" s="136"/>
      <c r="AK19" s="136"/>
      <c r="AL19" s="136"/>
      <c r="AM19" s="136"/>
      <c r="AN19" s="136"/>
      <c r="AO19" s="136"/>
      <c r="AP19" s="136"/>
      <c r="AQ19" s="136"/>
      <c r="AR19" s="136"/>
      <c r="AS19" s="136"/>
      <c r="AT19" s="136"/>
      <c r="AU19" s="136"/>
      <c r="AV19" s="136"/>
      <c r="AW19" s="136"/>
      <c r="AX19" s="136"/>
      <c r="AY19" s="136"/>
      <c r="AZ19" s="136"/>
      <c r="BA19" s="136"/>
      <c r="BB19" s="136"/>
      <c r="BC19" s="136"/>
      <c r="BD19" s="136"/>
      <c r="BE19" s="136"/>
      <c r="BF19" s="136"/>
      <c r="BG19" s="136"/>
      <c r="BH19" s="136"/>
      <c r="BI19" s="136"/>
      <c r="BJ19" s="136"/>
      <c r="BK19" s="136"/>
      <c r="BL19" s="136"/>
      <c r="BM19" s="136"/>
      <c r="BN19" s="136"/>
      <c r="BO19" s="136"/>
      <c r="BP19" s="136"/>
      <c r="BQ19" s="136"/>
      <c r="BR19" s="136"/>
      <c r="BS19" s="136"/>
      <c r="BT19" s="136"/>
      <c r="BU19" s="136"/>
      <c r="BV19" s="136"/>
      <c r="BW19" s="136"/>
      <c r="BX19" s="136"/>
      <c r="BY19" s="136"/>
      <c r="BZ19" s="136"/>
      <c r="CA19" s="136"/>
      <c r="CB19" s="136"/>
      <c r="CC19" s="136"/>
      <c r="CD19" s="136"/>
      <c r="CE19" s="136"/>
      <c r="CF19" s="136"/>
      <c r="CG19" s="136"/>
      <c r="CH19" s="136"/>
      <c r="CI19" s="136"/>
      <c r="CJ19" s="136"/>
      <c r="CK19" s="136"/>
      <c r="CL19" s="136"/>
      <c r="CM19" s="136"/>
      <c r="CN19" s="136"/>
      <c r="CO19" s="136"/>
      <c r="CP19" s="136"/>
      <c r="CQ19" s="136"/>
      <c r="CR19" s="136"/>
      <c r="CS19" s="136"/>
      <c r="CT19" s="136"/>
      <c r="CU19" s="136"/>
      <c r="CV19" s="136"/>
      <c r="CW19" s="136"/>
      <c r="CX19" s="136"/>
      <c r="CY19" s="136"/>
      <c r="CZ19" s="136"/>
      <c r="DA19" s="136"/>
      <c r="DB19" s="136"/>
      <c r="DC19" s="136"/>
      <c r="DD19" s="136"/>
      <c r="DE19" s="136"/>
      <c r="DF19" s="136"/>
      <c r="DG19" s="136"/>
      <c r="DH19" s="136"/>
      <c r="DI19" s="136"/>
      <c r="DJ19" s="136"/>
      <c r="DK19" s="136"/>
      <c r="DL19" s="136"/>
      <c r="DM19" s="136"/>
      <c r="DN19" s="136"/>
      <c r="DO19" s="136"/>
      <c r="DP19" s="136"/>
      <c r="DQ19" s="136"/>
      <c r="DR19" s="136"/>
      <c r="DS19" s="136"/>
      <c r="DT19" s="136"/>
      <c r="DU19" s="136"/>
      <c r="DV19" s="136"/>
      <c r="DW19" s="136"/>
      <c r="DX19" s="136"/>
      <c r="DY19" s="136"/>
      <c r="DZ19" s="136"/>
      <c r="EA19" s="136"/>
      <c r="EB19" s="136"/>
      <c r="EC19" s="136"/>
      <c r="ED19" s="136"/>
      <c r="EE19" s="136"/>
      <c r="EF19" s="136"/>
      <c r="EG19" s="136"/>
      <c r="EH19" s="136"/>
      <c r="EI19" s="136"/>
      <c r="EJ19" s="136"/>
      <c r="EK19" s="136"/>
      <c r="EL19" s="136"/>
      <c r="EM19" s="136"/>
      <c r="EN19" s="136"/>
      <c r="EO19" s="136"/>
      <c r="EP19" s="136"/>
      <c r="EQ19" s="136"/>
      <c r="ER19" s="136"/>
      <c r="ES19" s="136"/>
      <c r="ET19" s="136"/>
      <c r="EU19" s="136"/>
      <c r="EV19" s="136"/>
      <c r="EW19" s="136"/>
      <c r="EX19" s="136"/>
      <c r="EY19" s="136"/>
      <c r="EZ19" s="136"/>
      <c r="FA19" s="136"/>
      <c r="FB19" s="136"/>
      <c r="FC19" s="136"/>
      <c r="FD19" s="136"/>
      <c r="FE19" s="136"/>
      <c r="FF19" s="136"/>
      <c r="FG19" s="136"/>
      <c r="FH19" s="136"/>
      <c r="FI19" s="136"/>
      <c r="FJ19" s="136"/>
      <c r="FK19" s="136"/>
      <c r="FL19" s="136"/>
      <c r="FM19" s="136"/>
      <c r="FN19" s="136"/>
      <c r="FO19" s="136"/>
      <c r="FP19" s="136"/>
      <c r="FQ19" s="136"/>
      <c r="FR19" s="136"/>
      <c r="FS19" s="136"/>
      <c r="FT19" s="136"/>
      <c r="FU19" s="136"/>
      <c r="FV19" s="136"/>
      <c r="FW19" s="136"/>
      <c r="FX19" s="136"/>
      <c r="FY19" s="136"/>
      <c r="FZ19" s="136"/>
      <c r="GA19" s="136"/>
      <c r="GB19" s="136"/>
      <c r="GC19" s="136"/>
      <c r="GD19" s="136"/>
      <c r="GE19" s="136"/>
      <c r="GF19" s="136"/>
      <c r="GG19" s="136"/>
      <c r="GH19" s="136"/>
      <c r="GI19" s="136"/>
      <c r="GJ19" s="136"/>
      <c r="GK19" s="136"/>
      <c r="GL19" s="136"/>
      <c r="GM19" s="136"/>
    </row>
    <row r="20" spans="2:195" s="11" customFormat="1" x14ac:dyDescent="0.25">
      <c r="B20" s="168"/>
      <c r="C20" s="202" t="s">
        <v>31</v>
      </c>
      <c r="D20" s="203">
        <v>6000000</v>
      </c>
      <c r="E20" s="204"/>
      <c r="F20" s="205"/>
      <c r="G20" s="206"/>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1" customFormat="1" x14ac:dyDescent="0.25">
      <c r="B21" s="168"/>
      <c r="C21" s="202" t="s">
        <v>78</v>
      </c>
      <c r="D21" s="203">
        <v>6000000</v>
      </c>
      <c r="E21" s="204"/>
      <c r="F21" s="205"/>
      <c r="G21" s="206"/>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137" customFormat="1" x14ac:dyDescent="0.25">
      <c r="B22" s="168"/>
      <c r="C22" s="202" t="s">
        <v>83</v>
      </c>
      <c r="D22" s="203">
        <v>6000000</v>
      </c>
      <c r="E22" s="204"/>
      <c r="F22" s="205"/>
      <c r="G22" s="206"/>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c r="AY22" s="136"/>
      <c r="AZ22" s="136"/>
      <c r="BA22" s="136"/>
      <c r="BB22" s="136"/>
      <c r="BC22" s="136"/>
      <c r="BD22" s="136"/>
      <c r="BE22" s="136"/>
      <c r="BF22" s="136"/>
      <c r="BG22" s="136"/>
      <c r="BH22" s="136"/>
      <c r="BI22" s="136"/>
      <c r="BJ22" s="136"/>
      <c r="BK22" s="136"/>
      <c r="BL22" s="136"/>
      <c r="BM22" s="136"/>
      <c r="BN22" s="136"/>
      <c r="BO22" s="136"/>
      <c r="BP22" s="136"/>
      <c r="BQ22" s="136"/>
      <c r="BR22" s="136"/>
      <c r="BS22" s="136"/>
      <c r="BT22" s="136"/>
      <c r="BU22" s="136"/>
      <c r="BV22" s="136"/>
      <c r="BW22" s="136"/>
      <c r="BX22" s="136"/>
      <c r="BY22" s="136"/>
      <c r="BZ22" s="136"/>
      <c r="CA22" s="136"/>
      <c r="CB22" s="136"/>
      <c r="CC22" s="136"/>
      <c r="CD22" s="136"/>
      <c r="CE22" s="136"/>
      <c r="CF22" s="136"/>
      <c r="CG22" s="136"/>
      <c r="CH22" s="136"/>
      <c r="CI22" s="136"/>
      <c r="CJ22" s="136"/>
      <c r="CK22" s="136"/>
      <c r="CL22" s="136"/>
      <c r="CM22" s="136"/>
      <c r="CN22" s="136"/>
      <c r="CO22" s="136"/>
      <c r="CP22" s="136"/>
      <c r="CQ22" s="136"/>
      <c r="CR22" s="136"/>
      <c r="CS22" s="136"/>
      <c r="CT22" s="136"/>
      <c r="CU22" s="136"/>
      <c r="CV22" s="136"/>
      <c r="CW22" s="136"/>
      <c r="CX22" s="136"/>
      <c r="CY22" s="136"/>
      <c r="CZ22" s="136"/>
      <c r="DA22" s="136"/>
      <c r="DB22" s="136"/>
      <c r="DC22" s="136"/>
      <c r="DD22" s="136"/>
      <c r="DE22" s="136"/>
      <c r="DF22" s="136"/>
      <c r="DG22" s="136"/>
      <c r="DH22" s="136"/>
      <c r="DI22" s="136"/>
      <c r="DJ22" s="136"/>
      <c r="DK22" s="136"/>
      <c r="DL22" s="136"/>
      <c r="DM22" s="136"/>
      <c r="DN22" s="136"/>
      <c r="DO22" s="136"/>
      <c r="DP22" s="136"/>
      <c r="DQ22" s="136"/>
      <c r="DR22" s="136"/>
      <c r="DS22" s="136"/>
      <c r="DT22" s="136"/>
      <c r="DU22" s="136"/>
      <c r="DV22" s="136"/>
      <c r="DW22" s="136"/>
      <c r="DX22" s="136"/>
      <c r="DY22" s="136"/>
      <c r="DZ22" s="136"/>
      <c r="EA22" s="136"/>
      <c r="EB22" s="136"/>
      <c r="EC22" s="136"/>
      <c r="ED22" s="136"/>
      <c r="EE22" s="136"/>
      <c r="EF22" s="136"/>
      <c r="EG22" s="136"/>
      <c r="EH22" s="136"/>
      <c r="EI22" s="136"/>
      <c r="EJ22" s="136"/>
      <c r="EK22" s="136"/>
      <c r="EL22" s="136"/>
      <c r="EM22" s="136"/>
      <c r="EN22" s="136"/>
      <c r="EO22" s="136"/>
      <c r="EP22" s="136"/>
      <c r="EQ22" s="136"/>
      <c r="ER22" s="136"/>
      <c r="ES22" s="136"/>
      <c r="ET22" s="136"/>
      <c r="EU22" s="136"/>
      <c r="EV22" s="136"/>
      <c r="EW22" s="136"/>
      <c r="EX22" s="136"/>
      <c r="EY22" s="136"/>
      <c r="EZ22" s="136"/>
      <c r="FA22" s="136"/>
      <c r="FB22" s="136"/>
      <c r="FC22" s="136"/>
      <c r="FD22" s="136"/>
      <c r="FE22" s="136"/>
      <c r="FF22" s="136"/>
      <c r="FG22" s="136"/>
      <c r="FH22" s="136"/>
      <c r="FI22" s="136"/>
      <c r="FJ22" s="136"/>
      <c r="FK22" s="136"/>
      <c r="FL22" s="136"/>
      <c r="FM22" s="136"/>
      <c r="FN22" s="136"/>
      <c r="FO22" s="136"/>
      <c r="FP22" s="136"/>
      <c r="FQ22" s="136"/>
      <c r="FR22" s="136"/>
      <c r="FS22" s="136"/>
      <c r="FT22" s="136"/>
      <c r="FU22" s="136"/>
      <c r="FV22" s="136"/>
      <c r="FW22" s="136"/>
      <c r="FX22" s="136"/>
      <c r="FY22" s="136"/>
      <c r="FZ22" s="136"/>
      <c r="GA22" s="136"/>
      <c r="GB22" s="136"/>
      <c r="GC22" s="136"/>
      <c r="GD22" s="136"/>
      <c r="GE22" s="136"/>
      <c r="GF22" s="136"/>
      <c r="GG22" s="136"/>
      <c r="GH22" s="136"/>
      <c r="GI22" s="136"/>
      <c r="GJ22" s="136"/>
      <c r="GK22" s="136"/>
      <c r="GL22" s="136"/>
      <c r="GM22" s="136"/>
    </row>
    <row r="23" spans="2:195" s="11" customFormat="1" x14ac:dyDescent="0.25">
      <c r="B23" s="168"/>
      <c r="C23" s="202" t="s">
        <v>67</v>
      </c>
      <c r="D23" s="203">
        <v>6000000</v>
      </c>
      <c r="E23" s="204"/>
      <c r="F23" s="205"/>
      <c r="G23" s="206"/>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1" customFormat="1" x14ac:dyDescent="0.25">
      <c r="B24" s="168"/>
      <c r="C24" s="202" t="s">
        <v>75</v>
      </c>
      <c r="D24" s="203">
        <v>6000000</v>
      </c>
      <c r="E24" s="204"/>
      <c r="F24" s="205"/>
      <c r="G24" s="206"/>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1" customFormat="1" x14ac:dyDescent="0.25">
      <c r="B25" s="168"/>
      <c r="C25" s="202" t="s">
        <v>96</v>
      </c>
      <c r="D25" s="203">
        <v>6000000</v>
      </c>
      <c r="E25" s="204"/>
      <c r="F25" s="205"/>
      <c r="G25" s="206"/>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11" customFormat="1" x14ac:dyDescent="0.25">
      <c r="B26" s="168"/>
      <c r="C26" s="202" t="s">
        <v>133</v>
      </c>
      <c r="D26" s="203">
        <v>6000000</v>
      </c>
      <c r="E26" s="204"/>
      <c r="F26" s="205"/>
      <c r="G26" s="206"/>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195" s="11" customFormat="1" x14ac:dyDescent="0.25">
      <c r="B27" s="168"/>
      <c r="C27" s="202" t="s">
        <v>102</v>
      </c>
      <c r="D27" s="203">
        <v>5000000</v>
      </c>
      <c r="E27" s="204"/>
      <c r="F27" s="205"/>
      <c r="G27" s="206"/>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1" customFormat="1" x14ac:dyDescent="0.25">
      <c r="B28" s="168"/>
      <c r="C28" s="105" t="s">
        <v>135</v>
      </c>
      <c r="D28" s="106">
        <v>5500000</v>
      </c>
      <c r="E28" s="107"/>
      <c r="F28" s="114">
        <v>12</v>
      </c>
      <c r="G28" s="200">
        <f t="shared" si="0"/>
        <v>66000000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1" customFormat="1" x14ac:dyDescent="0.25">
      <c r="B29" s="168"/>
      <c r="C29" s="105" t="s">
        <v>130</v>
      </c>
      <c r="D29" s="106">
        <v>3500000</v>
      </c>
      <c r="E29" s="107"/>
      <c r="F29" s="114">
        <v>10</v>
      </c>
      <c r="G29" s="200">
        <f t="shared" si="0"/>
        <v>35000000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1" customFormat="1" x14ac:dyDescent="0.25">
      <c r="B30" s="168"/>
      <c r="C30" s="105" t="s">
        <v>131</v>
      </c>
      <c r="D30" s="106">
        <v>3500000</v>
      </c>
      <c r="E30" s="107"/>
      <c r="F30" s="114">
        <v>10</v>
      </c>
      <c r="G30" s="200">
        <f t="shared" si="0"/>
        <v>35000000</v>
      </c>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1" customFormat="1" x14ac:dyDescent="0.25">
      <c r="B31" s="168"/>
      <c r="C31" s="105" t="s">
        <v>132</v>
      </c>
      <c r="D31" s="106">
        <v>3500000</v>
      </c>
      <c r="E31" s="107"/>
      <c r="F31" s="114">
        <v>2</v>
      </c>
      <c r="G31" s="200">
        <f t="shared" si="0"/>
        <v>7000000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1" customFormat="1" x14ac:dyDescent="0.25">
      <c r="B32" s="168"/>
      <c r="C32" s="105" t="s">
        <v>136</v>
      </c>
      <c r="D32" s="106">
        <v>3500000</v>
      </c>
      <c r="E32" s="107"/>
      <c r="F32" s="114">
        <v>2</v>
      </c>
      <c r="G32" s="200">
        <f t="shared" ref="G32" si="1">+(D32+E32)*F32</f>
        <v>7000000</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204" s="11" customFormat="1" x14ac:dyDescent="0.25">
      <c r="B33" s="168"/>
      <c r="C33" s="105" t="s">
        <v>30</v>
      </c>
      <c r="D33" s="106">
        <v>3500000</v>
      </c>
      <c r="E33" s="107"/>
      <c r="F33" s="114">
        <v>2</v>
      </c>
      <c r="G33" s="200">
        <f t="shared" si="0"/>
        <v>7000000</v>
      </c>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204" s="11" customFormat="1" x14ac:dyDescent="0.25">
      <c r="B34" s="169"/>
      <c r="C34" s="108" t="s">
        <v>76</v>
      </c>
      <c r="D34" s="106">
        <v>3500000</v>
      </c>
      <c r="E34" s="110"/>
      <c r="F34" s="114">
        <v>2</v>
      </c>
      <c r="G34" s="200">
        <f t="shared" si="0"/>
        <v>7000000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204" s="11" customFormat="1" x14ac:dyDescent="0.25">
      <c r="B35" s="169"/>
      <c r="C35" s="108" t="s">
        <v>101</v>
      </c>
      <c r="D35" s="109">
        <v>5000000</v>
      </c>
      <c r="E35" s="110"/>
      <c r="F35" s="114">
        <v>1</v>
      </c>
      <c r="G35" s="200">
        <f t="shared" si="0"/>
        <v>5000000</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204" s="11" customFormat="1" x14ac:dyDescent="0.25">
      <c r="B36" s="88"/>
      <c r="C36" s="85" t="s">
        <v>29</v>
      </c>
      <c r="D36" s="117"/>
      <c r="E36" s="117"/>
      <c r="F36" s="123"/>
      <c r="G36" s="122"/>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204" s="11" customFormat="1" x14ac:dyDescent="0.25">
      <c r="B37" s="166"/>
      <c r="C37" s="31" t="s">
        <v>126</v>
      </c>
      <c r="D37" s="12">
        <v>2100000</v>
      </c>
      <c r="E37" s="12">
        <v>250000</v>
      </c>
      <c r="F37" s="135">
        <v>24</v>
      </c>
      <c r="G37" s="200">
        <f t="shared" ref="G37:G39" si="2">+(D37+E37)*F37</f>
        <v>56400000</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204" s="11" customFormat="1" x14ac:dyDescent="0.25">
      <c r="B38" s="167"/>
      <c r="C38" s="138" t="s">
        <v>124</v>
      </c>
      <c r="D38" s="128">
        <v>2200000</v>
      </c>
      <c r="E38" s="128">
        <v>250000</v>
      </c>
      <c r="F38" s="135">
        <v>24</v>
      </c>
      <c r="G38" s="200">
        <f t="shared" si="2"/>
        <v>58800000</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204" s="11" customFormat="1" x14ac:dyDescent="0.25">
      <c r="B39" s="166"/>
      <c r="C39" s="31" t="s">
        <v>125</v>
      </c>
      <c r="D39" s="12">
        <v>2200000</v>
      </c>
      <c r="E39" s="12">
        <v>250000</v>
      </c>
      <c r="F39" s="135">
        <v>24</v>
      </c>
      <c r="G39" s="200">
        <f t="shared" si="2"/>
        <v>58800000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204" s="11" customFormat="1" x14ac:dyDescent="0.25">
      <c r="B40" s="88"/>
      <c r="C40" s="85" t="s">
        <v>27</v>
      </c>
      <c r="D40" s="117"/>
      <c r="E40" s="117"/>
      <c r="F40" s="123"/>
      <c r="G40" s="122"/>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204" s="11" customFormat="1" x14ac:dyDescent="0.25">
      <c r="B41" s="166"/>
      <c r="C41" s="30" t="s">
        <v>127</v>
      </c>
      <c r="D41" s="12">
        <v>1200000</v>
      </c>
      <c r="E41" s="12"/>
      <c r="F41" s="135">
        <v>24</v>
      </c>
      <c r="G41" s="200">
        <f t="shared" ref="G41" si="3">+(D41+E41)*F41</f>
        <v>28800000</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204" s="11" customFormat="1" x14ac:dyDescent="0.25">
      <c r="B42" s="88"/>
      <c r="C42" s="85" t="s">
        <v>28</v>
      </c>
      <c r="D42" s="117"/>
      <c r="E42" s="117"/>
      <c r="F42" s="123"/>
      <c r="G42" s="122"/>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204" s="11" customFormat="1" x14ac:dyDescent="0.25">
      <c r="B43" s="166"/>
      <c r="C43" s="30" t="s">
        <v>128</v>
      </c>
      <c r="D43" s="12">
        <v>1100000</v>
      </c>
      <c r="E43" s="12"/>
      <c r="F43" s="135">
        <v>24</v>
      </c>
      <c r="G43" s="200">
        <f>+(D43+E43)*F43</f>
        <v>26400000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204" s="11" customFormat="1" ht="14.25" thickBot="1" x14ac:dyDescent="0.3">
      <c r="B44" s="166"/>
      <c r="C44" s="30" t="s">
        <v>129</v>
      </c>
      <c r="D44" s="12">
        <v>1200000</v>
      </c>
      <c r="E44" s="12"/>
      <c r="F44" s="135">
        <v>29</v>
      </c>
      <c r="G44" s="200">
        <f t="shared" ref="G44" si="4">+(D44+E44)*F44</f>
        <v>34800000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204" s="103" customFormat="1" ht="16.5" customHeight="1" thickBot="1" x14ac:dyDescent="0.3">
      <c r="B45" s="215" t="s">
        <v>26</v>
      </c>
      <c r="C45" s="216"/>
      <c r="D45" s="216"/>
      <c r="E45" s="216"/>
      <c r="F45" s="216"/>
      <c r="G45" s="115"/>
      <c r="I45" s="111"/>
      <c r="J45" s="112"/>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c r="BW45" s="104"/>
      <c r="BX45" s="104"/>
      <c r="BY45" s="104"/>
      <c r="BZ45" s="104"/>
      <c r="CA45" s="104"/>
      <c r="CB45" s="104"/>
      <c r="CC45" s="104"/>
      <c r="CD45" s="104"/>
      <c r="CE45" s="104"/>
      <c r="CF45" s="104"/>
      <c r="CG45" s="104"/>
      <c r="CH45" s="104"/>
      <c r="CI45" s="104"/>
      <c r="CJ45" s="104"/>
      <c r="CK45" s="104"/>
      <c r="CL45" s="104"/>
      <c r="CM45" s="104"/>
      <c r="CN45" s="104"/>
      <c r="CO45" s="104"/>
      <c r="CP45" s="104"/>
      <c r="CQ45" s="104"/>
      <c r="CR45" s="104"/>
      <c r="CS45" s="104"/>
      <c r="CT45" s="104"/>
      <c r="CU45" s="104"/>
      <c r="CV45" s="104"/>
      <c r="CW45" s="104"/>
      <c r="CX45" s="104"/>
      <c r="CY45" s="104"/>
      <c r="CZ45" s="104"/>
      <c r="DA45" s="104"/>
      <c r="DB45" s="104"/>
      <c r="DC45" s="104"/>
      <c r="DD45" s="104"/>
      <c r="DE45" s="104"/>
      <c r="DF45" s="104"/>
      <c r="DG45" s="104"/>
      <c r="DH45" s="104"/>
      <c r="DI45" s="104"/>
      <c r="DJ45" s="104"/>
      <c r="DK45" s="104"/>
      <c r="DL45" s="104"/>
      <c r="DM45" s="104"/>
      <c r="DN45" s="104"/>
      <c r="DO45" s="104"/>
      <c r="DP45" s="104"/>
      <c r="DQ45" s="104"/>
      <c r="DR45" s="104"/>
      <c r="DS45" s="104"/>
      <c r="DT45" s="104"/>
      <c r="DU45" s="104"/>
      <c r="DV45" s="104"/>
      <c r="DW45" s="104"/>
      <c r="DX45" s="104"/>
      <c r="DY45" s="104"/>
      <c r="DZ45" s="104"/>
      <c r="EA45" s="104"/>
      <c r="EB45" s="104"/>
      <c r="EC45" s="104"/>
      <c r="ED45" s="104"/>
      <c r="EE45" s="104"/>
      <c r="EF45" s="104"/>
      <c r="EG45" s="104"/>
      <c r="EH45" s="104"/>
      <c r="EI45" s="104"/>
      <c r="EJ45" s="104"/>
      <c r="EK45" s="104"/>
      <c r="EL45" s="104"/>
      <c r="EM45" s="104"/>
      <c r="EN45" s="104"/>
      <c r="EO45" s="104"/>
      <c r="EP45" s="104"/>
      <c r="EQ45" s="104"/>
      <c r="ER45" s="104"/>
      <c r="ES45" s="104"/>
      <c r="ET45" s="104"/>
      <c r="EU45" s="104"/>
      <c r="EV45" s="104"/>
      <c r="EW45" s="104"/>
      <c r="EX45" s="104"/>
      <c r="EY45" s="104"/>
      <c r="EZ45" s="104"/>
      <c r="FA45" s="104"/>
      <c r="FB45" s="104"/>
      <c r="FC45" s="104"/>
      <c r="FD45" s="104"/>
      <c r="FE45" s="104"/>
      <c r="FF45" s="104"/>
      <c r="FG45" s="104"/>
      <c r="FH45" s="104"/>
      <c r="FI45" s="104"/>
      <c r="FJ45" s="104"/>
      <c r="FK45" s="104"/>
      <c r="FL45" s="104"/>
      <c r="FM45" s="104"/>
      <c r="FN45" s="104"/>
      <c r="FO45" s="104"/>
      <c r="FP45" s="104"/>
      <c r="FQ45" s="104"/>
      <c r="FR45" s="104"/>
      <c r="FS45" s="104"/>
      <c r="FT45" s="104"/>
      <c r="FU45" s="104"/>
      <c r="FV45" s="104"/>
      <c r="FW45" s="104"/>
      <c r="FX45" s="104"/>
      <c r="FY45" s="104"/>
      <c r="FZ45" s="104"/>
      <c r="GA45" s="104"/>
      <c r="GB45" s="104"/>
      <c r="GC45" s="104"/>
      <c r="GD45" s="104"/>
      <c r="GE45" s="104"/>
      <c r="GF45" s="104"/>
      <c r="GG45" s="104"/>
      <c r="GH45" s="104"/>
      <c r="GI45" s="104"/>
      <c r="GJ45" s="104"/>
      <c r="GK45" s="104"/>
      <c r="GL45" s="104"/>
      <c r="GM45" s="104"/>
      <c r="GN45" s="104"/>
      <c r="GO45" s="104"/>
      <c r="GP45" s="104"/>
      <c r="GQ45" s="104"/>
      <c r="GR45" s="104"/>
      <c r="GS45" s="104"/>
      <c r="GT45" s="104"/>
      <c r="GU45" s="104"/>
      <c r="GV45" s="104"/>
    </row>
    <row r="46" spans="2:204" s="11" customFormat="1" x14ac:dyDescent="0.25">
      <c r="B46" s="89"/>
      <c r="C46" s="124" t="s">
        <v>77</v>
      </c>
      <c r="D46" s="125"/>
      <c r="E46" s="126"/>
      <c r="F46" s="121"/>
      <c r="G46" s="120"/>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204" s="11" customFormat="1" x14ac:dyDescent="0.25">
      <c r="B47" s="29"/>
      <c r="C47" s="154" t="s">
        <v>66</v>
      </c>
      <c r="D47" s="155"/>
      <c r="E47" s="155"/>
      <c r="F47" s="156" t="s">
        <v>70</v>
      </c>
      <c r="G47" s="113">
        <v>20000000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204" s="11" customFormat="1" x14ac:dyDescent="0.25">
      <c r="B48" s="89"/>
      <c r="C48" s="217" t="s">
        <v>114</v>
      </c>
      <c r="D48" s="218"/>
      <c r="E48" s="218"/>
      <c r="F48" s="219"/>
      <c r="G48" s="90">
        <f>SUM(G16:G47)</f>
        <v>783000000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2:195" s="11" customFormat="1" x14ac:dyDescent="0.25">
      <c r="B49" s="28"/>
      <c r="C49" s="220" t="s">
        <v>115</v>
      </c>
      <c r="D49" s="221"/>
      <c r="E49" s="221"/>
      <c r="F49" s="222"/>
      <c r="G49" s="149">
        <v>2.36</v>
      </c>
      <c r="H49" s="214" t="s">
        <v>140</v>
      </c>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2:195" s="11" customFormat="1" ht="14.25" thickBot="1" x14ac:dyDescent="0.3">
      <c r="B50" s="91"/>
      <c r="C50" s="223" t="s">
        <v>116</v>
      </c>
      <c r="D50" s="224"/>
      <c r="E50" s="224"/>
      <c r="F50" s="225"/>
      <c r="G50" s="92">
        <f>ROUND(G48*G49,0)</f>
        <v>1847880000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2:195" s="11" customFormat="1" x14ac:dyDescent="0.25">
      <c r="B51" s="233" t="s">
        <v>25</v>
      </c>
      <c r="C51" s="234"/>
      <c r="D51" s="253" t="s">
        <v>24</v>
      </c>
      <c r="E51" s="27" t="s">
        <v>23</v>
      </c>
      <c r="F51" s="255" t="s">
        <v>22</v>
      </c>
      <c r="G51" s="26" t="s">
        <v>21</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2:195" s="11" customFormat="1" x14ac:dyDescent="0.25">
      <c r="B52" s="235"/>
      <c r="C52" s="236"/>
      <c r="D52" s="253"/>
      <c r="E52" s="25" t="s">
        <v>20</v>
      </c>
      <c r="F52" s="256"/>
      <c r="G52" s="24" t="s">
        <v>19</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2:195" s="11" customFormat="1" ht="14.25" thickBot="1" x14ac:dyDescent="0.3">
      <c r="B53" s="237"/>
      <c r="C53" s="238"/>
      <c r="D53" s="254"/>
      <c r="E53" s="177" t="s">
        <v>117</v>
      </c>
      <c r="F53" s="178" t="s">
        <v>18</v>
      </c>
      <c r="G53" s="21" t="s">
        <v>118</v>
      </c>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2:195" s="11" customFormat="1" x14ac:dyDescent="0.25">
      <c r="B54" s="20"/>
      <c r="C54" s="18" t="s">
        <v>17</v>
      </c>
      <c r="D54" s="18"/>
      <c r="E54" s="19"/>
      <c r="F54" s="18"/>
      <c r="G54" s="17"/>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2:195" s="11" customFormat="1" ht="21.75" customHeight="1" x14ac:dyDescent="0.25">
      <c r="B55" s="88"/>
      <c r="C55" s="85" t="s">
        <v>16</v>
      </c>
      <c r="D55" s="85"/>
      <c r="E55" s="86"/>
      <c r="F55" s="85"/>
      <c r="G55" s="87"/>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2:195" s="11" customFormat="1" ht="24" customHeight="1" x14ac:dyDescent="0.25">
      <c r="B56" s="28"/>
      <c r="C56" s="14" t="s">
        <v>84</v>
      </c>
      <c r="D56" s="13" t="s">
        <v>15</v>
      </c>
      <c r="E56" s="96">
        <v>220000</v>
      </c>
      <c r="F56" s="114">
        <v>80</v>
      </c>
      <c r="G56" s="44">
        <f>E56*F56</f>
        <v>17600000</v>
      </c>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2:195" s="11" customFormat="1" x14ac:dyDescent="0.25">
      <c r="B57" s="88"/>
      <c r="C57" s="85" t="s">
        <v>14</v>
      </c>
      <c r="D57" s="85"/>
      <c r="E57" s="117"/>
      <c r="F57" s="118"/>
      <c r="G57" s="119"/>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2:195" s="11" customFormat="1" ht="38.25" customHeight="1" x14ac:dyDescent="0.25">
      <c r="B58" s="170"/>
      <c r="C58" s="45" t="s">
        <v>85</v>
      </c>
      <c r="D58" s="43" t="s">
        <v>13</v>
      </c>
      <c r="E58" s="97">
        <v>4000000</v>
      </c>
      <c r="F58" s="135">
        <v>19</v>
      </c>
      <c r="G58" s="44">
        <f>E58*F58</f>
        <v>76000000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row>
    <row r="59" spans="2:195" s="11" customFormat="1" ht="38.25" customHeight="1" x14ac:dyDescent="0.25">
      <c r="B59" s="170"/>
      <c r="C59" s="45" t="s">
        <v>103</v>
      </c>
      <c r="D59" s="43" t="s">
        <v>100</v>
      </c>
      <c r="E59" s="97">
        <v>5000000</v>
      </c>
      <c r="F59" s="135">
        <v>10</v>
      </c>
      <c r="G59" s="44">
        <f t="shared" ref="G59:G62" si="5">E59*F59</f>
        <v>50000000</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row>
    <row r="60" spans="2:195" s="137" customFormat="1" ht="27.75" customHeight="1" x14ac:dyDescent="0.25">
      <c r="B60" s="170"/>
      <c r="C60" s="134" t="s">
        <v>86</v>
      </c>
      <c r="D60" s="43" t="s">
        <v>10</v>
      </c>
      <c r="E60" s="97">
        <v>2200000</v>
      </c>
      <c r="F60" s="135">
        <v>24</v>
      </c>
      <c r="G60" s="44">
        <f t="shared" si="5"/>
        <v>52800000</v>
      </c>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6"/>
      <c r="BA60" s="136"/>
      <c r="BB60" s="136"/>
      <c r="BC60" s="136"/>
      <c r="BD60" s="136"/>
      <c r="BE60" s="136"/>
      <c r="BF60" s="136"/>
      <c r="BG60" s="136"/>
      <c r="BH60" s="136"/>
      <c r="BI60" s="136"/>
      <c r="BJ60" s="136"/>
      <c r="BK60" s="136"/>
      <c r="BL60" s="136"/>
      <c r="BM60" s="136"/>
      <c r="BN60" s="136"/>
      <c r="BO60" s="136"/>
      <c r="BP60" s="136"/>
      <c r="BQ60" s="136"/>
      <c r="BR60" s="136"/>
      <c r="BS60" s="136"/>
      <c r="BT60" s="136"/>
      <c r="BU60" s="136"/>
      <c r="BV60" s="136"/>
      <c r="BW60" s="136"/>
      <c r="BX60" s="136"/>
      <c r="BY60" s="136"/>
      <c r="BZ60" s="136"/>
      <c r="CA60" s="136"/>
      <c r="CB60" s="136"/>
      <c r="CC60" s="136"/>
      <c r="CD60" s="136"/>
      <c r="CE60" s="136"/>
      <c r="CF60" s="136"/>
      <c r="CG60" s="136"/>
      <c r="CH60" s="136"/>
      <c r="CI60" s="136"/>
      <c r="CJ60" s="136"/>
      <c r="CK60" s="136"/>
      <c r="CL60" s="136"/>
      <c r="CM60" s="136"/>
      <c r="CN60" s="136"/>
      <c r="CO60" s="136"/>
      <c r="CP60" s="136"/>
      <c r="CQ60" s="136"/>
      <c r="CR60" s="136"/>
      <c r="CS60" s="136"/>
      <c r="CT60" s="136"/>
      <c r="CU60" s="136"/>
      <c r="CV60" s="136"/>
      <c r="CW60" s="136"/>
      <c r="CX60" s="136"/>
      <c r="CY60" s="136"/>
      <c r="CZ60" s="136"/>
      <c r="DA60" s="136"/>
      <c r="DB60" s="136"/>
      <c r="DC60" s="136"/>
      <c r="DD60" s="136"/>
      <c r="DE60" s="136"/>
      <c r="DF60" s="136"/>
      <c r="DG60" s="136"/>
      <c r="DH60" s="136"/>
      <c r="DI60" s="136"/>
      <c r="DJ60" s="136"/>
      <c r="DK60" s="136"/>
      <c r="DL60" s="136"/>
      <c r="DM60" s="136"/>
      <c r="DN60" s="136"/>
      <c r="DO60" s="136"/>
      <c r="DP60" s="136"/>
      <c r="DQ60" s="136"/>
      <c r="DR60" s="136"/>
      <c r="DS60" s="136"/>
      <c r="DT60" s="136"/>
      <c r="DU60" s="136"/>
      <c r="DV60" s="136"/>
      <c r="DW60" s="136"/>
      <c r="DX60" s="136"/>
      <c r="DY60" s="136"/>
      <c r="DZ60" s="136"/>
      <c r="EA60" s="136"/>
      <c r="EB60" s="136"/>
      <c r="EC60" s="136"/>
      <c r="ED60" s="136"/>
      <c r="EE60" s="136"/>
      <c r="EF60" s="136"/>
      <c r="EG60" s="136"/>
      <c r="EH60" s="136"/>
      <c r="EI60" s="136"/>
      <c r="EJ60" s="136"/>
      <c r="EK60" s="136"/>
      <c r="EL60" s="136"/>
      <c r="EM60" s="136"/>
      <c r="EN60" s="136"/>
      <c r="EO60" s="136"/>
      <c r="EP60" s="136"/>
      <c r="EQ60" s="136"/>
      <c r="ER60" s="136"/>
      <c r="ES60" s="136"/>
      <c r="ET60" s="136"/>
      <c r="EU60" s="136"/>
      <c r="EV60" s="136"/>
      <c r="EW60" s="136"/>
      <c r="EX60" s="136"/>
      <c r="EY60" s="136"/>
      <c r="EZ60" s="136"/>
      <c r="FA60" s="136"/>
      <c r="FB60" s="136"/>
      <c r="FC60" s="136"/>
      <c r="FD60" s="136"/>
      <c r="FE60" s="136"/>
      <c r="FF60" s="136"/>
      <c r="FG60" s="136"/>
      <c r="FH60" s="136"/>
      <c r="FI60" s="136"/>
      <c r="FJ60" s="136"/>
      <c r="FK60" s="136"/>
      <c r="FL60" s="136"/>
      <c r="FM60" s="136"/>
      <c r="FN60" s="136"/>
      <c r="FO60" s="136"/>
      <c r="FP60" s="136"/>
      <c r="FQ60" s="136"/>
      <c r="FR60" s="136"/>
      <c r="FS60" s="136"/>
      <c r="FT60" s="136"/>
      <c r="FU60" s="136"/>
      <c r="FV60" s="136"/>
      <c r="FW60" s="136"/>
      <c r="FX60" s="136"/>
      <c r="FY60" s="136"/>
      <c r="FZ60" s="136"/>
      <c r="GA60" s="136"/>
      <c r="GB60" s="136"/>
      <c r="GC60" s="136"/>
      <c r="GD60" s="136"/>
      <c r="GE60" s="136"/>
      <c r="GF60" s="136"/>
      <c r="GG60" s="136"/>
      <c r="GH60" s="136"/>
      <c r="GI60" s="136"/>
      <c r="GJ60" s="136"/>
      <c r="GK60" s="136"/>
      <c r="GL60" s="136"/>
      <c r="GM60" s="136"/>
    </row>
    <row r="61" spans="2:195" s="11" customFormat="1" ht="27.75" customHeight="1" x14ac:dyDescent="0.25">
      <c r="B61" s="28"/>
      <c r="C61" s="134" t="s">
        <v>105</v>
      </c>
      <c r="D61" s="13" t="s">
        <v>10</v>
      </c>
      <c r="E61" s="96">
        <v>2500000</v>
      </c>
      <c r="F61" s="135">
        <v>24</v>
      </c>
      <c r="G61" s="44">
        <f t="shared" si="5"/>
        <v>60000000</v>
      </c>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row>
    <row r="62" spans="2:195" s="11" customFormat="1" ht="27.75" customHeight="1" x14ac:dyDescent="0.25">
      <c r="B62" s="28"/>
      <c r="C62" s="14" t="s">
        <v>87</v>
      </c>
      <c r="D62" s="13" t="s">
        <v>10</v>
      </c>
      <c r="E62" s="96">
        <v>1200000</v>
      </c>
      <c r="F62" s="135">
        <v>24</v>
      </c>
      <c r="G62" s="44">
        <f t="shared" si="5"/>
        <v>28800000</v>
      </c>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row>
    <row r="63" spans="2:195" s="11" customFormat="1" x14ac:dyDescent="0.25">
      <c r="B63" s="88"/>
      <c r="C63" s="85" t="s">
        <v>12</v>
      </c>
      <c r="D63" s="85"/>
      <c r="E63" s="117"/>
      <c r="F63" s="118"/>
      <c r="G63" s="119"/>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row>
    <row r="64" spans="2:195" s="11" customFormat="1" ht="27.75" customHeight="1" x14ac:dyDescent="0.25">
      <c r="B64" s="171"/>
      <c r="C64" s="16" t="s">
        <v>11</v>
      </c>
      <c r="D64" s="116" t="s">
        <v>10</v>
      </c>
      <c r="E64" s="98">
        <v>2500000</v>
      </c>
      <c r="F64" s="135">
        <v>12</v>
      </c>
      <c r="G64" s="15">
        <f>+F64*E64</f>
        <v>30000000</v>
      </c>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row>
    <row r="65" spans="1:195" s="11" customFormat="1" ht="27.75" customHeight="1" x14ac:dyDescent="0.25">
      <c r="B65" s="28"/>
      <c r="C65" s="14" t="s">
        <v>88</v>
      </c>
      <c r="D65" s="13" t="s">
        <v>10</v>
      </c>
      <c r="E65" s="96">
        <v>1000000</v>
      </c>
      <c r="F65" s="135">
        <v>24</v>
      </c>
      <c r="G65" s="15">
        <f t="shared" ref="G65:G68" si="6">+F65*E65</f>
        <v>24000000</v>
      </c>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row>
    <row r="66" spans="1:195" s="11" customFormat="1" ht="27.75" customHeight="1" x14ac:dyDescent="0.25">
      <c r="B66" s="28"/>
      <c r="C66" s="14" t="s">
        <v>89</v>
      </c>
      <c r="D66" s="13" t="s">
        <v>10</v>
      </c>
      <c r="E66" s="96">
        <v>1000000</v>
      </c>
      <c r="F66" s="135">
        <v>24</v>
      </c>
      <c r="G66" s="15">
        <f t="shared" si="6"/>
        <v>24000000</v>
      </c>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row>
    <row r="67" spans="1:195" s="11" customFormat="1" ht="27.75" customHeight="1" x14ac:dyDescent="0.25">
      <c r="B67" s="170"/>
      <c r="C67" s="142" t="s">
        <v>74</v>
      </c>
      <c r="D67" s="143" t="s">
        <v>10</v>
      </c>
      <c r="E67" s="141">
        <f>40000*(30)</f>
        <v>1200000</v>
      </c>
      <c r="F67" s="144">
        <v>12</v>
      </c>
      <c r="G67" s="179">
        <f t="shared" si="6"/>
        <v>14400000</v>
      </c>
      <c r="H67" s="214" t="s">
        <v>70</v>
      </c>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row>
    <row r="68" spans="1:195" s="11" customFormat="1" ht="27.75" customHeight="1" thickBot="1" x14ac:dyDescent="0.3">
      <c r="B68" s="172"/>
      <c r="C68" s="145" t="s">
        <v>68</v>
      </c>
      <c r="D68" s="146" t="s">
        <v>10</v>
      </c>
      <c r="E68" s="147">
        <v>200000</v>
      </c>
      <c r="F68" s="148">
        <v>24</v>
      </c>
      <c r="G68" s="179">
        <f t="shared" si="6"/>
        <v>4800000</v>
      </c>
      <c r="H68" s="214" t="s">
        <v>70</v>
      </c>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row>
    <row r="69" spans="1:195" s="11" customFormat="1" x14ac:dyDescent="0.25">
      <c r="B69" s="129"/>
      <c r="C69" s="260" t="s">
        <v>119</v>
      </c>
      <c r="D69" s="260"/>
      <c r="E69" s="260"/>
      <c r="F69" s="260"/>
      <c r="G69" s="130">
        <f>SUM(G56:G68)</f>
        <v>382400000</v>
      </c>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row>
    <row r="70" spans="1:195" s="11" customFormat="1" x14ac:dyDescent="0.25">
      <c r="B70" s="93"/>
      <c r="C70" s="261" t="s">
        <v>9</v>
      </c>
      <c r="D70" s="261"/>
      <c r="E70" s="261"/>
      <c r="F70" s="261"/>
      <c r="G70" s="94">
        <f>G50+G69</f>
        <v>2230280000</v>
      </c>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row>
    <row r="71" spans="1:195" s="11" customFormat="1" x14ac:dyDescent="0.25">
      <c r="B71" s="93"/>
      <c r="C71" s="261" t="s">
        <v>69</v>
      </c>
      <c r="D71" s="261"/>
      <c r="E71" s="261"/>
      <c r="F71" s="261"/>
      <c r="G71" s="157">
        <v>82200000</v>
      </c>
      <c r="H71" s="214" t="s">
        <v>70</v>
      </c>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row>
    <row r="72" spans="1:195" s="11" customFormat="1" x14ac:dyDescent="0.25">
      <c r="B72" s="93"/>
      <c r="C72" s="261" t="s">
        <v>8</v>
      </c>
      <c r="D72" s="261"/>
      <c r="E72" s="261"/>
      <c r="F72" s="261"/>
      <c r="G72" s="94">
        <f>G70+G71</f>
        <v>2312480000</v>
      </c>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row>
    <row r="73" spans="1:195" s="11" customFormat="1" x14ac:dyDescent="0.25">
      <c r="B73" s="93"/>
      <c r="C73" s="261" t="s">
        <v>7</v>
      </c>
      <c r="D73" s="261"/>
      <c r="E73" s="261"/>
      <c r="F73" s="261"/>
      <c r="G73" s="95">
        <f>ROUND(G72*19%,0)</f>
        <v>439371200</v>
      </c>
      <c r="H73" s="213"/>
      <c r="I73" s="1"/>
      <c r="J73" s="4"/>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row>
    <row r="74" spans="1:195" s="11" customFormat="1" ht="14.25" thickBot="1" x14ac:dyDescent="0.3">
      <c r="A74" s="137"/>
      <c r="B74" s="132"/>
      <c r="C74" s="252" t="s">
        <v>6</v>
      </c>
      <c r="D74" s="252"/>
      <c r="E74" s="252"/>
      <c r="F74" s="252"/>
      <c r="G74" s="133">
        <f>ROUND(G72+G73,0)</f>
        <v>2751851200</v>
      </c>
      <c r="H74" s="208"/>
      <c r="I74" s="4"/>
      <c r="J74" s="21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row>
    <row r="75" spans="1:195" ht="30" customHeight="1" x14ac:dyDescent="0.25">
      <c r="B75" s="257" t="s">
        <v>5</v>
      </c>
      <c r="C75" s="258"/>
      <c r="D75" s="258"/>
      <c r="E75" s="258"/>
      <c r="F75" s="258"/>
      <c r="G75" s="259"/>
      <c r="H75" s="212"/>
    </row>
    <row r="76" spans="1:195" ht="28.5" customHeight="1" x14ac:dyDescent="0.25">
      <c r="B76" s="246" t="s">
        <v>71</v>
      </c>
      <c r="C76" s="247"/>
      <c r="D76" s="247"/>
      <c r="E76" s="247"/>
      <c r="F76" s="247"/>
      <c r="G76" s="248"/>
    </row>
    <row r="77" spans="1:195" ht="27" customHeight="1" x14ac:dyDescent="0.25">
      <c r="B77" s="246" t="s">
        <v>4</v>
      </c>
      <c r="C77" s="247"/>
      <c r="D77" s="247"/>
      <c r="E77" s="247"/>
      <c r="F77" s="247"/>
      <c r="G77" s="248"/>
    </row>
    <row r="78" spans="1:195" ht="24.75" customHeight="1" x14ac:dyDescent="0.25">
      <c r="B78" s="246" t="s">
        <v>3</v>
      </c>
      <c r="C78" s="247"/>
      <c r="D78" s="247"/>
      <c r="E78" s="247"/>
      <c r="F78" s="247"/>
      <c r="G78" s="248"/>
    </row>
    <row r="79" spans="1:195" ht="51.75" customHeight="1" x14ac:dyDescent="0.25">
      <c r="B79" s="246" t="s">
        <v>90</v>
      </c>
      <c r="C79" s="247"/>
      <c r="D79" s="247"/>
      <c r="E79" s="247"/>
      <c r="F79" s="247"/>
      <c r="G79" s="248"/>
    </row>
    <row r="80" spans="1:195" ht="28.5" customHeight="1" x14ac:dyDescent="0.25">
      <c r="B80" s="246" t="s">
        <v>72</v>
      </c>
      <c r="C80" s="247"/>
      <c r="D80" s="247"/>
      <c r="E80" s="247"/>
      <c r="F80" s="247"/>
      <c r="G80" s="248"/>
    </row>
    <row r="81" spans="2:7" ht="28.5" customHeight="1" x14ac:dyDescent="0.25">
      <c r="B81" s="246" t="s">
        <v>91</v>
      </c>
      <c r="C81" s="247"/>
      <c r="D81" s="247"/>
      <c r="E81" s="247"/>
      <c r="F81" s="247"/>
      <c r="G81" s="248"/>
    </row>
    <row r="82" spans="2:7" ht="28.5" customHeight="1" x14ac:dyDescent="0.25">
      <c r="B82" s="246" t="s">
        <v>92</v>
      </c>
      <c r="C82" s="247"/>
      <c r="D82" s="247"/>
      <c r="E82" s="247"/>
      <c r="F82" s="247"/>
      <c r="G82" s="248"/>
    </row>
    <row r="83" spans="2:7" ht="28.5" customHeight="1" x14ac:dyDescent="0.25">
      <c r="B83" s="246" t="s">
        <v>93</v>
      </c>
      <c r="C83" s="247"/>
      <c r="D83" s="247"/>
      <c r="E83" s="247"/>
      <c r="F83" s="247"/>
      <c r="G83" s="248"/>
    </row>
    <row r="84" spans="2:7" ht="24.75" customHeight="1" x14ac:dyDescent="0.25">
      <c r="B84" s="246" t="s">
        <v>79</v>
      </c>
      <c r="C84" s="247"/>
      <c r="D84" s="247"/>
      <c r="E84" s="247"/>
      <c r="F84" s="247"/>
      <c r="G84" s="248"/>
    </row>
    <row r="85" spans="2:7" ht="24.75" customHeight="1" x14ac:dyDescent="0.25">
      <c r="B85" s="246" t="s">
        <v>80</v>
      </c>
      <c r="C85" s="247"/>
      <c r="D85" s="247"/>
      <c r="E85" s="247"/>
      <c r="F85" s="247"/>
      <c r="G85" s="248"/>
    </row>
    <row r="86" spans="2:7" ht="24.75" customHeight="1" x14ac:dyDescent="0.25">
      <c r="B86" s="246" t="s">
        <v>94</v>
      </c>
      <c r="C86" s="247"/>
      <c r="D86" s="247"/>
      <c r="E86" s="247"/>
      <c r="F86" s="247"/>
      <c r="G86" s="248"/>
    </row>
    <row r="87" spans="2:7" ht="24" customHeight="1" x14ac:dyDescent="0.25">
      <c r="B87" s="246" t="s">
        <v>139</v>
      </c>
      <c r="C87" s="247"/>
      <c r="D87" s="247"/>
      <c r="E87" s="247"/>
      <c r="F87" s="247"/>
      <c r="G87" s="248"/>
    </row>
    <row r="88" spans="2:7" ht="26.25" customHeight="1" x14ac:dyDescent="0.25">
      <c r="B88" s="246" t="s">
        <v>95</v>
      </c>
      <c r="C88" s="247"/>
      <c r="D88" s="247"/>
      <c r="E88" s="247"/>
      <c r="F88" s="247"/>
      <c r="G88" s="248"/>
    </row>
    <row r="89" spans="2:7" ht="31.5" customHeight="1" x14ac:dyDescent="0.25">
      <c r="B89" s="246" t="s">
        <v>81</v>
      </c>
      <c r="C89" s="247"/>
      <c r="D89" s="247"/>
      <c r="E89" s="247"/>
      <c r="F89" s="247"/>
      <c r="G89" s="248"/>
    </row>
    <row r="90" spans="2:7" ht="31.5" customHeight="1" x14ac:dyDescent="0.25">
      <c r="B90" s="246" t="s">
        <v>104</v>
      </c>
      <c r="C90" s="247"/>
      <c r="D90" s="247"/>
      <c r="E90" s="247"/>
      <c r="F90" s="247"/>
      <c r="G90" s="248"/>
    </row>
    <row r="91" spans="2:7" ht="44.25" customHeight="1" x14ac:dyDescent="0.25">
      <c r="B91" s="246" t="s">
        <v>111</v>
      </c>
      <c r="C91" s="247"/>
      <c r="D91" s="247"/>
      <c r="E91" s="247"/>
      <c r="F91" s="247"/>
      <c r="G91" s="248"/>
    </row>
    <row r="92" spans="2:7" ht="44.25" customHeight="1" x14ac:dyDescent="0.25">
      <c r="B92" s="246" t="s">
        <v>137</v>
      </c>
      <c r="C92" s="247"/>
      <c r="D92" s="247"/>
      <c r="E92" s="247"/>
      <c r="F92" s="247"/>
      <c r="G92" s="248"/>
    </row>
    <row r="93" spans="2:7" ht="45.75" customHeight="1" thickBot="1" x14ac:dyDescent="0.3">
      <c r="B93" s="249" t="s">
        <v>73</v>
      </c>
      <c r="C93" s="250"/>
      <c r="D93" s="250"/>
      <c r="E93" s="250"/>
      <c r="F93" s="250"/>
      <c r="G93" s="251"/>
    </row>
    <row r="94" spans="2:7" x14ac:dyDescent="0.25">
      <c r="B94" s="100"/>
      <c r="C94" s="100"/>
      <c r="D94" s="100"/>
      <c r="E94" s="100"/>
      <c r="F94" s="100"/>
      <c r="G94" s="100"/>
    </row>
    <row r="95" spans="2:7" ht="15.75" x14ac:dyDescent="0.25">
      <c r="B95" s="10" t="s">
        <v>2</v>
      </c>
      <c r="C95" s="99"/>
      <c r="D95" s="99"/>
      <c r="E95" s="9"/>
      <c r="F95" s="8"/>
      <c r="G95" s="8"/>
    </row>
    <row r="96" spans="2:7" ht="38.25" customHeight="1" x14ac:dyDescent="0.25">
      <c r="B96" s="173"/>
      <c r="C96" s="7"/>
      <c r="D96" s="99"/>
      <c r="E96" s="6"/>
      <c r="F96" s="5"/>
      <c r="G96" s="5"/>
    </row>
    <row r="97" spans="2:7" ht="16.5" x14ac:dyDescent="0.25">
      <c r="B97" s="174" t="s">
        <v>1</v>
      </c>
      <c r="C97" s="99"/>
      <c r="D97" s="99"/>
      <c r="E97" s="245" t="s">
        <v>0</v>
      </c>
      <c r="F97" s="245"/>
      <c r="G97" s="245"/>
    </row>
  </sheetData>
  <mergeCells count="44">
    <mergeCell ref="D51:D53"/>
    <mergeCell ref="F51:F52"/>
    <mergeCell ref="B75:G75"/>
    <mergeCell ref="B79:G79"/>
    <mergeCell ref="B80:G80"/>
    <mergeCell ref="C69:F69"/>
    <mergeCell ref="C70:F70"/>
    <mergeCell ref="C71:F71"/>
    <mergeCell ref="C72:F72"/>
    <mergeCell ref="C73:F73"/>
    <mergeCell ref="B51:C53"/>
    <mergeCell ref="B81:G81"/>
    <mergeCell ref="C74:F74"/>
    <mergeCell ref="B76:G76"/>
    <mergeCell ref="B77:G77"/>
    <mergeCell ref="B78:G78"/>
    <mergeCell ref="E97:G97"/>
    <mergeCell ref="B82:G82"/>
    <mergeCell ref="B84:G84"/>
    <mergeCell ref="B85:G85"/>
    <mergeCell ref="B86:G86"/>
    <mergeCell ref="B87:G87"/>
    <mergeCell ref="B88:G88"/>
    <mergeCell ref="B93:G93"/>
    <mergeCell ref="B89:G89"/>
    <mergeCell ref="B83:G83"/>
    <mergeCell ref="B90:G90"/>
    <mergeCell ref="B91:G91"/>
    <mergeCell ref="B92:G92"/>
    <mergeCell ref="B7:G7"/>
    <mergeCell ref="B2:G2"/>
    <mergeCell ref="B3:G3"/>
    <mergeCell ref="B4:G4"/>
    <mergeCell ref="B5:G5"/>
    <mergeCell ref="B6:G6"/>
    <mergeCell ref="B45:F45"/>
    <mergeCell ref="C48:F48"/>
    <mergeCell ref="C49:F49"/>
    <mergeCell ref="C50:F50"/>
    <mergeCell ref="B8:G8"/>
    <mergeCell ref="B9:D9"/>
    <mergeCell ref="C14:G14"/>
    <mergeCell ref="F9:G9"/>
    <mergeCell ref="B11:C13"/>
  </mergeCells>
  <pageMargins left="0.7" right="0.7" top="0.75" bottom="0.75" header="0.3" footer="0.3"/>
  <pageSetup paperSize="9" orientation="portrait" r:id="rId1"/>
  <ignoredErrors>
    <ignoredError sqref="G73"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NA57"/>
  <sheetViews>
    <sheetView topLeftCell="A19" zoomScale="80" zoomScaleNormal="80" workbookViewId="0">
      <selection activeCell="AW19" sqref="AW19"/>
    </sheetView>
  </sheetViews>
  <sheetFormatPr baseColWidth="10" defaultColWidth="10.140625" defaultRowHeight="16.5" x14ac:dyDescent="0.25"/>
  <cols>
    <col min="1" max="1" width="49.5703125" style="46" customWidth="1"/>
    <col min="2" max="44" width="3.28515625" style="46" customWidth="1"/>
    <col min="45" max="45" width="4.5703125" style="46" bestFit="1" customWidth="1"/>
    <col min="46" max="48" width="3.28515625" style="46" customWidth="1"/>
    <col min="49" max="49" width="4.5703125" style="46" bestFit="1" customWidth="1"/>
    <col min="50" max="52" width="3.28515625" style="46" customWidth="1"/>
    <col min="53" max="53" width="4.5703125" style="46" bestFit="1" customWidth="1"/>
    <col min="54" max="56" width="3.28515625" style="46" customWidth="1"/>
    <col min="57" max="57" width="4.5703125" style="46" bestFit="1" customWidth="1"/>
    <col min="58" max="60" width="3.28515625" style="46" customWidth="1"/>
    <col min="61" max="61" width="3.140625" style="46" customWidth="1"/>
    <col min="62" max="64" width="3.28515625" style="46" customWidth="1"/>
    <col min="65" max="65" width="4.5703125" style="46" bestFit="1" customWidth="1"/>
    <col min="66" max="68" width="3.28515625" style="46" customWidth="1"/>
    <col min="69" max="69" width="4.5703125" style="46" bestFit="1" customWidth="1"/>
    <col min="70" max="72" width="3.28515625" style="46" customWidth="1"/>
    <col min="73" max="73" width="4.5703125" style="46" bestFit="1" customWidth="1"/>
    <col min="74" max="76" width="3.28515625" style="46" customWidth="1"/>
    <col min="77" max="77" width="4.5703125" style="46" bestFit="1" customWidth="1"/>
    <col min="78" max="80" width="3.28515625" style="46" customWidth="1"/>
    <col min="81" max="81" width="4.5703125" style="46" bestFit="1" customWidth="1"/>
    <col min="82" max="84" width="3.28515625" style="46" customWidth="1"/>
    <col min="85" max="85" width="4.5703125" style="46" bestFit="1" customWidth="1"/>
    <col min="86" max="88" width="3.28515625" style="46" customWidth="1"/>
    <col min="89" max="89" width="4.5703125" style="46" bestFit="1" customWidth="1"/>
    <col min="90" max="92" width="3.28515625" style="46" customWidth="1"/>
    <col min="93" max="93" width="4.5703125" style="46" bestFit="1" customWidth="1"/>
    <col min="94" max="96" width="3.28515625" style="46" customWidth="1"/>
    <col min="97" max="97" width="4.5703125" style="46" bestFit="1" customWidth="1"/>
    <col min="98" max="100" width="3.28515625" style="46" customWidth="1"/>
    <col min="101" max="101" width="4.5703125" style="46" bestFit="1" customWidth="1"/>
    <col min="102" max="104" width="3.28515625" style="46" customWidth="1"/>
    <col min="105" max="105" width="4.5703125" style="46" bestFit="1" customWidth="1"/>
    <col min="106" max="108" width="3.28515625" style="46" customWidth="1"/>
    <col min="109" max="109" width="4.5703125" style="46" bestFit="1" customWidth="1"/>
    <col min="110" max="112" width="3.28515625" style="46" customWidth="1"/>
    <col min="113" max="113" width="4.5703125" style="46" bestFit="1" customWidth="1"/>
    <col min="114" max="116" width="3.28515625" style="46" customWidth="1"/>
    <col min="117" max="117" width="4.5703125" style="46" bestFit="1" customWidth="1"/>
    <col min="118" max="120" width="3.28515625" style="46" customWidth="1"/>
    <col min="121" max="121" width="4.5703125" style="46" bestFit="1" customWidth="1"/>
    <col min="122" max="124" width="3.28515625" style="46" customWidth="1"/>
    <col min="125" max="125" width="4.5703125" style="46" bestFit="1" customWidth="1"/>
    <col min="126" max="128" width="3.28515625" style="46" customWidth="1"/>
    <col min="129" max="129" width="4.5703125" style="46" bestFit="1" customWidth="1"/>
    <col min="130" max="132" width="3.28515625" style="46" customWidth="1"/>
    <col min="133" max="133" width="4.5703125" style="46" bestFit="1" customWidth="1"/>
    <col min="134" max="136" width="3.28515625" style="46" customWidth="1"/>
    <col min="137" max="137" width="4.5703125" style="46" bestFit="1" customWidth="1"/>
    <col min="138" max="140" width="3.28515625" style="46" customWidth="1"/>
    <col min="141" max="141" width="4.5703125" style="46" bestFit="1" customWidth="1"/>
    <col min="142" max="144" width="3.28515625" style="46" customWidth="1"/>
    <col min="145" max="145" width="4.5703125" style="46" bestFit="1" customWidth="1"/>
    <col min="146" max="148" width="3.28515625" style="46" customWidth="1"/>
    <col min="149" max="149" width="4.5703125" style="46" bestFit="1" customWidth="1"/>
    <col min="150" max="152" width="3.28515625" style="46" customWidth="1"/>
    <col min="153" max="153" width="4.5703125" style="46" bestFit="1" customWidth="1"/>
    <col min="154" max="156" width="3.28515625" style="46" customWidth="1"/>
    <col min="157" max="157" width="4.5703125" style="46" bestFit="1" customWidth="1"/>
    <col min="158" max="160" width="3.28515625" style="46" customWidth="1"/>
    <col min="161" max="161" width="4.5703125" style="46" bestFit="1" customWidth="1"/>
    <col min="162" max="164" width="3.28515625" style="46" customWidth="1"/>
    <col min="165" max="165" width="4.5703125" style="46" bestFit="1" customWidth="1"/>
    <col min="166" max="168" width="3.28515625" style="46" customWidth="1"/>
    <col min="169" max="169" width="4.5703125" style="46" bestFit="1" customWidth="1"/>
    <col min="170" max="172" width="3.28515625" style="46" customWidth="1"/>
    <col min="173" max="173" width="4.5703125" style="46" bestFit="1" customWidth="1"/>
    <col min="174" max="176" width="3.28515625" style="46" customWidth="1"/>
    <col min="177" max="177" width="4.5703125" style="46" bestFit="1" customWidth="1"/>
    <col min="178" max="180" width="3.28515625" style="46" customWidth="1"/>
    <col min="181" max="181" width="4.5703125" style="46" bestFit="1" customWidth="1"/>
    <col min="182" max="184" width="3.28515625" style="46" customWidth="1"/>
    <col min="185" max="185" width="4.5703125" style="46" bestFit="1" customWidth="1"/>
    <col min="186" max="188" width="3.28515625" style="46" customWidth="1"/>
    <col min="189" max="189" width="4.5703125" style="46" bestFit="1" customWidth="1"/>
    <col min="190" max="192" width="3.28515625" style="46" customWidth="1"/>
    <col min="193" max="193" width="4.5703125" style="46" bestFit="1" customWidth="1"/>
    <col min="194" max="196" width="3.28515625" style="46" customWidth="1"/>
    <col min="197" max="197" width="4.5703125" style="46" bestFit="1" customWidth="1"/>
    <col min="198" max="200" width="3.28515625" style="46" customWidth="1"/>
    <col min="201" max="201" width="4.5703125" style="46" bestFit="1" customWidth="1"/>
    <col min="202" max="204" width="3.28515625" style="46" customWidth="1"/>
    <col min="205" max="205" width="4.5703125" style="46" bestFit="1" customWidth="1"/>
    <col min="206" max="208" width="3.28515625" style="46" customWidth="1"/>
    <col min="209" max="209" width="4.5703125" style="46" bestFit="1" customWidth="1"/>
    <col min="210" max="212" width="3.28515625" style="46" customWidth="1"/>
    <col min="213" max="213" width="4.5703125" style="46" bestFit="1" customWidth="1"/>
    <col min="214" max="216" width="3.28515625" style="46" customWidth="1"/>
    <col min="217" max="217" width="4.5703125" style="46" bestFit="1" customWidth="1"/>
    <col min="218" max="220" width="3.28515625" style="46" customWidth="1"/>
    <col min="221" max="221" width="4.5703125" style="46" bestFit="1" customWidth="1"/>
    <col min="222" max="224" width="3.28515625" style="46" customWidth="1"/>
    <col min="225" max="225" width="4.5703125" style="46" bestFit="1" customWidth="1"/>
    <col min="226" max="228" width="3.28515625" style="46" customWidth="1"/>
    <col min="229" max="229" width="4.5703125" style="46" bestFit="1" customWidth="1"/>
    <col min="230" max="232" width="3.28515625" style="46" customWidth="1"/>
    <col min="233" max="233" width="4.5703125" style="46" bestFit="1" customWidth="1"/>
    <col min="234" max="236" width="3.28515625" style="46" customWidth="1"/>
    <col min="237" max="237" width="4.5703125" style="46" bestFit="1" customWidth="1"/>
    <col min="238" max="240" width="3.28515625" style="46" customWidth="1"/>
    <col min="241" max="241" width="4.5703125" style="46" bestFit="1" customWidth="1"/>
    <col min="242" max="244" width="3.28515625" style="46" customWidth="1"/>
    <col min="245" max="245" width="4.5703125" style="46" bestFit="1" customWidth="1"/>
    <col min="246" max="248" width="3.28515625" style="46" customWidth="1"/>
    <col min="249" max="249" width="4.5703125" style="46" bestFit="1" customWidth="1"/>
    <col min="250" max="252" width="3.28515625" style="46" customWidth="1"/>
    <col min="253" max="253" width="4.5703125" style="46" bestFit="1" customWidth="1"/>
    <col min="254" max="256" width="3.28515625" style="46" customWidth="1"/>
    <col min="257" max="257" width="4.5703125" style="46" bestFit="1" customWidth="1"/>
    <col min="258" max="260" width="3.28515625" style="46" customWidth="1"/>
    <col min="261" max="261" width="4.5703125" style="46" bestFit="1" customWidth="1"/>
    <col min="262" max="264" width="3.28515625" style="46" customWidth="1"/>
    <col min="265" max="265" width="4.5703125" style="46" bestFit="1" customWidth="1"/>
    <col min="266" max="268" width="3.28515625" style="46" customWidth="1"/>
    <col min="269" max="269" width="4.5703125" style="46" bestFit="1" customWidth="1"/>
    <col min="270" max="272" width="3.28515625" style="46" customWidth="1"/>
    <col min="273" max="273" width="4.5703125" style="46" bestFit="1" customWidth="1"/>
    <col min="274" max="276" width="3.28515625" style="46" customWidth="1"/>
    <col min="277" max="277" width="4.5703125" style="46" bestFit="1" customWidth="1"/>
    <col min="278" max="280" width="3.28515625" style="46" customWidth="1"/>
    <col min="281" max="281" width="4.5703125" style="46" bestFit="1" customWidth="1"/>
    <col min="282" max="284" width="3.28515625" style="46" customWidth="1"/>
    <col min="285" max="285" width="4.5703125" style="46" bestFit="1" customWidth="1"/>
    <col min="286" max="288" width="3.28515625" style="46" customWidth="1"/>
    <col min="289" max="289" width="4.5703125" style="46" bestFit="1" customWidth="1"/>
    <col min="290" max="292" width="3.28515625" style="46" customWidth="1"/>
    <col min="293" max="293" width="4.5703125" style="46" bestFit="1" customWidth="1"/>
    <col min="294" max="296" width="3.28515625" style="46" customWidth="1"/>
    <col min="297" max="297" width="4.5703125" style="46" bestFit="1" customWidth="1"/>
    <col min="298" max="300" width="3.28515625" style="46" customWidth="1"/>
    <col min="301" max="301" width="4.5703125" style="46" bestFit="1" customWidth="1"/>
    <col min="302" max="304" width="3.28515625" style="46" customWidth="1"/>
    <col min="305" max="305" width="4.5703125" style="46" bestFit="1" customWidth="1"/>
    <col min="306" max="308" width="3.28515625" style="46" customWidth="1"/>
    <col min="309" max="309" width="4.5703125" style="46" bestFit="1" customWidth="1"/>
    <col min="310" max="312" width="3.28515625" style="46" customWidth="1"/>
    <col min="313" max="313" width="4.5703125" style="46" bestFit="1" customWidth="1"/>
    <col min="314" max="316" width="3.28515625" style="46" customWidth="1"/>
    <col min="317" max="317" width="4.5703125" style="46" bestFit="1" customWidth="1"/>
    <col min="318" max="320" width="3.28515625" style="46" customWidth="1"/>
    <col min="321" max="321" width="4.5703125" style="46" bestFit="1" customWidth="1"/>
    <col min="322" max="324" width="3.28515625" style="46" customWidth="1"/>
    <col min="325" max="325" width="4.5703125" style="46" bestFit="1" customWidth="1"/>
    <col min="326" max="328" width="3.28515625" style="46" customWidth="1"/>
    <col min="329" max="329" width="4.5703125" style="46" bestFit="1" customWidth="1"/>
    <col min="330" max="332" width="3.28515625" style="46" customWidth="1"/>
    <col min="333" max="333" width="4.5703125" style="46" bestFit="1" customWidth="1"/>
    <col min="334" max="336" width="3.28515625" style="46" customWidth="1"/>
    <col min="337" max="337" width="4.5703125" style="46" bestFit="1" customWidth="1"/>
    <col min="338" max="338" width="4.5703125" style="46" customWidth="1"/>
    <col min="339" max="339" width="90" style="46" customWidth="1"/>
    <col min="340" max="340" width="17" style="186" customWidth="1"/>
    <col min="341" max="341" width="16.42578125" style="186" customWidth="1"/>
    <col min="342" max="342" width="15.85546875" style="186" customWidth="1"/>
    <col min="343" max="343" width="18.7109375" style="77" customWidth="1"/>
    <col min="344" max="344" width="15.85546875" style="77" customWidth="1"/>
    <col min="345" max="345" width="18.7109375" style="77" customWidth="1"/>
    <col min="346" max="346" width="16.5703125" style="77" customWidth="1"/>
    <col min="347" max="348" width="17.140625" style="77" customWidth="1"/>
    <col min="349" max="349" width="15.5703125" style="77" customWidth="1"/>
    <col min="350" max="352" width="16.7109375" style="46" customWidth="1"/>
    <col min="353" max="353" width="18.28515625" style="46" customWidth="1"/>
    <col min="354" max="355" width="18.5703125" style="46" bestFit="1" customWidth="1"/>
    <col min="356" max="356" width="18.28515625" style="46" bestFit="1" customWidth="1"/>
    <col min="357" max="357" width="20.85546875" style="46" bestFit="1" customWidth="1"/>
    <col min="358" max="358" width="15.140625" style="46" bestFit="1" customWidth="1"/>
    <col min="359" max="360" width="15.42578125" style="46" bestFit="1" customWidth="1"/>
    <col min="361" max="361" width="16.28515625" style="46" bestFit="1" customWidth="1"/>
    <col min="362" max="362" width="17" style="46" bestFit="1" customWidth="1"/>
    <col min="363" max="363" width="16" style="46" bestFit="1" customWidth="1"/>
    <col min="364" max="364" width="18" style="46" bestFit="1" customWidth="1"/>
    <col min="365" max="545" width="10.140625" style="46"/>
    <col min="546" max="546" width="36.28515625" style="46" customWidth="1"/>
    <col min="547" max="570" width="3.28515625" style="46" customWidth="1"/>
    <col min="571" max="571" width="44.140625" style="46" customWidth="1"/>
    <col min="572" max="589" width="9.85546875" style="46" customWidth="1"/>
    <col min="590" max="801" width="10.140625" style="46"/>
    <col min="802" max="802" width="36.28515625" style="46" customWidth="1"/>
    <col min="803" max="826" width="3.28515625" style="46" customWidth="1"/>
    <col min="827" max="827" width="44.140625" style="46" customWidth="1"/>
    <col min="828" max="845" width="9.85546875" style="46" customWidth="1"/>
    <col min="846" max="1057" width="10.140625" style="46"/>
    <col min="1058" max="1058" width="36.28515625" style="46" customWidth="1"/>
    <col min="1059" max="1082" width="3.28515625" style="46" customWidth="1"/>
    <col min="1083" max="1083" width="44.140625" style="46" customWidth="1"/>
    <col min="1084" max="1101" width="9.85546875" style="46" customWidth="1"/>
    <col min="1102" max="1313" width="10.140625" style="46"/>
    <col min="1314" max="1314" width="36.28515625" style="46" customWidth="1"/>
    <col min="1315" max="1338" width="3.28515625" style="46" customWidth="1"/>
    <col min="1339" max="1339" width="44.140625" style="46" customWidth="1"/>
    <col min="1340" max="1357" width="9.85546875" style="46" customWidth="1"/>
    <col min="1358" max="1569" width="10.140625" style="46"/>
    <col min="1570" max="1570" width="36.28515625" style="46" customWidth="1"/>
    <col min="1571" max="1594" width="3.28515625" style="46" customWidth="1"/>
    <col min="1595" max="1595" width="44.140625" style="46" customWidth="1"/>
    <col min="1596" max="1613" width="9.85546875" style="46" customWidth="1"/>
    <col min="1614" max="1825" width="10.140625" style="46"/>
    <col min="1826" max="1826" width="36.28515625" style="46" customWidth="1"/>
    <col min="1827" max="1850" width="3.28515625" style="46" customWidth="1"/>
    <col min="1851" max="1851" width="44.140625" style="46" customWidth="1"/>
    <col min="1852" max="1869" width="9.85546875" style="46" customWidth="1"/>
    <col min="1870" max="2081" width="10.140625" style="46"/>
    <col min="2082" max="2082" width="36.28515625" style="46" customWidth="1"/>
    <col min="2083" max="2106" width="3.28515625" style="46" customWidth="1"/>
    <col min="2107" max="2107" width="44.140625" style="46" customWidth="1"/>
    <col min="2108" max="2125" width="9.85546875" style="46" customWidth="1"/>
    <col min="2126" max="2337" width="10.140625" style="46"/>
    <col min="2338" max="2338" width="36.28515625" style="46" customWidth="1"/>
    <col min="2339" max="2362" width="3.28515625" style="46" customWidth="1"/>
    <col min="2363" max="2363" width="44.140625" style="46" customWidth="1"/>
    <col min="2364" max="2381" width="9.85546875" style="46" customWidth="1"/>
    <col min="2382" max="2593" width="10.140625" style="46"/>
    <col min="2594" max="2594" width="36.28515625" style="46" customWidth="1"/>
    <col min="2595" max="2618" width="3.28515625" style="46" customWidth="1"/>
    <col min="2619" max="2619" width="44.140625" style="46" customWidth="1"/>
    <col min="2620" max="2637" width="9.85546875" style="46" customWidth="1"/>
    <col min="2638" max="2849" width="10.140625" style="46"/>
    <col min="2850" max="2850" width="36.28515625" style="46" customWidth="1"/>
    <col min="2851" max="2874" width="3.28515625" style="46" customWidth="1"/>
    <col min="2875" max="2875" width="44.140625" style="46" customWidth="1"/>
    <col min="2876" max="2893" width="9.85546875" style="46" customWidth="1"/>
    <col min="2894" max="3105" width="10.140625" style="46"/>
    <col min="3106" max="3106" width="36.28515625" style="46" customWidth="1"/>
    <col min="3107" max="3130" width="3.28515625" style="46" customWidth="1"/>
    <col min="3131" max="3131" width="44.140625" style="46" customWidth="1"/>
    <col min="3132" max="3149" width="9.85546875" style="46" customWidth="1"/>
    <col min="3150" max="3361" width="10.140625" style="46"/>
    <col min="3362" max="3362" width="36.28515625" style="46" customWidth="1"/>
    <col min="3363" max="3386" width="3.28515625" style="46" customWidth="1"/>
    <col min="3387" max="3387" width="44.140625" style="46" customWidth="1"/>
    <col min="3388" max="3405" width="9.85546875" style="46" customWidth="1"/>
    <col min="3406" max="3617" width="10.140625" style="46"/>
    <col min="3618" max="3618" width="36.28515625" style="46" customWidth="1"/>
    <col min="3619" max="3642" width="3.28515625" style="46" customWidth="1"/>
    <col min="3643" max="3643" width="44.140625" style="46" customWidth="1"/>
    <col min="3644" max="3661" width="9.85546875" style="46" customWidth="1"/>
    <col min="3662" max="3873" width="10.140625" style="46"/>
    <col min="3874" max="3874" width="36.28515625" style="46" customWidth="1"/>
    <col min="3875" max="3898" width="3.28515625" style="46" customWidth="1"/>
    <col min="3899" max="3899" width="44.140625" style="46" customWidth="1"/>
    <col min="3900" max="3917" width="9.85546875" style="46" customWidth="1"/>
    <col min="3918" max="4129" width="10.140625" style="46"/>
    <col min="4130" max="4130" width="36.28515625" style="46" customWidth="1"/>
    <col min="4131" max="4154" width="3.28515625" style="46" customWidth="1"/>
    <col min="4155" max="4155" width="44.140625" style="46" customWidth="1"/>
    <col min="4156" max="4173" width="9.85546875" style="46" customWidth="1"/>
    <col min="4174" max="4385" width="10.140625" style="46"/>
    <col min="4386" max="4386" width="36.28515625" style="46" customWidth="1"/>
    <col min="4387" max="4410" width="3.28515625" style="46" customWidth="1"/>
    <col min="4411" max="4411" width="44.140625" style="46" customWidth="1"/>
    <col min="4412" max="4429" width="9.85546875" style="46" customWidth="1"/>
    <col min="4430" max="4641" width="10.140625" style="46"/>
    <col min="4642" max="4642" width="36.28515625" style="46" customWidth="1"/>
    <col min="4643" max="4666" width="3.28515625" style="46" customWidth="1"/>
    <col min="4667" max="4667" width="44.140625" style="46" customWidth="1"/>
    <col min="4668" max="4685" width="9.85546875" style="46" customWidth="1"/>
    <col min="4686" max="4897" width="10.140625" style="46"/>
    <col min="4898" max="4898" width="36.28515625" style="46" customWidth="1"/>
    <col min="4899" max="4922" width="3.28515625" style="46" customWidth="1"/>
    <col min="4923" max="4923" width="44.140625" style="46" customWidth="1"/>
    <col min="4924" max="4941" width="9.85546875" style="46" customWidth="1"/>
    <col min="4942" max="5153" width="10.140625" style="46"/>
    <col min="5154" max="5154" width="36.28515625" style="46" customWidth="1"/>
    <col min="5155" max="5178" width="3.28515625" style="46" customWidth="1"/>
    <col min="5179" max="5179" width="44.140625" style="46" customWidth="1"/>
    <col min="5180" max="5197" width="9.85546875" style="46" customWidth="1"/>
    <col min="5198" max="5409" width="10.140625" style="46"/>
    <col min="5410" max="5410" width="36.28515625" style="46" customWidth="1"/>
    <col min="5411" max="5434" width="3.28515625" style="46" customWidth="1"/>
    <col min="5435" max="5435" width="44.140625" style="46" customWidth="1"/>
    <col min="5436" max="5453" width="9.85546875" style="46" customWidth="1"/>
    <col min="5454" max="5665" width="10.140625" style="46"/>
    <col min="5666" max="5666" width="36.28515625" style="46" customWidth="1"/>
    <col min="5667" max="5690" width="3.28515625" style="46" customWidth="1"/>
    <col min="5691" max="5691" width="44.140625" style="46" customWidth="1"/>
    <col min="5692" max="5709" width="9.85546875" style="46" customWidth="1"/>
    <col min="5710" max="5921" width="10.140625" style="46"/>
    <col min="5922" max="5922" width="36.28515625" style="46" customWidth="1"/>
    <col min="5923" max="5946" width="3.28515625" style="46" customWidth="1"/>
    <col min="5947" max="5947" width="44.140625" style="46" customWidth="1"/>
    <col min="5948" max="5965" width="9.85546875" style="46" customWidth="1"/>
    <col min="5966" max="6177" width="10.140625" style="46"/>
    <col min="6178" max="6178" width="36.28515625" style="46" customWidth="1"/>
    <col min="6179" max="6202" width="3.28515625" style="46" customWidth="1"/>
    <col min="6203" max="6203" width="44.140625" style="46" customWidth="1"/>
    <col min="6204" max="6221" width="9.85546875" style="46" customWidth="1"/>
    <col min="6222" max="6433" width="10.140625" style="46"/>
    <col min="6434" max="6434" width="36.28515625" style="46" customWidth="1"/>
    <col min="6435" max="6458" width="3.28515625" style="46" customWidth="1"/>
    <col min="6459" max="6459" width="44.140625" style="46" customWidth="1"/>
    <col min="6460" max="6477" width="9.85546875" style="46" customWidth="1"/>
    <col min="6478" max="6689" width="10.140625" style="46"/>
    <col min="6690" max="6690" width="36.28515625" style="46" customWidth="1"/>
    <col min="6691" max="6714" width="3.28515625" style="46" customWidth="1"/>
    <col min="6715" max="6715" width="44.140625" style="46" customWidth="1"/>
    <col min="6716" max="6733" width="9.85546875" style="46" customWidth="1"/>
    <col min="6734" max="6945" width="10.140625" style="46"/>
    <col min="6946" max="6946" width="36.28515625" style="46" customWidth="1"/>
    <col min="6947" max="6970" width="3.28515625" style="46" customWidth="1"/>
    <col min="6971" max="6971" width="44.140625" style="46" customWidth="1"/>
    <col min="6972" max="6989" width="9.85546875" style="46" customWidth="1"/>
    <col min="6990" max="7201" width="10.140625" style="46"/>
    <col min="7202" max="7202" width="36.28515625" style="46" customWidth="1"/>
    <col min="7203" max="7226" width="3.28515625" style="46" customWidth="1"/>
    <col min="7227" max="7227" width="44.140625" style="46" customWidth="1"/>
    <col min="7228" max="7245" width="9.85546875" style="46" customWidth="1"/>
    <col min="7246" max="7457" width="10.140625" style="46"/>
    <col min="7458" max="7458" width="36.28515625" style="46" customWidth="1"/>
    <col min="7459" max="7482" width="3.28515625" style="46" customWidth="1"/>
    <col min="7483" max="7483" width="44.140625" style="46" customWidth="1"/>
    <col min="7484" max="7501" width="9.85546875" style="46" customWidth="1"/>
    <col min="7502" max="7713" width="10.140625" style="46"/>
    <col min="7714" max="7714" width="36.28515625" style="46" customWidth="1"/>
    <col min="7715" max="7738" width="3.28515625" style="46" customWidth="1"/>
    <col min="7739" max="7739" width="44.140625" style="46" customWidth="1"/>
    <col min="7740" max="7757" width="9.85546875" style="46" customWidth="1"/>
    <col min="7758" max="7969" width="10.140625" style="46"/>
    <col min="7970" max="7970" width="36.28515625" style="46" customWidth="1"/>
    <col min="7971" max="7994" width="3.28515625" style="46" customWidth="1"/>
    <col min="7995" max="7995" width="44.140625" style="46" customWidth="1"/>
    <col min="7996" max="8013" width="9.85546875" style="46" customWidth="1"/>
    <col min="8014" max="8225" width="10.140625" style="46"/>
    <col min="8226" max="8226" width="36.28515625" style="46" customWidth="1"/>
    <col min="8227" max="8250" width="3.28515625" style="46" customWidth="1"/>
    <col min="8251" max="8251" width="44.140625" style="46" customWidth="1"/>
    <col min="8252" max="8269" width="9.85546875" style="46" customWidth="1"/>
    <col min="8270" max="8481" width="10.140625" style="46"/>
    <col min="8482" max="8482" width="36.28515625" style="46" customWidth="1"/>
    <col min="8483" max="8506" width="3.28515625" style="46" customWidth="1"/>
    <col min="8507" max="8507" width="44.140625" style="46" customWidth="1"/>
    <col min="8508" max="8525" width="9.85546875" style="46" customWidth="1"/>
    <col min="8526" max="8737" width="10.140625" style="46"/>
    <col min="8738" max="8738" width="36.28515625" style="46" customWidth="1"/>
    <col min="8739" max="8762" width="3.28515625" style="46" customWidth="1"/>
    <col min="8763" max="8763" width="44.140625" style="46" customWidth="1"/>
    <col min="8764" max="8781" width="9.85546875" style="46" customWidth="1"/>
    <col min="8782" max="8993" width="10.140625" style="46"/>
    <col min="8994" max="8994" width="36.28515625" style="46" customWidth="1"/>
    <col min="8995" max="9018" width="3.28515625" style="46" customWidth="1"/>
    <col min="9019" max="9019" width="44.140625" style="46" customWidth="1"/>
    <col min="9020" max="9037" width="9.85546875" style="46" customWidth="1"/>
    <col min="9038" max="9249" width="10.140625" style="46"/>
    <col min="9250" max="9250" width="36.28515625" style="46" customWidth="1"/>
    <col min="9251" max="9274" width="3.28515625" style="46" customWidth="1"/>
    <col min="9275" max="9275" width="44.140625" style="46" customWidth="1"/>
    <col min="9276" max="9293" width="9.85546875" style="46" customWidth="1"/>
    <col min="9294" max="9505" width="10.140625" style="46"/>
    <col min="9506" max="9506" width="36.28515625" style="46" customWidth="1"/>
    <col min="9507" max="9530" width="3.28515625" style="46" customWidth="1"/>
    <col min="9531" max="9531" width="44.140625" style="46" customWidth="1"/>
    <col min="9532" max="9549" width="9.85546875" style="46" customWidth="1"/>
    <col min="9550" max="9761" width="10.140625" style="46"/>
    <col min="9762" max="9762" width="36.28515625" style="46" customWidth="1"/>
    <col min="9763" max="9786" width="3.28515625" style="46" customWidth="1"/>
    <col min="9787" max="9787" width="44.140625" style="46" customWidth="1"/>
    <col min="9788" max="9805" width="9.85546875" style="46" customWidth="1"/>
    <col min="9806" max="10017" width="10.140625" style="46"/>
    <col min="10018" max="10018" width="36.28515625" style="46" customWidth="1"/>
    <col min="10019" max="10042" width="3.28515625" style="46" customWidth="1"/>
    <col min="10043" max="10043" width="44.140625" style="46" customWidth="1"/>
    <col min="10044" max="10061" width="9.85546875" style="46" customWidth="1"/>
    <col min="10062" max="10273" width="10.140625" style="46"/>
    <col min="10274" max="10274" width="36.28515625" style="46" customWidth="1"/>
    <col min="10275" max="10298" width="3.28515625" style="46" customWidth="1"/>
    <col min="10299" max="10299" width="44.140625" style="46" customWidth="1"/>
    <col min="10300" max="10317" width="9.85546875" style="46" customWidth="1"/>
    <col min="10318" max="10529" width="10.140625" style="46"/>
    <col min="10530" max="10530" width="36.28515625" style="46" customWidth="1"/>
    <col min="10531" max="10554" width="3.28515625" style="46" customWidth="1"/>
    <col min="10555" max="10555" width="44.140625" style="46" customWidth="1"/>
    <col min="10556" max="10573" width="9.85546875" style="46" customWidth="1"/>
    <col min="10574" max="10785" width="10.140625" style="46"/>
    <col min="10786" max="10786" width="36.28515625" style="46" customWidth="1"/>
    <col min="10787" max="10810" width="3.28515625" style="46" customWidth="1"/>
    <col min="10811" max="10811" width="44.140625" style="46" customWidth="1"/>
    <col min="10812" max="10829" width="9.85546875" style="46" customWidth="1"/>
    <col min="10830" max="11041" width="10.140625" style="46"/>
    <col min="11042" max="11042" width="36.28515625" style="46" customWidth="1"/>
    <col min="11043" max="11066" width="3.28515625" style="46" customWidth="1"/>
    <col min="11067" max="11067" width="44.140625" style="46" customWidth="1"/>
    <col min="11068" max="11085" width="9.85546875" style="46" customWidth="1"/>
    <col min="11086" max="11297" width="10.140625" style="46"/>
    <col min="11298" max="11298" width="36.28515625" style="46" customWidth="1"/>
    <col min="11299" max="11322" width="3.28515625" style="46" customWidth="1"/>
    <col min="11323" max="11323" width="44.140625" style="46" customWidth="1"/>
    <col min="11324" max="11341" width="9.85546875" style="46" customWidth="1"/>
    <col min="11342" max="11553" width="10.140625" style="46"/>
    <col min="11554" max="11554" width="36.28515625" style="46" customWidth="1"/>
    <col min="11555" max="11578" width="3.28515625" style="46" customWidth="1"/>
    <col min="11579" max="11579" width="44.140625" style="46" customWidth="1"/>
    <col min="11580" max="11597" width="9.85546875" style="46" customWidth="1"/>
    <col min="11598" max="11809" width="10.140625" style="46"/>
    <col min="11810" max="11810" width="36.28515625" style="46" customWidth="1"/>
    <col min="11811" max="11834" width="3.28515625" style="46" customWidth="1"/>
    <col min="11835" max="11835" width="44.140625" style="46" customWidth="1"/>
    <col min="11836" max="11853" width="9.85546875" style="46" customWidth="1"/>
    <col min="11854" max="12065" width="10.140625" style="46"/>
    <col min="12066" max="12066" width="36.28515625" style="46" customWidth="1"/>
    <col min="12067" max="12090" width="3.28515625" style="46" customWidth="1"/>
    <col min="12091" max="12091" width="44.140625" style="46" customWidth="1"/>
    <col min="12092" max="12109" width="9.85546875" style="46" customWidth="1"/>
    <col min="12110" max="12321" width="10.140625" style="46"/>
    <col min="12322" max="12322" width="36.28515625" style="46" customWidth="1"/>
    <col min="12323" max="12346" width="3.28515625" style="46" customWidth="1"/>
    <col min="12347" max="12347" width="44.140625" style="46" customWidth="1"/>
    <col min="12348" max="12365" width="9.85546875" style="46" customWidth="1"/>
    <col min="12366" max="12577" width="10.140625" style="46"/>
    <col min="12578" max="12578" width="36.28515625" style="46" customWidth="1"/>
    <col min="12579" max="12602" width="3.28515625" style="46" customWidth="1"/>
    <col min="12603" max="12603" width="44.140625" style="46" customWidth="1"/>
    <col min="12604" max="12621" width="9.85546875" style="46" customWidth="1"/>
    <col min="12622" max="12833" width="10.140625" style="46"/>
    <col min="12834" max="12834" width="36.28515625" style="46" customWidth="1"/>
    <col min="12835" max="12858" width="3.28515625" style="46" customWidth="1"/>
    <col min="12859" max="12859" width="44.140625" style="46" customWidth="1"/>
    <col min="12860" max="12877" width="9.85546875" style="46" customWidth="1"/>
    <col min="12878" max="13089" width="10.140625" style="46"/>
    <col min="13090" max="13090" width="36.28515625" style="46" customWidth="1"/>
    <col min="13091" max="13114" width="3.28515625" style="46" customWidth="1"/>
    <col min="13115" max="13115" width="44.140625" style="46" customWidth="1"/>
    <col min="13116" max="13133" width="9.85546875" style="46" customWidth="1"/>
    <col min="13134" max="13345" width="10.140625" style="46"/>
    <col min="13346" max="13346" width="36.28515625" style="46" customWidth="1"/>
    <col min="13347" max="13370" width="3.28515625" style="46" customWidth="1"/>
    <col min="13371" max="13371" width="44.140625" style="46" customWidth="1"/>
    <col min="13372" max="13389" width="9.85546875" style="46" customWidth="1"/>
    <col min="13390" max="13601" width="10.140625" style="46"/>
    <col min="13602" max="13602" width="36.28515625" style="46" customWidth="1"/>
    <col min="13603" max="13626" width="3.28515625" style="46" customWidth="1"/>
    <col min="13627" max="13627" width="44.140625" style="46" customWidth="1"/>
    <col min="13628" max="13645" width="9.85546875" style="46" customWidth="1"/>
    <col min="13646" max="13857" width="10.140625" style="46"/>
    <col min="13858" max="13858" width="36.28515625" style="46" customWidth="1"/>
    <col min="13859" max="13882" width="3.28515625" style="46" customWidth="1"/>
    <col min="13883" max="13883" width="44.140625" style="46" customWidth="1"/>
    <col min="13884" max="13901" width="9.85546875" style="46" customWidth="1"/>
    <col min="13902" max="14113" width="10.140625" style="46"/>
    <col min="14114" max="14114" width="36.28515625" style="46" customWidth="1"/>
    <col min="14115" max="14138" width="3.28515625" style="46" customWidth="1"/>
    <col min="14139" max="14139" width="44.140625" style="46" customWidth="1"/>
    <col min="14140" max="14157" width="9.85546875" style="46" customWidth="1"/>
    <col min="14158" max="14369" width="10.140625" style="46"/>
    <col min="14370" max="14370" width="36.28515625" style="46" customWidth="1"/>
    <col min="14371" max="14394" width="3.28515625" style="46" customWidth="1"/>
    <col min="14395" max="14395" width="44.140625" style="46" customWidth="1"/>
    <col min="14396" max="14413" width="9.85546875" style="46" customWidth="1"/>
    <col min="14414" max="14625" width="10.140625" style="46"/>
    <col min="14626" max="14626" width="36.28515625" style="46" customWidth="1"/>
    <col min="14627" max="14650" width="3.28515625" style="46" customWidth="1"/>
    <col min="14651" max="14651" width="44.140625" style="46" customWidth="1"/>
    <col min="14652" max="14669" width="9.85546875" style="46" customWidth="1"/>
    <col min="14670" max="14881" width="10.140625" style="46"/>
    <col min="14882" max="14882" width="36.28515625" style="46" customWidth="1"/>
    <col min="14883" max="14906" width="3.28515625" style="46" customWidth="1"/>
    <col min="14907" max="14907" width="44.140625" style="46" customWidth="1"/>
    <col min="14908" max="14925" width="9.85546875" style="46" customWidth="1"/>
    <col min="14926" max="15137" width="10.140625" style="46"/>
    <col min="15138" max="15138" width="36.28515625" style="46" customWidth="1"/>
    <col min="15139" max="15162" width="3.28515625" style="46" customWidth="1"/>
    <col min="15163" max="15163" width="44.140625" style="46" customWidth="1"/>
    <col min="15164" max="15181" width="9.85546875" style="46" customWidth="1"/>
    <col min="15182" max="15393" width="10.140625" style="46"/>
    <col min="15394" max="15394" width="36.28515625" style="46" customWidth="1"/>
    <col min="15395" max="15418" width="3.28515625" style="46" customWidth="1"/>
    <col min="15419" max="15419" width="44.140625" style="46" customWidth="1"/>
    <col min="15420" max="15437" width="9.85546875" style="46" customWidth="1"/>
    <col min="15438" max="15649" width="10.140625" style="46"/>
    <col min="15650" max="15650" width="36.28515625" style="46" customWidth="1"/>
    <col min="15651" max="15674" width="3.28515625" style="46" customWidth="1"/>
    <col min="15675" max="15675" width="44.140625" style="46" customWidth="1"/>
    <col min="15676" max="15693" width="9.85546875" style="46" customWidth="1"/>
    <col min="15694" max="15905" width="10.140625" style="46"/>
    <col min="15906" max="15906" width="36.28515625" style="46" customWidth="1"/>
    <col min="15907" max="15930" width="3.28515625" style="46" customWidth="1"/>
    <col min="15931" max="15931" width="44.140625" style="46" customWidth="1"/>
    <col min="15932" max="15949" width="9.85546875" style="46" customWidth="1"/>
    <col min="15950" max="16161" width="10.140625" style="46"/>
    <col min="16162" max="16162" width="36.28515625" style="46" customWidth="1"/>
    <col min="16163" max="16186" width="3.28515625" style="46" customWidth="1"/>
    <col min="16187" max="16187" width="44.140625" style="46" customWidth="1"/>
    <col min="16188" max="16205" width="9.85546875" style="46" customWidth="1"/>
    <col min="16206" max="16384" width="10.140625" style="46"/>
  </cols>
  <sheetData>
    <row r="1" spans="1:364" x14ac:dyDescent="0.25">
      <c r="A1" s="262" t="s">
        <v>48</v>
      </c>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c r="DQ1" s="262"/>
      <c r="DR1" s="262"/>
      <c r="DS1" s="262"/>
      <c r="DT1" s="262"/>
      <c r="DU1" s="262"/>
      <c r="DV1" s="262"/>
      <c r="DW1" s="262"/>
      <c r="DX1" s="262"/>
      <c r="DY1" s="262"/>
      <c r="DZ1" s="262"/>
      <c r="EA1" s="262"/>
      <c r="EB1" s="262"/>
      <c r="EC1" s="262"/>
      <c r="ED1" s="262"/>
      <c r="EE1" s="262"/>
      <c r="EF1" s="262"/>
      <c r="EG1" s="262"/>
      <c r="EH1" s="262"/>
      <c r="EI1" s="262"/>
      <c r="EJ1" s="262"/>
      <c r="EK1" s="262"/>
      <c r="EL1" s="262"/>
      <c r="EM1" s="262"/>
      <c r="EN1" s="262"/>
      <c r="EO1" s="262"/>
      <c r="EP1" s="262"/>
      <c r="EQ1" s="262"/>
      <c r="ER1" s="262"/>
      <c r="ES1" s="262"/>
      <c r="ET1" s="262"/>
      <c r="EU1" s="262"/>
      <c r="EV1" s="262"/>
      <c r="EW1" s="262"/>
      <c r="EX1" s="262"/>
      <c r="EY1" s="262"/>
      <c r="EZ1" s="262"/>
      <c r="FA1" s="262"/>
      <c r="FB1" s="262"/>
      <c r="FC1" s="262"/>
      <c r="FD1" s="262"/>
      <c r="FE1" s="262"/>
      <c r="FF1" s="262"/>
      <c r="FG1" s="262"/>
      <c r="FH1" s="262"/>
      <c r="FI1" s="262"/>
      <c r="FJ1" s="262"/>
      <c r="FK1" s="262"/>
      <c r="FL1" s="262"/>
      <c r="FM1" s="262"/>
      <c r="FN1" s="262"/>
      <c r="FO1" s="262"/>
      <c r="FP1" s="262"/>
      <c r="FQ1" s="262"/>
      <c r="FR1" s="262"/>
      <c r="FS1" s="262"/>
      <c r="FT1" s="262"/>
      <c r="FU1" s="262"/>
      <c r="FV1" s="262"/>
      <c r="FW1" s="262"/>
      <c r="FX1" s="262"/>
      <c r="FY1" s="262"/>
      <c r="FZ1" s="262"/>
      <c r="GA1" s="262"/>
      <c r="GB1" s="262"/>
      <c r="GC1" s="262"/>
      <c r="GD1" s="262"/>
      <c r="GE1" s="262"/>
      <c r="GF1" s="262"/>
      <c r="GG1" s="262"/>
      <c r="GH1" s="262"/>
      <c r="GI1" s="262"/>
      <c r="GJ1" s="262"/>
      <c r="GK1" s="262"/>
      <c r="GL1" s="262"/>
      <c r="GM1" s="262"/>
      <c r="GN1" s="262"/>
      <c r="GO1" s="262"/>
      <c r="GP1" s="262"/>
      <c r="GQ1" s="262"/>
      <c r="GR1" s="262"/>
      <c r="GS1" s="262"/>
      <c r="GT1" s="262"/>
      <c r="GU1" s="262"/>
      <c r="GV1" s="262"/>
      <c r="GW1" s="262"/>
      <c r="GX1" s="262"/>
      <c r="GY1" s="262"/>
      <c r="GZ1" s="262"/>
      <c r="HA1" s="262"/>
      <c r="HB1" s="262"/>
      <c r="HC1" s="262"/>
      <c r="HD1" s="262"/>
      <c r="HE1" s="262"/>
      <c r="HF1" s="262"/>
      <c r="HG1" s="262"/>
      <c r="HH1" s="262"/>
      <c r="HI1" s="262"/>
      <c r="HJ1" s="262"/>
      <c r="HK1" s="262"/>
      <c r="HL1" s="262"/>
      <c r="HM1" s="262"/>
      <c r="HN1" s="262"/>
      <c r="HO1" s="262"/>
      <c r="HP1" s="262"/>
      <c r="HQ1" s="262"/>
      <c r="HR1" s="262"/>
      <c r="HS1" s="262"/>
      <c r="HT1" s="262"/>
      <c r="HU1" s="262"/>
      <c r="HV1" s="262"/>
      <c r="HW1" s="262"/>
      <c r="HX1" s="262"/>
      <c r="HY1" s="262"/>
      <c r="HZ1" s="262"/>
      <c r="IA1" s="262"/>
      <c r="IB1" s="262"/>
      <c r="IC1" s="262"/>
      <c r="ID1" s="262"/>
      <c r="IE1" s="262"/>
      <c r="IF1" s="262"/>
      <c r="IG1" s="262"/>
      <c r="IH1" s="262"/>
      <c r="II1" s="262"/>
      <c r="IJ1" s="262"/>
      <c r="IK1" s="262"/>
      <c r="IL1" s="262"/>
      <c r="IM1" s="262"/>
      <c r="IN1" s="262"/>
      <c r="IO1" s="262"/>
      <c r="IP1" s="262"/>
      <c r="IQ1" s="262"/>
      <c r="IR1" s="262"/>
      <c r="IS1" s="262"/>
      <c r="IT1" s="262"/>
      <c r="IU1" s="262"/>
      <c r="IV1" s="262"/>
      <c r="IW1" s="262"/>
      <c r="IX1" s="262"/>
      <c r="IY1" s="262"/>
      <c r="IZ1" s="262"/>
      <c r="JA1" s="262"/>
      <c r="JB1" s="262"/>
      <c r="JC1" s="262"/>
      <c r="JD1" s="262"/>
      <c r="JE1" s="262"/>
      <c r="JF1" s="262"/>
      <c r="JG1" s="262"/>
      <c r="JH1" s="262"/>
      <c r="JI1" s="262"/>
      <c r="JJ1" s="262"/>
      <c r="JK1" s="262"/>
      <c r="JL1" s="262"/>
      <c r="JM1" s="262"/>
      <c r="JN1" s="262"/>
      <c r="JO1" s="262"/>
      <c r="JP1" s="262"/>
      <c r="JQ1" s="262"/>
      <c r="JR1" s="262"/>
      <c r="JS1" s="262"/>
      <c r="JT1" s="262"/>
      <c r="JU1" s="262"/>
      <c r="JV1" s="262"/>
      <c r="JW1" s="262"/>
      <c r="JX1" s="262"/>
      <c r="JY1" s="262"/>
      <c r="JZ1" s="262"/>
      <c r="KA1" s="262"/>
      <c r="KB1" s="262"/>
      <c r="KC1" s="262"/>
      <c r="KD1" s="262"/>
      <c r="KE1" s="262"/>
      <c r="KF1" s="262"/>
      <c r="KG1" s="262"/>
      <c r="KH1" s="262"/>
      <c r="KI1" s="262"/>
      <c r="KJ1" s="262"/>
      <c r="KK1" s="262"/>
      <c r="KL1" s="262"/>
      <c r="KM1" s="262"/>
      <c r="KN1" s="262"/>
      <c r="KO1" s="262"/>
      <c r="KP1" s="262"/>
      <c r="KQ1" s="262"/>
      <c r="KR1" s="262"/>
      <c r="KS1" s="262"/>
      <c r="KT1" s="262"/>
      <c r="KU1" s="262"/>
      <c r="KV1" s="262"/>
      <c r="KW1" s="262"/>
      <c r="KX1" s="262"/>
      <c r="KY1" s="262"/>
      <c r="KZ1" s="262"/>
      <c r="LA1" s="262"/>
      <c r="LB1" s="262"/>
      <c r="LC1" s="262"/>
      <c r="LD1" s="262"/>
      <c r="LE1" s="262"/>
      <c r="LF1" s="262"/>
      <c r="LG1" s="262"/>
      <c r="LH1" s="262"/>
      <c r="LI1" s="262"/>
      <c r="LJ1" s="262"/>
      <c r="LK1" s="262"/>
      <c r="LL1" s="262"/>
      <c r="LM1" s="262"/>
      <c r="LN1" s="262"/>
      <c r="LO1" s="262"/>
      <c r="LP1" s="262"/>
      <c r="LQ1" s="262"/>
      <c r="LR1" s="262"/>
      <c r="LS1" s="262"/>
      <c r="LT1" s="262"/>
      <c r="LU1" s="262"/>
      <c r="LV1" s="262"/>
      <c r="LW1" s="262"/>
      <c r="LX1" s="262"/>
      <c r="LY1" s="262"/>
      <c r="LZ1" s="262"/>
      <c r="MA1" s="262"/>
      <c r="MB1" s="262"/>
      <c r="MC1" s="262"/>
      <c r="MD1" s="262"/>
      <c r="ME1" s="262"/>
      <c r="MF1" s="262"/>
      <c r="MG1" s="262"/>
      <c r="MH1" s="262"/>
      <c r="MI1" s="262"/>
      <c r="MJ1" s="262"/>
      <c r="MK1" s="262"/>
      <c r="ML1" s="262"/>
      <c r="MM1" s="262"/>
      <c r="MN1" s="262"/>
      <c r="MO1" s="262"/>
      <c r="MP1" s="262"/>
      <c r="MQ1" s="262"/>
      <c r="MR1" s="262"/>
      <c r="MS1" s="262"/>
      <c r="MT1" s="262"/>
      <c r="MU1" s="262"/>
      <c r="MV1" s="262"/>
      <c r="MW1" s="262"/>
      <c r="MX1" s="262"/>
      <c r="MY1" s="262"/>
      <c r="MZ1" s="262"/>
    </row>
    <row r="2" spans="1:364" x14ac:dyDescent="0.25">
      <c r="A2" s="262" t="s">
        <v>47</v>
      </c>
      <c r="B2" s="262"/>
      <c r="C2" s="262"/>
      <c r="D2" s="262"/>
      <c r="E2" s="262"/>
      <c r="F2" s="262"/>
      <c r="G2" s="262"/>
      <c r="H2" s="262"/>
      <c r="I2" s="262"/>
      <c r="J2" s="262"/>
      <c r="K2" s="262"/>
      <c r="L2" s="262"/>
      <c r="M2" s="262"/>
      <c r="N2" s="262"/>
      <c r="O2" s="262"/>
      <c r="P2" s="262"/>
      <c r="Q2" s="262"/>
      <c r="R2" s="262"/>
      <c r="S2" s="262"/>
      <c r="T2" s="262"/>
      <c r="U2" s="262"/>
      <c r="V2" s="262"/>
      <c r="W2" s="262"/>
      <c r="X2" s="262"/>
      <c r="Y2" s="262"/>
      <c r="Z2" s="262"/>
      <c r="AA2" s="262"/>
      <c r="AB2" s="262"/>
      <c r="AC2" s="262"/>
      <c r="AD2" s="262"/>
      <c r="AE2" s="262"/>
      <c r="AF2" s="262"/>
      <c r="AG2" s="262"/>
      <c r="AH2" s="262"/>
      <c r="AI2" s="262"/>
      <c r="AJ2" s="262"/>
      <c r="AK2" s="262"/>
      <c r="AL2" s="262"/>
      <c r="AM2" s="262"/>
      <c r="AN2" s="262"/>
      <c r="AO2" s="262"/>
      <c r="AP2" s="262"/>
      <c r="AQ2" s="262"/>
      <c r="AR2" s="262"/>
      <c r="AS2" s="262"/>
      <c r="AT2" s="262"/>
      <c r="AU2" s="262"/>
      <c r="AV2" s="262"/>
      <c r="AW2" s="262"/>
      <c r="AX2" s="262"/>
      <c r="AY2" s="262"/>
      <c r="AZ2" s="262"/>
      <c r="BA2" s="262"/>
      <c r="BB2" s="262"/>
      <c r="BC2" s="262"/>
      <c r="BD2" s="262"/>
      <c r="BE2" s="262"/>
      <c r="BF2" s="262"/>
      <c r="BG2" s="262"/>
      <c r="BH2" s="262"/>
      <c r="BI2" s="262"/>
      <c r="BJ2" s="262"/>
      <c r="BK2" s="262"/>
      <c r="BL2" s="262"/>
      <c r="BM2" s="262"/>
      <c r="BN2" s="262"/>
      <c r="BO2" s="262"/>
      <c r="BP2" s="262"/>
      <c r="BQ2" s="262"/>
      <c r="BR2" s="262"/>
      <c r="BS2" s="262"/>
      <c r="BT2" s="262"/>
      <c r="BU2" s="262"/>
      <c r="BV2" s="262"/>
      <c r="BW2" s="262"/>
      <c r="BX2" s="262"/>
      <c r="BY2" s="262"/>
      <c r="BZ2" s="262"/>
      <c r="CA2" s="262"/>
      <c r="CB2" s="262"/>
      <c r="CC2" s="262"/>
      <c r="CD2" s="262"/>
      <c r="CE2" s="262"/>
      <c r="CF2" s="262"/>
      <c r="CG2" s="262"/>
      <c r="CH2" s="262"/>
      <c r="CI2" s="262"/>
      <c r="CJ2" s="262"/>
      <c r="CK2" s="262"/>
      <c r="CL2" s="262"/>
      <c r="CM2" s="262"/>
      <c r="CN2" s="262"/>
      <c r="CO2" s="262"/>
      <c r="CP2" s="262"/>
      <c r="CQ2" s="262"/>
      <c r="CR2" s="262"/>
      <c r="CS2" s="262"/>
      <c r="CT2" s="262"/>
      <c r="CU2" s="262"/>
      <c r="CV2" s="262"/>
      <c r="CW2" s="262"/>
      <c r="CX2" s="262"/>
      <c r="CY2" s="262"/>
      <c r="CZ2" s="262"/>
      <c r="DA2" s="262"/>
      <c r="DB2" s="262"/>
      <c r="DC2" s="262"/>
      <c r="DD2" s="262"/>
      <c r="DE2" s="262"/>
      <c r="DF2" s="262"/>
      <c r="DG2" s="262"/>
      <c r="DH2" s="262"/>
      <c r="DI2" s="262"/>
      <c r="DJ2" s="262"/>
      <c r="DK2" s="262"/>
      <c r="DL2" s="262"/>
      <c r="DM2" s="262"/>
      <c r="DN2" s="262"/>
      <c r="DO2" s="262"/>
      <c r="DP2" s="262"/>
      <c r="DQ2" s="262"/>
      <c r="DR2" s="262"/>
      <c r="DS2" s="262"/>
      <c r="DT2" s="262"/>
      <c r="DU2" s="262"/>
      <c r="DV2" s="262"/>
      <c r="DW2" s="262"/>
      <c r="DX2" s="262"/>
      <c r="DY2" s="262"/>
      <c r="DZ2" s="262"/>
      <c r="EA2" s="262"/>
      <c r="EB2" s="262"/>
      <c r="EC2" s="262"/>
      <c r="ED2" s="262"/>
      <c r="EE2" s="262"/>
      <c r="EF2" s="262"/>
      <c r="EG2" s="262"/>
      <c r="EH2" s="262"/>
      <c r="EI2" s="262"/>
      <c r="EJ2" s="262"/>
      <c r="EK2" s="262"/>
      <c r="EL2" s="262"/>
      <c r="EM2" s="262"/>
      <c r="EN2" s="262"/>
      <c r="EO2" s="262"/>
      <c r="EP2" s="262"/>
      <c r="EQ2" s="262"/>
      <c r="ER2" s="262"/>
      <c r="ES2" s="262"/>
      <c r="ET2" s="262"/>
      <c r="EU2" s="262"/>
      <c r="EV2" s="262"/>
      <c r="EW2" s="262"/>
      <c r="EX2" s="262"/>
      <c r="EY2" s="262"/>
      <c r="EZ2" s="262"/>
      <c r="FA2" s="262"/>
      <c r="FB2" s="262"/>
      <c r="FC2" s="262"/>
      <c r="FD2" s="262"/>
      <c r="FE2" s="262"/>
      <c r="FF2" s="262"/>
      <c r="FG2" s="262"/>
      <c r="FH2" s="262"/>
      <c r="FI2" s="262"/>
      <c r="FJ2" s="262"/>
      <c r="FK2" s="262"/>
      <c r="FL2" s="262"/>
      <c r="FM2" s="262"/>
      <c r="FN2" s="262"/>
      <c r="FO2" s="262"/>
      <c r="FP2" s="262"/>
      <c r="FQ2" s="262"/>
      <c r="FR2" s="262"/>
      <c r="FS2" s="262"/>
      <c r="FT2" s="262"/>
      <c r="FU2" s="262"/>
      <c r="FV2" s="262"/>
      <c r="FW2" s="262"/>
      <c r="FX2" s="262"/>
      <c r="FY2" s="262"/>
      <c r="FZ2" s="262"/>
      <c r="GA2" s="262"/>
      <c r="GB2" s="262"/>
      <c r="GC2" s="262"/>
      <c r="GD2" s="262"/>
      <c r="GE2" s="262"/>
      <c r="GF2" s="262"/>
      <c r="GG2" s="262"/>
      <c r="GH2" s="262"/>
      <c r="GI2" s="262"/>
      <c r="GJ2" s="262"/>
      <c r="GK2" s="262"/>
      <c r="GL2" s="262"/>
      <c r="GM2" s="262"/>
      <c r="GN2" s="262"/>
      <c r="GO2" s="262"/>
      <c r="GP2" s="262"/>
      <c r="GQ2" s="262"/>
      <c r="GR2" s="262"/>
      <c r="GS2" s="262"/>
      <c r="GT2" s="262"/>
      <c r="GU2" s="262"/>
      <c r="GV2" s="262"/>
      <c r="GW2" s="262"/>
      <c r="GX2" s="262"/>
      <c r="GY2" s="262"/>
      <c r="GZ2" s="262"/>
      <c r="HA2" s="262"/>
      <c r="HB2" s="262"/>
      <c r="HC2" s="262"/>
      <c r="HD2" s="262"/>
      <c r="HE2" s="262"/>
      <c r="HF2" s="262"/>
      <c r="HG2" s="262"/>
      <c r="HH2" s="262"/>
      <c r="HI2" s="262"/>
      <c r="HJ2" s="262"/>
      <c r="HK2" s="262"/>
      <c r="HL2" s="262"/>
      <c r="HM2" s="262"/>
      <c r="HN2" s="262"/>
      <c r="HO2" s="262"/>
      <c r="HP2" s="262"/>
      <c r="HQ2" s="262"/>
      <c r="HR2" s="262"/>
      <c r="HS2" s="262"/>
      <c r="HT2" s="262"/>
      <c r="HU2" s="262"/>
      <c r="HV2" s="262"/>
      <c r="HW2" s="262"/>
      <c r="HX2" s="262"/>
      <c r="HY2" s="262"/>
      <c r="HZ2" s="262"/>
      <c r="IA2" s="262"/>
      <c r="IB2" s="262"/>
      <c r="IC2" s="262"/>
      <c r="ID2" s="262"/>
      <c r="IE2" s="262"/>
      <c r="IF2" s="262"/>
      <c r="IG2" s="262"/>
      <c r="IH2" s="262"/>
      <c r="II2" s="262"/>
      <c r="IJ2" s="262"/>
      <c r="IK2" s="262"/>
      <c r="IL2" s="262"/>
      <c r="IM2" s="262"/>
      <c r="IN2" s="262"/>
      <c r="IO2" s="262"/>
      <c r="IP2" s="262"/>
      <c r="IQ2" s="262"/>
      <c r="IR2" s="262"/>
      <c r="IS2" s="262"/>
      <c r="IT2" s="262"/>
      <c r="IU2" s="262"/>
      <c r="IV2" s="262"/>
      <c r="IW2" s="262"/>
      <c r="IX2" s="262"/>
      <c r="IY2" s="262"/>
      <c r="IZ2" s="262"/>
      <c r="JA2" s="262"/>
      <c r="JB2" s="262"/>
      <c r="JC2" s="262"/>
      <c r="JD2" s="262"/>
      <c r="JE2" s="262"/>
      <c r="JF2" s="262"/>
      <c r="JG2" s="262"/>
      <c r="JH2" s="262"/>
      <c r="JI2" s="262"/>
      <c r="JJ2" s="262"/>
      <c r="JK2" s="262"/>
      <c r="JL2" s="262"/>
      <c r="JM2" s="262"/>
      <c r="JN2" s="262"/>
      <c r="JO2" s="262"/>
      <c r="JP2" s="262"/>
      <c r="JQ2" s="262"/>
      <c r="JR2" s="262"/>
      <c r="JS2" s="262"/>
      <c r="JT2" s="262"/>
      <c r="JU2" s="262"/>
      <c r="JV2" s="262"/>
      <c r="JW2" s="262"/>
      <c r="JX2" s="262"/>
      <c r="JY2" s="262"/>
      <c r="JZ2" s="262"/>
      <c r="KA2" s="262"/>
      <c r="KB2" s="262"/>
      <c r="KC2" s="262"/>
      <c r="KD2" s="262"/>
      <c r="KE2" s="262"/>
      <c r="KF2" s="262"/>
      <c r="KG2" s="262"/>
      <c r="KH2" s="262"/>
      <c r="KI2" s="262"/>
      <c r="KJ2" s="262"/>
      <c r="KK2" s="262"/>
      <c r="KL2" s="262"/>
      <c r="KM2" s="262"/>
      <c r="KN2" s="262"/>
      <c r="KO2" s="262"/>
      <c r="KP2" s="262"/>
      <c r="KQ2" s="262"/>
      <c r="KR2" s="262"/>
      <c r="KS2" s="262"/>
      <c r="KT2" s="262"/>
      <c r="KU2" s="262"/>
      <c r="KV2" s="262"/>
      <c r="KW2" s="262"/>
      <c r="KX2" s="262"/>
      <c r="KY2" s="262"/>
      <c r="KZ2" s="262"/>
      <c r="LA2" s="262"/>
      <c r="LB2" s="262"/>
      <c r="LC2" s="262"/>
      <c r="LD2" s="262"/>
      <c r="LE2" s="262"/>
      <c r="LF2" s="262"/>
      <c r="LG2" s="262"/>
      <c r="LH2" s="262"/>
      <c r="LI2" s="262"/>
      <c r="LJ2" s="262"/>
      <c r="LK2" s="262"/>
      <c r="LL2" s="262"/>
      <c r="LM2" s="262"/>
      <c r="LN2" s="262"/>
      <c r="LO2" s="262"/>
      <c r="LP2" s="262"/>
      <c r="LQ2" s="262"/>
      <c r="LR2" s="262"/>
      <c r="LS2" s="262"/>
      <c r="LT2" s="262"/>
      <c r="LU2" s="262"/>
      <c r="LV2" s="262"/>
      <c r="LW2" s="262"/>
      <c r="LX2" s="262"/>
      <c r="LY2" s="262"/>
      <c r="LZ2" s="262"/>
      <c r="MA2" s="262"/>
      <c r="MB2" s="262"/>
      <c r="MC2" s="262"/>
      <c r="MD2" s="262"/>
      <c r="ME2" s="262"/>
      <c r="MF2" s="262"/>
      <c r="MG2" s="262"/>
      <c r="MH2" s="262"/>
      <c r="MI2" s="262"/>
      <c r="MJ2" s="262"/>
      <c r="MK2" s="262"/>
      <c r="ML2" s="262"/>
      <c r="MM2" s="262"/>
      <c r="MN2" s="262"/>
      <c r="MO2" s="262"/>
      <c r="MP2" s="262"/>
      <c r="MQ2" s="262"/>
      <c r="MR2" s="262"/>
      <c r="MS2" s="262"/>
      <c r="MT2" s="262"/>
      <c r="MU2" s="262"/>
      <c r="MV2" s="262"/>
      <c r="MW2" s="262"/>
      <c r="MX2" s="262"/>
      <c r="MY2" s="262"/>
      <c r="MZ2" s="262"/>
    </row>
    <row r="3" spans="1:364" ht="23.25" customHeight="1" x14ac:dyDescent="0.25">
      <c r="A3" s="262" t="s">
        <v>82</v>
      </c>
      <c r="B3" s="262"/>
      <c r="C3" s="262"/>
      <c r="D3" s="262"/>
      <c r="E3" s="262"/>
      <c r="F3" s="262"/>
      <c r="G3" s="262"/>
      <c r="H3" s="262"/>
      <c r="I3" s="262"/>
      <c r="J3" s="262"/>
      <c r="K3" s="262"/>
      <c r="L3" s="262"/>
      <c r="M3" s="262"/>
      <c r="N3" s="262"/>
      <c r="O3" s="262"/>
      <c r="P3" s="262"/>
      <c r="Q3" s="262"/>
      <c r="R3" s="262"/>
      <c r="S3" s="262"/>
      <c r="T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c r="CB3" s="262"/>
      <c r="CC3" s="262"/>
      <c r="CD3" s="262"/>
      <c r="CE3" s="262"/>
      <c r="CF3" s="262"/>
      <c r="CG3" s="262"/>
      <c r="CH3" s="262"/>
      <c r="CI3" s="262"/>
      <c r="CJ3" s="262"/>
      <c r="CK3" s="262"/>
      <c r="CL3" s="262"/>
      <c r="CM3" s="262"/>
      <c r="CN3" s="262"/>
      <c r="CO3" s="262"/>
      <c r="CP3" s="262"/>
      <c r="CQ3" s="262"/>
      <c r="CR3" s="262"/>
      <c r="CS3" s="262"/>
      <c r="CT3" s="262"/>
      <c r="CU3" s="262"/>
      <c r="CV3" s="262"/>
      <c r="CW3" s="262"/>
      <c r="CX3" s="262"/>
      <c r="CY3" s="262"/>
      <c r="CZ3" s="262"/>
      <c r="DA3" s="262"/>
      <c r="DB3" s="262"/>
      <c r="DC3" s="262"/>
      <c r="DD3" s="262"/>
      <c r="DE3" s="262"/>
      <c r="DF3" s="262"/>
      <c r="DG3" s="262"/>
      <c r="DH3" s="262"/>
      <c r="DI3" s="262"/>
      <c r="DJ3" s="262"/>
      <c r="DK3" s="262"/>
      <c r="DL3" s="262"/>
      <c r="DM3" s="262"/>
      <c r="DN3" s="262"/>
      <c r="DO3" s="262"/>
      <c r="DP3" s="262"/>
      <c r="DQ3" s="262"/>
      <c r="DR3" s="262"/>
      <c r="DS3" s="262"/>
      <c r="DT3" s="262"/>
      <c r="DU3" s="262"/>
      <c r="DV3" s="262"/>
      <c r="DW3" s="262"/>
      <c r="DX3" s="262"/>
      <c r="DY3" s="262"/>
      <c r="DZ3" s="262"/>
      <c r="EA3" s="262"/>
      <c r="EB3" s="262"/>
      <c r="EC3" s="262"/>
      <c r="ED3" s="262"/>
      <c r="EE3" s="262"/>
      <c r="EF3" s="262"/>
      <c r="EG3" s="262"/>
      <c r="EH3" s="262"/>
      <c r="EI3" s="262"/>
      <c r="EJ3" s="262"/>
      <c r="EK3" s="262"/>
      <c r="EL3" s="262"/>
      <c r="EM3" s="262"/>
      <c r="EN3" s="262"/>
      <c r="EO3" s="262"/>
      <c r="EP3" s="262"/>
      <c r="EQ3" s="262"/>
      <c r="ER3" s="262"/>
      <c r="ES3" s="262"/>
      <c r="ET3" s="262"/>
      <c r="EU3" s="262"/>
      <c r="EV3" s="262"/>
      <c r="EW3" s="262"/>
      <c r="EX3" s="262"/>
      <c r="EY3" s="262"/>
      <c r="EZ3" s="262"/>
      <c r="FA3" s="262"/>
      <c r="FB3" s="262"/>
      <c r="FC3" s="262"/>
      <c r="FD3" s="262"/>
      <c r="FE3" s="262"/>
      <c r="FF3" s="262"/>
      <c r="FG3" s="262"/>
      <c r="FH3" s="262"/>
      <c r="FI3" s="262"/>
      <c r="FJ3" s="262"/>
      <c r="FK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c r="IW3" s="262"/>
      <c r="IX3" s="262"/>
      <c r="IY3" s="262"/>
      <c r="IZ3" s="262"/>
      <c r="JA3" s="262"/>
      <c r="JB3" s="262"/>
      <c r="JC3" s="262"/>
      <c r="JD3" s="262"/>
      <c r="JE3" s="262"/>
      <c r="JF3" s="262"/>
      <c r="JG3" s="262"/>
      <c r="JH3" s="262"/>
      <c r="JI3" s="262"/>
      <c r="JJ3" s="262"/>
      <c r="JK3" s="262"/>
      <c r="JL3" s="262"/>
      <c r="JM3" s="262"/>
      <c r="JN3" s="262"/>
      <c r="JO3" s="262"/>
      <c r="JP3" s="262"/>
      <c r="JQ3" s="262"/>
      <c r="JR3" s="262"/>
      <c r="JS3" s="262"/>
      <c r="JT3" s="262"/>
      <c r="JU3" s="262"/>
      <c r="JV3" s="262"/>
      <c r="JW3" s="262"/>
      <c r="JX3" s="262"/>
      <c r="JY3" s="262"/>
      <c r="JZ3" s="262"/>
      <c r="KA3" s="262"/>
      <c r="KB3" s="262"/>
      <c r="KC3" s="262"/>
      <c r="KD3" s="262"/>
      <c r="KE3" s="262"/>
      <c r="KF3" s="262"/>
      <c r="KG3" s="262"/>
      <c r="KH3" s="262"/>
      <c r="KI3" s="262"/>
      <c r="KJ3" s="262"/>
      <c r="KK3" s="262"/>
      <c r="KL3" s="262"/>
      <c r="KM3" s="262"/>
      <c r="KN3" s="262"/>
      <c r="KO3" s="262"/>
      <c r="KP3" s="262"/>
      <c r="KQ3" s="262"/>
      <c r="KR3" s="262"/>
      <c r="KS3" s="262"/>
      <c r="KT3" s="262"/>
      <c r="KU3" s="262"/>
      <c r="KV3" s="262"/>
      <c r="KW3" s="262"/>
      <c r="KX3" s="262"/>
      <c r="KY3" s="262"/>
      <c r="KZ3" s="262"/>
      <c r="LA3" s="262"/>
      <c r="LB3" s="262"/>
      <c r="LC3" s="262"/>
      <c r="LD3" s="262"/>
      <c r="LE3" s="262"/>
      <c r="LF3" s="262"/>
      <c r="LG3" s="262"/>
      <c r="LH3" s="262"/>
      <c r="LI3" s="262"/>
      <c r="LJ3" s="262"/>
      <c r="LK3" s="262"/>
      <c r="LL3" s="262"/>
      <c r="LM3" s="262"/>
      <c r="LN3" s="262"/>
      <c r="LO3" s="262"/>
      <c r="LP3" s="262"/>
      <c r="LQ3" s="262"/>
      <c r="LR3" s="262"/>
      <c r="LS3" s="262"/>
      <c r="LT3" s="262"/>
      <c r="LU3" s="262"/>
      <c r="LV3" s="262"/>
      <c r="LW3" s="262"/>
      <c r="LX3" s="262"/>
      <c r="LY3" s="262"/>
      <c r="LZ3" s="262"/>
      <c r="MA3" s="262"/>
      <c r="MB3" s="262"/>
      <c r="MC3" s="262"/>
      <c r="MD3" s="262"/>
      <c r="ME3" s="262"/>
      <c r="MF3" s="262"/>
      <c r="MG3" s="262"/>
      <c r="MH3" s="262"/>
      <c r="MI3" s="262"/>
      <c r="MJ3" s="262"/>
      <c r="MK3" s="262"/>
      <c r="ML3" s="262"/>
      <c r="MM3" s="262"/>
      <c r="MN3" s="262"/>
      <c r="MO3" s="262"/>
      <c r="MP3" s="262"/>
      <c r="MQ3" s="262"/>
      <c r="MR3" s="262"/>
      <c r="MS3" s="262"/>
      <c r="MT3" s="262"/>
      <c r="MU3" s="262"/>
      <c r="MV3" s="262"/>
      <c r="MW3" s="262"/>
      <c r="MX3" s="262"/>
      <c r="MY3" s="262"/>
      <c r="MZ3" s="262"/>
    </row>
    <row r="4" spans="1:364" ht="10.5" customHeight="1" x14ac:dyDescent="0.25">
      <c r="A4" s="262"/>
      <c r="B4" s="262"/>
      <c r="C4" s="262"/>
      <c r="D4" s="262"/>
      <c r="E4" s="262"/>
      <c r="F4" s="262"/>
      <c r="G4" s="262"/>
      <c r="H4" s="262"/>
      <c r="I4" s="262"/>
      <c r="J4" s="262"/>
      <c r="K4" s="262"/>
      <c r="L4" s="262"/>
      <c r="M4" s="262"/>
      <c r="N4" s="262"/>
      <c r="O4" s="262"/>
      <c r="P4" s="262"/>
      <c r="Q4" s="262"/>
      <c r="R4" s="262"/>
      <c r="S4" s="262"/>
      <c r="T4" s="262"/>
      <c r="U4" s="262"/>
      <c r="V4" s="262"/>
      <c r="W4" s="262"/>
      <c r="X4" s="262"/>
      <c r="Y4" s="262"/>
      <c r="Z4" s="262"/>
      <c r="AA4" s="262"/>
      <c r="AB4" s="262"/>
      <c r="AC4" s="262"/>
      <c r="AD4" s="262"/>
      <c r="AE4" s="262"/>
      <c r="AF4" s="262"/>
      <c r="AG4" s="262"/>
      <c r="AH4" s="262"/>
      <c r="AI4" s="262"/>
      <c r="AJ4" s="262"/>
      <c r="AK4" s="262"/>
      <c r="AL4" s="262"/>
      <c r="AM4" s="262"/>
      <c r="AN4" s="262"/>
      <c r="AO4" s="262"/>
      <c r="AP4" s="262"/>
      <c r="AQ4" s="262"/>
      <c r="AR4" s="262"/>
      <c r="AS4" s="262"/>
      <c r="AT4" s="262"/>
      <c r="AU4" s="262"/>
      <c r="AV4" s="262"/>
      <c r="AW4" s="262"/>
      <c r="AX4" s="262"/>
      <c r="AY4" s="262"/>
      <c r="AZ4" s="262"/>
      <c r="BA4" s="262"/>
      <c r="BB4" s="262"/>
      <c r="BC4" s="262"/>
      <c r="BD4" s="262"/>
      <c r="BE4" s="262"/>
      <c r="BF4" s="262"/>
      <c r="BG4" s="262"/>
      <c r="BH4" s="262"/>
      <c r="BI4" s="262"/>
      <c r="BJ4" s="262"/>
      <c r="BK4" s="262"/>
      <c r="BL4" s="262"/>
      <c r="BM4" s="262"/>
      <c r="BN4" s="262"/>
      <c r="BO4" s="262"/>
      <c r="BP4" s="262"/>
      <c r="BQ4" s="262"/>
      <c r="BR4" s="262"/>
      <c r="BS4" s="262"/>
      <c r="BT4" s="262"/>
      <c r="BU4" s="262"/>
      <c r="BV4" s="262"/>
      <c r="BW4" s="262"/>
      <c r="BX4" s="262"/>
      <c r="BY4" s="262"/>
      <c r="BZ4" s="262"/>
      <c r="CA4" s="262"/>
      <c r="CB4" s="262"/>
      <c r="CC4" s="262"/>
      <c r="CD4" s="262"/>
      <c r="CE4" s="262"/>
      <c r="CF4" s="262"/>
      <c r="CG4" s="262"/>
      <c r="CH4" s="262"/>
      <c r="CI4" s="262"/>
      <c r="CJ4" s="262"/>
      <c r="CK4" s="262"/>
      <c r="CL4" s="262"/>
      <c r="CM4" s="262"/>
      <c r="CN4" s="262"/>
      <c r="CO4" s="262"/>
      <c r="CP4" s="262"/>
      <c r="CQ4" s="262"/>
      <c r="CR4" s="262"/>
      <c r="CS4" s="262"/>
      <c r="CT4" s="262"/>
      <c r="CU4" s="262"/>
      <c r="CV4" s="262"/>
      <c r="CW4" s="262"/>
      <c r="CX4" s="262"/>
      <c r="CY4" s="262"/>
      <c r="CZ4" s="262"/>
      <c r="DA4" s="262"/>
      <c r="DB4" s="262"/>
      <c r="DC4" s="262"/>
      <c r="DD4" s="262"/>
      <c r="DE4" s="262"/>
      <c r="DF4" s="262"/>
      <c r="DG4" s="262"/>
      <c r="DH4" s="262"/>
      <c r="DI4" s="262"/>
      <c r="DJ4" s="262"/>
      <c r="DK4" s="262"/>
      <c r="DL4" s="262"/>
      <c r="DM4" s="262"/>
      <c r="DN4" s="262"/>
      <c r="DO4" s="262"/>
      <c r="DP4" s="262"/>
      <c r="DQ4" s="262"/>
      <c r="DR4" s="262"/>
      <c r="DS4" s="262"/>
      <c r="DT4" s="262"/>
      <c r="DU4" s="262"/>
      <c r="DV4" s="262"/>
      <c r="DW4" s="262"/>
      <c r="DX4" s="262"/>
      <c r="DY4" s="262"/>
      <c r="DZ4" s="262"/>
      <c r="EA4" s="262"/>
      <c r="EB4" s="262"/>
      <c r="EC4" s="262"/>
      <c r="ED4" s="262"/>
      <c r="EE4" s="262"/>
      <c r="EF4" s="262"/>
      <c r="EG4" s="262"/>
      <c r="EH4" s="262"/>
      <c r="EI4" s="262"/>
      <c r="EJ4" s="262"/>
      <c r="EK4" s="262"/>
      <c r="EL4" s="262"/>
      <c r="EM4" s="262"/>
      <c r="EN4" s="262"/>
      <c r="EO4" s="262"/>
      <c r="EP4" s="262"/>
      <c r="EQ4" s="262"/>
      <c r="ER4" s="262"/>
      <c r="ES4" s="262"/>
      <c r="ET4" s="262"/>
      <c r="EU4" s="262"/>
      <c r="EV4" s="262"/>
      <c r="EW4" s="262"/>
      <c r="EX4" s="262"/>
      <c r="EY4" s="262"/>
      <c r="EZ4" s="262"/>
      <c r="FA4" s="262"/>
      <c r="FB4" s="262"/>
      <c r="FC4" s="262"/>
      <c r="FD4" s="262"/>
      <c r="FE4" s="262"/>
      <c r="FF4" s="262"/>
      <c r="FG4" s="262"/>
      <c r="FH4" s="262"/>
      <c r="FI4" s="262"/>
      <c r="FJ4" s="262"/>
      <c r="FK4" s="262"/>
      <c r="FL4" s="262"/>
      <c r="FM4" s="262"/>
      <c r="FN4" s="262"/>
      <c r="FO4" s="262"/>
      <c r="FP4" s="262"/>
      <c r="FQ4" s="262"/>
      <c r="FR4" s="262"/>
      <c r="FS4" s="262"/>
      <c r="FT4" s="262"/>
      <c r="FU4" s="262"/>
      <c r="FV4" s="262"/>
      <c r="FW4" s="262"/>
      <c r="FX4" s="262"/>
      <c r="FY4" s="262"/>
      <c r="FZ4" s="262"/>
      <c r="GA4" s="262"/>
      <c r="GB4" s="262"/>
      <c r="GC4" s="262"/>
      <c r="GD4" s="262"/>
      <c r="GE4" s="262"/>
      <c r="GF4" s="262"/>
      <c r="GG4" s="262"/>
      <c r="GH4" s="262"/>
      <c r="GI4" s="262"/>
      <c r="GJ4" s="262"/>
      <c r="GK4" s="262"/>
      <c r="GL4" s="262"/>
      <c r="GM4" s="262"/>
      <c r="GN4" s="262"/>
      <c r="GO4" s="262"/>
      <c r="GP4" s="262"/>
      <c r="GQ4" s="262"/>
      <c r="GR4" s="262"/>
      <c r="GS4" s="262"/>
      <c r="GT4" s="262"/>
      <c r="GU4" s="262"/>
      <c r="GV4" s="262"/>
      <c r="GW4" s="262"/>
      <c r="GX4" s="262"/>
      <c r="GY4" s="262"/>
      <c r="GZ4" s="262"/>
      <c r="HA4" s="262"/>
      <c r="HB4" s="262"/>
      <c r="HC4" s="262"/>
      <c r="HD4" s="262"/>
      <c r="HE4" s="262"/>
      <c r="HF4" s="262"/>
      <c r="HG4" s="262"/>
      <c r="HH4" s="262"/>
      <c r="HI4" s="262"/>
      <c r="HJ4" s="262"/>
      <c r="HK4" s="262"/>
      <c r="HL4" s="262"/>
      <c r="HM4" s="262"/>
      <c r="HN4" s="262"/>
      <c r="HO4" s="262"/>
      <c r="HP4" s="262"/>
      <c r="HQ4" s="262"/>
      <c r="HR4" s="262"/>
      <c r="HS4" s="262"/>
      <c r="HT4" s="262"/>
      <c r="HU4" s="262"/>
      <c r="HV4" s="262"/>
      <c r="HW4" s="262"/>
      <c r="HX4" s="262"/>
      <c r="HY4" s="262"/>
      <c r="HZ4" s="262"/>
      <c r="IA4" s="262"/>
      <c r="IB4" s="262"/>
      <c r="IC4" s="262"/>
      <c r="ID4" s="262"/>
      <c r="IE4" s="262"/>
      <c r="IF4" s="262"/>
      <c r="IG4" s="262"/>
      <c r="IH4" s="262"/>
      <c r="II4" s="262"/>
      <c r="IJ4" s="262"/>
      <c r="IK4" s="262"/>
      <c r="IL4" s="262"/>
      <c r="IM4" s="262"/>
      <c r="IN4" s="262"/>
      <c r="IO4" s="262"/>
      <c r="IP4" s="262"/>
      <c r="IQ4" s="262"/>
      <c r="IR4" s="262"/>
      <c r="IS4" s="262"/>
      <c r="IT4" s="262"/>
      <c r="IU4" s="262"/>
      <c r="IV4" s="262"/>
      <c r="IW4" s="262"/>
      <c r="IX4" s="262"/>
      <c r="IY4" s="262"/>
      <c r="IZ4" s="262"/>
      <c r="JA4" s="262"/>
      <c r="JB4" s="262"/>
      <c r="JC4" s="262"/>
      <c r="JD4" s="262"/>
      <c r="JE4" s="262"/>
      <c r="JF4" s="262"/>
      <c r="JG4" s="262"/>
      <c r="JH4" s="262"/>
      <c r="JI4" s="262"/>
      <c r="JJ4" s="262"/>
      <c r="JK4" s="262"/>
      <c r="JL4" s="262"/>
      <c r="JM4" s="262"/>
      <c r="JN4" s="262"/>
      <c r="JO4" s="262"/>
      <c r="JP4" s="262"/>
      <c r="JQ4" s="262"/>
      <c r="JR4" s="262"/>
      <c r="JS4" s="262"/>
      <c r="JT4" s="262"/>
      <c r="JU4" s="262"/>
      <c r="JV4" s="262"/>
      <c r="JW4" s="262"/>
      <c r="JX4" s="262"/>
      <c r="JY4" s="262"/>
      <c r="JZ4" s="262"/>
      <c r="KA4" s="262"/>
      <c r="KB4" s="262"/>
      <c r="KC4" s="262"/>
      <c r="KD4" s="262"/>
      <c r="KE4" s="262"/>
      <c r="KF4" s="262"/>
      <c r="KG4" s="262"/>
      <c r="KH4" s="262"/>
      <c r="KI4" s="262"/>
      <c r="KJ4" s="262"/>
      <c r="KK4" s="262"/>
      <c r="KL4" s="262"/>
      <c r="KM4" s="262"/>
      <c r="KN4" s="262"/>
      <c r="KO4" s="262"/>
      <c r="KP4" s="262"/>
      <c r="KQ4" s="262"/>
      <c r="KR4" s="262"/>
      <c r="KS4" s="262"/>
      <c r="KT4" s="262"/>
      <c r="KU4" s="262"/>
      <c r="KV4" s="262"/>
      <c r="KW4" s="262"/>
      <c r="KX4" s="262"/>
      <c r="KY4" s="262"/>
      <c r="KZ4" s="262"/>
      <c r="LA4" s="262"/>
      <c r="LB4" s="262"/>
      <c r="LC4" s="262"/>
      <c r="LD4" s="262"/>
      <c r="LE4" s="262"/>
      <c r="LF4" s="262"/>
      <c r="LG4" s="262"/>
      <c r="LH4" s="262"/>
      <c r="LI4" s="262"/>
      <c r="LJ4" s="262"/>
      <c r="LK4" s="262"/>
      <c r="LL4" s="262"/>
      <c r="LM4" s="262"/>
      <c r="LN4" s="262"/>
      <c r="LO4" s="262"/>
      <c r="LP4" s="262"/>
      <c r="LQ4" s="262"/>
      <c r="LR4" s="262"/>
      <c r="LS4" s="262"/>
      <c r="LT4" s="262"/>
      <c r="LU4" s="262"/>
      <c r="LV4" s="262"/>
      <c r="LW4" s="262"/>
      <c r="LX4" s="262"/>
      <c r="LY4" s="262"/>
      <c r="LZ4" s="262"/>
      <c r="MA4" s="262"/>
      <c r="MB4" s="270"/>
      <c r="MC4" s="270"/>
      <c r="MD4" s="270"/>
      <c r="ME4" s="158"/>
      <c r="MF4" s="140"/>
      <c r="MG4" s="140"/>
      <c r="MH4" s="131"/>
      <c r="MI4" s="131"/>
      <c r="MJ4" s="131"/>
      <c r="MK4" s="47"/>
    </row>
    <row r="5" spans="1:364" ht="32.25" customHeight="1" x14ac:dyDescent="0.25">
      <c r="A5" s="262" t="str">
        <f>+PO!B6</f>
        <v>CMA-DTE-SEP-192-2021</v>
      </c>
      <c r="B5" s="262"/>
      <c r="C5" s="262"/>
      <c r="D5" s="262"/>
      <c r="E5" s="262"/>
      <c r="F5" s="262"/>
      <c r="G5" s="262"/>
      <c r="H5" s="262"/>
      <c r="I5" s="262"/>
      <c r="J5" s="262"/>
      <c r="K5" s="262"/>
      <c r="L5" s="262"/>
      <c r="M5" s="262"/>
      <c r="N5" s="262"/>
      <c r="O5" s="262"/>
      <c r="P5" s="262"/>
      <c r="Q5" s="262"/>
      <c r="R5" s="262"/>
      <c r="S5" s="262"/>
      <c r="T5" s="262"/>
      <c r="U5" s="262"/>
      <c r="V5" s="262"/>
      <c r="W5" s="262"/>
      <c r="X5" s="262"/>
      <c r="Y5" s="262"/>
      <c r="Z5" s="262"/>
      <c r="AA5" s="262"/>
      <c r="AB5" s="262"/>
      <c r="AC5" s="262"/>
      <c r="AD5" s="262"/>
      <c r="AE5" s="262"/>
      <c r="AF5" s="262"/>
      <c r="AG5" s="262"/>
      <c r="AH5" s="262"/>
      <c r="AI5" s="262"/>
      <c r="AJ5" s="262"/>
      <c r="AK5" s="262"/>
      <c r="AL5" s="262"/>
      <c r="AM5" s="262"/>
      <c r="AN5" s="262"/>
      <c r="AO5" s="262"/>
      <c r="AP5" s="262"/>
      <c r="AQ5" s="262"/>
      <c r="AR5" s="262"/>
      <c r="AS5" s="262"/>
      <c r="AT5" s="262"/>
      <c r="AU5" s="262"/>
      <c r="AV5" s="262"/>
      <c r="AW5" s="262"/>
      <c r="AX5" s="262"/>
      <c r="AY5" s="262"/>
      <c r="AZ5" s="262"/>
      <c r="BA5" s="262"/>
      <c r="BB5" s="262"/>
      <c r="BC5" s="262"/>
      <c r="BD5" s="262"/>
      <c r="BE5" s="262"/>
      <c r="BF5" s="262"/>
      <c r="BG5" s="262"/>
      <c r="BH5" s="262"/>
      <c r="BI5" s="262"/>
      <c r="BJ5" s="262"/>
      <c r="BK5" s="262"/>
      <c r="BL5" s="262"/>
      <c r="BM5" s="262"/>
      <c r="BN5" s="262"/>
      <c r="BO5" s="262"/>
      <c r="BP5" s="262"/>
      <c r="BQ5" s="262"/>
      <c r="BR5" s="262"/>
      <c r="BS5" s="262"/>
      <c r="BT5" s="262"/>
      <c r="BU5" s="262"/>
      <c r="BV5" s="262"/>
      <c r="BW5" s="262"/>
      <c r="BX5" s="262"/>
      <c r="BY5" s="262"/>
      <c r="BZ5" s="262"/>
      <c r="CA5" s="262"/>
      <c r="CB5" s="262"/>
      <c r="CC5" s="262"/>
      <c r="CD5" s="262"/>
      <c r="CE5" s="262"/>
      <c r="CF5" s="262"/>
      <c r="CG5" s="262"/>
      <c r="CH5" s="262"/>
      <c r="CI5" s="262"/>
      <c r="CJ5" s="262"/>
      <c r="CK5" s="262"/>
      <c r="CL5" s="262"/>
      <c r="CM5" s="262"/>
      <c r="CN5" s="262"/>
      <c r="CO5" s="262"/>
      <c r="CP5" s="262"/>
      <c r="CQ5" s="262"/>
      <c r="CR5" s="262"/>
      <c r="CS5" s="262"/>
      <c r="CT5" s="262"/>
      <c r="CU5" s="262"/>
      <c r="CV5" s="262"/>
      <c r="CW5" s="262"/>
      <c r="CX5" s="262"/>
      <c r="CY5" s="262"/>
      <c r="CZ5" s="262"/>
      <c r="DA5" s="262"/>
      <c r="DB5" s="262"/>
      <c r="DC5" s="262"/>
      <c r="DD5" s="262"/>
      <c r="DE5" s="262"/>
      <c r="DF5" s="262"/>
      <c r="DG5" s="262"/>
      <c r="DH5" s="262"/>
      <c r="DI5" s="262"/>
      <c r="DJ5" s="262"/>
      <c r="DK5" s="262"/>
      <c r="DL5" s="262"/>
      <c r="DM5" s="262"/>
      <c r="DN5" s="262"/>
      <c r="DO5" s="262"/>
      <c r="DP5" s="262"/>
      <c r="DQ5" s="262"/>
      <c r="DR5" s="262"/>
      <c r="DS5" s="262"/>
      <c r="DT5" s="262"/>
      <c r="DU5" s="262"/>
      <c r="DV5" s="262"/>
      <c r="DW5" s="262"/>
      <c r="DX5" s="262"/>
      <c r="DY5" s="262"/>
      <c r="DZ5" s="262"/>
      <c r="EA5" s="262"/>
      <c r="EB5" s="262"/>
      <c r="EC5" s="262"/>
      <c r="ED5" s="262"/>
      <c r="EE5" s="262"/>
      <c r="EF5" s="262"/>
      <c r="EG5" s="262"/>
      <c r="EH5" s="262"/>
      <c r="EI5" s="262"/>
      <c r="EJ5" s="262"/>
      <c r="EK5" s="262"/>
      <c r="EL5" s="262"/>
      <c r="EM5" s="262"/>
      <c r="EN5" s="262"/>
      <c r="EO5" s="262"/>
      <c r="EP5" s="262"/>
      <c r="EQ5" s="262"/>
      <c r="ER5" s="262"/>
      <c r="ES5" s="262"/>
      <c r="ET5" s="262"/>
      <c r="EU5" s="262"/>
      <c r="EV5" s="262"/>
      <c r="EW5" s="262"/>
      <c r="EX5" s="262"/>
      <c r="EY5" s="262"/>
      <c r="EZ5" s="262"/>
      <c r="FA5" s="262"/>
      <c r="FB5" s="262"/>
      <c r="FC5" s="262"/>
      <c r="FD5" s="262"/>
      <c r="FE5" s="262"/>
      <c r="FF5" s="262"/>
      <c r="FG5" s="262"/>
      <c r="FH5" s="262"/>
      <c r="FI5" s="262"/>
      <c r="FJ5" s="262"/>
      <c r="FK5" s="262"/>
      <c r="FL5" s="262"/>
      <c r="FM5" s="262"/>
      <c r="FN5" s="262"/>
      <c r="FO5" s="262"/>
      <c r="FP5" s="262"/>
      <c r="FQ5" s="262"/>
      <c r="FR5" s="262"/>
      <c r="FS5" s="262"/>
      <c r="FT5" s="262"/>
      <c r="FU5" s="262"/>
      <c r="FV5" s="262"/>
      <c r="FW5" s="262"/>
      <c r="FX5" s="262"/>
      <c r="FY5" s="262"/>
      <c r="FZ5" s="262"/>
      <c r="GA5" s="262"/>
      <c r="GB5" s="262"/>
      <c r="GC5" s="262"/>
      <c r="GD5" s="262"/>
      <c r="GE5" s="262"/>
      <c r="GF5" s="262"/>
      <c r="GG5" s="262"/>
      <c r="GH5" s="262"/>
      <c r="GI5" s="262"/>
      <c r="GJ5" s="262"/>
      <c r="GK5" s="262"/>
      <c r="GL5" s="262"/>
      <c r="GM5" s="262"/>
      <c r="GN5" s="262"/>
      <c r="GO5" s="262"/>
      <c r="GP5" s="262"/>
      <c r="GQ5" s="262"/>
      <c r="GR5" s="262"/>
      <c r="GS5" s="262"/>
      <c r="GT5" s="262"/>
      <c r="GU5" s="262"/>
      <c r="GV5" s="262"/>
      <c r="GW5" s="262"/>
      <c r="GX5" s="262"/>
      <c r="GY5" s="262"/>
      <c r="GZ5" s="262"/>
      <c r="HA5" s="262"/>
      <c r="HB5" s="262"/>
      <c r="HC5" s="262"/>
      <c r="HD5" s="262"/>
      <c r="HE5" s="262"/>
      <c r="HF5" s="262"/>
      <c r="HG5" s="262"/>
      <c r="HH5" s="262"/>
      <c r="HI5" s="262"/>
      <c r="HJ5" s="262"/>
      <c r="HK5" s="262"/>
      <c r="HL5" s="262"/>
      <c r="HM5" s="262"/>
      <c r="HN5" s="262"/>
      <c r="HO5" s="262"/>
      <c r="HP5" s="262"/>
      <c r="HQ5" s="262"/>
      <c r="HR5" s="262"/>
      <c r="HS5" s="262"/>
      <c r="HT5" s="262"/>
      <c r="HU5" s="262"/>
      <c r="HV5" s="262"/>
      <c r="HW5" s="262"/>
      <c r="HX5" s="262"/>
      <c r="HY5" s="262"/>
      <c r="HZ5" s="262"/>
      <c r="IA5" s="262"/>
      <c r="IB5" s="262"/>
      <c r="IC5" s="262"/>
      <c r="ID5" s="262"/>
      <c r="IE5" s="262"/>
      <c r="IF5" s="262"/>
      <c r="IG5" s="262"/>
      <c r="IH5" s="262"/>
      <c r="II5" s="262"/>
      <c r="IJ5" s="262"/>
      <c r="IK5" s="262"/>
      <c r="IL5" s="262"/>
      <c r="IM5" s="262"/>
      <c r="IN5" s="262"/>
      <c r="IO5" s="262"/>
      <c r="IP5" s="262"/>
      <c r="IQ5" s="262"/>
      <c r="IR5" s="262"/>
      <c r="IS5" s="262"/>
      <c r="IT5" s="262"/>
      <c r="IU5" s="262"/>
      <c r="IV5" s="262"/>
      <c r="IW5" s="262"/>
      <c r="IX5" s="262"/>
      <c r="IY5" s="262"/>
      <c r="IZ5" s="262"/>
      <c r="JA5" s="262"/>
      <c r="JB5" s="262"/>
      <c r="JC5" s="262"/>
      <c r="JD5" s="262"/>
      <c r="JE5" s="262"/>
      <c r="JF5" s="262"/>
      <c r="JG5" s="262"/>
      <c r="JH5" s="262"/>
      <c r="JI5" s="262"/>
      <c r="JJ5" s="262"/>
      <c r="JK5" s="262"/>
      <c r="JL5" s="262"/>
      <c r="JM5" s="262"/>
      <c r="JN5" s="262"/>
      <c r="JO5" s="262"/>
      <c r="JP5" s="262"/>
      <c r="JQ5" s="262"/>
      <c r="JR5" s="262"/>
      <c r="JS5" s="262"/>
      <c r="JT5" s="262"/>
      <c r="JU5" s="262"/>
      <c r="JV5" s="262"/>
      <c r="JW5" s="262"/>
      <c r="JX5" s="262"/>
      <c r="JY5" s="262"/>
      <c r="JZ5" s="262"/>
      <c r="KA5" s="262"/>
      <c r="KB5" s="262"/>
      <c r="KC5" s="262"/>
      <c r="KD5" s="262"/>
      <c r="KE5" s="262"/>
      <c r="KF5" s="262"/>
      <c r="KG5" s="262"/>
      <c r="KH5" s="262"/>
      <c r="KI5" s="262"/>
      <c r="KJ5" s="262"/>
      <c r="KK5" s="262"/>
      <c r="KL5" s="262"/>
      <c r="KM5" s="262"/>
      <c r="KN5" s="262"/>
      <c r="KO5" s="262"/>
      <c r="KP5" s="262"/>
      <c r="KQ5" s="262"/>
      <c r="KR5" s="262"/>
      <c r="KS5" s="262"/>
      <c r="KT5" s="262"/>
      <c r="KU5" s="262"/>
      <c r="KV5" s="262"/>
      <c r="KW5" s="262"/>
      <c r="KX5" s="262"/>
      <c r="KY5" s="262"/>
      <c r="KZ5" s="262"/>
      <c r="LA5" s="262"/>
      <c r="LB5" s="262"/>
      <c r="LC5" s="262"/>
      <c r="LD5" s="262"/>
      <c r="LE5" s="262"/>
      <c r="LF5" s="262"/>
      <c r="LG5" s="262"/>
      <c r="LH5" s="262"/>
      <c r="LI5" s="262"/>
      <c r="LJ5" s="262"/>
      <c r="LK5" s="262"/>
      <c r="LL5" s="262"/>
      <c r="LM5" s="262"/>
      <c r="LN5" s="262"/>
      <c r="LO5" s="262"/>
      <c r="LP5" s="262"/>
      <c r="LQ5" s="262"/>
      <c r="LR5" s="262"/>
      <c r="LS5" s="262"/>
      <c r="LT5" s="262"/>
      <c r="LU5" s="262"/>
      <c r="LV5" s="262"/>
      <c r="LW5" s="262"/>
      <c r="LX5" s="262"/>
      <c r="LY5" s="262"/>
      <c r="LZ5" s="262"/>
      <c r="MA5" s="262"/>
      <c r="MB5" s="262"/>
      <c r="MC5" s="262"/>
      <c r="MD5" s="262"/>
      <c r="ME5" s="262"/>
      <c r="MF5" s="262"/>
      <c r="MG5" s="262"/>
      <c r="MH5" s="262"/>
      <c r="MI5" s="262"/>
      <c r="MJ5" s="262"/>
      <c r="MK5" s="262"/>
      <c r="ML5" s="262"/>
      <c r="MM5" s="262"/>
      <c r="MN5" s="262"/>
      <c r="MO5" s="262"/>
      <c r="MP5" s="262"/>
      <c r="MQ5" s="262"/>
      <c r="MR5" s="262"/>
      <c r="MS5" s="262"/>
      <c r="MT5" s="262"/>
      <c r="MU5" s="262"/>
      <c r="MV5" s="262"/>
      <c r="MW5" s="262"/>
      <c r="MX5" s="262"/>
      <c r="MY5" s="262"/>
      <c r="MZ5" s="262"/>
    </row>
    <row r="6" spans="1:364" ht="38.25" customHeight="1" x14ac:dyDescent="0.25">
      <c r="A6" s="263" t="str">
        <f>+PO!$B$7</f>
        <v>INTERVENTORIA PARA LA ATENCION DE VIAS REGIONALES  EN EL DEPARTAMENTO DE NARIÑO CON OBRAS DE  MEJORAMIENTO EN EL MARCO DEL PROGRAMA DE OBRA PUBLICA "VÍAS PARA LA CONEXIÓN DE TERRITORIOS, EL CRECIMIENTO SOSTENIBLE Y LA REACTIVACIÓN 2.0</v>
      </c>
      <c r="B6" s="263"/>
      <c r="C6" s="263"/>
      <c r="D6" s="263"/>
      <c r="E6" s="263"/>
      <c r="F6" s="263"/>
      <c r="G6" s="263"/>
      <c r="H6" s="263"/>
      <c r="I6" s="263"/>
      <c r="J6" s="263"/>
      <c r="K6" s="263"/>
      <c r="L6" s="263"/>
      <c r="M6" s="263"/>
      <c r="N6" s="263"/>
      <c r="O6" s="263"/>
      <c r="P6" s="263"/>
      <c r="Q6" s="263"/>
      <c r="R6" s="263"/>
      <c r="S6" s="263"/>
      <c r="T6" s="263"/>
      <c r="U6" s="263"/>
      <c r="V6" s="263"/>
      <c r="W6" s="263"/>
      <c r="X6" s="263"/>
      <c r="Y6" s="263"/>
      <c r="Z6" s="263"/>
      <c r="AA6" s="263"/>
      <c r="AB6" s="263"/>
      <c r="AC6" s="263"/>
      <c r="AD6" s="263"/>
      <c r="AE6" s="263"/>
      <c r="AF6" s="263"/>
      <c r="AG6" s="263"/>
      <c r="AH6" s="263"/>
      <c r="AI6" s="263"/>
      <c r="AJ6" s="263"/>
      <c r="AK6" s="263"/>
      <c r="AL6" s="263"/>
      <c r="AM6" s="263"/>
      <c r="AN6" s="263"/>
      <c r="AO6" s="263"/>
      <c r="AP6" s="263"/>
      <c r="AQ6" s="263"/>
      <c r="AR6" s="263"/>
      <c r="AS6" s="263"/>
      <c r="AT6" s="263"/>
      <c r="AU6" s="263"/>
      <c r="AV6" s="263"/>
      <c r="AW6" s="263"/>
      <c r="AX6" s="263"/>
      <c r="AY6" s="263"/>
      <c r="AZ6" s="263"/>
      <c r="BA6" s="263"/>
      <c r="BB6" s="263"/>
      <c r="BC6" s="263"/>
      <c r="BD6" s="263"/>
      <c r="BE6" s="263"/>
      <c r="BF6" s="263"/>
      <c r="BG6" s="263"/>
      <c r="BH6" s="263"/>
      <c r="BI6" s="263"/>
      <c r="BJ6" s="263"/>
      <c r="BK6" s="263"/>
      <c r="BL6" s="263"/>
      <c r="BM6" s="263"/>
      <c r="BN6" s="263"/>
      <c r="BO6" s="263"/>
      <c r="BP6" s="263"/>
      <c r="BQ6" s="263"/>
      <c r="BR6" s="263"/>
      <c r="BS6" s="263"/>
      <c r="BT6" s="263"/>
      <c r="BU6" s="263"/>
      <c r="BV6" s="263"/>
      <c r="BW6" s="263"/>
      <c r="BX6" s="263"/>
      <c r="BY6" s="263"/>
      <c r="BZ6" s="263"/>
      <c r="CA6" s="263"/>
      <c r="CB6" s="263"/>
      <c r="CC6" s="263"/>
      <c r="CD6" s="263"/>
      <c r="CE6" s="263"/>
      <c r="CF6" s="263"/>
      <c r="CG6" s="263"/>
      <c r="CH6" s="263"/>
      <c r="CI6" s="263"/>
      <c r="CJ6" s="263"/>
      <c r="CK6" s="263"/>
      <c r="CL6" s="263"/>
      <c r="CM6" s="263"/>
      <c r="CN6" s="263"/>
      <c r="CO6" s="263"/>
      <c r="CP6" s="263"/>
      <c r="CQ6" s="263"/>
      <c r="CR6" s="263"/>
      <c r="CS6" s="263"/>
      <c r="CT6" s="263"/>
      <c r="CU6" s="263"/>
      <c r="CV6" s="263"/>
      <c r="CW6" s="263"/>
      <c r="CX6" s="263"/>
      <c r="CY6" s="263"/>
      <c r="CZ6" s="263"/>
      <c r="DA6" s="263"/>
      <c r="DB6" s="263"/>
      <c r="DC6" s="263"/>
      <c r="DD6" s="263"/>
      <c r="DE6" s="263"/>
      <c r="DF6" s="263"/>
      <c r="DG6" s="263"/>
      <c r="DH6" s="263"/>
      <c r="DI6" s="263"/>
      <c r="DJ6" s="263"/>
      <c r="DK6" s="263"/>
      <c r="DL6" s="263"/>
      <c r="DM6" s="263"/>
      <c r="DN6" s="263"/>
      <c r="DO6" s="263"/>
      <c r="DP6" s="263"/>
      <c r="DQ6" s="263"/>
      <c r="DR6" s="263"/>
      <c r="DS6" s="263"/>
      <c r="DT6" s="263"/>
      <c r="DU6" s="263"/>
      <c r="DV6" s="263"/>
      <c r="DW6" s="263"/>
      <c r="DX6" s="263"/>
      <c r="DY6" s="263"/>
      <c r="DZ6" s="263"/>
      <c r="EA6" s="263"/>
      <c r="EB6" s="263"/>
      <c r="EC6" s="263"/>
      <c r="ED6" s="263"/>
      <c r="EE6" s="263"/>
      <c r="EF6" s="263"/>
      <c r="EG6" s="263"/>
      <c r="EH6" s="263"/>
      <c r="EI6" s="263"/>
      <c r="EJ6" s="263"/>
      <c r="EK6" s="263"/>
      <c r="EL6" s="263"/>
      <c r="EM6" s="263"/>
      <c r="EN6" s="263"/>
      <c r="EO6" s="263"/>
      <c r="EP6" s="263"/>
      <c r="EQ6" s="263"/>
      <c r="ER6" s="263"/>
      <c r="ES6" s="263"/>
      <c r="ET6" s="263"/>
      <c r="EU6" s="263"/>
      <c r="EV6" s="263"/>
      <c r="EW6" s="263"/>
      <c r="EX6" s="263"/>
      <c r="EY6" s="263"/>
      <c r="EZ6" s="263"/>
      <c r="FA6" s="263"/>
      <c r="FB6" s="263"/>
      <c r="FC6" s="263"/>
      <c r="FD6" s="263"/>
      <c r="FE6" s="263"/>
      <c r="FF6" s="263"/>
      <c r="FG6" s="263"/>
      <c r="FH6" s="263"/>
      <c r="FI6" s="263"/>
      <c r="FJ6" s="263"/>
      <c r="FK6" s="263"/>
      <c r="FL6" s="263"/>
      <c r="FM6" s="263"/>
      <c r="FN6" s="263"/>
      <c r="FO6" s="263"/>
      <c r="FP6" s="263"/>
      <c r="FQ6" s="263"/>
      <c r="FR6" s="263"/>
      <c r="FS6" s="263"/>
      <c r="FT6" s="263"/>
      <c r="FU6" s="263"/>
      <c r="FV6" s="263"/>
      <c r="FW6" s="263"/>
      <c r="FX6" s="263"/>
      <c r="FY6" s="263"/>
      <c r="FZ6" s="263"/>
      <c r="GA6" s="263"/>
      <c r="GB6" s="263"/>
      <c r="GC6" s="263"/>
      <c r="GD6" s="263"/>
      <c r="GE6" s="263"/>
      <c r="GF6" s="263"/>
      <c r="GG6" s="263"/>
      <c r="GH6" s="263"/>
      <c r="GI6" s="263"/>
      <c r="GJ6" s="263"/>
      <c r="GK6" s="263"/>
      <c r="GL6" s="263"/>
      <c r="GM6" s="263"/>
      <c r="GN6" s="263"/>
      <c r="GO6" s="263"/>
      <c r="GP6" s="263"/>
      <c r="GQ6" s="263"/>
      <c r="GR6" s="263"/>
      <c r="GS6" s="263"/>
      <c r="GT6" s="263"/>
      <c r="GU6" s="263"/>
      <c r="GV6" s="263"/>
      <c r="GW6" s="263"/>
      <c r="GX6" s="263"/>
      <c r="GY6" s="263"/>
      <c r="GZ6" s="263"/>
      <c r="HA6" s="263"/>
      <c r="HB6" s="263"/>
      <c r="HC6" s="263"/>
      <c r="HD6" s="263"/>
      <c r="HE6" s="263"/>
      <c r="HF6" s="263"/>
      <c r="HG6" s="263"/>
      <c r="HH6" s="263"/>
      <c r="HI6" s="263"/>
      <c r="HJ6" s="263"/>
      <c r="HK6" s="263"/>
      <c r="HL6" s="263"/>
      <c r="HM6" s="263"/>
      <c r="HN6" s="263"/>
      <c r="HO6" s="263"/>
      <c r="HP6" s="263"/>
      <c r="HQ6" s="263"/>
      <c r="HR6" s="263"/>
      <c r="HS6" s="263"/>
      <c r="HT6" s="263"/>
      <c r="HU6" s="263"/>
      <c r="HV6" s="263"/>
      <c r="HW6" s="263"/>
      <c r="HX6" s="263"/>
      <c r="HY6" s="263"/>
      <c r="HZ6" s="263"/>
      <c r="IA6" s="263"/>
      <c r="IB6" s="263"/>
      <c r="IC6" s="263"/>
      <c r="ID6" s="263"/>
      <c r="IE6" s="263"/>
      <c r="IF6" s="263"/>
      <c r="IG6" s="263"/>
      <c r="IH6" s="263"/>
      <c r="II6" s="263"/>
      <c r="IJ6" s="263"/>
      <c r="IK6" s="263"/>
      <c r="IL6" s="263"/>
      <c r="IM6" s="263"/>
      <c r="IN6" s="263"/>
      <c r="IO6" s="263"/>
      <c r="IP6" s="263"/>
      <c r="IQ6" s="263"/>
      <c r="IR6" s="263"/>
      <c r="IS6" s="263"/>
      <c r="IT6" s="263"/>
      <c r="IU6" s="263"/>
      <c r="IV6" s="263"/>
      <c r="IW6" s="263"/>
      <c r="IX6" s="263"/>
      <c r="IY6" s="263"/>
      <c r="IZ6" s="263"/>
      <c r="JA6" s="263"/>
      <c r="JB6" s="263"/>
      <c r="JC6" s="263"/>
      <c r="JD6" s="263"/>
      <c r="JE6" s="263"/>
      <c r="JF6" s="263"/>
      <c r="JG6" s="263"/>
      <c r="JH6" s="263"/>
      <c r="JI6" s="263"/>
      <c r="JJ6" s="263"/>
      <c r="JK6" s="263"/>
      <c r="JL6" s="263"/>
      <c r="JM6" s="263"/>
      <c r="JN6" s="263"/>
      <c r="JO6" s="263"/>
      <c r="JP6" s="263"/>
      <c r="JQ6" s="263"/>
      <c r="JR6" s="263"/>
      <c r="JS6" s="263"/>
      <c r="JT6" s="263"/>
      <c r="JU6" s="263"/>
      <c r="JV6" s="263"/>
      <c r="JW6" s="263"/>
      <c r="JX6" s="263"/>
      <c r="JY6" s="263"/>
      <c r="JZ6" s="263"/>
      <c r="KA6" s="263"/>
      <c r="KB6" s="263"/>
      <c r="KC6" s="263"/>
      <c r="KD6" s="263"/>
      <c r="KE6" s="263"/>
      <c r="KF6" s="263"/>
      <c r="KG6" s="263"/>
      <c r="KH6" s="263"/>
      <c r="KI6" s="263"/>
      <c r="KJ6" s="263"/>
      <c r="KK6" s="263"/>
      <c r="KL6" s="263"/>
      <c r="KM6" s="263"/>
      <c r="KN6" s="263"/>
      <c r="KO6" s="263"/>
      <c r="KP6" s="263"/>
      <c r="KQ6" s="263"/>
      <c r="KR6" s="263"/>
      <c r="KS6" s="263"/>
      <c r="KT6" s="263"/>
      <c r="KU6" s="263"/>
      <c r="KV6" s="263"/>
      <c r="KW6" s="263"/>
      <c r="KX6" s="263"/>
      <c r="KY6" s="263"/>
      <c r="KZ6" s="263"/>
      <c r="LA6" s="263"/>
      <c r="LB6" s="263"/>
      <c r="LC6" s="263"/>
      <c r="LD6" s="263"/>
      <c r="LE6" s="263"/>
      <c r="LF6" s="263"/>
      <c r="LG6" s="263"/>
      <c r="LH6" s="263"/>
      <c r="LI6" s="263"/>
      <c r="LJ6" s="263"/>
      <c r="LK6" s="263"/>
      <c r="LL6" s="263"/>
      <c r="LM6" s="263"/>
      <c r="LN6" s="263"/>
      <c r="LO6" s="263"/>
      <c r="LP6" s="263"/>
      <c r="LQ6" s="263"/>
      <c r="LR6" s="263"/>
      <c r="LS6" s="263"/>
      <c r="LT6" s="263"/>
      <c r="LU6" s="263"/>
      <c r="LV6" s="263"/>
      <c r="LW6" s="263"/>
      <c r="LX6" s="263"/>
      <c r="LY6" s="263"/>
      <c r="LZ6" s="263"/>
      <c r="MA6" s="263"/>
      <c r="MB6" s="263"/>
      <c r="MC6" s="263"/>
      <c r="MD6" s="263"/>
      <c r="ME6" s="263"/>
      <c r="MF6" s="263"/>
      <c r="MG6" s="263"/>
      <c r="MH6" s="263"/>
      <c r="MI6" s="263"/>
      <c r="MJ6" s="263"/>
      <c r="MK6" s="263"/>
      <c r="ML6" s="263"/>
      <c r="MM6" s="263"/>
      <c r="MN6" s="263"/>
      <c r="MO6" s="263"/>
      <c r="MP6" s="263"/>
      <c r="MQ6" s="263"/>
      <c r="MR6" s="263"/>
      <c r="MS6" s="263"/>
      <c r="MT6" s="263"/>
      <c r="MU6" s="263"/>
      <c r="MV6" s="263"/>
      <c r="MW6" s="263"/>
      <c r="MX6" s="263"/>
      <c r="MY6" s="263"/>
      <c r="MZ6" s="263"/>
    </row>
    <row r="7" spans="1:364" x14ac:dyDescent="0.25">
      <c r="A7" s="209"/>
      <c r="B7" s="209"/>
      <c r="C7" s="209"/>
      <c r="D7" s="209"/>
      <c r="E7" s="209"/>
      <c r="F7" s="209"/>
      <c r="G7" s="209"/>
      <c r="H7" s="209"/>
      <c r="I7" s="209"/>
      <c r="J7" s="209"/>
      <c r="K7" s="209"/>
      <c r="L7" s="209"/>
      <c r="M7" s="209"/>
      <c r="N7" s="209"/>
      <c r="O7" s="209"/>
      <c r="P7" s="209"/>
      <c r="Q7" s="209"/>
      <c r="R7" s="209"/>
      <c r="S7" s="209"/>
      <c r="T7" s="209"/>
      <c r="U7" s="209"/>
      <c r="V7" s="209"/>
      <c r="W7" s="209"/>
      <c r="X7" s="209"/>
      <c r="Y7" s="209"/>
      <c r="Z7" s="209"/>
      <c r="AA7" s="209"/>
      <c r="AB7" s="209"/>
      <c r="AC7" s="209"/>
      <c r="AD7" s="209"/>
      <c r="AE7" s="209"/>
      <c r="AF7" s="209"/>
      <c r="AG7" s="209"/>
      <c r="AH7" s="209"/>
      <c r="AI7" s="209"/>
      <c r="AJ7" s="209"/>
      <c r="AK7" s="209"/>
      <c r="AL7" s="209"/>
      <c r="AM7" s="209"/>
      <c r="AN7" s="209"/>
      <c r="AO7" s="209"/>
      <c r="AP7" s="209"/>
      <c r="AQ7" s="209"/>
      <c r="AR7" s="209"/>
      <c r="AS7" s="209"/>
      <c r="AT7" s="209"/>
      <c r="AU7" s="209"/>
      <c r="AV7" s="209"/>
      <c r="AW7" s="209"/>
      <c r="AX7" s="209"/>
      <c r="AY7" s="209"/>
      <c r="AZ7" s="209"/>
      <c r="BA7" s="209"/>
      <c r="BB7" s="209"/>
      <c r="BC7" s="209"/>
      <c r="BD7" s="209"/>
      <c r="BE7" s="209"/>
      <c r="BF7" s="209"/>
      <c r="BG7" s="209"/>
      <c r="BH7" s="209"/>
      <c r="BI7" s="209"/>
      <c r="BJ7" s="209"/>
      <c r="BK7" s="209"/>
      <c r="BL7" s="209"/>
      <c r="BM7" s="209"/>
      <c r="BN7" s="209"/>
      <c r="BO7" s="209"/>
      <c r="BP7" s="209"/>
      <c r="BQ7" s="209"/>
      <c r="BR7" s="209"/>
      <c r="BS7" s="209"/>
      <c r="BT7" s="209"/>
      <c r="BU7" s="209"/>
      <c r="BV7" s="209"/>
      <c r="BW7" s="209"/>
      <c r="BX7" s="209"/>
      <c r="BY7" s="209"/>
      <c r="BZ7" s="209"/>
      <c r="CA7" s="209"/>
      <c r="CB7" s="209"/>
      <c r="CC7" s="209"/>
      <c r="CD7" s="209"/>
      <c r="CE7" s="209"/>
      <c r="CF7" s="209"/>
      <c r="CG7" s="209"/>
      <c r="CH7" s="209"/>
      <c r="CI7" s="209"/>
      <c r="CJ7" s="209"/>
      <c r="CK7" s="209"/>
      <c r="CL7" s="209"/>
      <c r="CM7" s="209"/>
      <c r="CN7" s="209"/>
      <c r="CO7" s="209"/>
      <c r="CP7" s="209"/>
      <c r="CQ7" s="209"/>
      <c r="CR7" s="209"/>
      <c r="CS7" s="209"/>
      <c r="CT7" s="209"/>
      <c r="CU7" s="209"/>
      <c r="CV7" s="209"/>
      <c r="CW7" s="209"/>
      <c r="CX7" s="209"/>
      <c r="CY7" s="209"/>
      <c r="CZ7" s="209"/>
      <c r="DA7" s="209"/>
      <c r="DB7" s="209"/>
      <c r="DC7" s="209"/>
      <c r="DD7" s="209"/>
      <c r="DE7" s="209"/>
      <c r="DF7" s="209"/>
      <c r="DG7" s="209"/>
      <c r="DH7" s="209"/>
      <c r="DI7" s="209"/>
      <c r="DJ7" s="209"/>
      <c r="DK7" s="209"/>
      <c r="DL7" s="209"/>
      <c r="DM7" s="209"/>
      <c r="DN7" s="209"/>
      <c r="DO7" s="209"/>
      <c r="DP7" s="209"/>
      <c r="DQ7" s="209"/>
      <c r="DR7" s="209"/>
      <c r="DS7" s="209"/>
      <c r="DT7" s="209"/>
      <c r="DU7" s="209"/>
      <c r="DV7" s="209"/>
      <c r="DW7" s="209"/>
      <c r="DX7" s="209"/>
      <c r="DY7" s="209"/>
      <c r="DZ7" s="209"/>
      <c r="EA7" s="209"/>
      <c r="EB7" s="209"/>
      <c r="EC7" s="209"/>
      <c r="ED7" s="209"/>
      <c r="EE7" s="209"/>
      <c r="EF7" s="209"/>
      <c r="EG7" s="209"/>
      <c r="EH7" s="209"/>
      <c r="EI7" s="209"/>
      <c r="EJ7" s="209"/>
      <c r="EK7" s="209"/>
      <c r="EL7" s="209"/>
      <c r="EM7" s="209"/>
      <c r="EN7" s="209"/>
      <c r="EO7" s="209"/>
      <c r="EP7" s="209"/>
      <c r="EQ7" s="209"/>
      <c r="ER7" s="209"/>
      <c r="ES7" s="209"/>
      <c r="ET7" s="209"/>
      <c r="EU7" s="209"/>
      <c r="EV7" s="209"/>
      <c r="EW7" s="209"/>
      <c r="EX7" s="209"/>
      <c r="EY7" s="209"/>
      <c r="EZ7" s="209"/>
      <c r="FA7" s="209"/>
      <c r="FB7" s="209"/>
      <c r="FC7" s="209"/>
      <c r="FD7" s="209"/>
      <c r="FE7" s="209"/>
      <c r="FF7" s="209"/>
      <c r="FG7" s="209"/>
      <c r="FH7" s="209"/>
      <c r="FI7" s="209"/>
      <c r="FJ7" s="209"/>
      <c r="FK7" s="209"/>
      <c r="FL7" s="209"/>
      <c r="FM7" s="209"/>
      <c r="FN7" s="209"/>
      <c r="FO7" s="209"/>
      <c r="FP7" s="209"/>
      <c r="FQ7" s="209"/>
      <c r="FR7" s="209"/>
      <c r="FS7" s="209"/>
      <c r="FT7" s="209"/>
      <c r="FU7" s="209"/>
      <c r="FV7" s="209"/>
      <c r="FW7" s="209"/>
      <c r="FX7" s="209"/>
      <c r="FY7" s="209"/>
      <c r="FZ7" s="209"/>
      <c r="GA7" s="209"/>
      <c r="GB7" s="209"/>
      <c r="GC7" s="209"/>
      <c r="GD7" s="209"/>
      <c r="GE7" s="209"/>
      <c r="GF7" s="209"/>
      <c r="GG7" s="209"/>
      <c r="GH7" s="209"/>
      <c r="GI7" s="209"/>
      <c r="GJ7" s="209"/>
      <c r="GK7" s="209"/>
      <c r="GL7" s="209"/>
      <c r="GM7" s="209"/>
      <c r="GN7" s="209"/>
      <c r="GO7" s="209"/>
      <c r="GP7" s="209"/>
      <c r="GQ7" s="209"/>
      <c r="GR7" s="209"/>
      <c r="GS7" s="209"/>
      <c r="GT7" s="209"/>
      <c r="GU7" s="209"/>
      <c r="GV7" s="209"/>
      <c r="GW7" s="209"/>
      <c r="GX7" s="209"/>
      <c r="GY7" s="209"/>
      <c r="GZ7" s="209"/>
      <c r="HA7" s="209"/>
      <c r="HB7" s="209"/>
      <c r="HC7" s="209"/>
      <c r="HD7" s="209"/>
      <c r="HE7" s="209"/>
      <c r="HF7" s="209"/>
      <c r="HG7" s="209"/>
      <c r="HH7" s="209"/>
      <c r="HI7" s="209"/>
      <c r="HJ7" s="209"/>
      <c r="HK7" s="209"/>
      <c r="HL7" s="209"/>
      <c r="HM7" s="209"/>
      <c r="HN7" s="209"/>
      <c r="HO7" s="209"/>
      <c r="HP7" s="209"/>
      <c r="HQ7" s="209"/>
      <c r="HR7" s="209"/>
      <c r="HS7" s="209"/>
      <c r="HT7" s="209"/>
      <c r="HU7" s="209"/>
      <c r="HV7" s="209"/>
      <c r="HW7" s="209"/>
      <c r="HX7" s="209"/>
      <c r="HY7" s="209"/>
      <c r="HZ7" s="209"/>
      <c r="IA7" s="209"/>
      <c r="IB7" s="209"/>
      <c r="IC7" s="209"/>
      <c r="ID7" s="209"/>
      <c r="IE7" s="209"/>
      <c r="IF7" s="209"/>
      <c r="IG7" s="209"/>
      <c r="IH7" s="209"/>
      <c r="II7" s="209"/>
      <c r="IJ7" s="209"/>
      <c r="IK7" s="209"/>
      <c r="IL7" s="209"/>
      <c r="IM7" s="209"/>
      <c r="IN7" s="209"/>
      <c r="IO7" s="209"/>
      <c r="IP7" s="209"/>
      <c r="IQ7" s="209"/>
      <c r="IR7" s="209"/>
      <c r="IS7" s="209"/>
      <c r="IT7" s="209"/>
      <c r="IU7" s="209"/>
      <c r="IV7" s="209"/>
      <c r="IW7" s="209"/>
      <c r="IX7" s="209"/>
      <c r="IY7" s="209"/>
      <c r="IZ7" s="209"/>
      <c r="JA7" s="209"/>
      <c r="JB7" s="209"/>
      <c r="JC7" s="209"/>
      <c r="JD7" s="209"/>
      <c r="JE7" s="209"/>
      <c r="JF7" s="209"/>
      <c r="JG7" s="209"/>
      <c r="JH7" s="209"/>
      <c r="JI7" s="209"/>
      <c r="JJ7" s="209"/>
      <c r="JK7" s="209"/>
      <c r="JL7" s="209"/>
      <c r="JM7" s="209"/>
      <c r="JN7" s="209"/>
      <c r="JO7" s="209"/>
      <c r="JP7" s="209"/>
      <c r="JQ7" s="209"/>
      <c r="JR7" s="209"/>
      <c r="JS7" s="209"/>
      <c r="JT7" s="209"/>
      <c r="JU7" s="209"/>
      <c r="JV7" s="209"/>
      <c r="JW7" s="209"/>
      <c r="JX7" s="209"/>
      <c r="JY7" s="209"/>
      <c r="JZ7" s="209"/>
      <c r="KA7" s="209"/>
      <c r="KB7" s="209"/>
      <c r="KC7" s="209"/>
      <c r="KD7" s="209"/>
      <c r="KE7" s="209"/>
      <c r="KF7" s="209"/>
      <c r="KG7" s="209"/>
      <c r="KH7" s="209"/>
      <c r="KI7" s="209"/>
      <c r="KJ7" s="209"/>
      <c r="KK7" s="209"/>
      <c r="KL7" s="209"/>
      <c r="KM7" s="209"/>
      <c r="KN7" s="209"/>
      <c r="KO7" s="209"/>
      <c r="KP7" s="209"/>
      <c r="KQ7" s="209"/>
      <c r="KR7" s="209"/>
      <c r="KS7" s="209"/>
      <c r="KT7" s="209"/>
      <c r="KU7" s="209"/>
      <c r="KV7" s="209"/>
      <c r="KW7" s="209"/>
      <c r="KX7" s="209"/>
      <c r="KY7" s="209"/>
      <c r="KZ7" s="209"/>
      <c r="LA7" s="209"/>
      <c r="LB7" s="209"/>
      <c r="LC7" s="209"/>
      <c r="LD7" s="209"/>
      <c r="LE7" s="209"/>
      <c r="LF7" s="209"/>
      <c r="LG7" s="209"/>
      <c r="LH7" s="209"/>
      <c r="LI7" s="209"/>
      <c r="LJ7" s="209"/>
      <c r="LK7" s="209"/>
      <c r="LL7" s="209"/>
      <c r="LM7" s="209"/>
      <c r="LN7" s="209"/>
      <c r="LO7" s="209"/>
      <c r="LP7" s="209"/>
      <c r="LQ7" s="209"/>
      <c r="LR7" s="209"/>
      <c r="LS7" s="209"/>
      <c r="LT7" s="209"/>
      <c r="LU7" s="209"/>
      <c r="LV7" s="209"/>
      <c r="LW7" s="209"/>
      <c r="LX7" s="209"/>
      <c r="LY7" s="209"/>
      <c r="LZ7" s="209"/>
      <c r="MA7" s="209"/>
      <c r="MB7" s="209"/>
      <c r="MC7" s="209"/>
      <c r="MD7" s="209"/>
      <c r="ME7" s="209"/>
      <c r="MF7" s="209"/>
      <c r="MG7" s="209"/>
      <c r="MH7" s="209"/>
      <c r="MI7" s="209"/>
      <c r="MJ7" s="209"/>
      <c r="MK7" s="209"/>
      <c r="ML7" s="209"/>
      <c r="MM7" s="209"/>
      <c r="MN7" s="209"/>
      <c r="MO7" s="209"/>
      <c r="MP7" s="209"/>
      <c r="MQ7" s="209"/>
      <c r="MR7" s="209"/>
      <c r="MS7" s="209"/>
      <c r="MT7" s="209"/>
      <c r="MU7" s="209"/>
      <c r="MV7" s="209"/>
      <c r="MW7" s="209"/>
      <c r="MX7" s="209"/>
      <c r="MY7" s="209"/>
      <c r="MZ7" s="209"/>
    </row>
    <row r="8" spans="1:364" ht="30.75" customHeight="1" x14ac:dyDescent="0.25">
      <c r="A8" s="264" t="s">
        <v>49</v>
      </c>
      <c r="B8" s="264"/>
      <c r="C8" s="264"/>
      <c r="D8" s="264"/>
      <c r="E8" s="264"/>
      <c r="F8" s="264"/>
      <c r="G8" s="264"/>
      <c r="H8" s="264"/>
      <c r="I8" s="264"/>
      <c r="J8" s="264"/>
      <c r="K8" s="264"/>
      <c r="L8" s="264"/>
      <c r="M8" s="264"/>
      <c r="N8" s="264"/>
      <c r="O8" s="264"/>
      <c r="P8" s="264"/>
      <c r="Q8" s="264"/>
      <c r="R8" s="264"/>
      <c r="S8" s="264"/>
      <c r="T8" s="264"/>
      <c r="U8" s="264"/>
      <c r="V8" s="264"/>
      <c r="W8" s="264"/>
      <c r="X8" s="264"/>
      <c r="Y8" s="264"/>
      <c r="Z8" s="264"/>
      <c r="AA8" s="264"/>
      <c r="AB8" s="264"/>
      <c r="AC8" s="264"/>
      <c r="AD8" s="264"/>
      <c r="AE8" s="264"/>
      <c r="AF8" s="264"/>
      <c r="AG8" s="264"/>
      <c r="AH8" s="264"/>
      <c r="AI8" s="264"/>
      <c r="AJ8" s="264"/>
      <c r="AK8" s="264"/>
      <c r="AL8" s="264"/>
      <c r="AM8" s="264"/>
      <c r="AN8" s="264"/>
      <c r="AO8" s="264"/>
      <c r="AP8" s="264"/>
      <c r="AQ8" s="264"/>
      <c r="AR8" s="264"/>
      <c r="AS8" s="264"/>
      <c r="AT8" s="264"/>
      <c r="AU8" s="264"/>
      <c r="AV8" s="264"/>
      <c r="AW8" s="264"/>
      <c r="AX8" s="264"/>
      <c r="AY8" s="264"/>
      <c r="AZ8" s="264"/>
      <c r="BA8" s="264"/>
      <c r="BB8" s="264"/>
      <c r="BC8" s="264"/>
      <c r="BD8" s="264"/>
      <c r="BE8" s="264"/>
      <c r="BF8" s="264"/>
      <c r="BG8" s="264"/>
      <c r="BH8" s="264"/>
      <c r="BI8" s="264"/>
      <c r="BJ8" s="264"/>
      <c r="BK8" s="264"/>
      <c r="BL8" s="264"/>
      <c r="BM8" s="264"/>
      <c r="BN8" s="264"/>
      <c r="BO8" s="264"/>
      <c r="BP8" s="264"/>
      <c r="BQ8" s="264"/>
      <c r="BR8" s="264"/>
      <c r="BS8" s="264"/>
      <c r="BT8" s="264"/>
      <c r="BU8" s="264"/>
      <c r="BV8" s="264"/>
      <c r="BW8" s="264"/>
      <c r="BX8" s="264"/>
      <c r="BY8" s="264"/>
      <c r="BZ8" s="264"/>
      <c r="CA8" s="264"/>
      <c r="CB8" s="264"/>
      <c r="CC8" s="264"/>
      <c r="CD8" s="264"/>
      <c r="CE8" s="264"/>
      <c r="CF8" s="264"/>
      <c r="CG8" s="264"/>
      <c r="CH8" s="264"/>
      <c r="CI8" s="264"/>
      <c r="CJ8" s="264"/>
      <c r="CK8" s="264"/>
      <c r="CL8" s="264"/>
      <c r="CM8" s="264"/>
      <c r="CN8" s="264"/>
      <c r="CO8" s="264"/>
      <c r="CP8" s="264"/>
      <c r="CQ8" s="264"/>
      <c r="CR8" s="264"/>
      <c r="CS8" s="264"/>
      <c r="CT8" s="264"/>
      <c r="CU8" s="264"/>
      <c r="CV8" s="264"/>
      <c r="CW8" s="264"/>
      <c r="CX8" s="264"/>
      <c r="CY8" s="264"/>
      <c r="CZ8" s="264"/>
      <c r="DA8" s="264"/>
      <c r="DB8" s="264"/>
      <c r="DC8" s="264"/>
      <c r="DD8" s="264"/>
      <c r="DE8" s="264"/>
      <c r="DF8" s="264"/>
      <c r="DG8" s="264"/>
      <c r="DH8" s="264"/>
      <c r="DI8" s="264"/>
      <c r="DJ8" s="264"/>
      <c r="DK8" s="264"/>
      <c r="DL8" s="264"/>
      <c r="DM8" s="264"/>
      <c r="DN8" s="264"/>
      <c r="DO8" s="264"/>
      <c r="DP8" s="264"/>
      <c r="DQ8" s="264"/>
      <c r="DR8" s="264"/>
      <c r="DS8" s="264"/>
      <c r="DT8" s="264"/>
      <c r="DU8" s="264"/>
      <c r="DV8" s="264"/>
      <c r="DW8" s="264"/>
      <c r="DX8" s="264"/>
      <c r="DY8" s="264"/>
      <c r="DZ8" s="264"/>
      <c r="EA8" s="264"/>
      <c r="EB8" s="264"/>
      <c r="EC8" s="264"/>
      <c r="ED8" s="264"/>
      <c r="EE8" s="264"/>
      <c r="EF8" s="264"/>
      <c r="EG8" s="264"/>
      <c r="EH8" s="264"/>
      <c r="EI8" s="264"/>
      <c r="EJ8" s="264"/>
      <c r="EK8" s="264"/>
      <c r="EL8" s="264"/>
      <c r="EM8" s="264"/>
      <c r="EN8" s="264"/>
      <c r="EO8" s="264"/>
      <c r="EP8" s="264"/>
      <c r="EQ8" s="264"/>
      <c r="ER8" s="264"/>
      <c r="ES8" s="264"/>
      <c r="ET8" s="264"/>
      <c r="EU8" s="264"/>
      <c r="EV8" s="264"/>
      <c r="EW8" s="264"/>
      <c r="EX8" s="264"/>
      <c r="EY8" s="264"/>
      <c r="EZ8" s="264"/>
      <c r="FA8" s="264"/>
      <c r="FB8" s="264"/>
      <c r="FC8" s="264"/>
      <c r="FD8" s="264"/>
      <c r="FE8" s="264"/>
      <c r="FF8" s="264"/>
      <c r="FG8" s="264"/>
      <c r="FH8" s="264"/>
      <c r="FI8" s="264"/>
      <c r="FJ8" s="264"/>
      <c r="FK8" s="264"/>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c r="IW8" s="264"/>
      <c r="IX8" s="264"/>
      <c r="IY8" s="264"/>
      <c r="IZ8" s="264"/>
      <c r="JA8" s="264"/>
      <c r="JB8" s="264"/>
      <c r="JC8" s="264"/>
      <c r="JD8" s="264"/>
      <c r="JE8" s="264"/>
      <c r="JF8" s="264"/>
      <c r="JG8" s="264"/>
      <c r="JH8" s="264"/>
      <c r="JI8" s="264"/>
      <c r="JJ8" s="264"/>
      <c r="JK8" s="264"/>
      <c r="JL8" s="264"/>
      <c r="JM8" s="264"/>
      <c r="JN8" s="264"/>
      <c r="JO8" s="264"/>
      <c r="JP8" s="264"/>
      <c r="JQ8" s="264"/>
      <c r="JR8" s="264"/>
      <c r="JS8" s="264"/>
      <c r="JT8" s="264"/>
      <c r="JU8" s="264"/>
      <c r="JV8" s="264"/>
      <c r="JW8" s="264"/>
      <c r="JX8" s="264"/>
      <c r="JY8" s="264"/>
      <c r="JZ8" s="264"/>
      <c r="KA8" s="264"/>
      <c r="KB8" s="264"/>
      <c r="KC8" s="264"/>
      <c r="KD8" s="264"/>
      <c r="KE8" s="264"/>
      <c r="KF8" s="264"/>
      <c r="KG8" s="264"/>
      <c r="KH8" s="264"/>
      <c r="KI8" s="264"/>
      <c r="KJ8" s="264"/>
      <c r="KK8" s="264"/>
      <c r="KL8" s="264"/>
      <c r="KM8" s="264"/>
      <c r="KN8" s="264"/>
      <c r="KO8" s="264"/>
      <c r="KP8" s="264"/>
      <c r="KQ8" s="264"/>
      <c r="KR8" s="264"/>
      <c r="KS8" s="264"/>
      <c r="KT8" s="264"/>
      <c r="KU8" s="264"/>
      <c r="KV8" s="264"/>
      <c r="KW8" s="264"/>
      <c r="KX8" s="264"/>
      <c r="KY8" s="264"/>
      <c r="KZ8" s="264"/>
      <c r="LA8" s="264"/>
      <c r="LB8" s="264"/>
      <c r="LC8" s="264"/>
      <c r="LD8" s="264"/>
      <c r="LE8" s="264"/>
      <c r="LF8" s="264"/>
      <c r="LG8" s="264"/>
      <c r="LH8" s="264"/>
      <c r="LI8" s="264"/>
      <c r="LJ8" s="264"/>
      <c r="LK8" s="264"/>
      <c r="LL8" s="264"/>
      <c r="LM8" s="264"/>
      <c r="LN8" s="264"/>
      <c r="LO8" s="264"/>
      <c r="LP8" s="264"/>
      <c r="LQ8" s="264"/>
      <c r="LR8" s="264"/>
      <c r="LS8" s="264"/>
      <c r="LT8" s="264"/>
      <c r="LU8" s="264"/>
      <c r="LV8" s="264"/>
      <c r="LW8" s="264"/>
      <c r="LX8" s="264"/>
      <c r="LY8" s="264"/>
      <c r="LZ8" s="264"/>
      <c r="MA8" s="264"/>
      <c r="MB8" s="264"/>
      <c r="MC8" s="264"/>
      <c r="MD8" s="264"/>
      <c r="ME8" s="264"/>
      <c r="MF8" s="264"/>
      <c r="MG8" s="264"/>
      <c r="MH8" s="264"/>
      <c r="MI8" s="264"/>
      <c r="MJ8" s="264"/>
      <c r="MK8" s="264"/>
      <c r="ML8" s="264"/>
      <c r="MM8" s="264"/>
      <c r="MN8" s="264"/>
      <c r="MO8" s="264"/>
      <c r="MP8" s="264"/>
      <c r="MQ8" s="264"/>
      <c r="MR8" s="264"/>
      <c r="MS8" s="264"/>
      <c r="MT8" s="264"/>
      <c r="MU8" s="264"/>
      <c r="MV8" s="264"/>
      <c r="MW8" s="264"/>
      <c r="MX8" s="264"/>
      <c r="MY8" s="264"/>
      <c r="MZ8" s="264"/>
    </row>
    <row r="9" spans="1:364" ht="15.75" customHeight="1" x14ac:dyDescent="0.25">
      <c r="A9" s="210"/>
      <c r="B9" s="210"/>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10"/>
      <c r="BB9" s="210"/>
      <c r="BC9" s="210"/>
      <c r="BD9" s="210"/>
      <c r="BE9" s="210"/>
      <c r="BF9" s="210"/>
      <c r="BG9" s="210"/>
      <c r="BH9" s="210"/>
      <c r="BI9" s="210"/>
      <c r="BJ9" s="210"/>
      <c r="BK9" s="210"/>
      <c r="BL9" s="210"/>
      <c r="BM9" s="210"/>
      <c r="BN9" s="210"/>
      <c r="BO9" s="210"/>
      <c r="BP9" s="210"/>
      <c r="BQ9" s="210"/>
      <c r="BR9" s="210"/>
      <c r="BS9" s="210"/>
      <c r="BT9" s="210"/>
      <c r="BU9" s="210"/>
      <c r="BV9" s="210"/>
      <c r="BW9" s="210"/>
      <c r="BX9" s="210"/>
      <c r="BY9" s="210"/>
      <c r="BZ9" s="210"/>
      <c r="CA9" s="210"/>
      <c r="CB9" s="210"/>
      <c r="CC9" s="210"/>
      <c r="CD9" s="210"/>
      <c r="CE9" s="210"/>
      <c r="CF9" s="210"/>
      <c r="CG9" s="210"/>
      <c r="CH9" s="210"/>
      <c r="CI9" s="210"/>
      <c r="CJ9" s="210"/>
      <c r="CK9" s="210"/>
      <c r="CL9" s="210"/>
      <c r="CM9" s="210"/>
      <c r="CN9" s="210"/>
      <c r="CO9" s="210"/>
      <c r="CP9" s="210"/>
      <c r="CQ9" s="210"/>
      <c r="CR9" s="210"/>
      <c r="CS9" s="210"/>
      <c r="CT9" s="210"/>
      <c r="CU9" s="210"/>
      <c r="CV9" s="210"/>
      <c r="CW9" s="210"/>
      <c r="CX9" s="210"/>
      <c r="CY9" s="210"/>
      <c r="CZ9" s="210"/>
      <c r="DA9" s="210"/>
      <c r="DB9" s="210"/>
      <c r="DC9" s="210"/>
      <c r="DD9" s="210"/>
      <c r="DE9" s="210"/>
      <c r="DF9" s="210"/>
      <c r="DG9" s="210"/>
      <c r="DH9" s="210"/>
      <c r="DI9" s="210"/>
      <c r="DJ9" s="210"/>
      <c r="DK9" s="210"/>
      <c r="DL9" s="210"/>
      <c r="DM9" s="210"/>
      <c r="DN9" s="210"/>
      <c r="DO9" s="210"/>
      <c r="DP9" s="210"/>
      <c r="DQ9" s="210"/>
      <c r="DR9" s="210"/>
      <c r="DS9" s="210"/>
      <c r="DT9" s="210"/>
      <c r="DU9" s="210"/>
      <c r="DV9" s="210"/>
      <c r="DW9" s="210"/>
      <c r="DX9" s="210"/>
      <c r="DY9" s="210"/>
      <c r="DZ9" s="210"/>
      <c r="EA9" s="210"/>
      <c r="EB9" s="210"/>
      <c r="EC9" s="210"/>
      <c r="ED9" s="210"/>
      <c r="EE9" s="210"/>
      <c r="EF9" s="210"/>
      <c r="EG9" s="210"/>
      <c r="EH9" s="210"/>
      <c r="EI9" s="210"/>
      <c r="EJ9" s="210"/>
      <c r="EK9" s="210"/>
      <c r="EL9" s="210"/>
      <c r="EM9" s="210"/>
      <c r="EN9" s="210"/>
      <c r="EO9" s="210"/>
      <c r="EP9" s="210"/>
      <c r="EQ9" s="210"/>
      <c r="ER9" s="210"/>
      <c r="ES9" s="210"/>
      <c r="ET9" s="210"/>
      <c r="EU9" s="210"/>
      <c r="EV9" s="210"/>
      <c r="EW9" s="210"/>
      <c r="EX9" s="210"/>
      <c r="EY9" s="210"/>
      <c r="EZ9" s="210"/>
      <c r="FA9" s="210"/>
      <c r="FB9" s="210"/>
      <c r="FC9" s="210"/>
      <c r="FD9" s="210"/>
      <c r="FE9" s="210"/>
      <c r="FF9" s="210"/>
      <c r="FG9" s="210"/>
      <c r="FH9" s="210"/>
      <c r="FI9" s="210"/>
      <c r="FJ9" s="210"/>
      <c r="FK9" s="210"/>
      <c r="FL9" s="210"/>
      <c r="FM9" s="210"/>
      <c r="FN9" s="210"/>
      <c r="FO9" s="210"/>
      <c r="FP9" s="210"/>
      <c r="FQ9" s="210"/>
      <c r="FR9" s="210"/>
      <c r="FS9" s="210"/>
      <c r="FT9" s="210"/>
      <c r="FU9" s="210"/>
      <c r="FV9" s="210"/>
      <c r="FW9" s="210"/>
      <c r="FX9" s="210"/>
      <c r="FY9" s="210"/>
      <c r="FZ9" s="210"/>
      <c r="GA9" s="210"/>
      <c r="GB9" s="210"/>
      <c r="GC9" s="210"/>
      <c r="GD9" s="210"/>
      <c r="GE9" s="210"/>
      <c r="GF9" s="210"/>
      <c r="GG9" s="210"/>
      <c r="GH9" s="210"/>
      <c r="GI9" s="210"/>
      <c r="GJ9" s="210"/>
      <c r="GK9" s="210"/>
      <c r="GL9" s="210"/>
      <c r="GM9" s="210"/>
      <c r="GN9" s="210"/>
      <c r="GO9" s="210"/>
      <c r="GP9" s="210"/>
      <c r="GQ9" s="210"/>
      <c r="GR9" s="210"/>
      <c r="GS9" s="210"/>
      <c r="GT9" s="210"/>
      <c r="GU9" s="210"/>
      <c r="GV9" s="210"/>
      <c r="GW9" s="210"/>
      <c r="GX9" s="210"/>
      <c r="GY9" s="210"/>
      <c r="GZ9" s="210"/>
      <c r="HA9" s="210"/>
      <c r="HB9" s="210"/>
      <c r="HC9" s="210"/>
      <c r="HD9" s="210"/>
      <c r="HE9" s="210"/>
      <c r="HF9" s="210"/>
      <c r="HG9" s="210"/>
      <c r="HH9" s="210"/>
      <c r="HI9" s="210"/>
      <c r="HJ9" s="210"/>
      <c r="HK9" s="210"/>
      <c r="HL9" s="210"/>
      <c r="HM9" s="210"/>
      <c r="HN9" s="210"/>
      <c r="HO9" s="210"/>
      <c r="HP9" s="210"/>
      <c r="HQ9" s="210"/>
      <c r="HR9" s="210"/>
      <c r="HS9" s="210"/>
      <c r="HT9" s="210"/>
      <c r="HU9" s="210"/>
      <c r="HV9" s="210"/>
      <c r="HW9" s="210"/>
      <c r="HX9" s="210"/>
      <c r="HY9" s="210"/>
      <c r="HZ9" s="210"/>
      <c r="IA9" s="210"/>
      <c r="IB9" s="210"/>
      <c r="IC9" s="210"/>
      <c r="ID9" s="210"/>
      <c r="IE9" s="210"/>
      <c r="IF9" s="210"/>
      <c r="IG9" s="210"/>
      <c r="IH9" s="210"/>
      <c r="II9" s="210"/>
      <c r="IJ9" s="210"/>
      <c r="IK9" s="210"/>
      <c r="IL9" s="210"/>
      <c r="IM9" s="210"/>
      <c r="IN9" s="210"/>
      <c r="IO9" s="210"/>
      <c r="IP9" s="210"/>
      <c r="IQ9" s="210"/>
      <c r="IR9" s="210"/>
      <c r="IS9" s="210"/>
      <c r="IT9" s="210"/>
      <c r="IU9" s="210"/>
      <c r="IV9" s="210"/>
      <c r="IW9" s="210"/>
      <c r="IX9" s="210"/>
      <c r="IY9" s="210"/>
      <c r="IZ9" s="210"/>
      <c r="JA9" s="210"/>
      <c r="JB9" s="210"/>
      <c r="JC9" s="210"/>
      <c r="JD9" s="210"/>
      <c r="JE9" s="210"/>
      <c r="JF9" s="210"/>
      <c r="JG9" s="210"/>
      <c r="JH9" s="210"/>
      <c r="JI9" s="210"/>
      <c r="JJ9" s="210"/>
      <c r="JK9" s="210"/>
      <c r="JL9" s="210"/>
      <c r="JM9" s="210"/>
      <c r="JN9" s="210"/>
      <c r="JO9" s="210"/>
      <c r="JP9" s="210"/>
      <c r="JQ9" s="210"/>
      <c r="JR9" s="210"/>
      <c r="JS9" s="210"/>
      <c r="JT9" s="210"/>
      <c r="JU9" s="210"/>
      <c r="JV9" s="210"/>
      <c r="JW9" s="210"/>
      <c r="JX9" s="210"/>
      <c r="JY9" s="210"/>
      <c r="JZ9" s="210"/>
      <c r="KA9" s="210"/>
      <c r="KB9" s="210"/>
      <c r="KC9" s="210"/>
      <c r="KD9" s="210"/>
      <c r="KE9" s="210"/>
      <c r="KF9" s="210"/>
      <c r="KG9" s="210"/>
      <c r="KH9" s="210"/>
      <c r="KI9" s="210"/>
      <c r="KJ9" s="210"/>
      <c r="KK9" s="210"/>
      <c r="KL9" s="210"/>
      <c r="KM9" s="210"/>
      <c r="KN9" s="210"/>
      <c r="KO9" s="210"/>
      <c r="KP9" s="210"/>
      <c r="KQ9" s="210"/>
      <c r="KR9" s="210"/>
      <c r="KS9" s="210"/>
      <c r="KT9" s="210"/>
      <c r="KU9" s="210"/>
      <c r="KV9" s="210"/>
      <c r="KW9" s="210"/>
      <c r="KX9" s="210"/>
      <c r="KY9" s="210"/>
      <c r="KZ9" s="210"/>
      <c r="LA9" s="210"/>
      <c r="LB9" s="210"/>
      <c r="LC9" s="210"/>
      <c r="LD9" s="210"/>
      <c r="LE9" s="210"/>
      <c r="LF9" s="210"/>
      <c r="LG9" s="210"/>
      <c r="LH9" s="210"/>
      <c r="LI9" s="210"/>
      <c r="LJ9" s="210"/>
      <c r="LK9" s="210"/>
      <c r="LL9" s="210"/>
      <c r="LM9" s="210"/>
      <c r="LN9" s="210"/>
      <c r="LO9" s="210"/>
      <c r="LP9" s="210"/>
      <c r="LQ9" s="210"/>
      <c r="LR9" s="210"/>
      <c r="LS9" s="210"/>
      <c r="LT9" s="210"/>
      <c r="LU9" s="210"/>
      <c r="LV9" s="210"/>
      <c r="LW9" s="210"/>
      <c r="LX9" s="210"/>
      <c r="LY9" s="210"/>
      <c r="LZ9" s="210"/>
      <c r="MA9" s="210"/>
      <c r="MB9" s="210"/>
      <c r="MC9" s="210"/>
      <c r="MD9" s="210"/>
      <c r="ME9" s="210"/>
      <c r="MF9" s="210"/>
      <c r="MG9" s="210"/>
      <c r="MH9" s="210"/>
      <c r="MI9" s="210"/>
      <c r="MJ9" s="210"/>
      <c r="MK9" s="210"/>
      <c r="ML9" s="210"/>
      <c r="MM9" s="210"/>
      <c r="MN9" s="210"/>
      <c r="MO9" s="210"/>
      <c r="MP9" s="210"/>
      <c r="MQ9" s="210"/>
      <c r="MR9" s="210"/>
      <c r="MS9" s="210"/>
      <c r="MT9" s="210"/>
      <c r="MU9" s="210"/>
      <c r="MV9" s="210"/>
      <c r="MW9" s="210"/>
      <c r="MX9" s="210"/>
      <c r="MY9" s="210"/>
      <c r="MZ9" s="210"/>
    </row>
    <row r="10" spans="1:364" ht="36" customHeight="1" thickBot="1" x14ac:dyDescent="0.3">
      <c r="A10" s="48"/>
      <c r="B10" s="48"/>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c r="IW10" s="48"/>
      <c r="IX10" s="48"/>
      <c r="IY10" s="48"/>
      <c r="IZ10" s="48"/>
      <c r="JA10" s="48"/>
      <c r="JB10" s="48"/>
      <c r="JC10" s="48"/>
      <c r="JD10" s="48"/>
      <c r="JE10" s="48"/>
      <c r="JF10" s="48"/>
      <c r="JG10" s="48"/>
      <c r="JH10" s="48"/>
      <c r="JI10" s="48"/>
      <c r="JJ10" s="48"/>
      <c r="JK10" s="48"/>
      <c r="JL10" s="48"/>
      <c r="JM10" s="48"/>
      <c r="JN10" s="48"/>
      <c r="JO10" s="48"/>
      <c r="JP10" s="48"/>
      <c r="JQ10" s="48"/>
      <c r="JR10" s="48"/>
      <c r="JS10" s="48"/>
      <c r="JT10" s="48"/>
      <c r="JU10" s="48"/>
      <c r="JV10" s="48"/>
      <c r="JW10" s="48"/>
      <c r="JX10" s="48"/>
      <c r="JY10" s="48"/>
      <c r="JZ10" s="48"/>
      <c r="KA10" s="48"/>
      <c r="KB10" s="48"/>
      <c r="KC10" s="48"/>
      <c r="KD10" s="48"/>
      <c r="KE10" s="48"/>
      <c r="KF10" s="48"/>
      <c r="KG10" s="48"/>
      <c r="KH10" s="48"/>
      <c r="KI10" s="48"/>
      <c r="KJ10" s="48"/>
      <c r="KK10" s="48"/>
      <c r="KL10" s="48"/>
      <c r="KM10" s="48"/>
      <c r="KN10" s="48"/>
      <c r="KO10" s="48"/>
      <c r="KP10" s="48"/>
      <c r="KQ10" s="48"/>
      <c r="KR10" s="48"/>
      <c r="KS10" s="48"/>
      <c r="KT10" s="48"/>
      <c r="KU10" s="48"/>
      <c r="KV10" s="48"/>
      <c r="KW10" s="48"/>
      <c r="KX10" s="48"/>
      <c r="KY10" s="48"/>
      <c r="KZ10" s="48"/>
      <c r="LA10" s="48"/>
      <c r="LB10" s="48"/>
      <c r="LC10" s="48"/>
      <c r="LD10" s="48"/>
      <c r="LE10" s="48"/>
      <c r="LF10" s="48"/>
      <c r="LG10" s="48"/>
      <c r="LH10" s="48"/>
      <c r="LI10" s="48"/>
      <c r="LJ10" s="48"/>
      <c r="LK10" s="48"/>
      <c r="LL10" s="48"/>
      <c r="LM10" s="48"/>
      <c r="LN10" s="48"/>
      <c r="LO10" s="48"/>
      <c r="LP10" s="48"/>
      <c r="LQ10" s="48"/>
      <c r="LR10" s="48"/>
      <c r="LS10" s="48"/>
      <c r="LT10" s="48"/>
      <c r="LU10" s="48"/>
      <c r="LV10" s="48"/>
      <c r="LW10" s="48"/>
      <c r="LX10" s="48"/>
      <c r="LY10" s="48"/>
      <c r="LZ10" s="48"/>
      <c r="MA10" s="48"/>
      <c r="MB10" s="180"/>
      <c r="MC10" s="188"/>
      <c r="MD10" s="188"/>
      <c r="ME10" s="49"/>
      <c r="MF10" s="49"/>
      <c r="MG10" s="49"/>
      <c r="MH10" s="49"/>
      <c r="MI10" s="49"/>
      <c r="MJ10" s="49"/>
      <c r="MK10" s="49"/>
    </row>
    <row r="11" spans="1:364" ht="64.5" customHeight="1" thickTop="1" x14ac:dyDescent="0.25">
      <c r="A11" s="275" t="s">
        <v>50</v>
      </c>
      <c r="B11" s="268" t="s">
        <v>51</v>
      </c>
      <c r="C11" s="269"/>
      <c r="D11" s="269"/>
      <c r="E11" s="50">
        <v>1</v>
      </c>
      <c r="F11" s="268" t="s">
        <v>51</v>
      </c>
      <c r="G11" s="269"/>
      <c r="H11" s="269"/>
      <c r="I11" s="50">
        <f>E11+1</f>
        <v>2</v>
      </c>
      <c r="J11" s="268" t="s">
        <v>51</v>
      </c>
      <c r="K11" s="269"/>
      <c r="L11" s="269"/>
      <c r="M11" s="50">
        <v>3</v>
      </c>
      <c r="N11" s="268" t="s">
        <v>51</v>
      </c>
      <c r="O11" s="269"/>
      <c r="P11" s="269"/>
      <c r="Q11" s="50">
        <f>M11+1</f>
        <v>4</v>
      </c>
      <c r="R11" s="268" t="s">
        <v>51</v>
      </c>
      <c r="S11" s="269"/>
      <c r="T11" s="269"/>
      <c r="U11" s="50">
        <v>5</v>
      </c>
      <c r="V11" s="268" t="s">
        <v>51</v>
      </c>
      <c r="W11" s="269"/>
      <c r="X11" s="269"/>
      <c r="Y11" s="50">
        <f>U11+1</f>
        <v>6</v>
      </c>
      <c r="Z11" s="268" t="s">
        <v>51</v>
      </c>
      <c r="AA11" s="269"/>
      <c r="AB11" s="269"/>
      <c r="AC11" s="50">
        <f>+Y11+1</f>
        <v>7</v>
      </c>
      <c r="AD11" s="268" t="s">
        <v>51</v>
      </c>
      <c r="AE11" s="269"/>
      <c r="AF11" s="269"/>
      <c r="AG11" s="50">
        <f>AC11+1</f>
        <v>8</v>
      </c>
      <c r="AH11" s="268" t="s">
        <v>51</v>
      </c>
      <c r="AI11" s="269"/>
      <c r="AJ11" s="269"/>
      <c r="AK11" s="50">
        <f>+AG11+1</f>
        <v>9</v>
      </c>
      <c r="AL11" s="268" t="s">
        <v>51</v>
      </c>
      <c r="AM11" s="269"/>
      <c r="AN11" s="269"/>
      <c r="AO11" s="50">
        <f>AK11+1</f>
        <v>10</v>
      </c>
      <c r="AP11" s="268" t="s">
        <v>51</v>
      </c>
      <c r="AQ11" s="269"/>
      <c r="AR11" s="269"/>
      <c r="AS11" s="50">
        <f>+AO11+1</f>
        <v>11</v>
      </c>
      <c r="AT11" s="268" t="s">
        <v>51</v>
      </c>
      <c r="AU11" s="269"/>
      <c r="AV11" s="269"/>
      <c r="AW11" s="50">
        <f>AS11+1</f>
        <v>12</v>
      </c>
      <c r="AX11" s="268" t="s">
        <v>51</v>
      </c>
      <c r="AY11" s="269"/>
      <c r="AZ11" s="269"/>
      <c r="BA11" s="50">
        <f>+AW11+1</f>
        <v>13</v>
      </c>
      <c r="BB11" s="268" t="s">
        <v>51</v>
      </c>
      <c r="BC11" s="269"/>
      <c r="BD11" s="269"/>
      <c r="BE11" s="50">
        <f>BA11+1</f>
        <v>14</v>
      </c>
      <c r="BF11" s="268" t="s">
        <v>51</v>
      </c>
      <c r="BG11" s="269"/>
      <c r="BH11" s="269"/>
      <c r="BI11" s="50">
        <f>+BE11+1</f>
        <v>15</v>
      </c>
      <c r="BJ11" s="268" t="s">
        <v>51</v>
      </c>
      <c r="BK11" s="269"/>
      <c r="BL11" s="269"/>
      <c r="BM11" s="50">
        <f>BI11+1</f>
        <v>16</v>
      </c>
      <c r="BN11" s="268" t="s">
        <v>51</v>
      </c>
      <c r="BO11" s="269"/>
      <c r="BP11" s="269"/>
      <c r="BQ11" s="50">
        <f>+BM11+1</f>
        <v>17</v>
      </c>
      <c r="BR11" s="268" t="s">
        <v>51</v>
      </c>
      <c r="BS11" s="269"/>
      <c r="BT11" s="269"/>
      <c r="BU11" s="50">
        <f>BQ11+1</f>
        <v>18</v>
      </c>
      <c r="BV11" s="268" t="s">
        <v>51</v>
      </c>
      <c r="BW11" s="269"/>
      <c r="BX11" s="269"/>
      <c r="BY11" s="50">
        <f>BU11+1</f>
        <v>19</v>
      </c>
      <c r="BZ11" s="268" t="s">
        <v>51</v>
      </c>
      <c r="CA11" s="269"/>
      <c r="CB11" s="269"/>
      <c r="CC11" s="50">
        <f>BY11+1</f>
        <v>20</v>
      </c>
      <c r="CD11" s="268" t="s">
        <v>51</v>
      </c>
      <c r="CE11" s="269"/>
      <c r="CF11" s="269"/>
      <c r="CG11" s="50">
        <f>CC11+1</f>
        <v>21</v>
      </c>
      <c r="CH11" s="268" t="s">
        <v>51</v>
      </c>
      <c r="CI11" s="269"/>
      <c r="CJ11" s="269"/>
      <c r="CK11" s="50">
        <f>CG11+1</f>
        <v>22</v>
      </c>
      <c r="CL11" s="268" t="s">
        <v>51</v>
      </c>
      <c r="CM11" s="269"/>
      <c r="CN11" s="269"/>
      <c r="CO11" s="50">
        <f>CK11+1</f>
        <v>23</v>
      </c>
      <c r="CP11" s="268" t="s">
        <v>51</v>
      </c>
      <c r="CQ11" s="269"/>
      <c r="CR11" s="269"/>
      <c r="CS11" s="50">
        <f>CO11+1</f>
        <v>24</v>
      </c>
      <c r="CT11" s="268" t="s">
        <v>51</v>
      </c>
      <c r="CU11" s="269"/>
      <c r="CV11" s="269"/>
      <c r="CW11" s="50">
        <f>CS11+1</f>
        <v>25</v>
      </c>
      <c r="CX11" s="268" t="s">
        <v>51</v>
      </c>
      <c r="CY11" s="269"/>
      <c r="CZ11" s="269"/>
      <c r="DA11" s="50">
        <f>CW11+1</f>
        <v>26</v>
      </c>
      <c r="DB11" s="268" t="s">
        <v>51</v>
      </c>
      <c r="DC11" s="269"/>
      <c r="DD11" s="269"/>
      <c r="DE11" s="50">
        <f>DA11+1</f>
        <v>27</v>
      </c>
      <c r="DF11" s="268" t="s">
        <v>51</v>
      </c>
      <c r="DG11" s="269"/>
      <c r="DH11" s="269"/>
      <c r="DI11" s="50">
        <f>DE11+1</f>
        <v>28</v>
      </c>
      <c r="DJ11" s="268" t="s">
        <v>51</v>
      </c>
      <c r="DK11" s="269"/>
      <c r="DL11" s="269"/>
      <c r="DM11" s="50">
        <f>DI11+1</f>
        <v>29</v>
      </c>
      <c r="DN11" s="268" t="s">
        <v>51</v>
      </c>
      <c r="DO11" s="269"/>
      <c r="DP11" s="269"/>
      <c r="DQ11" s="50">
        <f>DM11+1</f>
        <v>30</v>
      </c>
      <c r="DR11" s="268" t="s">
        <v>51</v>
      </c>
      <c r="DS11" s="269"/>
      <c r="DT11" s="269"/>
      <c r="DU11" s="50">
        <f>DQ11+1</f>
        <v>31</v>
      </c>
      <c r="DV11" s="268" t="s">
        <v>51</v>
      </c>
      <c r="DW11" s="269"/>
      <c r="DX11" s="269"/>
      <c r="DY11" s="50">
        <f>DU11+1</f>
        <v>32</v>
      </c>
      <c r="DZ11" s="268" t="s">
        <v>51</v>
      </c>
      <c r="EA11" s="269"/>
      <c r="EB11" s="269"/>
      <c r="EC11" s="50">
        <f>DY11+1</f>
        <v>33</v>
      </c>
      <c r="ED11" s="268" t="s">
        <v>51</v>
      </c>
      <c r="EE11" s="269"/>
      <c r="EF11" s="269"/>
      <c r="EG11" s="50">
        <f>EC11+1</f>
        <v>34</v>
      </c>
      <c r="EH11" s="268" t="s">
        <v>51</v>
      </c>
      <c r="EI11" s="269"/>
      <c r="EJ11" s="269"/>
      <c r="EK11" s="50">
        <f>EG11+1</f>
        <v>35</v>
      </c>
      <c r="EL11" s="268" t="s">
        <v>51</v>
      </c>
      <c r="EM11" s="269"/>
      <c r="EN11" s="269"/>
      <c r="EO11" s="50">
        <f>EK11+1</f>
        <v>36</v>
      </c>
      <c r="EP11" s="268" t="s">
        <v>51</v>
      </c>
      <c r="EQ11" s="269"/>
      <c r="ER11" s="269"/>
      <c r="ES11" s="50">
        <f>EO11+1</f>
        <v>37</v>
      </c>
      <c r="ET11" s="268" t="s">
        <v>51</v>
      </c>
      <c r="EU11" s="269"/>
      <c r="EV11" s="269"/>
      <c r="EW11" s="50">
        <f>ES11+1</f>
        <v>38</v>
      </c>
      <c r="EX11" s="268" t="s">
        <v>51</v>
      </c>
      <c r="EY11" s="269"/>
      <c r="EZ11" s="269"/>
      <c r="FA11" s="50">
        <f>EW11+1</f>
        <v>39</v>
      </c>
      <c r="FB11" s="268" t="s">
        <v>51</v>
      </c>
      <c r="FC11" s="269"/>
      <c r="FD11" s="269"/>
      <c r="FE11" s="50">
        <f>FA11+1</f>
        <v>40</v>
      </c>
      <c r="FF11" s="268" t="s">
        <v>51</v>
      </c>
      <c r="FG11" s="269"/>
      <c r="FH11" s="269"/>
      <c r="FI11" s="50">
        <f>FE11+1</f>
        <v>41</v>
      </c>
      <c r="FJ11" s="268" t="s">
        <v>51</v>
      </c>
      <c r="FK11" s="269"/>
      <c r="FL11" s="269"/>
      <c r="FM11" s="50">
        <f>FI11+1</f>
        <v>42</v>
      </c>
      <c r="FN11" s="268" t="s">
        <v>51</v>
      </c>
      <c r="FO11" s="269"/>
      <c r="FP11" s="269"/>
      <c r="FQ11" s="50">
        <f>FM11+1</f>
        <v>43</v>
      </c>
      <c r="FR11" s="268" t="s">
        <v>51</v>
      </c>
      <c r="FS11" s="269"/>
      <c r="FT11" s="269"/>
      <c r="FU11" s="50">
        <f>FQ11+1</f>
        <v>44</v>
      </c>
      <c r="FV11" s="268" t="s">
        <v>51</v>
      </c>
      <c r="FW11" s="269"/>
      <c r="FX11" s="269"/>
      <c r="FY11" s="50">
        <f>FU11+1</f>
        <v>45</v>
      </c>
      <c r="FZ11" s="268" t="s">
        <v>51</v>
      </c>
      <c r="GA11" s="269"/>
      <c r="GB11" s="269"/>
      <c r="GC11" s="50">
        <f>FY11+1</f>
        <v>46</v>
      </c>
      <c r="GD11" s="268" t="s">
        <v>51</v>
      </c>
      <c r="GE11" s="269"/>
      <c r="GF11" s="269"/>
      <c r="GG11" s="50">
        <f>GC11+1</f>
        <v>47</v>
      </c>
      <c r="GH11" s="268" t="s">
        <v>51</v>
      </c>
      <c r="GI11" s="269"/>
      <c r="GJ11" s="269"/>
      <c r="GK11" s="50">
        <f>GG11+1</f>
        <v>48</v>
      </c>
      <c r="GL11" s="268" t="s">
        <v>51</v>
      </c>
      <c r="GM11" s="269"/>
      <c r="GN11" s="269"/>
      <c r="GO11" s="50">
        <f>GK11+1</f>
        <v>49</v>
      </c>
      <c r="GP11" s="268" t="s">
        <v>51</v>
      </c>
      <c r="GQ11" s="269"/>
      <c r="GR11" s="269"/>
      <c r="GS11" s="50">
        <f>GO11+1</f>
        <v>50</v>
      </c>
      <c r="GT11" s="268" t="s">
        <v>51</v>
      </c>
      <c r="GU11" s="269"/>
      <c r="GV11" s="269"/>
      <c r="GW11" s="50">
        <f>GS11+1</f>
        <v>51</v>
      </c>
      <c r="GX11" s="268" t="s">
        <v>51</v>
      </c>
      <c r="GY11" s="269"/>
      <c r="GZ11" s="269"/>
      <c r="HA11" s="50">
        <f>GW11+1</f>
        <v>52</v>
      </c>
      <c r="HB11" s="268" t="s">
        <v>51</v>
      </c>
      <c r="HC11" s="269"/>
      <c r="HD11" s="269"/>
      <c r="HE11" s="50">
        <f>HA11+1</f>
        <v>53</v>
      </c>
      <c r="HF11" s="268" t="s">
        <v>51</v>
      </c>
      <c r="HG11" s="269"/>
      <c r="HH11" s="269"/>
      <c r="HI11" s="50">
        <f>HE11+1</f>
        <v>54</v>
      </c>
      <c r="HJ11" s="268" t="s">
        <v>51</v>
      </c>
      <c r="HK11" s="269"/>
      <c r="HL11" s="269"/>
      <c r="HM11" s="50">
        <f t="shared" ref="HM11" si="0">HI11+1</f>
        <v>55</v>
      </c>
      <c r="HN11" s="268" t="s">
        <v>51</v>
      </c>
      <c r="HO11" s="269"/>
      <c r="HP11" s="269"/>
      <c r="HQ11" s="50">
        <f t="shared" ref="HQ11" si="1">HM11+1</f>
        <v>56</v>
      </c>
      <c r="HR11" s="268" t="s">
        <v>51</v>
      </c>
      <c r="HS11" s="269"/>
      <c r="HT11" s="269"/>
      <c r="HU11" s="50">
        <f t="shared" ref="HU11" si="2">HQ11+1</f>
        <v>57</v>
      </c>
      <c r="HV11" s="268" t="s">
        <v>51</v>
      </c>
      <c r="HW11" s="269"/>
      <c r="HX11" s="269"/>
      <c r="HY11" s="50">
        <f t="shared" ref="HY11" si="3">HU11+1</f>
        <v>58</v>
      </c>
      <c r="HZ11" s="268" t="s">
        <v>51</v>
      </c>
      <c r="IA11" s="269"/>
      <c r="IB11" s="269"/>
      <c r="IC11" s="50">
        <f t="shared" ref="IC11" si="4">HY11+1</f>
        <v>59</v>
      </c>
      <c r="ID11" s="268" t="s">
        <v>51</v>
      </c>
      <c r="IE11" s="269"/>
      <c r="IF11" s="269"/>
      <c r="IG11" s="50">
        <f t="shared" ref="IG11" si="5">IC11+1</f>
        <v>60</v>
      </c>
      <c r="IH11" s="268" t="s">
        <v>51</v>
      </c>
      <c r="II11" s="269"/>
      <c r="IJ11" s="269"/>
      <c r="IK11" s="50">
        <f t="shared" ref="IK11" si="6">IG11+1</f>
        <v>61</v>
      </c>
      <c r="IL11" s="268" t="s">
        <v>51</v>
      </c>
      <c r="IM11" s="269"/>
      <c r="IN11" s="269"/>
      <c r="IO11" s="50">
        <f t="shared" ref="IO11" si="7">IK11+1</f>
        <v>62</v>
      </c>
      <c r="IP11" s="268" t="s">
        <v>51</v>
      </c>
      <c r="IQ11" s="269"/>
      <c r="IR11" s="269"/>
      <c r="IS11" s="50">
        <f t="shared" ref="IS11" si="8">IO11+1</f>
        <v>63</v>
      </c>
      <c r="IT11" s="268" t="s">
        <v>51</v>
      </c>
      <c r="IU11" s="269"/>
      <c r="IV11" s="269"/>
      <c r="IW11" s="50">
        <f t="shared" ref="IW11" si="9">IS11+1</f>
        <v>64</v>
      </c>
      <c r="IX11" s="268" t="s">
        <v>51</v>
      </c>
      <c r="IY11" s="269"/>
      <c r="IZ11" s="269"/>
      <c r="JA11" s="50">
        <f t="shared" ref="JA11" si="10">IW11+1</f>
        <v>65</v>
      </c>
      <c r="JB11" s="268" t="s">
        <v>51</v>
      </c>
      <c r="JC11" s="269"/>
      <c r="JD11" s="269"/>
      <c r="JE11" s="50">
        <f t="shared" ref="JE11" si="11">JA11+1</f>
        <v>66</v>
      </c>
      <c r="JF11" s="268" t="s">
        <v>51</v>
      </c>
      <c r="JG11" s="269"/>
      <c r="JH11" s="269"/>
      <c r="JI11" s="50">
        <f>JE11+1</f>
        <v>67</v>
      </c>
      <c r="JJ11" s="268" t="s">
        <v>51</v>
      </c>
      <c r="JK11" s="269"/>
      <c r="JL11" s="269"/>
      <c r="JM11" s="50">
        <f>JI11+1</f>
        <v>68</v>
      </c>
      <c r="JN11" s="268" t="s">
        <v>51</v>
      </c>
      <c r="JO11" s="269"/>
      <c r="JP11" s="269"/>
      <c r="JQ11" s="50">
        <f>JM11+1</f>
        <v>69</v>
      </c>
      <c r="JR11" s="268" t="s">
        <v>51</v>
      </c>
      <c r="JS11" s="269"/>
      <c r="JT11" s="269"/>
      <c r="JU11" s="50">
        <f>JQ11+1</f>
        <v>70</v>
      </c>
      <c r="JV11" s="268" t="s">
        <v>51</v>
      </c>
      <c r="JW11" s="269"/>
      <c r="JX11" s="269"/>
      <c r="JY11" s="50">
        <f>JU11+1</f>
        <v>71</v>
      </c>
      <c r="JZ11" s="268" t="s">
        <v>51</v>
      </c>
      <c r="KA11" s="269"/>
      <c r="KB11" s="269"/>
      <c r="KC11" s="50">
        <f>JY11+1</f>
        <v>72</v>
      </c>
      <c r="KD11" s="268" t="s">
        <v>51</v>
      </c>
      <c r="KE11" s="269"/>
      <c r="KF11" s="269"/>
      <c r="KG11" s="50">
        <f>KC11+1</f>
        <v>73</v>
      </c>
      <c r="KH11" s="268" t="s">
        <v>51</v>
      </c>
      <c r="KI11" s="269"/>
      <c r="KJ11" s="269"/>
      <c r="KK11" s="50">
        <f>KG11+1</f>
        <v>74</v>
      </c>
      <c r="KL11" s="268" t="s">
        <v>51</v>
      </c>
      <c r="KM11" s="269"/>
      <c r="KN11" s="269"/>
      <c r="KO11" s="50">
        <f>KK11+1</f>
        <v>75</v>
      </c>
      <c r="KP11" s="268" t="s">
        <v>51</v>
      </c>
      <c r="KQ11" s="269"/>
      <c r="KR11" s="269"/>
      <c r="KS11" s="50">
        <f>KO11+1</f>
        <v>76</v>
      </c>
      <c r="KT11" s="268" t="s">
        <v>51</v>
      </c>
      <c r="KU11" s="269"/>
      <c r="KV11" s="269"/>
      <c r="KW11" s="50">
        <f>KS11+1</f>
        <v>77</v>
      </c>
      <c r="KX11" s="268" t="s">
        <v>51</v>
      </c>
      <c r="KY11" s="269"/>
      <c r="KZ11" s="269"/>
      <c r="LA11" s="50">
        <f>KW11+1</f>
        <v>78</v>
      </c>
      <c r="LB11" s="268" t="s">
        <v>51</v>
      </c>
      <c r="LC11" s="269"/>
      <c r="LD11" s="269"/>
      <c r="LE11" s="50">
        <f>LA11+1</f>
        <v>79</v>
      </c>
      <c r="LF11" s="268" t="s">
        <v>51</v>
      </c>
      <c r="LG11" s="269"/>
      <c r="LH11" s="269"/>
      <c r="LI11" s="50">
        <f>LE11+1</f>
        <v>80</v>
      </c>
      <c r="LJ11" s="268" t="s">
        <v>51</v>
      </c>
      <c r="LK11" s="269"/>
      <c r="LL11" s="269"/>
      <c r="LM11" s="50">
        <f>LI11+1</f>
        <v>81</v>
      </c>
      <c r="LN11" s="268" t="s">
        <v>51</v>
      </c>
      <c r="LO11" s="269"/>
      <c r="LP11" s="269"/>
      <c r="LQ11" s="50">
        <f>LM11+1</f>
        <v>82</v>
      </c>
      <c r="LR11" s="268" t="s">
        <v>51</v>
      </c>
      <c r="LS11" s="269"/>
      <c r="LT11" s="269"/>
      <c r="LU11" s="50">
        <f>LQ11+1</f>
        <v>83</v>
      </c>
      <c r="LV11" s="268" t="s">
        <v>51</v>
      </c>
      <c r="LW11" s="269"/>
      <c r="LX11" s="269"/>
      <c r="LY11" s="50">
        <f>LU11+1</f>
        <v>84</v>
      </c>
      <c r="LZ11" s="194"/>
      <c r="MA11" s="271" t="s">
        <v>52</v>
      </c>
      <c r="MB11" s="150" t="s">
        <v>53</v>
      </c>
      <c r="MC11" s="151"/>
      <c r="MD11" s="151"/>
      <c r="ME11" s="151"/>
      <c r="MF11" s="151"/>
      <c r="MG11" s="151"/>
      <c r="MH11" s="151"/>
      <c r="MI11" s="151"/>
      <c r="MJ11" s="151"/>
      <c r="MK11" s="151"/>
      <c r="ML11" s="151"/>
      <c r="MM11" s="151"/>
      <c r="MN11" s="151"/>
      <c r="MO11" s="151"/>
      <c r="MP11" s="151"/>
      <c r="MQ11" s="151"/>
      <c r="MR11" s="151"/>
      <c r="MS11" s="151"/>
      <c r="MT11" s="151"/>
      <c r="MU11" s="151"/>
      <c r="MV11" s="151"/>
      <c r="MW11" s="151"/>
      <c r="MX11" s="151"/>
      <c r="MY11" s="151"/>
      <c r="MZ11" s="151"/>
    </row>
    <row r="12" spans="1:364" ht="64.5" customHeight="1" thickBot="1" x14ac:dyDescent="0.3">
      <c r="A12" s="276"/>
      <c r="B12" s="51">
        <v>1</v>
      </c>
      <c r="C12" s="52">
        <f>+B12+1</f>
        <v>2</v>
      </c>
      <c r="D12" s="52">
        <f>+C12+1</f>
        <v>3</v>
      </c>
      <c r="E12" s="53">
        <f>+D12+1</f>
        <v>4</v>
      </c>
      <c r="F12" s="51">
        <v>1</v>
      </c>
      <c r="G12" s="52">
        <f>+F12+1</f>
        <v>2</v>
      </c>
      <c r="H12" s="52">
        <f>+G12+1</f>
        <v>3</v>
      </c>
      <c r="I12" s="53">
        <f>+H12+1</f>
        <v>4</v>
      </c>
      <c r="J12" s="51">
        <v>1</v>
      </c>
      <c r="K12" s="52">
        <f>+J12+1</f>
        <v>2</v>
      </c>
      <c r="L12" s="52">
        <f>+K12+1</f>
        <v>3</v>
      </c>
      <c r="M12" s="53">
        <f>+L12+1</f>
        <v>4</v>
      </c>
      <c r="N12" s="51">
        <v>1</v>
      </c>
      <c r="O12" s="52">
        <f>+N12+1</f>
        <v>2</v>
      </c>
      <c r="P12" s="52">
        <f>+O12+1</f>
        <v>3</v>
      </c>
      <c r="Q12" s="53">
        <f>+P12+1</f>
        <v>4</v>
      </c>
      <c r="R12" s="51">
        <v>1</v>
      </c>
      <c r="S12" s="52">
        <f>+R12+1</f>
        <v>2</v>
      </c>
      <c r="T12" s="52">
        <f>+S12+1</f>
        <v>3</v>
      </c>
      <c r="U12" s="53">
        <f>+T12+1</f>
        <v>4</v>
      </c>
      <c r="V12" s="51">
        <v>1</v>
      </c>
      <c r="W12" s="52">
        <f>+V12+1</f>
        <v>2</v>
      </c>
      <c r="X12" s="52">
        <f>+W12+1</f>
        <v>3</v>
      </c>
      <c r="Y12" s="53">
        <f>+X12+1</f>
        <v>4</v>
      </c>
      <c r="Z12" s="51">
        <v>1</v>
      </c>
      <c r="AA12" s="52">
        <f>+Z12+1</f>
        <v>2</v>
      </c>
      <c r="AB12" s="52">
        <f>+AA12+1</f>
        <v>3</v>
      </c>
      <c r="AC12" s="53">
        <f>+AB12+1</f>
        <v>4</v>
      </c>
      <c r="AD12" s="51">
        <v>1</v>
      </c>
      <c r="AE12" s="52">
        <f>+AD12+1</f>
        <v>2</v>
      </c>
      <c r="AF12" s="52">
        <f>+AE12+1</f>
        <v>3</v>
      </c>
      <c r="AG12" s="53">
        <f>+AF12+1</f>
        <v>4</v>
      </c>
      <c r="AH12" s="51">
        <v>1</v>
      </c>
      <c r="AI12" s="52">
        <f>+AH12+1</f>
        <v>2</v>
      </c>
      <c r="AJ12" s="52">
        <f>+AI12+1</f>
        <v>3</v>
      </c>
      <c r="AK12" s="53">
        <f>+AJ12+1</f>
        <v>4</v>
      </c>
      <c r="AL12" s="51">
        <v>1</v>
      </c>
      <c r="AM12" s="52">
        <f>+AL12+1</f>
        <v>2</v>
      </c>
      <c r="AN12" s="52">
        <f>+AM12+1</f>
        <v>3</v>
      </c>
      <c r="AO12" s="53">
        <f>+AN12+1</f>
        <v>4</v>
      </c>
      <c r="AP12" s="51">
        <v>1</v>
      </c>
      <c r="AQ12" s="52">
        <f>+AP12+1</f>
        <v>2</v>
      </c>
      <c r="AR12" s="52">
        <f>+AQ12+1</f>
        <v>3</v>
      </c>
      <c r="AS12" s="53">
        <f>+AR12+1</f>
        <v>4</v>
      </c>
      <c r="AT12" s="51">
        <v>1</v>
      </c>
      <c r="AU12" s="52">
        <f>+AT12+1</f>
        <v>2</v>
      </c>
      <c r="AV12" s="52">
        <f>+AU12+1</f>
        <v>3</v>
      </c>
      <c r="AW12" s="53">
        <f>+AV12+1</f>
        <v>4</v>
      </c>
      <c r="AX12" s="51">
        <v>1</v>
      </c>
      <c r="AY12" s="52">
        <f>+AX12+1</f>
        <v>2</v>
      </c>
      <c r="AZ12" s="52">
        <f>+AY12+1</f>
        <v>3</v>
      </c>
      <c r="BA12" s="53">
        <f>+AZ12+1</f>
        <v>4</v>
      </c>
      <c r="BB12" s="51">
        <v>1</v>
      </c>
      <c r="BC12" s="52">
        <f>+BB12+1</f>
        <v>2</v>
      </c>
      <c r="BD12" s="52">
        <f>+BC12+1</f>
        <v>3</v>
      </c>
      <c r="BE12" s="53">
        <f>+BD12+1</f>
        <v>4</v>
      </c>
      <c r="BF12" s="51">
        <v>1</v>
      </c>
      <c r="BG12" s="52">
        <f>+BF12+1</f>
        <v>2</v>
      </c>
      <c r="BH12" s="52">
        <f>+BG12+1</f>
        <v>3</v>
      </c>
      <c r="BI12" s="53">
        <f>+BH12+1</f>
        <v>4</v>
      </c>
      <c r="BJ12" s="51">
        <v>1</v>
      </c>
      <c r="BK12" s="52">
        <f>+BJ12+1</f>
        <v>2</v>
      </c>
      <c r="BL12" s="52">
        <f>+BK12+1</f>
        <v>3</v>
      </c>
      <c r="BM12" s="53">
        <f>+BL12+1</f>
        <v>4</v>
      </c>
      <c r="BN12" s="51">
        <v>1</v>
      </c>
      <c r="BO12" s="52">
        <f>+BN12+1</f>
        <v>2</v>
      </c>
      <c r="BP12" s="52">
        <f>+BO12+1</f>
        <v>3</v>
      </c>
      <c r="BQ12" s="53">
        <f>+BP12+1</f>
        <v>4</v>
      </c>
      <c r="BR12" s="51">
        <v>1</v>
      </c>
      <c r="BS12" s="52">
        <f>+BR12+1</f>
        <v>2</v>
      </c>
      <c r="BT12" s="52">
        <f>+BS12+1</f>
        <v>3</v>
      </c>
      <c r="BU12" s="53">
        <f>+BT12+1</f>
        <v>4</v>
      </c>
      <c r="BV12" s="51">
        <v>1</v>
      </c>
      <c r="BW12" s="52">
        <f>+BV12+1</f>
        <v>2</v>
      </c>
      <c r="BX12" s="52">
        <f>+BW12+1</f>
        <v>3</v>
      </c>
      <c r="BY12" s="53">
        <f>+BX12+1</f>
        <v>4</v>
      </c>
      <c r="BZ12" s="51">
        <v>1</v>
      </c>
      <c r="CA12" s="52">
        <f>+BZ12+1</f>
        <v>2</v>
      </c>
      <c r="CB12" s="52">
        <f>+CA12+1</f>
        <v>3</v>
      </c>
      <c r="CC12" s="53">
        <f>+CB12+1</f>
        <v>4</v>
      </c>
      <c r="CD12" s="51">
        <v>1</v>
      </c>
      <c r="CE12" s="52">
        <f>+CD12+1</f>
        <v>2</v>
      </c>
      <c r="CF12" s="52">
        <f>+CE12+1</f>
        <v>3</v>
      </c>
      <c r="CG12" s="53">
        <f>+CF12+1</f>
        <v>4</v>
      </c>
      <c r="CH12" s="51">
        <v>1</v>
      </c>
      <c r="CI12" s="52">
        <f>+CH12+1</f>
        <v>2</v>
      </c>
      <c r="CJ12" s="52">
        <f>+CI12+1</f>
        <v>3</v>
      </c>
      <c r="CK12" s="53">
        <f>+CJ12+1</f>
        <v>4</v>
      </c>
      <c r="CL12" s="51">
        <v>1</v>
      </c>
      <c r="CM12" s="52">
        <f>+CL12+1</f>
        <v>2</v>
      </c>
      <c r="CN12" s="52">
        <f>+CM12+1</f>
        <v>3</v>
      </c>
      <c r="CO12" s="53">
        <f>+CN12+1</f>
        <v>4</v>
      </c>
      <c r="CP12" s="51">
        <v>1</v>
      </c>
      <c r="CQ12" s="52">
        <f>+CP12+1</f>
        <v>2</v>
      </c>
      <c r="CR12" s="52">
        <f>+CQ12+1</f>
        <v>3</v>
      </c>
      <c r="CS12" s="53">
        <f>+CR12+1</f>
        <v>4</v>
      </c>
      <c r="CT12" s="51">
        <v>1</v>
      </c>
      <c r="CU12" s="52">
        <f>+CT12+1</f>
        <v>2</v>
      </c>
      <c r="CV12" s="52">
        <f>+CU12+1</f>
        <v>3</v>
      </c>
      <c r="CW12" s="53">
        <f>+CV12+1</f>
        <v>4</v>
      </c>
      <c r="CX12" s="51">
        <v>1</v>
      </c>
      <c r="CY12" s="52">
        <f>+CX12+1</f>
        <v>2</v>
      </c>
      <c r="CZ12" s="52">
        <f>+CY12+1</f>
        <v>3</v>
      </c>
      <c r="DA12" s="53">
        <f>+CZ12+1</f>
        <v>4</v>
      </c>
      <c r="DB12" s="51">
        <v>1</v>
      </c>
      <c r="DC12" s="52">
        <f>+DB12+1</f>
        <v>2</v>
      </c>
      <c r="DD12" s="52">
        <f>+DC12+1</f>
        <v>3</v>
      </c>
      <c r="DE12" s="53">
        <f>+DD12+1</f>
        <v>4</v>
      </c>
      <c r="DF12" s="51">
        <v>1</v>
      </c>
      <c r="DG12" s="52">
        <f>+DF12+1</f>
        <v>2</v>
      </c>
      <c r="DH12" s="52">
        <f>+DG12+1</f>
        <v>3</v>
      </c>
      <c r="DI12" s="53">
        <f>+DH12+1</f>
        <v>4</v>
      </c>
      <c r="DJ12" s="51">
        <v>1</v>
      </c>
      <c r="DK12" s="52">
        <f>+DJ12+1</f>
        <v>2</v>
      </c>
      <c r="DL12" s="52">
        <f>+DK12+1</f>
        <v>3</v>
      </c>
      <c r="DM12" s="53">
        <f>+DL12+1</f>
        <v>4</v>
      </c>
      <c r="DN12" s="51">
        <v>1</v>
      </c>
      <c r="DO12" s="52">
        <f>+DN12+1</f>
        <v>2</v>
      </c>
      <c r="DP12" s="52">
        <f>+DO12+1</f>
        <v>3</v>
      </c>
      <c r="DQ12" s="53">
        <f>+DP12+1</f>
        <v>4</v>
      </c>
      <c r="DR12" s="51">
        <v>1</v>
      </c>
      <c r="DS12" s="52">
        <f>+DR12+1</f>
        <v>2</v>
      </c>
      <c r="DT12" s="52">
        <f>+DS12+1</f>
        <v>3</v>
      </c>
      <c r="DU12" s="53">
        <f>+DT12+1</f>
        <v>4</v>
      </c>
      <c r="DV12" s="51">
        <v>1</v>
      </c>
      <c r="DW12" s="52">
        <f>+DV12+1</f>
        <v>2</v>
      </c>
      <c r="DX12" s="52">
        <f>+DW12+1</f>
        <v>3</v>
      </c>
      <c r="DY12" s="53">
        <f>+DX12+1</f>
        <v>4</v>
      </c>
      <c r="DZ12" s="51">
        <v>1</v>
      </c>
      <c r="EA12" s="52">
        <f>+DZ12+1</f>
        <v>2</v>
      </c>
      <c r="EB12" s="52">
        <f>+EA12+1</f>
        <v>3</v>
      </c>
      <c r="EC12" s="53">
        <f>+EB12+1</f>
        <v>4</v>
      </c>
      <c r="ED12" s="51">
        <v>1</v>
      </c>
      <c r="EE12" s="52">
        <f>+ED12+1</f>
        <v>2</v>
      </c>
      <c r="EF12" s="52">
        <f>+EE12+1</f>
        <v>3</v>
      </c>
      <c r="EG12" s="53">
        <f>+EF12+1</f>
        <v>4</v>
      </c>
      <c r="EH12" s="51">
        <v>1</v>
      </c>
      <c r="EI12" s="52">
        <f>+EH12+1</f>
        <v>2</v>
      </c>
      <c r="EJ12" s="52">
        <f>+EI12+1</f>
        <v>3</v>
      </c>
      <c r="EK12" s="53">
        <f>+EJ12+1</f>
        <v>4</v>
      </c>
      <c r="EL12" s="51">
        <v>1</v>
      </c>
      <c r="EM12" s="52">
        <f>+EL12+1</f>
        <v>2</v>
      </c>
      <c r="EN12" s="52">
        <f>+EM12+1</f>
        <v>3</v>
      </c>
      <c r="EO12" s="53">
        <f>+EN12+1</f>
        <v>4</v>
      </c>
      <c r="EP12" s="51">
        <v>1</v>
      </c>
      <c r="EQ12" s="52">
        <f>+EP12+1</f>
        <v>2</v>
      </c>
      <c r="ER12" s="52">
        <f>+EQ12+1</f>
        <v>3</v>
      </c>
      <c r="ES12" s="53">
        <f>+ER12+1</f>
        <v>4</v>
      </c>
      <c r="ET12" s="51">
        <v>1</v>
      </c>
      <c r="EU12" s="52">
        <f>+ET12+1</f>
        <v>2</v>
      </c>
      <c r="EV12" s="52">
        <f>+EU12+1</f>
        <v>3</v>
      </c>
      <c r="EW12" s="53">
        <f>+EV12+1</f>
        <v>4</v>
      </c>
      <c r="EX12" s="51">
        <v>1</v>
      </c>
      <c r="EY12" s="52">
        <f>+EX12+1</f>
        <v>2</v>
      </c>
      <c r="EZ12" s="52">
        <f>+EY12+1</f>
        <v>3</v>
      </c>
      <c r="FA12" s="53">
        <f>+EZ12+1</f>
        <v>4</v>
      </c>
      <c r="FB12" s="51">
        <v>1</v>
      </c>
      <c r="FC12" s="52">
        <f>+FB12+1</f>
        <v>2</v>
      </c>
      <c r="FD12" s="52">
        <f>+FC12+1</f>
        <v>3</v>
      </c>
      <c r="FE12" s="53">
        <f>+FD12+1</f>
        <v>4</v>
      </c>
      <c r="FF12" s="51">
        <v>1</v>
      </c>
      <c r="FG12" s="52">
        <f>+FF12+1</f>
        <v>2</v>
      </c>
      <c r="FH12" s="52">
        <f>+FG12+1</f>
        <v>3</v>
      </c>
      <c r="FI12" s="53">
        <f>+FH12+1</f>
        <v>4</v>
      </c>
      <c r="FJ12" s="51">
        <v>1</v>
      </c>
      <c r="FK12" s="52">
        <f>+FJ12+1</f>
        <v>2</v>
      </c>
      <c r="FL12" s="52">
        <f>+FK12+1</f>
        <v>3</v>
      </c>
      <c r="FM12" s="53">
        <f>+FL12+1</f>
        <v>4</v>
      </c>
      <c r="FN12" s="51">
        <v>1</v>
      </c>
      <c r="FO12" s="52">
        <f>+FN12+1</f>
        <v>2</v>
      </c>
      <c r="FP12" s="52">
        <f>+FO12+1</f>
        <v>3</v>
      </c>
      <c r="FQ12" s="53">
        <f>+FP12+1</f>
        <v>4</v>
      </c>
      <c r="FR12" s="51">
        <v>1</v>
      </c>
      <c r="FS12" s="52">
        <f>+FR12+1</f>
        <v>2</v>
      </c>
      <c r="FT12" s="52">
        <f>+FS12+1</f>
        <v>3</v>
      </c>
      <c r="FU12" s="53">
        <f>+FT12+1</f>
        <v>4</v>
      </c>
      <c r="FV12" s="51">
        <v>1</v>
      </c>
      <c r="FW12" s="52">
        <f>+FV12+1</f>
        <v>2</v>
      </c>
      <c r="FX12" s="52">
        <f>+FW12+1</f>
        <v>3</v>
      </c>
      <c r="FY12" s="53">
        <f>+FX12+1</f>
        <v>4</v>
      </c>
      <c r="FZ12" s="51">
        <v>1</v>
      </c>
      <c r="GA12" s="52">
        <f>+FZ12+1</f>
        <v>2</v>
      </c>
      <c r="GB12" s="52">
        <f>+GA12+1</f>
        <v>3</v>
      </c>
      <c r="GC12" s="53">
        <f>+GB12+1</f>
        <v>4</v>
      </c>
      <c r="GD12" s="51">
        <v>1</v>
      </c>
      <c r="GE12" s="52">
        <f>+GD12+1</f>
        <v>2</v>
      </c>
      <c r="GF12" s="52">
        <f>+GE12+1</f>
        <v>3</v>
      </c>
      <c r="GG12" s="53">
        <f>+GF12+1</f>
        <v>4</v>
      </c>
      <c r="GH12" s="51">
        <v>1</v>
      </c>
      <c r="GI12" s="52">
        <f>+GH12+1</f>
        <v>2</v>
      </c>
      <c r="GJ12" s="52">
        <f>+GI12+1</f>
        <v>3</v>
      </c>
      <c r="GK12" s="53">
        <f>+GJ12+1</f>
        <v>4</v>
      </c>
      <c r="GL12" s="51">
        <v>1</v>
      </c>
      <c r="GM12" s="52">
        <f>+GL12+1</f>
        <v>2</v>
      </c>
      <c r="GN12" s="52">
        <f>+GM12+1</f>
        <v>3</v>
      </c>
      <c r="GO12" s="53">
        <f>+GN12+1</f>
        <v>4</v>
      </c>
      <c r="GP12" s="51">
        <v>1</v>
      </c>
      <c r="GQ12" s="52">
        <f>+GP12+1</f>
        <v>2</v>
      </c>
      <c r="GR12" s="52">
        <f>+GQ12+1</f>
        <v>3</v>
      </c>
      <c r="GS12" s="53">
        <f>+GR12+1</f>
        <v>4</v>
      </c>
      <c r="GT12" s="51">
        <v>1</v>
      </c>
      <c r="GU12" s="52">
        <f>+GT12+1</f>
        <v>2</v>
      </c>
      <c r="GV12" s="52">
        <f>+GU12+1</f>
        <v>3</v>
      </c>
      <c r="GW12" s="53">
        <f>+GV12+1</f>
        <v>4</v>
      </c>
      <c r="GX12" s="51">
        <v>1</v>
      </c>
      <c r="GY12" s="52">
        <f>+GX12+1</f>
        <v>2</v>
      </c>
      <c r="GZ12" s="52">
        <f>+GY12+1</f>
        <v>3</v>
      </c>
      <c r="HA12" s="53">
        <f>+GZ12+1</f>
        <v>4</v>
      </c>
      <c r="HB12" s="51">
        <v>1</v>
      </c>
      <c r="HC12" s="52">
        <f>+HB12+1</f>
        <v>2</v>
      </c>
      <c r="HD12" s="52">
        <f>+HC12+1</f>
        <v>3</v>
      </c>
      <c r="HE12" s="53">
        <f>+HD12+1</f>
        <v>4</v>
      </c>
      <c r="HF12" s="51">
        <v>1</v>
      </c>
      <c r="HG12" s="52">
        <f>+HF12+1</f>
        <v>2</v>
      </c>
      <c r="HH12" s="52">
        <f>+HG12+1</f>
        <v>3</v>
      </c>
      <c r="HI12" s="53">
        <f>+HH12+1</f>
        <v>4</v>
      </c>
      <c r="HJ12" s="51">
        <v>1</v>
      </c>
      <c r="HK12" s="52">
        <f t="shared" ref="HK12:HM12" si="12">+HJ12+1</f>
        <v>2</v>
      </c>
      <c r="HL12" s="52">
        <f t="shared" si="12"/>
        <v>3</v>
      </c>
      <c r="HM12" s="53">
        <f t="shared" si="12"/>
        <v>4</v>
      </c>
      <c r="HN12" s="51">
        <v>1</v>
      </c>
      <c r="HO12" s="52">
        <f t="shared" ref="HO12:HQ12" si="13">+HN12+1</f>
        <v>2</v>
      </c>
      <c r="HP12" s="52">
        <f t="shared" si="13"/>
        <v>3</v>
      </c>
      <c r="HQ12" s="53">
        <f t="shared" si="13"/>
        <v>4</v>
      </c>
      <c r="HR12" s="51">
        <v>1</v>
      </c>
      <c r="HS12" s="52">
        <f t="shared" ref="HS12:HU12" si="14">+HR12+1</f>
        <v>2</v>
      </c>
      <c r="HT12" s="52">
        <f t="shared" si="14"/>
        <v>3</v>
      </c>
      <c r="HU12" s="53">
        <f t="shared" si="14"/>
        <v>4</v>
      </c>
      <c r="HV12" s="51">
        <v>1</v>
      </c>
      <c r="HW12" s="52">
        <f t="shared" ref="HW12:HY12" si="15">+HV12+1</f>
        <v>2</v>
      </c>
      <c r="HX12" s="52">
        <f t="shared" si="15"/>
        <v>3</v>
      </c>
      <c r="HY12" s="53">
        <f t="shared" si="15"/>
        <v>4</v>
      </c>
      <c r="HZ12" s="51">
        <v>1</v>
      </c>
      <c r="IA12" s="52">
        <f t="shared" ref="IA12:IC12" si="16">+HZ12+1</f>
        <v>2</v>
      </c>
      <c r="IB12" s="52">
        <f t="shared" si="16"/>
        <v>3</v>
      </c>
      <c r="IC12" s="53">
        <f t="shared" si="16"/>
        <v>4</v>
      </c>
      <c r="ID12" s="51">
        <v>1</v>
      </c>
      <c r="IE12" s="52">
        <f t="shared" ref="IE12:IG12" si="17">+ID12+1</f>
        <v>2</v>
      </c>
      <c r="IF12" s="52">
        <f t="shared" si="17"/>
        <v>3</v>
      </c>
      <c r="IG12" s="53">
        <f t="shared" si="17"/>
        <v>4</v>
      </c>
      <c r="IH12" s="51">
        <v>1</v>
      </c>
      <c r="II12" s="52">
        <f t="shared" ref="II12:IK12" si="18">+IH12+1</f>
        <v>2</v>
      </c>
      <c r="IJ12" s="52">
        <f t="shared" si="18"/>
        <v>3</v>
      </c>
      <c r="IK12" s="53">
        <f t="shared" si="18"/>
        <v>4</v>
      </c>
      <c r="IL12" s="51">
        <v>1</v>
      </c>
      <c r="IM12" s="52">
        <f t="shared" ref="IM12:IO12" si="19">+IL12+1</f>
        <v>2</v>
      </c>
      <c r="IN12" s="52">
        <f t="shared" si="19"/>
        <v>3</v>
      </c>
      <c r="IO12" s="53">
        <f t="shared" si="19"/>
        <v>4</v>
      </c>
      <c r="IP12" s="51">
        <v>1</v>
      </c>
      <c r="IQ12" s="52">
        <f t="shared" ref="IQ12:IS12" si="20">+IP12+1</f>
        <v>2</v>
      </c>
      <c r="IR12" s="52">
        <f t="shared" si="20"/>
        <v>3</v>
      </c>
      <c r="IS12" s="53">
        <f t="shared" si="20"/>
        <v>4</v>
      </c>
      <c r="IT12" s="51">
        <v>1</v>
      </c>
      <c r="IU12" s="52">
        <f t="shared" ref="IU12:IW12" si="21">+IT12+1</f>
        <v>2</v>
      </c>
      <c r="IV12" s="52">
        <f t="shared" si="21"/>
        <v>3</v>
      </c>
      <c r="IW12" s="53">
        <f t="shared" si="21"/>
        <v>4</v>
      </c>
      <c r="IX12" s="51">
        <v>1</v>
      </c>
      <c r="IY12" s="52">
        <f t="shared" ref="IY12:JA12" si="22">+IX12+1</f>
        <v>2</v>
      </c>
      <c r="IZ12" s="52">
        <f t="shared" si="22"/>
        <v>3</v>
      </c>
      <c r="JA12" s="53">
        <f t="shared" si="22"/>
        <v>4</v>
      </c>
      <c r="JB12" s="51">
        <v>1</v>
      </c>
      <c r="JC12" s="52">
        <f t="shared" ref="JC12:JE12" si="23">+JB12+1</f>
        <v>2</v>
      </c>
      <c r="JD12" s="52">
        <f t="shared" si="23"/>
        <v>3</v>
      </c>
      <c r="JE12" s="53">
        <f t="shared" si="23"/>
        <v>4</v>
      </c>
      <c r="JF12" s="51">
        <v>1</v>
      </c>
      <c r="JG12" s="52">
        <f>+JF12+1</f>
        <v>2</v>
      </c>
      <c r="JH12" s="52">
        <f>+JG12+1</f>
        <v>3</v>
      </c>
      <c r="JI12" s="53">
        <f>+JH12+1</f>
        <v>4</v>
      </c>
      <c r="JJ12" s="51">
        <v>1</v>
      </c>
      <c r="JK12" s="52">
        <f>+JJ12+1</f>
        <v>2</v>
      </c>
      <c r="JL12" s="52">
        <f>+JK12+1</f>
        <v>3</v>
      </c>
      <c r="JM12" s="53">
        <f>+JL12+1</f>
        <v>4</v>
      </c>
      <c r="JN12" s="51">
        <v>1</v>
      </c>
      <c r="JO12" s="52">
        <f>+JN12+1</f>
        <v>2</v>
      </c>
      <c r="JP12" s="52">
        <f>+JO12+1</f>
        <v>3</v>
      </c>
      <c r="JQ12" s="53">
        <f>+JP12+1</f>
        <v>4</v>
      </c>
      <c r="JR12" s="51">
        <v>1</v>
      </c>
      <c r="JS12" s="52">
        <f>+JR12+1</f>
        <v>2</v>
      </c>
      <c r="JT12" s="52">
        <f>+JS12+1</f>
        <v>3</v>
      </c>
      <c r="JU12" s="53">
        <f>+JT12+1</f>
        <v>4</v>
      </c>
      <c r="JV12" s="51">
        <v>1</v>
      </c>
      <c r="JW12" s="52">
        <f>+JV12+1</f>
        <v>2</v>
      </c>
      <c r="JX12" s="52">
        <f>+JW12+1</f>
        <v>3</v>
      </c>
      <c r="JY12" s="53">
        <f>+JX12+1</f>
        <v>4</v>
      </c>
      <c r="JZ12" s="51">
        <v>1</v>
      </c>
      <c r="KA12" s="52">
        <f>+JZ12+1</f>
        <v>2</v>
      </c>
      <c r="KB12" s="52">
        <f>+KA12+1</f>
        <v>3</v>
      </c>
      <c r="KC12" s="53">
        <f>+KB12+1</f>
        <v>4</v>
      </c>
      <c r="KD12" s="51">
        <v>1</v>
      </c>
      <c r="KE12" s="52">
        <f>+KD12+1</f>
        <v>2</v>
      </c>
      <c r="KF12" s="52">
        <f>+KE12+1</f>
        <v>3</v>
      </c>
      <c r="KG12" s="53">
        <f>+KF12+1</f>
        <v>4</v>
      </c>
      <c r="KH12" s="51">
        <v>1</v>
      </c>
      <c r="KI12" s="52">
        <f>+KH12+1</f>
        <v>2</v>
      </c>
      <c r="KJ12" s="52">
        <f>+KI12+1</f>
        <v>3</v>
      </c>
      <c r="KK12" s="53">
        <f>+KJ12+1</f>
        <v>4</v>
      </c>
      <c r="KL12" s="51">
        <v>1</v>
      </c>
      <c r="KM12" s="52">
        <f>+KL12+1</f>
        <v>2</v>
      </c>
      <c r="KN12" s="52">
        <f>+KM12+1</f>
        <v>3</v>
      </c>
      <c r="KO12" s="53">
        <f>+KN12+1</f>
        <v>4</v>
      </c>
      <c r="KP12" s="51">
        <v>1</v>
      </c>
      <c r="KQ12" s="52">
        <f>+KP12+1</f>
        <v>2</v>
      </c>
      <c r="KR12" s="52">
        <f>+KQ12+1</f>
        <v>3</v>
      </c>
      <c r="KS12" s="53">
        <f>+KR12+1</f>
        <v>4</v>
      </c>
      <c r="KT12" s="51">
        <v>1</v>
      </c>
      <c r="KU12" s="52">
        <f>+KT12+1</f>
        <v>2</v>
      </c>
      <c r="KV12" s="52">
        <f>+KU12+1</f>
        <v>3</v>
      </c>
      <c r="KW12" s="53">
        <f>+KV12+1</f>
        <v>4</v>
      </c>
      <c r="KX12" s="51">
        <v>1</v>
      </c>
      <c r="KY12" s="52">
        <f>+KX12+1</f>
        <v>2</v>
      </c>
      <c r="KZ12" s="52">
        <f>+KY12+1</f>
        <v>3</v>
      </c>
      <c r="LA12" s="53">
        <f>+KZ12+1</f>
        <v>4</v>
      </c>
      <c r="LB12" s="51">
        <v>1</v>
      </c>
      <c r="LC12" s="52">
        <f>+LB12+1</f>
        <v>2</v>
      </c>
      <c r="LD12" s="52">
        <f>+LC12+1</f>
        <v>3</v>
      </c>
      <c r="LE12" s="53">
        <f>+LD12+1</f>
        <v>4</v>
      </c>
      <c r="LF12" s="51">
        <v>1</v>
      </c>
      <c r="LG12" s="52">
        <f>+LF12+1</f>
        <v>2</v>
      </c>
      <c r="LH12" s="52">
        <f>+LG12+1</f>
        <v>3</v>
      </c>
      <c r="LI12" s="53">
        <f>+LH12+1</f>
        <v>4</v>
      </c>
      <c r="LJ12" s="51">
        <v>1</v>
      </c>
      <c r="LK12" s="52">
        <f>+LJ12+1</f>
        <v>2</v>
      </c>
      <c r="LL12" s="52">
        <f>+LK12+1</f>
        <v>3</v>
      </c>
      <c r="LM12" s="53">
        <f>+LL12+1</f>
        <v>4</v>
      </c>
      <c r="LN12" s="51">
        <v>1</v>
      </c>
      <c r="LO12" s="52">
        <f>+LN12+1</f>
        <v>2</v>
      </c>
      <c r="LP12" s="52">
        <f>+LO12+1</f>
        <v>3</v>
      </c>
      <c r="LQ12" s="53">
        <f>+LP12+1</f>
        <v>4</v>
      </c>
      <c r="LR12" s="51">
        <v>1</v>
      </c>
      <c r="LS12" s="52">
        <f>+LR12+1</f>
        <v>2</v>
      </c>
      <c r="LT12" s="52">
        <f>+LS12+1</f>
        <v>3</v>
      </c>
      <c r="LU12" s="53">
        <f>+LT12+1</f>
        <v>4</v>
      </c>
      <c r="LV12" s="51">
        <v>1</v>
      </c>
      <c r="LW12" s="52">
        <f>+LV12+1</f>
        <v>2</v>
      </c>
      <c r="LX12" s="52">
        <f>+LW12+1</f>
        <v>3</v>
      </c>
      <c r="LY12" s="53">
        <f>+LX12+1</f>
        <v>4</v>
      </c>
      <c r="LZ12" s="195"/>
      <c r="MA12" s="272"/>
      <c r="MB12" s="181">
        <v>1</v>
      </c>
      <c r="MC12" s="189">
        <v>1</v>
      </c>
      <c r="MD12" s="189">
        <v>1</v>
      </c>
      <c r="ME12" s="127">
        <v>1</v>
      </c>
      <c r="MF12" s="127">
        <v>1</v>
      </c>
      <c r="MG12" s="127">
        <v>1</v>
      </c>
      <c r="MH12" s="127">
        <v>1</v>
      </c>
      <c r="MI12" s="127">
        <v>1</v>
      </c>
      <c r="MJ12" s="127">
        <v>1</v>
      </c>
      <c r="MK12" s="127">
        <v>1</v>
      </c>
      <c r="ML12" s="127">
        <v>1</v>
      </c>
      <c r="MM12" s="127">
        <v>1</v>
      </c>
      <c r="MN12" s="127">
        <v>1</v>
      </c>
      <c r="MO12" s="127">
        <v>1</v>
      </c>
      <c r="MP12" s="127">
        <v>1</v>
      </c>
      <c r="MQ12" s="127">
        <v>1</v>
      </c>
      <c r="MR12" s="127">
        <v>1</v>
      </c>
      <c r="MS12" s="127">
        <v>1</v>
      </c>
      <c r="MT12" s="127">
        <v>1</v>
      </c>
      <c r="MU12" s="127">
        <v>1</v>
      </c>
      <c r="MV12" s="127">
        <v>1</v>
      </c>
      <c r="MW12" s="127">
        <v>1</v>
      </c>
      <c r="MX12" s="127">
        <v>1</v>
      </c>
      <c r="MY12" s="127">
        <v>1</v>
      </c>
      <c r="MZ12" s="127">
        <v>1</v>
      </c>
    </row>
    <row r="13" spans="1:364" ht="155.25" customHeight="1" thickBot="1" x14ac:dyDescent="0.3">
      <c r="A13" s="277"/>
      <c r="B13" s="265"/>
      <c r="C13" s="266"/>
      <c r="D13" s="266"/>
      <c r="E13" s="267"/>
      <c r="F13" s="265"/>
      <c r="G13" s="266"/>
      <c r="H13" s="266"/>
      <c r="I13" s="267"/>
      <c r="J13" s="265"/>
      <c r="K13" s="266"/>
      <c r="L13" s="266"/>
      <c r="M13" s="267"/>
      <c r="N13" s="265"/>
      <c r="O13" s="266"/>
      <c r="P13" s="266"/>
      <c r="Q13" s="267"/>
      <c r="R13" s="265"/>
      <c r="S13" s="266"/>
      <c r="T13" s="266"/>
      <c r="U13" s="267"/>
      <c r="V13" s="265"/>
      <c r="W13" s="266"/>
      <c r="X13" s="266"/>
      <c r="Y13" s="267"/>
      <c r="Z13" s="265"/>
      <c r="AA13" s="266"/>
      <c r="AB13" s="266"/>
      <c r="AC13" s="267"/>
      <c r="AD13" s="265"/>
      <c r="AE13" s="266"/>
      <c r="AF13" s="266"/>
      <c r="AG13" s="267"/>
      <c r="AH13" s="265"/>
      <c r="AI13" s="266"/>
      <c r="AJ13" s="266"/>
      <c r="AK13" s="267"/>
      <c r="AL13" s="265"/>
      <c r="AM13" s="266"/>
      <c r="AN13" s="266"/>
      <c r="AO13" s="267"/>
      <c r="AP13" s="265"/>
      <c r="AQ13" s="266"/>
      <c r="AR13" s="266"/>
      <c r="AS13" s="267"/>
      <c r="AT13" s="265"/>
      <c r="AU13" s="266"/>
      <c r="AV13" s="266"/>
      <c r="AW13" s="267"/>
      <c r="AX13" s="265"/>
      <c r="AY13" s="266"/>
      <c r="AZ13" s="266"/>
      <c r="BA13" s="267"/>
      <c r="BB13" s="265"/>
      <c r="BC13" s="266"/>
      <c r="BD13" s="266"/>
      <c r="BE13" s="267"/>
      <c r="BF13" s="265"/>
      <c r="BG13" s="266"/>
      <c r="BH13" s="266"/>
      <c r="BI13" s="267"/>
      <c r="BJ13" s="265"/>
      <c r="BK13" s="266"/>
      <c r="BL13" s="266"/>
      <c r="BM13" s="267"/>
      <c r="BN13" s="265"/>
      <c r="BO13" s="266"/>
      <c r="BP13" s="266"/>
      <c r="BQ13" s="267"/>
      <c r="BR13" s="265"/>
      <c r="BS13" s="266"/>
      <c r="BT13" s="266"/>
      <c r="BU13" s="267"/>
      <c r="BV13" s="265"/>
      <c r="BW13" s="266"/>
      <c r="BX13" s="266"/>
      <c r="BY13" s="267"/>
      <c r="BZ13" s="265"/>
      <c r="CA13" s="266"/>
      <c r="CB13" s="266"/>
      <c r="CC13" s="267"/>
      <c r="CD13" s="265"/>
      <c r="CE13" s="266"/>
      <c r="CF13" s="266"/>
      <c r="CG13" s="267"/>
      <c r="CH13" s="265"/>
      <c r="CI13" s="266"/>
      <c r="CJ13" s="266"/>
      <c r="CK13" s="267"/>
      <c r="CL13" s="265"/>
      <c r="CM13" s="266"/>
      <c r="CN13" s="266"/>
      <c r="CO13" s="267"/>
      <c r="CP13" s="265"/>
      <c r="CQ13" s="266"/>
      <c r="CR13" s="266"/>
      <c r="CS13" s="267"/>
      <c r="CT13" s="265"/>
      <c r="CU13" s="266"/>
      <c r="CV13" s="266"/>
      <c r="CW13" s="267"/>
      <c r="CX13" s="265"/>
      <c r="CY13" s="266"/>
      <c r="CZ13" s="266"/>
      <c r="DA13" s="267"/>
      <c r="DB13" s="265"/>
      <c r="DC13" s="266"/>
      <c r="DD13" s="266"/>
      <c r="DE13" s="267"/>
      <c r="DF13" s="265"/>
      <c r="DG13" s="266"/>
      <c r="DH13" s="266"/>
      <c r="DI13" s="267"/>
      <c r="DJ13" s="265"/>
      <c r="DK13" s="266"/>
      <c r="DL13" s="266"/>
      <c r="DM13" s="267"/>
      <c r="DN13" s="265"/>
      <c r="DO13" s="266"/>
      <c r="DP13" s="266"/>
      <c r="DQ13" s="267"/>
      <c r="DR13" s="265"/>
      <c r="DS13" s="266"/>
      <c r="DT13" s="266"/>
      <c r="DU13" s="267"/>
      <c r="DV13" s="265"/>
      <c r="DW13" s="266"/>
      <c r="DX13" s="266"/>
      <c r="DY13" s="267"/>
      <c r="DZ13" s="265"/>
      <c r="EA13" s="266"/>
      <c r="EB13" s="266"/>
      <c r="EC13" s="267"/>
      <c r="ED13" s="265"/>
      <c r="EE13" s="266"/>
      <c r="EF13" s="266"/>
      <c r="EG13" s="267"/>
      <c r="EH13" s="265"/>
      <c r="EI13" s="266"/>
      <c r="EJ13" s="266"/>
      <c r="EK13" s="267"/>
      <c r="EL13" s="265"/>
      <c r="EM13" s="266"/>
      <c r="EN13" s="266"/>
      <c r="EO13" s="267"/>
      <c r="EP13" s="265"/>
      <c r="EQ13" s="266"/>
      <c r="ER13" s="266"/>
      <c r="ES13" s="267"/>
      <c r="ET13" s="265"/>
      <c r="EU13" s="266"/>
      <c r="EV13" s="266"/>
      <c r="EW13" s="267"/>
      <c r="EX13" s="265"/>
      <c r="EY13" s="266"/>
      <c r="EZ13" s="266"/>
      <c r="FA13" s="267"/>
      <c r="FB13" s="265"/>
      <c r="FC13" s="266"/>
      <c r="FD13" s="266"/>
      <c r="FE13" s="267"/>
      <c r="FF13" s="265"/>
      <c r="FG13" s="266"/>
      <c r="FH13" s="266"/>
      <c r="FI13" s="267"/>
      <c r="FJ13" s="265"/>
      <c r="FK13" s="266"/>
      <c r="FL13" s="266"/>
      <c r="FM13" s="267"/>
      <c r="FN13" s="265"/>
      <c r="FO13" s="266"/>
      <c r="FP13" s="266"/>
      <c r="FQ13" s="267"/>
      <c r="FR13" s="265"/>
      <c r="FS13" s="266"/>
      <c r="FT13" s="266"/>
      <c r="FU13" s="267"/>
      <c r="FV13" s="265"/>
      <c r="FW13" s="266"/>
      <c r="FX13" s="266"/>
      <c r="FY13" s="267"/>
      <c r="FZ13" s="265"/>
      <c r="GA13" s="266"/>
      <c r="GB13" s="266"/>
      <c r="GC13" s="267"/>
      <c r="GD13" s="265"/>
      <c r="GE13" s="266"/>
      <c r="GF13" s="266"/>
      <c r="GG13" s="267"/>
      <c r="GH13" s="265"/>
      <c r="GI13" s="266"/>
      <c r="GJ13" s="266"/>
      <c r="GK13" s="267"/>
      <c r="GL13" s="265"/>
      <c r="GM13" s="266"/>
      <c r="GN13" s="266"/>
      <c r="GO13" s="267"/>
      <c r="GP13" s="265"/>
      <c r="GQ13" s="266"/>
      <c r="GR13" s="266"/>
      <c r="GS13" s="267"/>
      <c r="GT13" s="265"/>
      <c r="GU13" s="266"/>
      <c r="GV13" s="266"/>
      <c r="GW13" s="267"/>
      <c r="GX13" s="265"/>
      <c r="GY13" s="266"/>
      <c r="GZ13" s="266"/>
      <c r="HA13" s="267"/>
      <c r="HB13" s="265"/>
      <c r="HC13" s="266"/>
      <c r="HD13" s="266"/>
      <c r="HE13" s="267"/>
      <c r="HF13" s="265"/>
      <c r="HG13" s="266"/>
      <c r="HH13" s="266"/>
      <c r="HI13" s="267"/>
      <c r="HJ13" s="265"/>
      <c r="HK13" s="266"/>
      <c r="HL13" s="266"/>
      <c r="HM13" s="267"/>
      <c r="HN13" s="265"/>
      <c r="HO13" s="266"/>
      <c r="HP13" s="266"/>
      <c r="HQ13" s="267"/>
      <c r="HR13" s="265"/>
      <c r="HS13" s="266"/>
      <c r="HT13" s="266"/>
      <c r="HU13" s="267"/>
      <c r="HV13" s="265"/>
      <c r="HW13" s="266"/>
      <c r="HX13" s="266"/>
      <c r="HY13" s="267"/>
      <c r="HZ13" s="265"/>
      <c r="IA13" s="266"/>
      <c r="IB13" s="266"/>
      <c r="IC13" s="267"/>
      <c r="ID13" s="265"/>
      <c r="IE13" s="266"/>
      <c r="IF13" s="266"/>
      <c r="IG13" s="267"/>
      <c r="IH13" s="265"/>
      <c r="II13" s="266"/>
      <c r="IJ13" s="266"/>
      <c r="IK13" s="267"/>
      <c r="IL13" s="265"/>
      <c r="IM13" s="266"/>
      <c r="IN13" s="266"/>
      <c r="IO13" s="267"/>
      <c r="IP13" s="265"/>
      <c r="IQ13" s="266"/>
      <c r="IR13" s="266"/>
      <c r="IS13" s="267"/>
      <c r="IT13" s="265"/>
      <c r="IU13" s="266"/>
      <c r="IV13" s="266"/>
      <c r="IW13" s="267"/>
      <c r="IX13" s="265"/>
      <c r="IY13" s="266"/>
      <c r="IZ13" s="266"/>
      <c r="JA13" s="267"/>
      <c r="JB13" s="265"/>
      <c r="JC13" s="266"/>
      <c r="JD13" s="266"/>
      <c r="JE13" s="267"/>
      <c r="JF13" s="265"/>
      <c r="JG13" s="266"/>
      <c r="JH13" s="266"/>
      <c r="JI13" s="267"/>
      <c r="JJ13" s="265"/>
      <c r="JK13" s="266"/>
      <c r="JL13" s="266"/>
      <c r="JM13" s="267"/>
      <c r="JN13" s="265"/>
      <c r="JO13" s="266"/>
      <c r="JP13" s="266"/>
      <c r="JQ13" s="267"/>
      <c r="JR13" s="265"/>
      <c r="JS13" s="266"/>
      <c r="JT13" s="266"/>
      <c r="JU13" s="267"/>
      <c r="JV13" s="265"/>
      <c r="JW13" s="266"/>
      <c r="JX13" s="266"/>
      <c r="JY13" s="267"/>
      <c r="JZ13" s="265"/>
      <c r="KA13" s="266"/>
      <c r="KB13" s="266"/>
      <c r="KC13" s="267"/>
      <c r="KD13" s="265"/>
      <c r="KE13" s="266"/>
      <c r="KF13" s="266"/>
      <c r="KG13" s="267"/>
      <c r="KH13" s="265"/>
      <c r="KI13" s="266"/>
      <c r="KJ13" s="266"/>
      <c r="KK13" s="267"/>
      <c r="KL13" s="265"/>
      <c r="KM13" s="266"/>
      <c r="KN13" s="266"/>
      <c r="KO13" s="267"/>
      <c r="KP13" s="265"/>
      <c r="KQ13" s="266"/>
      <c r="KR13" s="266"/>
      <c r="KS13" s="267"/>
      <c r="KT13" s="265"/>
      <c r="KU13" s="266"/>
      <c r="KV13" s="266"/>
      <c r="KW13" s="267"/>
      <c r="KX13" s="265"/>
      <c r="KY13" s="266"/>
      <c r="KZ13" s="266"/>
      <c r="LA13" s="267"/>
      <c r="LB13" s="265"/>
      <c r="LC13" s="266"/>
      <c r="LD13" s="266"/>
      <c r="LE13" s="267"/>
      <c r="LF13" s="265"/>
      <c r="LG13" s="266"/>
      <c r="LH13" s="266"/>
      <c r="LI13" s="267"/>
      <c r="LJ13" s="265"/>
      <c r="LK13" s="266"/>
      <c r="LL13" s="266"/>
      <c r="LM13" s="267"/>
      <c r="LN13" s="265"/>
      <c r="LO13" s="266"/>
      <c r="LP13" s="266"/>
      <c r="LQ13" s="267"/>
      <c r="LR13" s="265"/>
      <c r="LS13" s="266"/>
      <c r="LT13" s="266"/>
      <c r="LU13" s="267"/>
      <c r="LV13" s="265"/>
      <c r="LW13" s="266"/>
      <c r="LX13" s="266"/>
      <c r="LY13" s="267"/>
      <c r="LZ13" s="193"/>
      <c r="MA13" s="273"/>
      <c r="MB13" s="182" t="str">
        <f>+PO!C16</f>
        <v xml:space="preserve">Director de Interventoría </v>
      </c>
      <c r="MC13" s="189" t="str">
        <f>+PO!C17</f>
        <v>Ingeniero Residente de Interventoría</v>
      </c>
      <c r="MD13" s="189" t="str">
        <f>+PO!C18</f>
        <v>Ingeniero Auxiliar de Interventoría</v>
      </c>
      <c r="ME13" s="127" t="str">
        <f>+PO!$C$20</f>
        <v>Especialista Ambiental</v>
      </c>
      <c r="MF13" s="127" t="str">
        <f>+PO!$C$21</f>
        <v xml:space="preserve">Especialista en Geología y/o Geotecnia </v>
      </c>
      <c r="MG13" s="127" t="str">
        <f>+PO!$C$22</f>
        <v xml:space="preserve">Especialista en Pavimentos y/o Vías </v>
      </c>
      <c r="MH13" s="127" t="str">
        <f>+PO!$C$23</f>
        <v>Especialista en Estructuras</v>
      </c>
      <c r="MI13" s="127" t="str">
        <f>+PO!$C$24</f>
        <v>Especialista en Hidráulica e Hidrología</v>
      </c>
      <c r="MJ13" s="127" t="str">
        <f>+PO!$C$25</f>
        <v>Especialista en Diseño Geométrico</v>
      </c>
      <c r="MK13" s="127" t="str">
        <f>+PO!$C$26</f>
        <v>Especialista en Tránsito</v>
      </c>
      <c r="ML13" s="127" t="str">
        <f>+PO!$C$27</f>
        <v xml:space="preserve">Especialista en Sostenibilidad </v>
      </c>
      <c r="MM13" s="127" t="str">
        <f>+PO!$C$28</f>
        <v>Gerente de interventoria</v>
      </c>
      <c r="MN13" s="127" t="str">
        <f>+PO!$C$29</f>
        <v xml:space="preserve">Profesional Social </v>
      </c>
      <c r="MO13" s="127" t="str">
        <f>+PO!$C$30</f>
        <v>Profesional Ambiental</v>
      </c>
      <c r="MP13" s="127" t="str">
        <f>+PO!$C$31</f>
        <v>Profesional Técnico Predial</v>
      </c>
      <c r="MQ13" s="127" t="str">
        <f>+PO!$C$32</f>
        <v>Profesional Valuatorio</v>
      </c>
      <c r="MR13" s="127" t="str">
        <f>+PO!$C$33</f>
        <v>Profesional de Aseguramiento o Gestión de la Calidad</v>
      </c>
      <c r="MS13" s="127" t="str">
        <f>+PO!$C$34</f>
        <v xml:space="preserve">Auditor de calidad </v>
      </c>
      <c r="MT13" s="127" t="str">
        <f>+PO!$C$35</f>
        <v>Abogado</v>
      </c>
      <c r="MU13" s="127" t="str">
        <f>+PO!$C$37</f>
        <v xml:space="preserve">Inspector </v>
      </c>
      <c r="MV13" s="127" t="str">
        <f>+PO!$C$38</f>
        <v xml:space="preserve">Topógrafo Inspector </v>
      </c>
      <c r="MW13" s="127" t="str">
        <f>+PO!$C$39</f>
        <v xml:space="preserve">Laboratorista Inspector </v>
      </c>
      <c r="MX13" s="127" t="e">
        <f>+PO!#REF!</f>
        <v>#REF!</v>
      </c>
      <c r="MY13" s="127" t="str">
        <f>+PO!$C$41</f>
        <v xml:space="preserve">Cadenero </v>
      </c>
      <c r="MZ13" s="127" t="e">
        <f>+PO!#REF!</f>
        <v>#REF!</v>
      </c>
    </row>
    <row r="14" spans="1:364" ht="132.75" customHeight="1" thickBot="1" x14ac:dyDescent="0.3">
      <c r="A14" s="54" t="s">
        <v>54</v>
      </c>
      <c r="B14" s="55">
        <v>1</v>
      </c>
      <c r="C14" s="56">
        <v>1</v>
      </c>
      <c r="D14" s="56">
        <v>1</v>
      </c>
      <c r="E14" s="57">
        <v>1</v>
      </c>
      <c r="F14" s="55">
        <v>1</v>
      </c>
      <c r="G14" s="56">
        <v>1</v>
      </c>
      <c r="H14" s="56">
        <v>1</v>
      </c>
      <c r="I14" s="57">
        <v>1</v>
      </c>
      <c r="J14" s="55">
        <v>1</v>
      </c>
      <c r="K14" s="56">
        <v>1</v>
      </c>
      <c r="L14" s="56">
        <v>1</v>
      </c>
      <c r="M14" s="57">
        <v>1</v>
      </c>
      <c r="N14" s="55"/>
      <c r="O14" s="56"/>
      <c r="P14" s="56"/>
      <c r="Q14" s="58"/>
      <c r="R14" s="55"/>
      <c r="S14" s="56"/>
      <c r="T14" s="56"/>
      <c r="U14" s="58"/>
      <c r="V14" s="55"/>
      <c r="W14" s="56"/>
      <c r="X14" s="56"/>
      <c r="Y14" s="58"/>
      <c r="Z14" s="55"/>
      <c r="AA14" s="56"/>
      <c r="AB14" s="56"/>
      <c r="AC14" s="58"/>
      <c r="AD14" s="55"/>
      <c r="AE14" s="56"/>
      <c r="AF14" s="56"/>
      <c r="AG14" s="58"/>
      <c r="AH14" s="55"/>
      <c r="AI14" s="56"/>
      <c r="AJ14" s="56"/>
      <c r="AK14" s="58"/>
      <c r="AL14" s="55"/>
      <c r="AM14" s="56"/>
      <c r="AN14" s="56"/>
      <c r="AO14" s="58"/>
      <c r="AP14" s="55"/>
      <c r="AQ14" s="56"/>
      <c r="AR14" s="56"/>
      <c r="AS14" s="58"/>
      <c r="AT14" s="55"/>
      <c r="AU14" s="56"/>
      <c r="AV14" s="56"/>
      <c r="AW14" s="58"/>
      <c r="AX14" s="55"/>
      <c r="AY14" s="56"/>
      <c r="AZ14" s="56"/>
      <c r="BA14" s="58"/>
      <c r="BB14" s="55"/>
      <c r="BC14" s="56"/>
      <c r="BD14" s="56"/>
      <c r="BE14" s="58"/>
      <c r="BF14" s="55"/>
      <c r="BG14" s="56"/>
      <c r="BH14" s="56"/>
      <c r="BI14" s="58"/>
      <c r="BJ14" s="55"/>
      <c r="BK14" s="56"/>
      <c r="BL14" s="56"/>
      <c r="BM14" s="58"/>
      <c r="BN14" s="55"/>
      <c r="BO14" s="56"/>
      <c r="BP14" s="56"/>
      <c r="BQ14" s="58"/>
      <c r="BR14" s="55"/>
      <c r="BS14" s="56"/>
      <c r="BT14" s="56"/>
      <c r="BU14" s="58"/>
      <c r="BV14" s="55"/>
      <c r="BW14" s="56"/>
      <c r="BX14" s="56"/>
      <c r="BY14" s="58"/>
      <c r="BZ14" s="55"/>
      <c r="CA14" s="56"/>
      <c r="CB14" s="56"/>
      <c r="CC14" s="58"/>
      <c r="CD14" s="55"/>
      <c r="CE14" s="56"/>
      <c r="CF14" s="56"/>
      <c r="CG14" s="58"/>
      <c r="CH14" s="55"/>
      <c r="CI14" s="56"/>
      <c r="CJ14" s="56"/>
      <c r="CK14" s="58"/>
      <c r="CL14" s="55"/>
      <c r="CM14" s="56"/>
      <c r="CN14" s="56"/>
      <c r="CO14" s="58"/>
      <c r="CP14" s="55"/>
      <c r="CQ14" s="56"/>
      <c r="CR14" s="56"/>
      <c r="CS14" s="58"/>
      <c r="CT14" s="55"/>
      <c r="CU14" s="56"/>
      <c r="CV14" s="56"/>
      <c r="CW14" s="58"/>
      <c r="CX14" s="55"/>
      <c r="CY14" s="56"/>
      <c r="CZ14" s="56"/>
      <c r="DA14" s="58"/>
      <c r="DB14" s="55"/>
      <c r="DC14" s="56"/>
      <c r="DD14" s="56"/>
      <c r="DE14" s="58"/>
      <c r="DF14" s="55"/>
      <c r="DG14" s="56"/>
      <c r="DH14" s="56"/>
      <c r="DI14" s="58"/>
      <c r="DJ14" s="55"/>
      <c r="DK14" s="56"/>
      <c r="DL14" s="56"/>
      <c r="DM14" s="58"/>
      <c r="DN14" s="55"/>
      <c r="DO14" s="56"/>
      <c r="DP14" s="56"/>
      <c r="DQ14" s="58"/>
      <c r="DR14" s="55"/>
      <c r="DS14" s="56"/>
      <c r="DT14" s="56"/>
      <c r="DU14" s="58"/>
      <c r="DV14" s="55"/>
      <c r="DW14" s="56"/>
      <c r="DX14" s="56"/>
      <c r="DY14" s="58"/>
      <c r="DZ14" s="55"/>
      <c r="EA14" s="56"/>
      <c r="EB14" s="56"/>
      <c r="EC14" s="58"/>
      <c r="ED14" s="55"/>
      <c r="EE14" s="56"/>
      <c r="EF14" s="56"/>
      <c r="EG14" s="58"/>
      <c r="EH14" s="55"/>
      <c r="EI14" s="56"/>
      <c r="EJ14" s="56"/>
      <c r="EK14" s="58"/>
      <c r="EL14" s="55"/>
      <c r="EM14" s="56"/>
      <c r="EN14" s="56"/>
      <c r="EO14" s="58"/>
      <c r="EP14" s="55"/>
      <c r="EQ14" s="56"/>
      <c r="ER14" s="56"/>
      <c r="ES14" s="58"/>
      <c r="ET14" s="55"/>
      <c r="EU14" s="56"/>
      <c r="EV14" s="56"/>
      <c r="EW14" s="58"/>
      <c r="EX14" s="55"/>
      <c r="EY14" s="56"/>
      <c r="EZ14" s="56"/>
      <c r="FA14" s="58"/>
      <c r="FB14" s="55"/>
      <c r="FC14" s="56"/>
      <c r="FD14" s="56"/>
      <c r="FE14" s="58"/>
      <c r="FF14" s="55"/>
      <c r="FG14" s="56"/>
      <c r="FH14" s="56"/>
      <c r="FI14" s="58"/>
      <c r="FJ14" s="55"/>
      <c r="FK14" s="56"/>
      <c r="FL14" s="56"/>
      <c r="FM14" s="58"/>
      <c r="FN14" s="55"/>
      <c r="FO14" s="56"/>
      <c r="FP14" s="56"/>
      <c r="FQ14" s="58"/>
      <c r="FR14" s="55"/>
      <c r="FS14" s="56"/>
      <c r="FT14" s="56"/>
      <c r="FU14" s="58"/>
      <c r="FV14" s="55"/>
      <c r="FW14" s="56"/>
      <c r="FX14" s="56"/>
      <c r="FY14" s="58"/>
      <c r="FZ14" s="55"/>
      <c r="GA14" s="56"/>
      <c r="GB14" s="56"/>
      <c r="GC14" s="58"/>
      <c r="GD14" s="55"/>
      <c r="GE14" s="56"/>
      <c r="GF14" s="56"/>
      <c r="GG14" s="58"/>
      <c r="GH14" s="55"/>
      <c r="GI14" s="56"/>
      <c r="GJ14" s="56"/>
      <c r="GK14" s="58"/>
      <c r="GL14" s="55"/>
      <c r="GM14" s="56"/>
      <c r="GN14" s="56"/>
      <c r="GO14" s="58"/>
      <c r="GP14" s="55"/>
      <c r="GQ14" s="56"/>
      <c r="GR14" s="56"/>
      <c r="GS14" s="58"/>
      <c r="GT14" s="55"/>
      <c r="GU14" s="56"/>
      <c r="GV14" s="56"/>
      <c r="GW14" s="58"/>
      <c r="GX14" s="55"/>
      <c r="GY14" s="56"/>
      <c r="GZ14" s="56"/>
      <c r="HA14" s="58"/>
      <c r="HB14" s="55"/>
      <c r="HC14" s="56"/>
      <c r="HD14" s="56"/>
      <c r="HE14" s="58"/>
      <c r="HF14" s="55"/>
      <c r="HG14" s="56"/>
      <c r="HH14" s="56"/>
      <c r="HI14" s="58"/>
      <c r="HJ14" s="55"/>
      <c r="HK14" s="56"/>
      <c r="HL14" s="56"/>
      <c r="HM14" s="58"/>
      <c r="HN14" s="55"/>
      <c r="HO14" s="56"/>
      <c r="HP14" s="56"/>
      <c r="HQ14" s="58"/>
      <c r="HR14" s="55"/>
      <c r="HS14" s="56"/>
      <c r="HT14" s="56"/>
      <c r="HU14" s="58"/>
      <c r="HV14" s="55"/>
      <c r="HW14" s="56"/>
      <c r="HX14" s="56"/>
      <c r="HY14" s="58"/>
      <c r="HZ14" s="55"/>
      <c r="IA14" s="56"/>
      <c r="IB14" s="56"/>
      <c r="IC14" s="58"/>
      <c r="ID14" s="55"/>
      <c r="IE14" s="56"/>
      <c r="IF14" s="56"/>
      <c r="IG14" s="58"/>
      <c r="IH14" s="55"/>
      <c r="II14" s="56"/>
      <c r="IJ14" s="56"/>
      <c r="IK14" s="58"/>
      <c r="IL14" s="55"/>
      <c r="IM14" s="56"/>
      <c r="IN14" s="56"/>
      <c r="IO14" s="58"/>
      <c r="IP14" s="55"/>
      <c r="IQ14" s="56"/>
      <c r="IR14" s="56"/>
      <c r="IS14" s="58"/>
      <c r="IT14" s="55"/>
      <c r="IU14" s="56"/>
      <c r="IV14" s="56"/>
      <c r="IW14" s="58"/>
      <c r="IX14" s="55"/>
      <c r="IY14" s="56"/>
      <c r="IZ14" s="56"/>
      <c r="JA14" s="58"/>
      <c r="JB14" s="55"/>
      <c r="JC14" s="56"/>
      <c r="JD14" s="56"/>
      <c r="JE14" s="58"/>
      <c r="JF14" s="55"/>
      <c r="JG14" s="56"/>
      <c r="JH14" s="56"/>
      <c r="JI14" s="58"/>
      <c r="JJ14" s="55"/>
      <c r="JK14" s="56"/>
      <c r="JL14" s="56"/>
      <c r="JM14" s="58"/>
      <c r="JN14" s="55"/>
      <c r="JO14" s="56"/>
      <c r="JP14" s="56"/>
      <c r="JQ14" s="58"/>
      <c r="JR14" s="55"/>
      <c r="JS14" s="56"/>
      <c r="JT14" s="56"/>
      <c r="JU14" s="58"/>
      <c r="JV14" s="55"/>
      <c r="JW14" s="56"/>
      <c r="JX14" s="56"/>
      <c r="JY14" s="58"/>
      <c r="JZ14" s="55"/>
      <c r="KA14" s="56"/>
      <c r="KB14" s="56"/>
      <c r="KC14" s="58"/>
      <c r="KD14" s="55"/>
      <c r="KE14" s="56"/>
      <c r="KF14" s="56"/>
      <c r="KG14" s="58"/>
      <c r="KH14" s="55"/>
      <c r="KI14" s="56"/>
      <c r="KJ14" s="56"/>
      <c r="KK14" s="58"/>
      <c r="KL14" s="55"/>
      <c r="KM14" s="56"/>
      <c r="KN14" s="56"/>
      <c r="KO14" s="58"/>
      <c r="KP14" s="55"/>
      <c r="KQ14" s="56"/>
      <c r="KR14" s="56"/>
      <c r="KS14" s="58"/>
      <c r="KT14" s="55"/>
      <c r="KU14" s="56"/>
      <c r="KV14" s="56"/>
      <c r="KW14" s="58"/>
      <c r="KX14" s="55"/>
      <c r="KY14" s="56"/>
      <c r="KZ14" s="56"/>
      <c r="LA14" s="58"/>
      <c r="LB14" s="55"/>
      <c r="LC14" s="56"/>
      <c r="LD14" s="56"/>
      <c r="LE14" s="58"/>
      <c r="LF14" s="55"/>
      <c r="LG14" s="56"/>
      <c r="LH14" s="56"/>
      <c r="LI14" s="58"/>
      <c r="LJ14" s="55"/>
      <c r="LK14" s="56"/>
      <c r="LL14" s="56"/>
      <c r="LM14" s="58"/>
      <c r="LN14" s="55"/>
      <c r="LO14" s="56"/>
      <c r="LP14" s="56"/>
      <c r="LQ14" s="58"/>
      <c r="LR14" s="55"/>
      <c r="LS14" s="56"/>
      <c r="LT14" s="56"/>
      <c r="LU14" s="58"/>
      <c r="LV14" s="55"/>
      <c r="LW14" s="56"/>
      <c r="LX14" s="56"/>
      <c r="LY14" s="58"/>
      <c r="LZ14" s="196"/>
      <c r="MA14" s="159" t="s">
        <v>110</v>
      </c>
      <c r="MB14" s="183">
        <f>10%*MB24</f>
        <v>1.2000000000000002</v>
      </c>
      <c r="MC14" s="190"/>
      <c r="MD14" s="190"/>
      <c r="ME14" s="160"/>
      <c r="MF14" s="160"/>
      <c r="MG14" s="160"/>
      <c r="MH14" s="161"/>
      <c r="MI14" s="161"/>
      <c r="MJ14" s="161"/>
      <c r="MK14" s="161"/>
      <c r="ML14" s="161"/>
      <c r="MM14" s="161">
        <f>0.2*MM24</f>
        <v>2.4000000000000004</v>
      </c>
      <c r="MN14" s="161">
        <f t="shared" ref="MN14:MO14" si="24">30%*MN24</f>
        <v>3</v>
      </c>
      <c r="MO14" s="160">
        <f t="shared" si="24"/>
        <v>3</v>
      </c>
      <c r="MP14" s="160">
        <f>40%*MP24</f>
        <v>0.8</v>
      </c>
      <c r="MQ14" s="160">
        <f>50%*MQ24</f>
        <v>1</v>
      </c>
      <c r="MR14" s="160">
        <f>50%*MR24</f>
        <v>1</v>
      </c>
      <c r="MS14" s="160">
        <f>50%*MS24</f>
        <v>1</v>
      </c>
      <c r="MT14" s="160">
        <f>0.05*MT24</f>
        <v>0.05</v>
      </c>
      <c r="MU14" s="160"/>
      <c r="MV14" s="160"/>
      <c r="MW14" s="160"/>
      <c r="MX14" s="160"/>
      <c r="MY14" s="160"/>
      <c r="MZ14" s="160"/>
    </row>
    <row r="15" spans="1:364" ht="17.25" thickBot="1" x14ac:dyDescent="0.3">
      <c r="A15" s="59" t="s">
        <v>56</v>
      </c>
      <c r="B15" s="60"/>
      <c r="C15" s="61"/>
      <c r="D15" s="61"/>
      <c r="E15" s="62"/>
      <c r="F15" s="60"/>
      <c r="G15" s="61"/>
      <c r="H15" s="61"/>
      <c r="I15" s="63"/>
      <c r="J15" s="60"/>
      <c r="K15" s="61"/>
      <c r="L15" s="61"/>
      <c r="M15" s="62"/>
      <c r="N15" s="60"/>
      <c r="O15" s="61"/>
      <c r="P15" s="61"/>
      <c r="Q15" s="63"/>
      <c r="R15" s="60"/>
      <c r="S15" s="61"/>
      <c r="T15" s="61"/>
      <c r="U15" s="62"/>
      <c r="V15" s="60"/>
      <c r="W15" s="61"/>
      <c r="X15" s="61"/>
      <c r="Y15" s="63"/>
      <c r="Z15" s="60"/>
      <c r="AA15" s="61"/>
      <c r="AB15" s="61"/>
      <c r="AC15" s="62"/>
      <c r="AD15" s="60"/>
      <c r="AE15" s="61"/>
      <c r="AF15" s="61"/>
      <c r="AG15" s="63"/>
      <c r="AH15" s="60"/>
      <c r="AI15" s="61"/>
      <c r="AJ15" s="61"/>
      <c r="AK15" s="62"/>
      <c r="AL15" s="60"/>
      <c r="AM15" s="61"/>
      <c r="AN15" s="61"/>
      <c r="AO15" s="63"/>
      <c r="AP15" s="60"/>
      <c r="AQ15" s="61"/>
      <c r="AR15" s="61"/>
      <c r="AS15" s="62"/>
      <c r="AT15" s="60"/>
      <c r="AU15" s="61"/>
      <c r="AV15" s="61"/>
      <c r="AW15" s="63"/>
      <c r="AX15" s="60"/>
      <c r="AY15" s="61"/>
      <c r="AZ15" s="61"/>
      <c r="BA15" s="62"/>
      <c r="BB15" s="60"/>
      <c r="BC15" s="61"/>
      <c r="BD15" s="61"/>
      <c r="BE15" s="63"/>
      <c r="BF15" s="60"/>
      <c r="BG15" s="61"/>
      <c r="BH15" s="61"/>
      <c r="BI15" s="62"/>
      <c r="BJ15" s="60"/>
      <c r="BK15" s="61"/>
      <c r="BL15" s="61"/>
      <c r="BM15" s="63"/>
      <c r="BN15" s="60"/>
      <c r="BO15" s="61"/>
      <c r="BP15" s="61"/>
      <c r="BQ15" s="62"/>
      <c r="BR15" s="60"/>
      <c r="BS15" s="61"/>
      <c r="BT15" s="61"/>
      <c r="BU15" s="63"/>
      <c r="BV15" s="60"/>
      <c r="BW15" s="61"/>
      <c r="BX15" s="61"/>
      <c r="BY15" s="63"/>
      <c r="BZ15" s="60"/>
      <c r="CA15" s="61"/>
      <c r="CB15" s="61"/>
      <c r="CC15" s="63"/>
      <c r="CD15" s="60"/>
      <c r="CE15" s="61"/>
      <c r="CF15" s="61"/>
      <c r="CG15" s="63"/>
      <c r="CH15" s="60"/>
      <c r="CI15" s="61"/>
      <c r="CJ15" s="61"/>
      <c r="CK15" s="63"/>
      <c r="CL15" s="60"/>
      <c r="CM15" s="61"/>
      <c r="CN15" s="61"/>
      <c r="CO15" s="63"/>
      <c r="CP15" s="60"/>
      <c r="CQ15" s="61"/>
      <c r="CR15" s="61"/>
      <c r="CS15" s="63"/>
      <c r="CT15" s="60"/>
      <c r="CU15" s="61"/>
      <c r="CV15" s="61"/>
      <c r="CW15" s="63"/>
      <c r="CX15" s="60"/>
      <c r="CY15" s="61"/>
      <c r="CZ15" s="61"/>
      <c r="DA15" s="63"/>
      <c r="DB15" s="60"/>
      <c r="DC15" s="61"/>
      <c r="DD15" s="61"/>
      <c r="DE15" s="63"/>
      <c r="DF15" s="60"/>
      <c r="DG15" s="61"/>
      <c r="DH15" s="61"/>
      <c r="DI15" s="63"/>
      <c r="DJ15" s="60"/>
      <c r="DK15" s="61"/>
      <c r="DL15" s="61"/>
      <c r="DM15" s="63"/>
      <c r="DN15" s="60"/>
      <c r="DO15" s="61"/>
      <c r="DP15" s="61"/>
      <c r="DQ15" s="63"/>
      <c r="DR15" s="60"/>
      <c r="DS15" s="61"/>
      <c r="DT15" s="61"/>
      <c r="DU15" s="63"/>
      <c r="DV15" s="60"/>
      <c r="DW15" s="61"/>
      <c r="DX15" s="61"/>
      <c r="DY15" s="63"/>
      <c r="DZ15" s="60"/>
      <c r="EA15" s="61"/>
      <c r="EB15" s="61"/>
      <c r="EC15" s="63"/>
      <c r="ED15" s="60"/>
      <c r="EE15" s="61"/>
      <c r="EF15" s="61"/>
      <c r="EG15" s="63"/>
      <c r="EH15" s="60"/>
      <c r="EI15" s="61"/>
      <c r="EJ15" s="61"/>
      <c r="EK15" s="63"/>
      <c r="EL15" s="60"/>
      <c r="EM15" s="61"/>
      <c r="EN15" s="61"/>
      <c r="EO15" s="63"/>
      <c r="EP15" s="60"/>
      <c r="EQ15" s="61"/>
      <c r="ER15" s="61"/>
      <c r="ES15" s="63"/>
      <c r="ET15" s="60"/>
      <c r="EU15" s="61"/>
      <c r="EV15" s="61"/>
      <c r="EW15" s="63"/>
      <c r="EX15" s="60"/>
      <c r="EY15" s="61"/>
      <c r="EZ15" s="61"/>
      <c r="FA15" s="63"/>
      <c r="FB15" s="60"/>
      <c r="FC15" s="61"/>
      <c r="FD15" s="61"/>
      <c r="FE15" s="63"/>
      <c r="FF15" s="60"/>
      <c r="FG15" s="61"/>
      <c r="FH15" s="61"/>
      <c r="FI15" s="63"/>
      <c r="FJ15" s="60"/>
      <c r="FK15" s="61"/>
      <c r="FL15" s="61"/>
      <c r="FM15" s="63"/>
      <c r="FN15" s="60"/>
      <c r="FO15" s="61"/>
      <c r="FP15" s="61"/>
      <c r="FQ15" s="63"/>
      <c r="FR15" s="60"/>
      <c r="FS15" s="61"/>
      <c r="FT15" s="61"/>
      <c r="FU15" s="63"/>
      <c r="FV15" s="60"/>
      <c r="FW15" s="61"/>
      <c r="FX15" s="61"/>
      <c r="FY15" s="63"/>
      <c r="FZ15" s="60"/>
      <c r="GA15" s="61"/>
      <c r="GB15" s="61"/>
      <c r="GC15" s="63"/>
      <c r="GD15" s="60"/>
      <c r="GE15" s="61"/>
      <c r="GF15" s="61"/>
      <c r="GG15" s="63"/>
      <c r="GH15" s="60"/>
      <c r="GI15" s="61"/>
      <c r="GJ15" s="61"/>
      <c r="GK15" s="63"/>
      <c r="GL15" s="60"/>
      <c r="GM15" s="61"/>
      <c r="GN15" s="61"/>
      <c r="GO15" s="63"/>
      <c r="GP15" s="60"/>
      <c r="GQ15" s="61"/>
      <c r="GR15" s="61"/>
      <c r="GS15" s="63"/>
      <c r="GT15" s="60"/>
      <c r="GU15" s="61"/>
      <c r="GV15" s="61"/>
      <c r="GW15" s="63"/>
      <c r="GX15" s="60"/>
      <c r="GY15" s="61"/>
      <c r="GZ15" s="61"/>
      <c r="HA15" s="63"/>
      <c r="HB15" s="60"/>
      <c r="HC15" s="61"/>
      <c r="HD15" s="61"/>
      <c r="HE15" s="63"/>
      <c r="HF15" s="60"/>
      <c r="HG15" s="61"/>
      <c r="HH15" s="61"/>
      <c r="HI15" s="63"/>
      <c r="HJ15" s="60"/>
      <c r="HK15" s="61"/>
      <c r="HL15" s="61"/>
      <c r="HM15" s="63"/>
      <c r="HN15" s="60"/>
      <c r="HO15" s="61"/>
      <c r="HP15" s="61"/>
      <c r="HQ15" s="63"/>
      <c r="HR15" s="60"/>
      <c r="HS15" s="61"/>
      <c r="HT15" s="61"/>
      <c r="HU15" s="63"/>
      <c r="HV15" s="60"/>
      <c r="HW15" s="61"/>
      <c r="HX15" s="61"/>
      <c r="HY15" s="63"/>
      <c r="HZ15" s="60"/>
      <c r="IA15" s="61"/>
      <c r="IB15" s="61"/>
      <c r="IC15" s="63"/>
      <c r="ID15" s="60"/>
      <c r="IE15" s="61"/>
      <c r="IF15" s="61"/>
      <c r="IG15" s="63"/>
      <c r="IH15" s="60"/>
      <c r="II15" s="61"/>
      <c r="IJ15" s="61"/>
      <c r="IK15" s="63"/>
      <c r="IL15" s="60"/>
      <c r="IM15" s="61"/>
      <c r="IN15" s="61"/>
      <c r="IO15" s="63"/>
      <c r="IP15" s="60"/>
      <c r="IQ15" s="61"/>
      <c r="IR15" s="61"/>
      <c r="IS15" s="63"/>
      <c r="IT15" s="60"/>
      <c r="IU15" s="61"/>
      <c r="IV15" s="61"/>
      <c r="IW15" s="63"/>
      <c r="IX15" s="60"/>
      <c r="IY15" s="61"/>
      <c r="IZ15" s="61"/>
      <c r="JA15" s="63"/>
      <c r="JB15" s="60"/>
      <c r="JC15" s="61"/>
      <c r="JD15" s="61"/>
      <c r="JE15" s="63"/>
      <c r="JF15" s="60"/>
      <c r="JG15" s="61"/>
      <c r="JH15" s="61"/>
      <c r="JI15" s="63"/>
      <c r="JJ15" s="60"/>
      <c r="JK15" s="61"/>
      <c r="JL15" s="61"/>
      <c r="JM15" s="63"/>
      <c r="JN15" s="60"/>
      <c r="JO15" s="61"/>
      <c r="JP15" s="61"/>
      <c r="JQ15" s="63"/>
      <c r="JR15" s="60"/>
      <c r="JS15" s="61"/>
      <c r="JT15" s="61"/>
      <c r="JU15" s="63"/>
      <c r="JV15" s="60"/>
      <c r="JW15" s="61"/>
      <c r="JX15" s="61"/>
      <c r="JY15" s="63"/>
      <c r="JZ15" s="60"/>
      <c r="KA15" s="61"/>
      <c r="KB15" s="61"/>
      <c r="KC15" s="63"/>
      <c r="KD15" s="60"/>
      <c r="KE15" s="61"/>
      <c r="KF15" s="61"/>
      <c r="KG15" s="63"/>
      <c r="KH15" s="60"/>
      <c r="KI15" s="61"/>
      <c r="KJ15" s="61"/>
      <c r="KK15" s="63"/>
      <c r="KL15" s="60"/>
      <c r="KM15" s="61"/>
      <c r="KN15" s="61"/>
      <c r="KO15" s="63"/>
      <c r="KP15" s="60"/>
      <c r="KQ15" s="61"/>
      <c r="KR15" s="61"/>
      <c r="KS15" s="63"/>
      <c r="KT15" s="60"/>
      <c r="KU15" s="61"/>
      <c r="KV15" s="61"/>
      <c r="KW15" s="63"/>
      <c r="KX15" s="60"/>
      <c r="KY15" s="61"/>
      <c r="KZ15" s="61"/>
      <c r="LA15" s="63"/>
      <c r="LB15" s="60"/>
      <c r="LC15" s="61"/>
      <c r="LD15" s="61"/>
      <c r="LE15" s="63"/>
      <c r="LF15" s="60"/>
      <c r="LG15" s="61"/>
      <c r="LH15" s="61"/>
      <c r="LI15" s="63"/>
      <c r="LJ15" s="60"/>
      <c r="LK15" s="61"/>
      <c r="LL15" s="61"/>
      <c r="LM15" s="63"/>
      <c r="LN15" s="60"/>
      <c r="LO15" s="61"/>
      <c r="LP15" s="61"/>
      <c r="LQ15" s="63"/>
      <c r="LR15" s="60"/>
      <c r="LS15" s="61"/>
      <c r="LT15" s="61"/>
      <c r="LU15" s="63"/>
      <c r="LV15" s="60"/>
      <c r="LW15" s="61"/>
      <c r="LX15" s="61"/>
      <c r="LY15" s="63"/>
      <c r="LZ15" s="197"/>
      <c r="MA15" s="162"/>
      <c r="MB15" s="183"/>
      <c r="MC15" s="190"/>
      <c r="MD15" s="190"/>
      <c r="ME15" s="160"/>
      <c r="MF15" s="160"/>
      <c r="MG15" s="160"/>
      <c r="MH15" s="160"/>
      <c r="MI15" s="160"/>
      <c r="MJ15" s="160"/>
      <c r="MK15" s="160"/>
      <c r="ML15" s="160"/>
      <c r="MM15" s="160"/>
      <c r="MN15" s="160"/>
      <c r="MO15" s="160"/>
      <c r="MP15" s="160"/>
      <c r="MQ15" s="160"/>
      <c r="MR15" s="160"/>
      <c r="MS15" s="160"/>
      <c r="MT15" s="160"/>
      <c r="MU15" s="160"/>
      <c r="MV15" s="160"/>
      <c r="MW15" s="160"/>
      <c r="MX15" s="160"/>
      <c r="MY15" s="160"/>
      <c r="MZ15" s="160"/>
    </row>
    <row r="16" spans="1:364" ht="177.75" customHeight="1" thickBot="1" x14ac:dyDescent="0.3">
      <c r="A16" s="64" t="s">
        <v>57</v>
      </c>
      <c r="B16" s="65">
        <v>1</v>
      </c>
      <c r="C16" s="66">
        <v>1</v>
      </c>
      <c r="D16" s="66">
        <v>1</v>
      </c>
      <c r="E16" s="67">
        <v>1</v>
      </c>
      <c r="F16" s="65">
        <v>1</v>
      </c>
      <c r="G16" s="66">
        <v>1</v>
      </c>
      <c r="H16" s="66">
        <v>1</v>
      </c>
      <c r="I16" s="68">
        <v>1</v>
      </c>
      <c r="J16" s="65">
        <v>1</v>
      </c>
      <c r="K16" s="66">
        <v>1</v>
      </c>
      <c r="L16" s="66">
        <v>1</v>
      </c>
      <c r="M16" s="67">
        <v>1</v>
      </c>
      <c r="N16" s="65">
        <v>1</v>
      </c>
      <c r="O16" s="66">
        <v>1</v>
      </c>
      <c r="P16" s="66">
        <v>1</v>
      </c>
      <c r="Q16" s="68">
        <v>1</v>
      </c>
      <c r="R16" s="65">
        <v>1</v>
      </c>
      <c r="S16" s="66">
        <v>1</v>
      </c>
      <c r="T16" s="66">
        <v>1</v>
      </c>
      <c r="U16" s="67">
        <v>1</v>
      </c>
      <c r="V16" s="65">
        <v>1</v>
      </c>
      <c r="W16" s="66">
        <v>1</v>
      </c>
      <c r="X16" s="66">
        <v>1</v>
      </c>
      <c r="Y16" s="68">
        <v>1</v>
      </c>
      <c r="Z16" s="65">
        <v>1</v>
      </c>
      <c r="AA16" s="66">
        <v>1</v>
      </c>
      <c r="AB16" s="66">
        <v>1</v>
      </c>
      <c r="AC16" s="67">
        <v>1</v>
      </c>
      <c r="AD16" s="65">
        <v>1</v>
      </c>
      <c r="AE16" s="66">
        <v>1</v>
      </c>
      <c r="AF16" s="66">
        <v>1</v>
      </c>
      <c r="AG16" s="68">
        <v>1</v>
      </c>
      <c r="AH16" s="65">
        <v>1</v>
      </c>
      <c r="AI16" s="66">
        <v>1</v>
      </c>
      <c r="AJ16" s="66">
        <v>1</v>
      </c>
      <c r="AK16" s="67">
        <v>1</v>
      </c>
      <c r="AL16" s="65">
        <v>1</v>
      </c>
      <c r="AM16" s="66">
        <v>1</v>
      </c>
      <c r="AN16" s="66">
        <v>1</v>
      </c>
      <c r="AO16" s="68">
        <v>1</v>
      </c>
      <c r="AP16" s="65">
        <v>1</v>
      </c>
      <c r="AQ16" s="66">
        <v>1</v>
      </c>
      <c r="AR16" s="66">
        <v>1</v>
      </c>
      <c r="AS16" s="67">
        <v>1</v>
      </c>
      <c r="AT16" s="65">
        <v>1</v>
      </c>
      <c r="AU16" s="66">
        <v>1</v>
      </c>
      <c r="AV16" s="66">
        <v>1</v>
      </c>
      <c r="AW16" s="68">
        <v>1</v>
      </c>
      <c r="AX16" s="65">
        <v>1</v>
      </c>
      <c r="AY16" s="66">
        <v>1</v>
      </c>
      <c r="AZ16" s="66">
        <v>1</v>
      </c>
      <c r="BA16" s="67">
        <v>1</v>
      </c>
      <c r="BB16" s="65">
        <v>1</v>
      </c>
      <c r="BC16" s="66">
        <v>1</v>
      </c>
      <c r="BD16" s="66">
        <v>1</v>
      </c>
      <c r="BE16" s="68">
        <v>1</v>
      </c>
      <c r="BF16" s="65">
        <v>1</v>
      </c>
      <c r="BG16" s="66">
        <v>1</v>
      </c>
      <c r="BH16" s="66">
        <v>1</v>
      </c>
      <c r="BI16" s="67">
        <v>1</v>
      </c>
      <c r="BJ16" s="65">
        <v>1</v>
      </c>
      <c r="BK16" s="66">
        <v>1</v>
      </c>
      <c r="BL16" s="66">
        <v>1</v>
      </c>
      <c r="BM16" s="68">
        <v>1</v>
      </c>
      <c r="BN16" s="65">
        <v>1</v>
      </c>
      <c r="BO16" s="66">
        <v>1</v>
      </c>
      <c r="BP16" s="66">
        <v>1</v>
      </c>
      <c r="BQ16" s="67">
        <v>1</v>
      </c>
      <c r="BR16" s="65">
        <v>1</v>
      </c>
      <c r="BS16" s="66">
        <v>1</v>
      </c>
      <c r="BT16" s="66">
        <v>1</v>
      </c>
      <c r="BU16" s="68">
        <v>1</v>
      </c>
      <c r="BV16" s="65">
        <v>1</v>
      </c>
      <c r="BW16" s="66">
        <v>1</v>
      </c>
      <c r="BX16" s="66">
        <v>1</v>
      </c>
      <c r="BY16" s="68">
        <v>1</v>
      </c>
      <c r="BZ16" s="65">
        <v>1</v>
      </c>
      <c r="CA16" s="66">
        <v>1</v>
      </c>
      <c r="CB16" s="66">
        <v>1</v>
      </c>
      <c r="CC16" s="68">
        <v>1</v>
      </c>
      <c r="CD16" s="65">
        <v>1</v>
      </c>
      <c r="CE16" s="66">
        <v>1</v>
      </c>
      <c r="CF16" s="66">
        <v>1</v>
      </c>
      <c r="CG16" s="68">
        <v>1</v>
      </c>
      <c r="CH16" s="65">
        <v>1</v>
      </c>
      <c r="CI16" s="66">
        <v>1</v>
      </c>
      <c r="CJ16" s="66">
        <v>1</v>
      </c>
      <c r="CK16" s="68">
        <v>1</v>
      </c>
      <c r="CL16" s="65">
        <v>1</v>
      </c>
      <c r="CM16" s="66">
        <v>1</v>
      </c>
      <c r="CN16" s="66">
        <v>1</v>
      </c>
      <c r="CO16" s="68">
        <v>1</v>
      </c>
      <c r="CP16" s="65">
        <v>1</v>
      </c>
      <c r="CQ16" s="66">
        <v>1</v>
      </c>
      <c r="CR16" s="66">
        <v>1</v>
      </c>
      <c r="CS16" s="68">
        <v>1</v>
      </c>
      <c r="CT16" s="65">
        <v>1</v>
      </c>
      <c r="CU16" s="66">
        <v>1</v>
      </c>
      <c r="CV16" s="66">
        <v>1</v>
      </c>
      <c r="CW16" s="68">
        <v>1</v>
      </c>
      <c r="CX16" s="65">
        <v>1</v>
      </c>
      <c r="CY16" s="66">
        <v>1</v>
      </c>
      <c r="CZ16" s="66">
        <v>1</v>
      </c>
      <c r="DA16" s="68">
        <v>1</v>
      </c>
      <c r="DB16" s="65">
        <v>1</v>
      </c>
      <c r="DC16" s="66">
        <v>1</v>
      </c>
      <c r="DD16" s="66">
        <v>1</v>
      </c>
      <c r="DE16" s="68">
        <v>1</v>
      </c>
      <c r="DF16" s="65">
        <v>1</v>
      </c>
      <c r="DG16" s="66">
        <v>1</v>
      </c>
      <c r="DH16" s="66">
        <v>1</v>
      </c>
      <c r="DI16" s="68">
        <v>1</v>
      </c>
      <c r="DJ16" s="65">
        <v>1</v>
      </c>
      <c r="DK16" s="66">
        <v>1</v>
      </c>
      <c r="DL16" s="66">
        <v>1</v>
      </c>
      <c r="DM16" s="68">
        <v>1</v>
      </c>
      <c r="DN16" s="65">
        <v>1</v>
      </c>
      <c r="DO16" s="66">
        <v>1</v>
      </c>
      <c r="DP16" s="66">
        <v>1</v>
      </c>
      <c r="DQ16" s="68">
        <v>1</v>
      </c>
      <c r="DR16" s="65">
        <v>1</v>
      </c>
      <c r="DS16" s="66">
        <v>1</v>
      </c>
      <c r="DT16" s="66">
        <v>1</v>
      </c>
      <c r="DU16" s="68">
        <v>1</v>
      </c>
      <c r="DV16" s="65">
        <v>1</v>
      </c>
      <c r="DW16" s="66">
        <v>1</v>
      </c>
      <c r="DX16" s="66">
        <v>1</v>
      </c>
      <c r="DY16" s="68">
        <v>1</v>
      </c>
      <c r="DZ16" s="65">
        <v>1</v>
      </c>
      <c r="EA16" s="66">
        <v>1</v>
      </c>
      <c r="EB16" s="66">
        <v>1</v>
      </c>
      <c r="EC16" s="68">
        <v>1</v>
      </c>
      <c r="ED16" s="65">
        <v>1</v>
      </c>
      <c r="EE16" s="66">
        <v>1</v>
      </c>
      <c r="EF16" s="66">
        <v>1</v>
      </c>
      <c r="EG16" s="68">
        <v>1</v>
      </c>
      <c r="EH16" s="65">
        <v>1</v>
      </c>
      <c r="EI16" s="66">
        <v>1</v>
      </c>
      <c r="EJ16" s="66">
        <v>1</v>
      </c>
      <c r="EK16" s="68">
        <v>1</v>
      </c>
      <c r="EL16" s="65">
        <v>1</v>
      </c>
      <c r="EM16" s="66">
        <v>1</v>
      </c>
      <c r="EN16" s="66">
        <v>1</v>
      </c>
      <c r="EO16" s="68">
        <v>1</v>
      </c>
      <c r="EP16" s="65">
        <v>1</v>
      </c>
      <c r="EQ16" s="66">
        <v>1</v>
      </c>
      <c r="ER16" s="66">
        <v>1</v>
      </c>
      <c r="ES16" s="68">
        <v>1</v>
      </c>
      <c r="ET16" s="65">
        <v>1</v>
      </c>
      <c r="EU16" s="66">
        <v>1</v>
      </c>
      <c r="EV16" s="66">
        <v>1</v>
      </c>
      <c r="EW16" s="68">
        <v>1</v>
      </c>
      <c r="EX16" s="65">
        <v>1</v>
      </c>
      <c r="EY16" s="66">
        <v>1</v>
      </c>
      <c r="EZ16" s="66">
        <v>1</v>
      </c>
      <c r="FA16" s="68">
        <v>1</v>
      </c>
      <c r="FB16" s="65">
        <v>1</v>
      </c>
      <c r="FC16" s="66">
        <v>1</v>
      </c>
      <c r="FD16" s="66">
        <v>1</v>
      </c>
      <c r="FE16" s="68">
        <v>1</v>
      </c>
      <c r="FF16" s="65">
        <v>1</v>
      </c>
      <c r="FG16" s="66">
        <v>1</v>
      </c>
      <c r="FH16" s="66">
        <v>1</v>
      </c>
      <c r="FI16" s="68">
        <v>1</v>
      </c>
      <c r="FJ16" s="65">
        <v>1</v>
      </c>
      <c r="FK16" s="66">
        <v>1</v>
      </c>
      <c r="FL16" s="66">
        <v>1</v>
      </c>
      <c r="FM16" s="68">
        <v>1</v>
      </c>
      <c r="FN16" s="65">
        <v>1</v>
      </c>
      <c r="FO16" s="66">
        <v>1</v>
      </c>
      <c r="FP16" s="66">
        <v>1</v>
      </c>
      <c r="FQ16" s="68">
        <v>1</v>
      </c>
      <c r="FR16" s="65">
        <v>1</v>
      </c>
      <c r="FS16" s="66">
        <v>1</v>
      </c>
      <c r="FT16" s="66">
        <v>1</v>
      </c>
      <c r="FU16" s="68">
        <v>1</v>
      </c>
      <c r="FV16" s="65">
        <v>1</v>
      </c>
      <c r="FW16" s="66">
        <v>1</v>
      </c>
      <c r="FX16" s="66">
        <v>1</v>
      </c>
      <c r="FY16" s="68">
        <v>1</v>
      </c>
      <c r="FZ16" s="65">
        <v>1</v>
      </c>
      <c r="GA16" s="66">
        <v>1</v>
      </c>
      <c r="GB16" s="66">
        <v>1</v>
      </c>
      <c r="GC16" s="68">
        <v>1</v>
      </c>
      <c r="GD16" s="65">
        <v>1</v>
      </c>
      <c r="GE16" s="66">
        <v>1</v>
      </c>
      <c r="GF16" s="66">
        <v>1</v>
      </c>
      <c r="GG16" s="68">
        <v>1</v>
      </c>
      <c r="GH16" s="65">
        <v>1</v>
      </c>
      <c r="GI16" s="66">
        <v>1</v>
      </c>
      <c r="GJ16" s="66">
        <v>1</v>
      </c>
      <c r="GK16" s="68">
        <v>1</v>
      </c>
      <c r="GL16" s="65">
        <v>1</v>
      </c>
      <c r="GM16" s="66">
        <v>1</v>
      </c>
      <c r="GN16" s="66">
        <v>1</v>
      </c>
      <c r="GO16" s="68">
        <v>1</v>
      </c>
      <c r="GP16" s="65">
        <v>1</v>
      </c>
      <c r="GQ16" s="66">
        <v>1</v>
      </c>
      <c r="GR16" s="66">
        <v>1</v>
      </c>
      <c r="GS16" s="68">
        <v>1</v>
      </c>
      <c r="GT16" s="65">
        <v>1</v>
      </c>
      <c r="GU16" s="66">
        <v>1</v>
      </c>
      <c r="GV16" s="66">
        <v>1</v>
      </c>
      <c r="GW16" s="68">
        <v>1</v>
      </c>
      <c r="GX16" s="65">
        <v>1</v>
      </c>
      <c r="GY16" s="66">
        <v>1</v>
      </c>
      <c r="GZ16" s="66">
        <v>1</v>
      </c>
      <c r="HA16" s="68">
        <v>1</v>
      </c>
      <c r="HB16" s="65">
        <v>1</v>
      </c>
      <c r="HC16" s="66">
        <v>1</v>
      </c>
      <c r="HD16" s="66">
        <v>1</v>
      </c>
      <c r="HE16" s="68">
        <v>1</v>
      </c>
      <c r="HF16" s="65">
        <v>1</v>
      </c>
      <c r="HG16" s="66">
        <v>1</v>
      </c>
      <c r="HH16" s="66">
        <v>1</v>
      </c>
      <c r="HI16" s="68">
        <v>1</v>
      </c>
      <c r="HJ16" s="65">
        <v>1</v>
      </c>
      <c r="HK16" s="66">
        <v>1</v>
      </c>
      <c r="HL16" s="66">
        <v>1</v>
      </c>
      <c r="HM16" s="68">
        <v>1</v>
      </c>
      <c r="HN16" s="65">
        <v>1</v>
      </c>
      <c r="HO16" s="66">
        <v>1</v>
      </c>
      <c r="HP16" s="66">
        <v>1</v>
      </c>
      <c r="HQ16" s="68">
        <v>1</v>
      </c>
      <c r="HR16" s="65">
        <v>1</v>
      </c>
      <c r="HS16" s="66">
        <v>1</v>
      </c>
      <c r="HT16" s="66">
        <v>1</v>
      </c>
      <c r="HU16" s="68">
        <v>1</v>
      </c>
      <c r="HV16" s="65">
        <v>1</v>
      </c>
      <c r="HW16" s="66">
        <v>1</v>
      </c>
      <c r="HX16" s="66">
        <v>1</v>
      </c>
      <c r="HY16" s="68">
        <v>1</v>
      </c>
      <c r="HZ16" s="65">
        <v>1</v>
      </c>
      <c r="IA16" s="66">
        <v>1</v>
      </c>
      <c r="IB16" s="66">
        <v>1</v>
      </c>
      <c r="IC16" s="68">
        <v>1</v>
      </c>
      <c r="ID16" s="65">
        <v>1</v>
      </c>
      <c r="IE16" s="66">
        <v>1</v>
      </c>
      <c r="IF16" s="66">
        <v>1</v>
      </c>
      <c r="IG16" s="68">
        <v>1</v>
      </c>
      <c r="IH16" s="65">
        <v>1</v>
      </c>
      <c r="II16" s="66">
        <v>1</v>
      </c>
      <c r="IJ16" s="66">
        <v>1</v>
      </c>
      <c r="IK16" s="68">
        <v>1</v>
      </c>
      <c r="IL16" s="65">
        <v>1</v>
      </c>
      <c r="IM16" s="66">
        <v>1</v>
      </c>
      <c r="IN16" s="66">
        <v>1</v>
      </c>
      <c r="IO16" s="68">
        <v>1</v>
      </c>
      <c r="IP16" s="65">
        <v>1</v>
      </c>
      <c r="IQ16" s="66">
        <v>1</v>
      </c>
      <c r="IR16" s="66">
        <v>1</v>
      </c>
      <c r="IS16" s="68">
        <v>1</v>
      </c>
      <c r="IT16" s="65">
        <v>1</v>
      </c>
      <c r="IU16" s="66">
        <v>1</v>
      </c>
      <c r="IV16" s="66">
        <v>1</v>
      </c>
      <c r="IW16" s="68">
        <v>1</v>
      </c>
      <c r="IX16" s="65">
        <v>1</v>
      </c>
      <c r="IY16" s="66">
        <v>1</v>
      </c>
      <c r="IZ16" s="66">
        <v>1</v>
      </c>
      <c r="JA16" s="68">
        <v>1</v>
      </c>
      <c r="JB16" s="65">
        <v>1</v>
      </c>
      <c r="JC16" s="66">
        <v>1</v>
      </c>
      <c r="JD16" s="66">
        <v>1</v>
      </c>
      <c r="JE16" s="68">
        <v>1</v>
      </c>
      <c r="JF16" s="65">
        <v>1</v>
      </c>
      <c r="JG16" s="66">
        <v>1</v>
      </c>
      <c r="JH16" s="66">
        <v>1</v>
      </c>
      <c r="JI16" s="68">
        <v>1</v>
      </c>
      <c r="JJ16" s="65">
        <v>1</v>
      </c>
      <c r="JK16" s="66">
        <v>1</v>
      </c>
      <c r="JL16" s="66">
        <v>1</v>
      </c>
      <c r="JM16" s="68">
        <v>1</v>
      </c>
      <c r="JN16" s="65">
        <v>1</v>
      </c>
      <c r="JO16" s="66">
        <v>1</v>
      </c>
      <c r="JP16" s="66">
        <v>1</v>
      </c>
      <c r="JQ16" s="68">
        <v>1</v>
      </c>
      <c r="JR16" s="65">
        <v>1</v>
      </c>
      <c r="JS16" s="66">
        <v>1</v>
      </c>
      <c r="JT16" s="66">
        <v>1</v>
      </c>
      <c r="JU16" s="68">
        <v>1</v>
      </c>
      <c r="JV16" s="65">
        <v>1</v>
      </c>
      <c r="JW16" s="66">
        <v>1</v>
      </c>
      <c r="JX16" s="66">
        <v>1</v>
      </c>
      <c r="JY16" s="68">
        <v>1</v>
      </c>
      <c r="JZ16" s="65">
        <v>1</v>
      </c>
      <c r="KA16" s="66">
        <v>1</v>
      </c>
      <c r="KB16" s="66">
        <v>1</v>
      </c>
      <c r="KC16" s="68">
        <v>1</v>
      </c>
      <c r="KD16" s="65">
        <v>1</v>
      </c>
      <c r="KE16" s="66">
        <v>1</v>
      </c>
      <c r="KF16" s="66">
        <v>1</v>
      </c>
      <c r="KG16" s="68">
        <v>1</v>
      </c>
      <c r="KH16" s="65">
        <v>1</v>
      </c>
      <c r="KI16" s="66">
        <v>1</v>
      </c>
      <c r="KJ16" s="66">
        <v>1</v>
      </c>
      <c r="KK16" s="68">
        <v>1</v>
      </c>
      <c r="KL16" s="65">
        <v>1</v>
      </c>
      <c r="KM16" s="66">
        <v>1</v>
      </c>
      <c r="KN16" s="66">
        <v>1</v>
      </c>
      <c r="KO16" s="68">
        <v>1</v>
      </c>
      <c r="KP16" s="65">
        <v>1</v>
      </c>
      <c r="KQ16" s="66">
        <v>1</v>
      </c>
      <c r="KR16" s="66">
        <v>1</v>
      </c>
      <c r="KS16" s="68">
        <v>1</v>
      </c>
      <c r="KT16" s="65">
        <v>1</v>
      </c>
      <c r="KU16" s="66">
        <v>1</v>
      </c>
      <c r="KV16" s="66">
        <v>1</v>
      </c>
      <c r="KW16" s="68">
        <v>1</v>
      </c>
      <c r="KX16" s="65">
        <v>1</v>
      </c>
      <c r="KY16" s="66">
        <v>1</v>
      </c>
      <c r="KZ16" s="66">
        <v>1</v>
      </c>
      <c r="LA16" s="68">
        <v>1</v>
      </c>
      <c r="LB16" s="65">
        <v>1</v>
      </c>
      <c r="LC16" s="66">
        <v>1</v>
      </c>
      <c r="LD16" s="66">
        <v>1</v>
      </c>
      <c r="LE16" s="68">
        <v>1</v>
      </c>
      <c r="LF16" s="65">
        <v>1</v>
      </c>
      <c r="LG16" s="66">
        <v>1</v>
      </c>
      <c r="LH16" s="66">
        <v>1</v>
      </c>
      <c r="LI16" s="68">
        <v>1</v>
      </c>
      <c r="LJ16" s="65">
        <v>1</v>
      </c>
      <c r="LK16" s="66">
        <v>1</v>
      </c>
      <c r="LL16" s="66">
        <v>1</v>
      </c>
      <c r="LM16" s="68">
        <v>1</v>
      </c>
      <c r="LN16" s="65">
        <v>1</v>
      </c>
      <c r="LO16" s="66">
        <v>1</v>
      </c>
      <c r="LP16" s="66">
        <v>1</v>
      </c>
      <c r="LQ16" s="68">
        <v>1</v>
      </c>
      <c r="LR16" s="65">
        <v>1</v>
      </c>
      <c r="LS16" s="66">
        <v>1</v>
      </c>
      <c r="LT16" s="66">
        <v>1</v>
      </c>
      <c r="LU16" s="68">
        <v>1</v>
      </c>
      <c r="LV16" s="65">
        <v>1</v>
      </c>
      <c r="LW16" s="66">
        <v>1</v>
      </c>
      <c r="LX16" s="66">
        <v>1</v>
      </c>
      <c r="LY16" s="68">
        <v>1</v>
      </c>
      <c r="LZ16" s="198"/>
      <c r="MA16" s="159" t="s">
        <v>120</v>
      </c>
      <c r="MB16" s="183">
        <f t="shared" ref="MB16:MD16" si="25">50%*MB24</f>
        <v>6</v>
      </c>
      <c r="MC16" s="190">
        <f t="shared" si="25"/>
        <v>12</v>
      </c>
      <c r="MD16" s="190">
        <f t="shared" si="25"/>
        <v>10</v>
      </c>
      <c r="ME16" s="160"/>
      <c r="MF16" s="160"/>
      <c r="MG16" s="160"/>
      <c r="MH16" s="160"/>
      <c r="MI16" s="160"/>
      <c r="MJ16" s="160"/>
      <c r="MK16" s="160"/>
      <c r="ML16" s="160"/>
      <c r="MM16" s="160">
        <f>0.6*MM24</f>
        <v>7.1999999999999993</v>
      </c>
      <c r="MN16" s="160">
        <f t="shared" ref="MN16:MO16" si="26">45%*MN24</f>
        <v>4.5</v>
      </c>
      <c r="MO16" s="160">
        <f t="shared" si="26"/>
        <v>4.5</v>
      </c>
      <c r="MP16" s="160">
        <f>35%*MP24</f>
        <v>0.7</v>
      </c>
      <c r="MQ16" s="160">
        <f>35%*MQ24</f>
        <v>0.7</v>
      </c>
      <c r="MR16" s="160">
        <f>35%*MR24</f>
        <v>0.7</v>
      </c>
      <c r="MS16" s="160">
        <f>35%*MS24</f>
        <v>0.7</v>
      </c>
      <c r="MT16" s="160">
        <f>0.5*MT24</f>
        <v>0.5</v>
      </c>
      <c r="MU16" s="160">
        <f t="shared" ref="MU16:MX16" si="27">80%*MU24</f>
        <v>19.200000000000003</v>
      </c>
      <c r="MV16" s="160">
        <f t="shared" si="27"/>
        <v>19.200000000000003</v>
      </c>
      <c r="MW16" s="160">
        <f t="shared" si="27"/>
        <v>19.200000000000003</v>
      </c>
      <c r="MX16" s="160" t="e">
        <f t="shared" si="27"/>
        <v>#REF!</v>
      </c>
      <c r="MY16" s="160">
        <f t="shared" ref="MY16:MZ16" si="28">100%*MY24</f>
        <v>24</v>
      </c>
      <c r="MZ16" s="160" t="e">
        <f t="shared" si="28"/>
        <v>#REF!</v>
      </c>
    </row>
    <row r="17" spans="1:365" ht="135" customHeight="1" thickBot="1" x14ac:dyDescent="0.3">
      <c r="A17" s="69" t="s">
        <v>58</v>
      </c>
      <c r="B17" s="60">
        <v>1</v>
      </c>
      <c r="C17" s="61">
        <v>1</v>
      </c>
      <c r="D17" s="61">
        <v>1</v>
      </c>
      <c r="E17" s="62">
        <v>1</v>
      </c>
      <c r="F17" s="60">
        <v>1</v>
      </c>
      <c r="G17" s="61">
        <v>1</v>
      </c>
      <c r="H17" s="61">
        <v>1</v>
      </c>
      <c r="I17" s="63">
        <v>1</v>
      </c>
      <c r="J17" s="60">
        <v>1</v>
      </c>
      <c r="K17" s="61">
        <v>1</v>
      </c>
      <c r="L17" s="61">
        <v>1</v>
      </c>
      <c r="M17" s="62">
        <v>1</v>
      </c>
      <c r="N17" s="60">
        <v>1</v>
      </c>
      <c r="O17" s="61">
        <v>1</v>
      </c>
      <c r="P17" s="61">
        <v>1</v>
      </c>
      <c r="Q17" s="63">
        <v>1</v>
      </c>
      <c r="R17" s="60">
        <v>1</v>
      </c>
      <c r="S17" s="61">
        <v>1</v>
      </c>
      <c r="T17" s="61">
        <v>1</v>
      </c>
      <c r="U17" s="62">
        <v>1</v>
      </c>
      <c r="V17" s="60">
        <v>1</v>
      </c>
      <c r="W17" s="61">
        <v>1</v>
      </c>
      <c r="X17" s="61">
        <v>1</v>
      </c>
      <c r="Y17" s="63">
        <v>1</v>
      </c>
      <c r="Z17" s="60">
        <v>1</v>
      </c>
      <c r="AA17" s="61">
        <v>1</v>
      </c>
      <c r="AB17" s="61">
        <v>1</v>
      </c>
      <c r="AC17" s="62">
        <v>1</v>
      </c>
      <c r="AD17" s="60">
        <v>1</v>
      </c>
      <c r="AE17" s="61">
        <v>1</v>
      </c>
      <c r="AF17" s="61">
        <v>1</v>
      </c>
      <c r="AG17" s="63">
        <v>1</v>
      </c>
      <c r="AH17" s="60">
        <v>1</v>
      </c>
      <c r="AI17" s="61">
        <v>1</v>
      </c>
      <c r="AJ17" s="61">
        <v>1</v>
      </c>
      <c r="AK17" s="62">
        <v>1</v>
      </c>
      <c r="AL17" s="60">
        <v>1</v>
      </c>
      <c r="AM17" s="61">
        <v>1</v>
      </c>
      <c r="AN17" s="61">
        <v>1</v>
      </c>
      <c r="AO17" s="63">
        <v>1</v>
      </c>
      <c r="AP17" s="60">
        <v>1</v>
      </c>
      <c r="AQ17" s="61">
        <v>1</v>
      </c>
      <c r="AR17" s="61">
        <v>1</v>
      </c>
      <c r="AS17" s="62">
        <v>1</v>
      </c>
      <c r="AT17" s="60">
        <v>1</v>
      </c>
      <c r="AU17" s="61">
        <v>1</v>
      </c>
      <c r="AV17" s="61">
        <v>1</v>
      </c>
      <c r="AW17" s="63">
        <v>1</v>
      </c>
      <c r="AX17" s="60">
        <v>1</v>
      </c>
      <c r="AY17" s="61">
        <v>1</v>
      </c>
      <c r="AZ17" s="61">
        <v>1</v>
      </c>
      <c r="BA17" s="62">
        <v>1</v>
      </c>
      <c r="BB17" s="60">
        <v>1</v>
      </c>
      <c r="BC17" s="61">
        <v>1</v>
      </c>
      <c r="BD17" s="61">
        <v>1</v>
      </c>
      <c r="BE17" s="63">
        <v>1</v>
      </c>
      <c r="BF17" s="60">
        <v>1</v>
      </c>
      <c r="BG17" s="61">
        <v>1</v>
      </c>
      <c r="BH17" s="61">
        <v>1</v>
      </c>
      <c r="BI17" s="62">
        <v>1</v>
      </c>
      <c r="BJ17" s="60">
        <v>1</v>
      </c>
      <c r="BK17" s="61">
        <v>1</v>
      </c>
      <c r="BL17" s="61">
        <v>1</v>
      </c>
      <c r="BM17" s="63">
        <v>1</v>
      </c>
      <c r="BN17" s="60">
        <v>1</v>
      </c>
      <c r="BO17" s="61">
        <v>1</v>
      </c>
      <c r="BP17" s="61">
        <v>1</v>
      </c>
      <c r="BQ17" s="62">
        <v>1</v>
      </c>
      <c r="BR17" s="60">
        <v>1</v>
      </c>
      <c r="BS17" s="61">
        <v>1</v>
      </c>
      <c r="BT17" s="61">
        <v>1</v>
      </c>
      <c r="BU17" s="63">
        <v>1</v>
      </c>
      <c r="BV17" s="60">
        <v>1</v>
      </c>
      <c r="BW17" s="61">
        <v>1</v>
      </c>
      <c r="BX17" s="61">
        <v>1</v>
      </c>
      <c r="BY17" s="63">
        <v>1</v>
      </c>
      <c r="BZ17" s="60">
        <v>1</v>
      </c>
      <c r="CA17" s="61">
        <v>1</v>
      </c>
      <c r="CB17" s="61">
        <v>1</v>
      </c>
      <c r="CC17" s="63">
        <v>1</v>
      </c>
      <c r="CD17" s="60">
        <v>1</v>
      </c>
      <c r="CE17" s="61">
        <v>1</v>
      </c>
      <c r="CF17" s="61">
        <v>1</v>
      </c>
      <c r="CG17" s="63">
        <v>1</v>
      </c>
      <c r="CH17" s="60">
        <v>1</v>
      </c>
      <c r="CI17" s="61">
        <v>1</v>
      </c>
      <c r="CJ17" s="61">
        <v>1</v>
      </c>
      <c r="CK17" s="63">
        <v>1</v>
      </c>
      <c r="CL17" s="60">
        <v>1</v>
      </c>
      <c r="CM17" s="61">
        <v>1</v>
      </c>
      <c r="CN17" s="61">
        <v>1</v>
      </c>
      <c r="CO17" s="63">
        <v>1</v>
      </c>
      <c r="CP17" s="60">
        <v>1</v>
      </c>
      <c r="CQ17" s="61">
        <v>1</v>
      </c>
      <c r="CR17" s="61">
        <v>1</v>
      </c>
      <c r="CS17" s="63">
        <v>1</v>
      </c>
      <c r="CT17" s="60">
        <v>1</v>
      </c>
      <c r="CU17" s="61">
        <v>1</v>
      </c>
      <c r="CV17" s="61">
        <v>1</v>
      </c>
      <c r="CW17" s="63">
        <v>1</v>
      </c>
      <c r="CX17" s="60">
        <v>1</v>
      </c>
      <c r="CY17" s="61">
        <v>1</v>
      </c>
      <c r="CZ17" s="61">
        <v>1</v>
      </c>
      <c r="DA17" s="63">
        <v>1</v>
      </c>
      <c r="DB17" s="60">
        <v>1</v>
      </c>
      <c r="DC17" s="61">
        <v>1</v>
      </c>
      <c r="DD17" s="61">
        <v>1</v>
      </c>
      <c r="DE17" s="63">
        <v>1</v>
      </c>
      <c r="DF17" s="60">
        <v>1</v>
      </c>
      <c r="DG17" s="61">
        <v>1</v>
      </c>
      <c r="DH17" s="61">
        <v>1</v>
      </c>
      <c r="DI17" s="63">
        <v>1</v>
      </c>
      <c r="DJ17" s="60">
        <v>1</v>
      </c>
      <c r="DK17" s="61">
        <v>1</v>
      </c>
      <c r="DL17" s="61">
        <v>1</v>
      </c>
      <c r="DM17" s="63">
        <v>1</v>
      </c>
      <c r="DN17" s="60">
        <v>1</v>
      </c>
      <c r="DO17" s="61">
        <v>1</v>
      </c>
      <c r="DP17" s="61">
        <v>1</v>
      </c>
      <c r="DQ17" s="63">
        <v>1</v>
      </c>
      <c r="DR17" s="60">
        <v>1</v>
      </c>
      <c r="DS17" s="61">
        <v>1</v>
      </c>
      <c r="DT17" s="61">
        <v>1</v>
      </c>
      <c r="DU17" s="63">
        <v>1</v>
      </c>
      <c r="DV17" s="60">
        <v>1</v>
      </c>
      <c r="DW17" s="61">
        <v>1</v>
      </c>
      <c r="DX17" s="61">
        <v>1</v>
      </c>
      <c r="DY17" s="63">
        <v>1</v>
      </c>
      <c r="DZ17" s="60">
        <v>1</v>
      </c>
      <c r="EA17" s="61">
        <v>1</v>
      </c>
      <c r="EB17" s="61">
        <v>1</v>
      </c>
      <c r="EC17" s="63">
        <v>1</v>
      </c>
      <c r="ED17" s="60">
        <v>1</v>
      </c>
      <c r="EE17" s="61">
        <v>1</v>
      </c>
      <c r="EF17" s="61">
        <v>1</v>
      </c>
      <c r="EG17" s="63">
        <v>1</v>
      </c>
      <c r="EH17" s="60">
        <v>1</v>
      </c>
      <c r="EI17" s="61">
        <v>1</v>
      </c>
      <c r="EJ17" s="61">
        <v>1</v>
      </c>
      <c r="EK17" s="63">
        <v>1</v>
      </c>
      <c r="EL17" s="60">
        <v>1</v>
      </c>
      <c r="EM17" s="61">
        <v>1</v>
      </c>
      <c r="EN17" s="61">
        <v>1</v>
      </c>
      <c r="EO17" s="63">
        <v>1</v>
      </c>
      <c r="EP17" s="60">
        <v>1</v>
      </c>
      <c r="EQ17" s="61">
        <v>1</v>
      </c>
      <c r="ER17" s="61">
        <v>1</v>
      </c>
      <c r="ES17" s="63">
        <v>1</v>
      </c>
      <c r="ET17" s="60">
        <v>1</v>
      </c>
      <c r="EU17" s="61">
        <v>1</v>
      </c>
      <c r="EV17" s="61">
        <v>1</v>
      </c>
      <c r="EW17" s="63">
        <v>1</v>
      </c>
      <c r="EX17" s="60">
        <v>1</v>
      </c>
      <c r="EY17" s="61">
        <v>1</v>
      </c>
      <c r="EZ17" s="61">
        <v>1</v>
      </c>
      <c r="FA17" s="63">
        <v>1</v>
      </c>
      <c r="FB17" s="60">
        <v>1</v>
      </c>
      <c r="FC17" s="61">
        <v>1</v>
      </c>
      <c r="FD17" s="61">
        <v>1</v>
      </c>
      <c r="FE17" s="63">
        <v>1</v>
      </c>
      <c r="FF17" s="60">
        <v>1</v>
      </c>
      <c r="FG17" s="61">
        <v>1</v>
      </c>
      <c r="FH17" s="61">
        <v>1</v>
      </c>
      <c r="FI17" s="63">
        <v>1</v>
      </c>
      <c r="FJ17" s="60">
        <v>1</v>
      </c>
      <c r="FK17" s="61">
        <v>1</v>
      </c>
      <c r="FL17" s="61">
        <v>1</v>
      </c>
      <c r="FM17" s="63">
        <v>1</v>
      </c>
      <c r="FN17" s="60">
        <v>1</v>
      </c>
      <c r="FO17" s="61">
        <v>1</v>
      </c>
      <c r="FP17" s="61">
        <v>1</v>
      </c>
      <c r="FQ17" s="63">
        <v>1</v>
      </c>
      <c r="FR17" s="60">
        <v>1</v>
      </c>
      <c r="FS17" s="61">
        <v>1</v>
      </c>
      <c r="FT17" s="61">
        <v>1</v>
      </c>
      <c r="FU17" s="63">
        <v>1</v>
      </c>
      <c r="FV17" s="60">
        <v>1</v>
      </c>
      <c r="FW17" s="61">
        <v>1</v>
      </c>
      <c r="FX17" s="61">
        <v>1</v>
      </c>
      <c r="FY17" s="63">
        <v>1</v>
      </c>
      <c r="FZ17" s="60">
        <v>1</v>
      </c>
      <c r="GA17" s="61">
        <v>1</v>
      </c>
      <c r="GB17" s="61">
        <v>1</v>
      </c>
      <c r="GC17" s="63">
        <v>1</v>
      </c>
      <c r="GD17" s="60">
        <v>1</v>
      </c>
      <c r="GE17" s="61">
        <v>1</v>
      </c>
      <c r="GF17" s="61">
        <v>1</v>
      </c>
      <c r="GG17" s="63">
        <v>1</v>
      </c>
      <c r="GH17" s="60">
        <v>1</v>
      </c>
      <c r="GI17" s="61">
        <v>1</v>
      </c>
      <c r="GJ17" s="61">
        <v>1</v>
      </c>
      <c r="GK17" s="63">
        <v>1</v>
      </c>
      <c r="GL17" s="60">
        <v>1</v>
      </c>
      <c r="GM17" s="61">
        <v>1</v>
      </c>
      <c r="GN17" s="61">
        <v>1</v>
      </c>
      <c r="GO17" s="63">
        <v>1</v>
      </c>
      <c r="GP17" s="60">
        <v>1</v>
      </c>
      <c r="GQ17" s="61">
        <v>1</v>
      </c>
      <c r="GR17" s="61">
        <v>1</v>
      </c>
      <c r="GS17" s="63">
        <v>1</v>
      </c>
      <c r="GT17" s="60">
        <v>1</v>
      </c>
      <c r="GU17" s="61">
        <v>1</v>
      </c>
      <c r="GV17" s="61">
        <v>1</v>
      </c>
      <c r="GW17" s="63">
        <v>1</v>
      </c>
      <c r="GX17" s="60">
        <v>1</v>
      </c>
      <c r="GY17" s="61">
        <v>1</v>
      </c>
      <c r="GZ17" s="61">
        <v>1</v>
      </c>
      <c r="HA17" s="63">
        <v>1</v>
      </c>
      <c r="HB17" s="60">
        <v>1</v>
      </c>
      <c r="HC17" s="61">
        <v>1</v>
      </c>
      <c r="HD17" s="61">
        <v>1</v>
      </c>
      <c r="HE17" s="63">
        <v>1</v>
      </c>
      <c r="HF17" s="60">
        <v>1</v>
      </c>
      <c r="HG17" s="61">
        <v>1</v>
      </c>
      <c r="HH17" s="61">
        <v>1</v>
      </c>
      <c r="HI17" s="63">
        <v>1</v>
      </c>
      <c r="HJ17" s="60">
        <v>1</v>
      </c>
      <c r="HK17" s="61">
        <v>1</v>
      </c>
      <c r="HL17" s="61">
        <v>1</v>
      </c>
      <c r="HM17" s="63">
        <v>1</v>
      </c>
      <c r="HN17" s="60">
        <v>1</v>
      </c>
      <c r="HO17" s="61">
        <v>1</v>
      </c>
      <c r="HP17" s="61">
        <v>1</v>
      </c>
      <c r="HQ17" s="63">
        <v>1</v>
      </c>
      <c r="HR17" s="60">
        <v>1</v>
      </c>
      <c r="HS17" s="61">
        <v>1</v>
      </c>
      <c r="HT17" s="61">
        <v>1</v>
      </c>
      <c r="HU17" s="63">
        <v>1</v>
      </c>
      <c r="HV17" s="60">
        <v>1</v>
      </c>
      <c r="HW17" s="61">
        <v>1</v>
      </c>
      <c r="HX17" s="61">
        <v>1</v>
      </c>
      <c r="HY17" s="63">
        <v>1</v>
      </c>
      <c r="HZ17" s="60">
        <v>1</v>
      </c>
      <c r="IA17" s="61">
        <v>1</v>
      </c>
      <c r="IB17" s="61">
        <v>1</v>
      </c>
      <c r="IC17" s="63">
        <v>1</v>
      </c>
      <c r="ID17" s="60">
        <v>1</v>
      </c>
      <c r="IE17" s="61">
        <v>1</v>
      </c>
      <c r="IF17" s="61">
        <v>1</v>
      </c>
      <c r="IG17" s="63">
        <v>1</v>
      </c>
      <c r="IH17" s="60">
        <v>1</v>
      </c>
      <c r="II17" s="61">
        <v>1</v>
      </c>
      <c r="IJ17" s="61">
        <v>1</v>
      </c>
      <c r="IK17" s="63">
        <v>1</v>
      </c>
      <c r="IL17" s="60">
        <v>1</v>
      </c>
      <c r="IM17" s="61">
        <v>1</v>
      </c>
      <c r="IN17" s="61">
        <v>1</v>
      </c>
      <c r="IO17" s="63">
        <v>1</v>
      </c>
      <c r="IP17" s="60">
        <v>1</v>
      </c>
      <c r="IQ17" s="61">
        <v>1</v>
      </c>
      <c r="IR17" s="61">
        <v>1</v>
      </c>
      <c r="IS17" s="63">
        <v>1</v>
      </c>
      <c r="IT17" s="60">
        <v>1</v>
      </c>
      <c r="IU17" s="61">
        <v>1</v>
      </c>
      <c r="IV17" s="61">
        <v>1</v>
      </c>
      <c r="IW17" s="63">
        <v>1</v>
      </c>
      <c r="IX17" s="60">
        <v>1</v>
      </c>
      <c r="IY17" s="61">
        <v>1</v>
      </c>
      <c r="IZ17" s="61">
        <v>1</v>
      </c>
      <c r="JA17" s="63">
        <v>1</v>
      </c>
      <c r="JB17" s="60">
        <v>1</v>
      </c>
      <c r="JC17" s="61">
        <v>1</v>
      </c>
      <c r="JD17" s="61">
        <v>1</v>
      </c>
      <c r="JE17" s="63">
        <v>1</v>
      </c>
      <c r="JF17" s="60">
        <v>1</v>
      </c>
      <c r="JG17" s="61">
        <v>1</v>
      </c>
      <c r="JH17" s="61">
        <v>1</v>
      </c>
      <c r="JI17" s="63">
        <v>1</v>
      </c>
      <c r="JJ17" s="60">
        <v>1</v>
      </c>
      <c r="JK17" s="61">
        <v>1</v>
      </c>
      <c r="JL17" s="61">
        <v>1</v>
      </c>
      <c r="JM17" s="63">
        <v>1</v>
      </c>
      <c r="JN17" s="60">
        <v>1</v>
      </c>
      <c r="JO17" s="61">
        <v>1</v>
      </c>
      <c r="JP17" s="61">
        <v>1</v>
      </c>
      <c r="JQ17" s="63">
        <v>1</v>
      </c>
      <c r="JR17" s="60">
        <v>1</v>
      </c>
      <c r="JS17" s="61">
        <v>1</v>
      </c>
      <c r="JT17" s="61">
        <v>1</v>
      </c>
      <c r="JU17" s="63">
        <v>1</v>
      </c>
      <c r="JV17" s="60">
        <v>1</v>
      </c>
      <c r="JW17" s="61">
        <v>1</v>
      </c>
      <c r="JX17" s="61">
        <v>1</v>
      </c>
      <c r="JY17" s="63">
        <v>1</v>
      </c>
      <c r="JZ17" s="60">
        <v>1</v>
      </c>
      <c r="KA17" s="61">
        <v>1</v>
      </c>
      <c r="KB17" s="61">
        <v>1</v>
      </c>
      <c r="KC17" s="63">
        <v>1</v>
      </c>
      <c r="KD17" s="60">
        <v>1</v>
      </c>
      <c r="KE17" s="61">
        <v>1</v>
      </c>
      <c r="KF17" s="61">
        <v>1</v>
      </c>
      <c r="KG17" s="63">
        <v>1</v>
      </c>
      <c r="KH17" s="60">
        <v>1</v>
      </c>
      <c r="KI17" s="61">
        <v>1</v>
      </c>
      <c r="KJ17" s="61">
        <v>1</v>
      </c>
      <c r="KK17" s="63">
        <v>1</v>
      </c>
      <c r="KL17" s="60">
        <v>1</v>
      </c>
      <c r="KM17" s="61">
        <v>1</v>
      </c>
      <c r="KN17" s="61">
        <v>1</v>
      </c>
      <c r="KO17" s="63">
        <v>1</v>
      </c>
      <c r="KP17" s="60">
        <v>1</v>
      </c>
      <c r="KQ17" s="61">
        <v>1</v>
      </c>
      <c r="KR17" s="61">
        <v>1</v>
      </c>
      <c r="KS17" s="63">
        <v>1</v>
      </c>
      <c r="KT17" s="60">
        <v>1</v>
      </c>
      <c r="KU17" s="61">
        <v>1</v>
      </c>
      <c r="KV17" s="61">
        <v>1</v>
      </c>
      <c r="KW17" s="63">
        <v>1</v>
      </c>
      <c r="KX17" s="60">
        <v>1</v>
      </c>
      <c r="KY17" s="61">
        <v>1</v>
      </c>
      <c r="KZ17" s="61">
        <v>1</v>
      </c>
      <c r="LA17" s="63">
        <v>1</v>
      </c>
      <c r="LB17" s="60">
        <v>1</v>
      </c>
      <c r="LC17" s="61">
        <v>1</v>
      </c>
      <c r="LD17" s="61">
        <v>1</v>
      </c>
      <c r="LE17" s="63">
        <v>1</v>
      </c>
      <c r="LF17" s="60">
        <v>1</v>
      </c>
      <c r="LG17" s="61">
        <v>1</v>
      </c>
      <c r="LH17" s="61">
        <v>1</v>
      </c>
      <c r="LI17" s="63">
        <v>1</v>
      </c>
      <c r="LJ17" s="60">
        <v>1</v>
      </c>
      <c r="LK17" s="61">
        <v>1</v>
      </c>
      <c r="LL17" s="61">
        <v>1</v>
      </c>
      <c r="LM17" s="63">
        <v>1</v>
      </c>
      <c r="LN17" s="60">
        <v>1</v>
      </c>
      <c r="LO17" s="61">
        <v>1</v>
      </c>
      <c r="LP17" s="61">
        <v>1</v>
      </c>
      <c r="LQ17" s="63">
        <v>1</v>
      </c>
      <c r="LR17" s="60">
        <v>1</v>
      </c>
      <c r="LS17" s="61">
        <v>1</v>
      </c>
      <c r="LT17" s="61">
        <v>1</v>
      </c>
      <c r="LU17" s="63">
        <v>1</v>
      </c>
      <c r="LV17" s="60">
        <v>1</v>
      </c>
      <c r="LW17" s="61">
        <v>1</v>
      </c>
      <c r="LX17" s="61">
        <v>1</v>
      </c>
      <c r="LY17" s="63">
        <v>1</v>
      </c>
      <c r="LZ17" s="196"/>
      <c r="MA17" s="159" t="s">
        <v>107</v>
      </c>
      <c r="MB17" s="183">
        <f>10%*MB24</f>
        <v>1.2000000000000002</v>
      </c>
      <c r="MC17" s="190">
        <f>20%*MC24</f>
        <v>4.8000000000000007</v>
      </c>
      <c r="MD17" s="190">
        <f>20%*MD24</f>
        <v>4</v>
      </c>
      <c r="ME17" s="160"/>
      <c r="MF17" s="160"/>
      <c r="MG17" s="160"/>
      <c r="MH17" s="163"/>
      <c r="MI17" s="163"/>
      <c r="MJ17" s="160"/>
      <c r="MK17" s="163"/>
      <c r="ML17" s="163"/>
      <c r="MM17" s="160"/>
      <c r="MN17" s="160">
        <f t="shared" ref="MN17:MO17" si="29">5%*MN24</f>
        <v>0.5</v>
      </c>
      <c r="MO17" s="160">
        <f t="shared" si="29"/>
        <v>0.5</v>
      </c>
      <c r="MP17" s="160">
        <f>5%*MP24</f>
        <v>0.1</v>
      </c>
      <c r="MQ17" s="160">
        <f>5%*MQ24</f>
        <v>0.1</v>
      </c>
      <c r="MR17" s="160">
        <f>5%*MR24</f>
        <v>0.1</v>
      </c>
      <c r="MS17" s="160">
        <f>5%*MS24</f>
        <v>0.1</v>
      </c>
      <c r="MT17" s="160"/>
      <c r="MU17" s="160">
        <f t="shared" ref="MU17:MX17" si="30">20%*MU24</f>
        <v>4.8000000000000007</v>
      </c>
      <c r="MV17" s="160">
        <f t="shared" si="30"/>
        <v>4.8000000000000007</v>
      </c>
      <c r="MW17" s="160">
        <f t="shared" si="30"/>
        <v>4.8000000000000007</v>
      </c>
      <c r="MX17" s="160" t="e">
        <f t="shared" si="30"/>
        <v>#REF!</v>
      </c>
      <c r="MY17" s="160"/>
      <c r="MZ17" s="160"/>
    </row>
    <row r="18" spans="1:365" ht="135" customHeight="1" thickBot="1" x14ac:dyDescent="0.3">
      <c r="A18" s="69" t="s">
        <v>59</v>
      </c>
      <c r="B18" s="60"/>
      <c r="C18" s="61"/>
      <c r="D18" s="61"/>
      <c r="E18" s="63">
        <v>1</v>
      </c>
      <c r="F18" s="60"/>
      <c r="G18" s="61"/>
      <c r="H18" s="61" t="s">
        <v>55</v>
      </c>
      <c r="I18" s="63">
        <v>1</v>
      </c>
      <c r="J18" s="60"/>
      <c r="K18" s="61"/>
      <c r="L18" s="61"/>
      <c r="M18" s="63">
        <v>1</v>
      </c>
      <c r="N18" s="60"/>
      <c r="O18" s="61"/>
      <c r="P18" s="61" t="s">
        <v>55</v>
      </c>
      <c r="Q18" s="63">
        <v>1</v>
      </c>
      <c r="R18" s="60"/>
      <c r="S18" s="61"/>
      <c r="T18" s="61"/>
      <c r="U18" s="63">
        <v>1</v>
      </c>
      <c r="V18" s="60"/>
      <c r="W18" s="61"/>
      <c r="X18" s="61" t="s">
        <v>55</v>
      </c>
      <c r="Y18" s="63">
        <v>1</v>
      </c>
      <c r="Z18" s="60"/>
      <c r="AA18" s="61"/>
      <c r="AB18" s="61"/>
      <c r="AC18" s="63">
        <v>1</v>
      </c>
      <c r="AD18" s="60"/>
      <c r="AE18" s="61"/>
      <c r="AF18" s="61" t="s">
        <v>55</v>
      </c>
      <c r="AG18" s="63">
        <v>1</v>
      </c>
      <c r="AH18" s="60"/>
      <c r="AI18" s="61"/>
      <c r="AJ18" s="61"/>
      <c r="AK18" s="63">
        <v>1</v>
      </c>
      <c r="AL18" s="60"/>
      <c r="AM18" s="61"/>
      <c r="AN18" s="61" t="s">
        <v>55</v>
      </c>
      <c r="AO18" s="63">
        <v>1</v>
      </c>
      <c r="AP18" s="60"/>
      <c r="AQ18" s="61"/>
      <c r="AR18" s="61"/>
      <c r="AS18" s="63">
        <v>1</v>
      </c>
      <c r="AT18" s="60"/>
      <c r="AU18" s="61"/>
      <c r="AV18" s="61" t="s">
        <v>55</v>
      </c>
      <c r="AW18" s="63">
        <v>1</v>
      </c>
      <c r="AX18" s="60"/>
      <c r="AY18" s="61"/>
      <c r="AZ18" s="61"/>
      <c r="BA18" s="63">
        <v>1</v>
      </c>
      <c r="BB18" s="60"/>
      <c r="BC18" s="61"/>
      <c r="BD18" s="61" t="s">
        <v>55</v>
      </c>
      <c r="BE18" s="63">
        <v>1</v>
      </c>
      <c r="BF18" s="60"/>
      <c r="BG18" s="61"/>
      <c r="BH18" s="61"/>
      <c r="BI18" s="63">
        <v>1</v>
      </c>
      <c r="BJ18" s="60"/>
      <c r="BK18" s="61"/>
      <c r="BL18" s="61" t="s">
        <v>55</v>
      </c>
      <c r="BM18" s="63">
        <v>1</v>
      </c>
      <c r="BN18" s="60"/>
      <c r="BO18" s="61"/>
      <c r="BP18" s="61"/>
      <c r="BQ18" s="63">
        <v>1</v>
      </c>
      <c r="BR18" s="60"/>
      <c r="BS18" s="61"/>
      <c r="BT18" s="61" t="s">
        <v>55</v>
      </c>
      <c r="BU18" s="63">
        <v>1</v>
      </c>
      <c r="BV18" s="60"/>
      <c r="BW18" s="61"/>
      <c r="BX18" s="61" t="s">
        <v>55</v>
      </c>
      <c r="BY18" s="63">
        <v>1</v>
      </c>
      <c r="BZ18" s="60"/>
      <c r="CA18" s="61"/>
      <c r="CB18" s="61" t="s">
        <v>55</v>
      </c>
      <c r="CC18" s="63">
        <v>1</v>
      </c>
      <c r="CD18" s="60"/>
      <c r="CE18" s="61"/>
      <c r="CF18" s="61" t="s">
        <v>55</v>
      </c>
      <c r="CG18" s="63">
        <v>1</v>
      </c>
      <c r="CH18" s="60"/>
      <c r="CI18" s="61"/>
      <c r="CJ18" s="61" t="s">
        <v>55</v>
      </c>
      <c r="CK18" s="63">
        <v>1</v>
      </c>
      <c r="CL18" s="60"/>
      <c r="CM18" s="61"/>
      <c r="CN18" s="61" t="s">
        <v>55</v>
      </c>
      <c r="CO18" s="63">
        <v>1</v>
      </c>
      <c r="CP18" s="60"/>
      <c r="CQ18" s="61"/>
      <c r="CR18" s="61" t="s">
        <v>55</v>
      </c>
      <c r="CS18" s="63">
        <v>1</v>
      </c>
      <c r="CT18" s="60"/>
      <c r="CU18" s="61"/>
      <c r="CV18" s="61" t="s">
        <v>55</v>
      </c>
      <c r="CW18" s="63">
        <v>1</v>
      </c>
      <c r="CX18" s="60"/>
      <c r="CY18" s="61"/>
      <c r="CZ18" s="61" t="s">
        <v>55</v>
      </c>
      <c r="DA18" s="63">
        <v>1</v>
      </c>
      <c r="DB18" s="60"/>
      <c r="DC18" s="61"/>
      <c r="DD18" s="61" t="s">
        <v>55</v>
      </c>
      <c r="DE18" s="63">
        <v>1</v>
      </c>
      <c r="DF18" s="60"/>
      <c r="DG18" s="61"/>
      <c r="DH18" s="61" t="s">
        <v>55</v>
      </c>
      <c r="DI18" s="63">
        <v>1</v>
      </c>
      <c r="DJ18" s="60"/>
      <c r="DK18" s="61"/>
      <c r="DL18" s="61" t="s">
        <v>55</v>
      </c>
      <c r="DM18" s="63">
        <v>1</v>
      </c>
      <c r="DN18" s="60"/>
      <c r="DO18" s="61"/>
      <c r="DP18" s="61" t="s">
        <v>55</v>
      </c>
      <c r="DQ18" s="63">
        <v>1</v>
      </c>
      <c r="DR18" s="60"/>
      <c r="DS18" s="61"/>
      <c r="DT18" s="61" t="s">
        <v>55</v>
      </c>
      <c r="DU18" s="63">
        <v>1</v>
      </c>
      <c r="DV18" s="60"/>
      <c r="DW18" s="61"/>
      <c r="DX18" s="61" t="s">
        <v>55</v>
      </c>
      <c r="DY18" s="63">
        <v>1</v>
      </c>
      <c r="DZ18" s="60"/>
      <c r="EA18" s="61"/>
      <c r="EB18" s="61" t="s">
        <v>55</v>
      </c>
      <c r="EC18" s="63">
        <v>1</v>
      </c>
      <c r="ED18" s="60"/>
      <c r="EE18" s="61"/>
      <c r="EF18" s="61" t="s">
        <v>55</v>
      </c>
      <c r="EG18" s="63">
        <v>1</v>
      </c>
      <c r="EH18" s="60"/>
      <c r="EI18" s="61"/>
      <c r="EJ18" s="61" t="s">
        <v>55</v>
      </c>
      <c r="EK18" s="63">
        <v>1</v>
      </c>
      <c r="EL18" s="60"/>
      <c r="EM18" s="61"/>
      <c r="EN18" s="61" t="s">
        <v>55</v>
      </c>
      <c r="EO18" s="63">
        <v>1</v>
      </c>
      <c r="EP18" s="60"/>
      <c r="EQ18" s="61"/>
      <c r="ER18" s="61" t="s">
        <v>55</v>
      </c>
      <c r="ES18" s="63">
        <v>1</v>
      </c>
      <c r="ET18" s="60"/>
      <c r="EU18" s="61"/>
      <c r="EV18" s="61" t="s">
        <v>55</v>
      </c>
      <c r="EW18" s="63">
        <v>1</v>
      </c>
      <c r="EX18" s="60"/>
      <c r="EY18" s="61"/>
      <c r="EZ18" s="61" t="s">
        <v>55</v>
      </c>
      <c r="FA18" s="63">
        <v>1</v>
      </c>
      <c r="FB18" s="60"/>
      <c r="FC18" s="61"/>
      <c r="FD18" s="61" t="s">
        <v>55</v>
      </c>
      <c r="FE18" s="63">
        <v>1</v>
      </c>
      <c r="FF18" s="60"/>
      <c r="FG18" s="61"/>
      <c r="FH18" s="61" t="s">
        <v>55</v>
      </c>
      <c r="FI18" s="63">
        <v>1</v>
      </c>
      <c r="FJ18" s="60"/>
      <c r="FK18" s="61"/>
      <c r="FL18" s="61" t="s">
        <v>55</v>
      </c>
      <c r="FM18" s="63">
        <v>1</v>
      </c>
      <c r="FN18" s="60"/>
      <c r="FO18" s="61"/>
      <c r="FP18" s="61" t="s">
        <v>55</v>
      </c>
      <c r="FQ18" s="63">
        <v>1</v>
      </c>
      <c r="FR18" s="60"/>
      <c r="FS18" s="61"/>
      <c r="FT18" s="61" t="s">
        <v>55</v>
      </c>
      <c r="FU18" s="63">
        <v>1</v>
      </c>
      <c r="FV18" s="60"/>
      <c r="FW18" s="61"/>
      <c r="FX18" s="61" t="s">
        <v>55</v>
      </c>
      <c r="FY18" s="63">
        <v>1</v>
      </c>
      <c r="FZ18" s="60"/>
      <c r="GA18" s="61"/>
      <c r="GB18" s="61" t="s">
        <v>55</v>
      </c>
      <c r="GC18" s="63">
        <v>1</v>
      </c>
      <c r="GD18" s="60"/>
      <c r="GE18" s="61"/>
      <c r="GF18" s="61" t="s">
        <v>55</v>
      </c>
      <c r="GG18" s="63">
        <v>1</v>
      </c>
      <c r="GH18" s="60"/>
      <c r="GI18" s="61"/>
      <c r="GJ18" s="61" t="s">
        <v>55</v>
      </c>
      <c r="GK18" s="63">
        <v>1</v>
      </c>
      <c r="GL18" s="60"/>
      <c r="GM18" s="61"/>
      <c r="GN18" s="61" t="s">
        <v>55</v>
      </c>
      <c r="GO18" s="63">
        <v>1</v>
      </c>
      <c r="GP18" s="60"/>
      <c r="GQ18" s="61"/>
      <c r="GR18" s="61" t="s">
        <v>55</v>
      </c>
      <c r="GS18" s="63">
        <v>1</v>
      </c>
      <c r="GT18" s="60"/>
      <c r="GU18" s="61"/>
      <c r="GV18" s="61" t="s">
        <v>55</v>
      </c>
      <c r="GW18" s="63">
        <v>1</v>
      </c>
      <c r="GX18" s="60"/>
      <c r="GY18" s="61"/>
      <c r="GZ18" s="61" t="s">
        <v>55</v>
      </c>
      <c r="HA18" s="63">
        <v>1</v>
      </c>
      <c r="HB18" s="60"/>
      <c r="HC18" s="61"/>
      <c r="HD18" s="61" t="s">
        <v>55</v>
      </c>
      <c r="HE18" s="63">
        <v>1</v>
      </c>
      <c r="HF18" s="60"/>
      <c r="HG18" s="61"/>
      <c r="HH18" s="61" t="s">
        <v>55</v>
      </c>
      <c r="HI18" s="63">
        <v>1</v>
      </c>
      <c r="HJ18" s="60"/>
      <c r="HK18" s="61"/>
      <c r="HL18" s="61" t="s">
        <v>55</v>
      </c>
      <c r="HM18" s="63">
        <v>1</v>
      </c>
      <c r="HN18" s="60"/>
      <c r="HO18" s="61"/>
      <c r="HP18" s="61" t="s">
        <v>55</v>
      </c>
      <c r="HQ18" s="63">
        <v>1</v>
      </c>
      <c r="HR18" s="60"/>
      <c r="HS18" s="61"/>
      <c r="HT18" s="61" t="s">
        <v>55</v>
      </c>
      <c r="HU18" s="63">
        <v>1</v>
      </c>
      <c r="HV18" s="60"/>
      <c r="HW18" s="61"/>
      <c r="HX18" s="61" t="s">
        <v>55</v>
      </c>
      <c r="HY18" s="63">
        <v>1</v>
      </c>
      <c r="HZ18" s="60"/>
      <c r="IA18" s="61"/>
      <c r="IB18" s="61" t="s">
        <v>55</v>
      </c>
      <c r="IC18" s="63">
        <v>1</v>
      </c>
      <c r="ID18" s="60"/>
      <c r="IE18" s="61"/>
      <c r="IF18" s="61" t="s">
        <v>55</v>
      </c>
      <c r="IG18" s="63">
        <v>1</v>
      </c>
      <c r="IH18" s="60"/>
      <c r="II18" s="61"/>
      <c r="IJ18" s="61" t="s">
        <v>55</v>
      </c>
      <c r="IK18" s="63">
        <v>1</v>
      </c>
      <c r="IL18" s="60"/>
      <c r="IM18" s="61"/>
      <c r="IN18" s="61" t="s">
        <v>55</v>
      </c>
      <c r="IO18" s="63">
        <v>1</v>
      </c>
      <c r="IP18" s="60"/>
      <c r="IQ18" s="61"/>
      <c r="IR18" s="61" t="s">
        <v>55</v>
      </c>
      <c r="IS18" s="63">
        <v>1</v>
      </c>
      <c r="IT18" s="60"/>
      <c r="IU18" s="61"/>
      <c r="IV18" s="61" t="s">
        <v>55</v>
      </c>
      <c r="IW18" s="63">
        <v>1</v>
      </c>
      <c r="IX18" s="60"/>
      <c r="IY18" s="61"/>
      <c r="IZ18" s="61" t="s">
        <v>55</v>
      </c>
      <c r="JA18" s="63">
        <v>1</v>
      </c>
      <c r="JB18" s="60"/>
      <c r="JC18" s="61"/>
      <c r="JD18" s="61" t="s">
        <v>55</v>
      </c>
      <c r="JE18" s="63">
        <v>1</v>
      </c>
      <c r="JF18" s="60"/>
      <c r="JG18" s="61"/>
      <c r="JH18" s="61" t="s">
        <v>55</v>
      </c>
      <c r="JI18" s="63">
        <v>1</v>
      </c>
      <c r="JJ18" s="60"/>
      <c r="JK18" s="61"/>
      <c r="JL18" s="61" t="s">
        <v>55</v>
      </c>
      <c r="JM18" s="63">
        <v>1</v>
      </c>
      <c r="JN18" s="60"/>
      <c r="JO18" s="61"/>
      <c r="JP18" s="61" t="s">
        <v>55</v>
      </c>
      <c r="JQ18" s="63">
        <v>1</v>
      </c>
      <c r="JR18" s="60"/>
      <c r="JS18" s="61"/>
      <c r="JT18" s="61" t="s">
        <v>55</v>
      </c>
      <c r="JU18" s="63">
        <v>1</v>
      </c>
      <c r="JV18" s="60"/>
      <c r="JW18" s="61"/>
      <c r="JX18" s="61" t="s">
        <v>55</v>
      </c>
      <c r="JY18" s="63">
        <v>1</v>
      </c>
      <c r="JZ18" s="60"/>
      <c r="KA18" s="61"/>
      <c r="KB18" s="61" t="s">
        <v>55</v>
      </c>
      <c r="KC18" s="63">
        <v>1</v>
      </c>
      <c r="KD18" s="60"/>
      <c r="KE18" s="61"/>
      <c r="KF18" s="61" t="s">
        <v>55</v>
      </c>
      <c r="KG18" s="63">
        <v>1</v>
      </c>
      <c r="KH18" s="60"/>
      <c r="KI18" s="61"/>
      <c r="KJ18" s="61" t="s">
        <v>55</v>
      </c>
      <c r="KK18" s="63">
        <v>1</v>
      </c>
      <c r="KL18" s="60"/>
      <c r="KM18" s="61"/>
      <c r="KN18" s="61" t="s">
        <v>55</v>
      </c>
      <c r="KO18" s="63">
        <v>1</v>
      </c>
      <c r="KP18" s="60"/>
      <c r="KQ18" s="61"/>
      <c r="KR18" s="61" t="s">
        <v>55</v>
      </c>
      <c r="KS18" s="63">
        <v>1</v>
      </c>
      <c r="KT18" s="60"/>
      <c r="KU18" s="61"/>
      <c r="KV18" s="61" t="s">
        <v>55</v>
      </c>
      <c r="KW18" s="63">
        <v>1</v>
      </c>
      <c r="KX18" s="60"/>
      <c r="KY18" s="61"/>
      <c r="KZ18" s="61" t="s">
        <v>55</v>
      </c>
      <c r="LA18" s="63">
        <v>1</v>
      </c>
      <c r="LB18" s="60"/>
      <c r="LC18" s="61"/>
      <c r="LD18" s="61" t="s">
        <v>55</v>
      </c>
      <c r="LE18" s="63">
        <v>1</v>
      </c>
      <c r="LF18" s="60"/>
      <c r="LG18" s="61"/>
      <c r="LH18" s="61" t="s">
        <v>55</v>
      </c>
      <c r="LI18" s="63">
        <v>1</v>
      </c>
      <c r="LJ18" s="60"/>
      <c r="LK18" s="61"/>
      <c r="LL18" s="61" t="s">
        <v>55</v>
      </c>
      <c r="LM18" s="63">
        <v>1</v>
      </c>
      <c r="LN18" s="60"/>
      <c r="LO18" s="61"/>
      <c r="LP18" s="61" t="s">
        <v>55</v>
      </c>
      <c r="LQ18" s="63">
        <v>1</v>
      </c>
      <c r="LR18" s="60"/>
      <c r="LS18" s="61"/>
      <c r="LT18" s="61" t="s">
        <v>55</v>
      </c>
      <c r="LU18" s="63">
        <v>1</v>
      </c>
      <c r="LV18" s="60"/>
      <c r="LW18" s="61"/>
      <c r="LX18" s="61" t="s">
        <v>55</v>
      </c>
      <c r="LY18" s="63">
        <v>1</v>
      </c>
      <c r="LZ18" s="196"/>
      <c r="MA18" s="159" t="s">
        <v>108</v>
      </c>
      <c r="MB18" s="183">
        <f t="shared" ref="MB18:MD18" si="31">10%*MB24</f>
        <v>1.2000000000000002</v>
      </c>
      <c r="MC18" s="190">
        <f t="shared" si="31"/>
        <v>2.4000000000000004</v>
      </c>
      <c r="MD18" s="190">
        <f t="shared" si="31"/>
        <v>2</v>
      </c>
      <c r="ME18" s="160"/>
      <c r="MF18" s="160"/>
      <c r="MG18" s="160"/>
      <c r="MH18" s="160"/>
      <c r="MI18" s="160"/>
      <c r="MJ18" s="160"/>
      <c r="MK18" s="163"/>
      <c r="ML18" s="163"/>
      <c r="MM18" s="160">
        <f>0.1*MM24</f>
        <v>1.2000000000000002</v>
      </c>
      <c r="MN18" s="160">
        <f t="shared" ref="MN18:MO18" si="32">10%*MN24</f>
        <v>1</v>
      </c>
      <c r="MO18" s="160">
        <f t="shared" si="32"/>
        <v>1</v>
      </c>
      <c r="MP18" s="160">
        <f>10%*MP24</f>
        <v>0.2</v>
      </c>
      <c r="MQ18" s="160">
        <f>10%*MQ24</f>
        <v>0.2</v>
      </c>
      <c r="MR18" s="160">
        <f>5%*MR24</f>
        <v>0.1</v>
      </c>
      <c r="MS18" s="160">
        <f>5%*MS24</f>
        <v>0.1</v>
      </c>
      <c r="MT18" s="160">
        <f>0.05*MT24</f>
        <v>0.05</v>
      </c>
      <c r="MU18" s="160"/>
      <c r="MV18" s="160"/>
      <c r="MW18" s="160"/>
      <c r="MX18" s="160"/>
      <c r="MY18" s="160"/>
      <c r="MZ18" s="160"/>
    </row>
    <row r="19" spans="1:365" ht="96.75" customHeight="1" thickBot="1" x14ac:dyDescent="0.3">
      <c r="A19" s="69" t="s">
        <v>60</v>
      </c>
      <c r="B19" s="65">
        <v>1</v>
      </c>
      <c r="C19" s="66">
        <v>1</v>
      </c>
      <c r="D19" s="66">
        <v>1</v>
      </c>
      <c r="E19" s="67">
        <v>1</v>
      </c>
      <c r="F19" s="65">
        <v>1</v>
      </c>
      <c r="G19" s="66">
        <v>1</v>
      </c>
      <c r="H19" s="66">
        <v>1</v>
      </c>
      <c r="I19" s="68">
        <v>1</v>
      </c>
      <c r="J19" s="65">
        <v>1</v>
      </c>
      <c r="K19" s="66">
        <v>1</v>
      </c>
      <c r="L19" s="66">
        <v>1</v>
      </c>
      <c r="M19" s="67">
        <v>1</v>
      </c>
      <c r="N19" s="65">
        <v>1</v>
      </c>
      <c r="O19" s="66">
        <v>1</v>
      </c>
      <c r="P19" s="66">
        <v>1</v>
      </c>
      <c r="Q19" s="68">
        <v>1</v>
      </c>
      <c r="R19" s="65">
        <v>1</v>
      </c>
      <c r="S19" s="66">
        <v>1</v>
      </c>
      <c r="T19" s="66">
        <v>1</v>
      </c>
      <c r="U19" s="67">
        <v>1</v>
      </c>
      <c r="V19" s="65">
        <v>1</v>
      </c>
      <c r="W19" s="66">
        <v>1</v>
      </c>
      <c r="X19" s="66">
        <v>1</v>
      </c>
      <c r="Y19" s="68">
        <v>1</v>
      </c>
      <c r="Z19" s="65">
        <v>1</v>
      </c>
      <c r="AA19" s="66">
        <v>1</v>
      </c>
      <c r="AB19" s="66">
        <v>1</v>
      </c>
      <c r="AC19" s="67">
        <v>1</v>
      </c>
      <c r="AD19" s="65">
        <v>1</v>
      </c>
      <c r="AE19" s="66">
        <v>1</v>
      </c>
      <c r="AF19" s="66">
        <v>1</v>
      </c>
      <c r="AG19" s="68">
        <v>1</v>
      </c>
      <c r="AH19" s="65">
        <v>1</v>
      </c>
      <c r="AI19" s="66">
        <v>1</v>
      </c>
      <c r="AJ19" s="66">
        <v>1</v>
      </c>
      <c r="AK19" s="67">
        <v>1</v>
      </c>
      <c r="AL19" s="65">
        <v>1</v>
      </c>
      <c r="AM19" s="66">
        <v>1</v>
      </c>
      <c r="AN19" s="66">
        <v>1</v>
      </c>
      <c r="AO19" s="68">
        <v>1</v>
      </c>
      <c r="AP19" s="65">
        <v>1</v>
      </c>
      <c r="AQ19" s="66">
        <v>1</v>
      </c>
      <c r="AR19" s="66">
        <v>1</v>
      </c>
      <c r="AS19" s="67">
        <v>1</v>
      </c>
      <c r="AT19" s="65">
        <v>1</v>
      </c>
      <c r="AU19" s="66">
        <v>1</v>
      </c>
      <c r="AV19" s="66">
        <v>1</v>
      </c>
      <c r="AW19" s="68">
        <v>1</v>
      </c>
      <c r="AX19" s="65">
        <v>1</v>
      </c>
      <c r="AY19" s="66">
        <v>1</v>
      </c>
      <c r="AZ19" s="66">
        <v>1</v>
      </c>
      <c r="BA19" s="67">
        <v>1</v>
      </c>
      <c r="BB19" s="65">
        <v>1</v>
      </c>
      <c r="BC19" s="66">
        <v>1</v>
      </c>
      <c r="BD19" s="66">
        <v>1</v>
      </c>
      <c r="BE19" s="68">
        <v>1</v>
      </c>
      <c r="BF19" s="65">
        <v>1</v>
      </c>
      <c r="BG19" s="66">
        <v>1</v>
      </c>
      <c r="BH19" s="66">
        <v>1</v>
      </c>
      <c r="BI19" s="67">
        <v>1</v>
      </c>
      <c r="BJ19" s="65">
        <v>1</v>
      </c>
      <c r="BK19" s="66">
        <v>1</v>
      </c>
      <c r="BL19" s="66">
        <v>1</v>
      </c>
      <c r="BM19" s="68">
        <v>1</v>
      </c>
      <c r="BN19" s="65">
        <v>1</v>
      </c>
      <c r="BO19" s="66">
        <v>1</v>
      </c>
      <c r="BP19" s="66">
        <v>1</v>
      </c>
      <c r="BQ19" s="67">
        <v>1</v>
      </c>
      <c r="BR19" s="65">
        <v>1</v>
      </c>
      <c r="BS19" s="66">
        <v>1</v>
      </c>
      <c r="BT19" s="66">
        <v>1</v>
      </c>
      <c r="BU19" s="68">
        <v>1</v>
      </c>
      <c r="BV19" s="65">
        <v>1</v>
      </c>
      <c r="BW19" s="66">
        <v>1</v>
      </c>
      <c r="BX19" s="66">
        <v>1</v>
      </c>
      <c r="BY19" s="68">
        <v>1</v>
      </c>
      <c r="BZ19" s="65">
        <v>1</v>
      </c>
      <c r="CA19" s="66">
        <v>1</v>
      </c>
      <c r="CB19" s="66">
        <v>1</v>
      </c>
      <c r="CC19" s="68">
        <v>1</v>
      </c>
      <c r="CD19" s="65">
        <v>1</v>
      </c>
      <c r="CE19" s="66">
        <v>1</v>
      </c>
      <c r="CF19" s="66">
        <v>1</v>
      </c>
      <c r="CG19" s="68">
        <v>1</v>
      </c>
      <c r="CH19" s="65">
        <v>1</v>
      </c>
      <c r="CI19" s="66">
        <v>1</v>
      </c>
      <c r="CJ19" s="66">
        <v>1</v>
      </c>
      <c r="CK19" s="68">
        <v>1</v>
      </c>
      <c r="CL19" s="65">
        <v>1</v>
      </c>
      <c r="CM19" s="66">
        <v>1</v>
      </c>
      <c r="CN19" s="66">
        <v>1</v>
      </c>
      <c r="CO19" s="68">
        <v>1</v>
      </c>
      <c r="CP19" s="65">
        <v>1</v>
      </c>
      <c r="CQ19" s="66">
        <v>1</v>
      </c>
      <c r="CR19" s="66">
        <v>1</v>
      </c>
      <c r="CS19" s="68">
        <v>1</v>
      </c>
      <c r="CT19" s="65">
        <v>1</v>
      </c>
      <c r="CU19" s="66">
        <v>1</v>
      </c>
      <c r="CV19" s="66">
        <v>1</v>
      </c>
      <c r="CW19" s="68">
        <v>1</v>
      </c>
      <c r="CX19" s="65">
        <v>1</v>
      </c>
      <c r="CY19" s="66">
        <v>1</v>
      </c>
      <c r="CZ19" s="66">
        <v>1</v>
      </c>
      <c r="DA19" s="68">
        <v>1</v>
      </c>
      <c r="DB19" s="65">
        <v>1</v>
      </c>
      <c r="DC19" s="66">
        <v>1</v>
      </c>
      <c r="DD19" s="66">
        <v>1</v>
      </c>
      <c r="DE19" s="68">
        <v>1</v>
      </c>
      <c r="DF19" s="65">
        <v>1</v>
      </c>
      <c r="DG19" s="66">
        <v>1</v>
      </c>
      <c r="DH19" s="66">
        <v>1</v>
      </c>
      <c r="DI19" s="68">
        <v>1</v>
      </c>
      <c r="DJ19" s="65">
        <v>1</v>
      </c>
      <c r="DK19" s="66">
        <v>1</v>
      </c>
      <c r="DL19" s="66">
        <v>1</v>
      </c>
      <c r="DM19" s="68">
        <v>1</v>
      </c>
      <c r="DN19" s="65">
        <v>1</v>
      </c>
      <c r="DO19" s="66">
        <v>1</v>
      </c>
      <c r="DP19" s="66">
        <v>1</v>
      </c>
      <c r="DQ19" s="68">
        <v>1</v>
      </c>
      <c r="DR19" s="65">
        <v>1</v>
      </c>
      <c r="DS19" s="66">
        <v>1</v>
      </c>
      <c r="DT19" s="66">
        <v>1</v>
      </c>
      <c r="DU19" s="68">
        <v>1</v>
      </c>
      <c r="DV19" s="65">
        <v>1</v>
      </c>
      <c r="DW19" s="66">
        <v>1</v>
      </c>
      <c r="DX19" s="66">
        <v>1</v>
      </c>
      <c r="DY19" s="68">
        <v>1</v>
      </c>
      <c r="DZ19" s="65">
        <v>1</v>
      </c>
      <c r="EA19" s="66">
        <v>1</v>
      </c>
      <c r="EB19" s="66">
        <v>1</v>
      </c>
      <c r="EC19" s="68">
        <v>1</v>
      </c>
      <c r="ED19" s="65">
        <v>1</v>
      </c>
      <c r="EE19" s="66">
        <v>1</v>
      </c>
      <c r="EF19" s="66">
        <v>1</v>
      </c>
      <c r="EG19" s="68">
        <v>1</v>
      </c>
      <c r="EH19" s="65">
        <v>1</v>
      </c>
      <c r="EI19" s="66">
        <v>1</v>
      </c>
      <c r="EJ19" s="66">
        <v>1</v>
      </c>
      <c r="EK19" s="68">
        <v>1</v>
      </c>
      <c r="EL19" s="65">
        <v>1</v>
      </c>
      <c r="EM19" s="66">
        <v>1</v>
      </c>
      <c r="EN19" s="66">
        <v>1</v>
      </c>
      <c r="EO19" s="68">
        <v>1</v>
      </c>
      <c r="EP19" s="65">
        <v>1</v>
      </c>
      <c r="EQ19" s="66">
        <v>1</v>
      </c>
      <c r="ER19" s="66">
        <v>1</v>
      </c>
      <c r="ES19" s="68">
        <v>1</v>
      </c>
      <c r="ET19" s="65">
        <v>1</v>
      </c>
      <c r="EU19" s="66">
        <v>1</v>
      </c>
      <c r="EV19" s="66">
        <v>1</v>
      </c>
      <c r="EW19" s="68">
        <v>1</v>
      </c>
      <c r="EX19" s="65">
        <v>1</v>
      </c>
      <c r="EY19" s="66">
        <v>1</v>
      </c>
      <c r="EZ19" s="66">
        <v>1</v>
      </c>
      <c r="FA19" s="68">
        <v>1</v>
      </c>
      <c r="FB19" s="65">
        <v>1</v>
      </c>
      <c r="FC19" s="66">
        <v>1</v>
      </c>
      <c r="FD19" s="66">
        <v>1</v>
      </c>
      <c r="FE19" s="68">
        <v>1</v>
      </c>
      <c r="FF19" s="65">
        <v>1</v>
      </c>
      <c r="FG19" s="66">
        <v>1</v>
      </c>
      <c r="FH19" s="66">
        <v>1</v>
      </c>
      <c r="FI19" s="68">
        <v>1</v>
      </c>
      <c r="FJ19" s="65">
        <v>1</v>
      </c>
      <c r="FK19" s="66">
        <v>1</v>
      </c>
      <c r="FL19" s="66">
        <v>1</v>
      </c>
      <c r="FM19" s="68">
        <v>1</v>
      </c>
      <c r="FN19" s="65">
        <v>1</v>
      </c>
      <c r="FO19" s="66">
        <v>1</v>
      </c>
      <c r="FP19" s="66">
        <v>1</v>
      </c>
      <c r="FQ19" s="68">
        <v>1</v>
      </c>
      <c r="FR19" s="65">
        <v>1</v>
      </c>
      <c r="FS19" s="66">
        <v>1</v>
      </c>
      <c r="FT19" s="66">
        <v>1</v>
      </c>
      <c r="FU19" s="68">
        <v>1</v>
      </c>
      <c r="FV19" s="65">
        <v>1</v>
      </c>
      <c r="FW19" s="66">
        <v>1</v>
      </c>
      <c r="FX19" s="66">
        <v>1</v>
      </c>
      <c r="FY19" s="68">
        <v>1</v>
      </c>
      <c r="FZ19" s="65">
        <v>1</v>
      </c>
      <c r="GA19" s="66">
        <v>1</v>
      </c>
      <c r="GB19" s="66">
        <v>1</v>
      </c>
      <c r="GC19" s="68">
        <v>1</v>
      </c>
      <c r="GD19" s="65">
        <v>1</v>
      </c>
      <c r="GE19" s="66">
        <v>1</v>
      </c>
      <c r="GF19" s="66">
        <v>1</v>
      </c>
      <c r="GG19" s="68">
        <v>1</v>
      </c>
      <c r="GH19" s="65">
        <v>1</v>
      </c>
      <c r="GI19" s="66">
        <v>1</v>
      </c>
      <c r="GJ19" s="66">
        <v>1</v>
      </c>
      <c r="GK19" s="68">
        <v>1</v>
      </c>
      <c r="GL19" s="65">
        <v>1</v>
      </c>
      <c r="GM19" s="66">
        <v>1</v>
      </c>
      <c r="GN19" s="66">
        <v>1</v>
      </c>
      <c r="GO19" s="68">
        <v>1</v>
      </c>
      <c r="GP19" s="65">
        <v>1</v>
      </c>
      <c r="GQ19" s="66">
        <v>1</v>
      </c>
      <c r="GR19" s="66">
        <v>1</v>
      </c>
      <c r="GS19" s="68">
        <v>1</v>
      </c>
      <c r="GT19" s="65">
        <v>1</v>
      </c>
      <c r="GU19" s="66">
        <v>1</v>
      </c>
      <c r="GV19" s="66">
        <v>1</v>
      </c>
      <c r="GW19" s="68">
        <v>1</v>
      </c>
      <c r="GX19" s="65">
        <v>1</v>
      </c>
      <c r="GY19" s="66">
        <v>1</v>
      </c>
      <c r="GZ19" s="66">
        <v>1</v>
      </c>
      <c r="HA19" s="68">
        <v>1</v>
      </c>
      <c r="HB19" s="65">
        <v>1</v>
      </c>
      <c r="HC19" s="66">
        <v>1</v>
      </c>
      <c r="HD19" s="66">
        <v>1</v>
      </c>
      <c r="HE19" s="68">
        <v>1</v>
      </c>
      <c r="HF19" s="65">
        <v>1</v>
      </c>
      <c r="HG19" s="66">
        <v>1</v>
      </c>
      <c r="HH19" s="66">
        <v>1</v>
      </c>
      <c r="HI19" s="68">
        <v>1</v>
      </c>
      <c r="HJ19" s="65">
        <v>1</v>
      </c>
      <c r="HK19" s="66">
        <v>1</v>
      </c>
      <c r="HL19" s="66">
        <v>1</v>
      </c>
      <c r="HM19" s="68">
        <v>1</v>
      </c>
      <c r="HN19" s="65">
        <v>1</v>
      </c>
      <c r="HO19" s="66">
        <v>1</v>
      </c>
      <c r="HP19" s="66">
        <v>1</v>
      </c>
      <c r="HQ19" s="68">
        <v>1</v>
      </c>
      <c r="HR19" s="65">
        <v>1</v>
      </c>
      <c r="HS19" s="66">
        <v>1</v>
      </c>
      <c r="HT19" s="66">
        <v>1</v>
      </c>
      <c r="HU19" s="68">
        <v>1</v>
      </c>
      <c r="HV19" s="65">
        <v>1</v>
      </c>
      <c r="HW19" s="66">
        <v>1</v>
      </c>
      <c r="HX19" s="66">
        <v>1</v>
      </c>
      <c r="HY19" s="68">
        <v>1</v>
      </c>
      <c r="HZ19" s="65">
        <v>1</v>
      </c>
      <c r="IA19" s="66">
        <v>1</v>
      </c>
      <c r="IB19" s="66">
        <v>1</v>
      </c>
      <c r="IC19" s="68">
        <v>1</v>
      </c>
      <c r="ID19" s="65">
        <v>1</v>
      </c>
      <c r="IE19" s="66">
        <v>1</v>
      </c>
      <c r="IF19" s="66">
        <v>1</v>
      </c>
      <c r="IG19" s="68">
        <v>1</v>
      </c>
      <c r="IH19" s="65">
        <v>1</v>
      </c>
      <c r="II19" s="66">
        <v>1</v>
      </c>
      <c r="IJ19" s="66">
        <v>1</v>
      </c>
      <c r="IK19" s="68">
        <v>1</v>
      </c>
      <c r="IL19" s="65">
        <v>1</v>
      </c>
      <c r="IM19" s="66">
        <v>1</v>
      </c>
      <c r="IN19" s="66">
        <v>1</v>
      </c>
      <c r="IO19" s="68">
        <v>1</v>
      </c>
      <c r="IP19" s="65">
        <v>1</v>
      </c>
      <c r="IQ19" s="66">
        <v>1</v>
      </c>
      <c r="IR19" s="66">
        <v>1</v>
      </c>
      <c r="IS19" s="68">
        <v>1</v>
      </c>
      <c r="IT19" s="65">
        <v>1</v>
      </c>
      <c r="IU19" s="66">
        <v>1</v>
      </c>
      <c r="IV19" s="66">
        <v>1</v>
      </c>
      <c r="IW19" s="68">
        <v>1</v>
      </c>
      <c r="IX19" s="65">
        <v>1</v>
      </c>
      <c r="IY19" s="66">
        <v>1</v>
      </c>
      <c r="IZ19" s="66">
        <v>1</v>
      </c>
      <c r="JA19" s="68">
        <v>1</v>
      </c>
      <c r="JB19" s="65">
        <v>1</v>
      </c>
      <c r="JC19" s="66">
        <v>1</v>
      </c>
      <c r="JD19" s="66">
        <v>1</v>
      </c>
      <c r="JE19" s="68">
        <v>1</v>
      </c>
      <c r="JF19" s="65">
        <v>1</v>
      </c>
      <c r="JG19" s="66">
        <v>1</v>
      </c>
      <c r="JH19" s="66">
        <v>1</v>
      </c>
      <c r="JI19" s="68">
        <v>1</v>
      </c>
      <c r="JJ19" s="65">
        <v>1</v>
      </c>
      <c r="JK19" s="66">
        <v>1</v>
      </c>
      <c r="JL19" s="66">
        <v>1</v>
      </c>
      <c r="JM19" s="68">
        <v>1</v>
      </c>
      <c r="JN19" s="65">
        <v>1</v>
      </c>
      <c r="JO19" s="66">
        <v>1</v>
      </c>
      <c r="JP19" s="66">
        <v>1</v>
      </c>
      <c r="JQ19" s="68">
        <v>1</v>
      </c>
      <c r="JR19" s="65">
        <v>1</v>
      </c>
      <c r="JS19" s="66">
        <v>1</v>
      </c>
      <c r="JT19" s="66">
        <v>1</v>
      </c>
      <c r="JU19" s="68">
        <v>1</v>
      </c>
      <c r="JV19" s="65">
        <v>1</v>
      </c>
      <c r="JW19" s="66">
        <v>1</v>
      </c>
      <c r="JX19" s="66">
        <v>1</v>
      </c>
      <c r="JY19" s="68">
        <v>1</v>
      </c>
      <c r="JZ19" s="65">
        <v>1</v>
      </c>
      <c r="KA19" s="66">
        <v>1</v>
      </c>
      <c r="KB19" s="66">
        <v>1</v>
      </c>
      <c r="KC19" s="68">
        <v>1</v>
      </c>
      <c r="KD19" s="65">
        <v>1</v>
      </c>
      <c r="KE19" s="66">
        <v>1</v>
      </c>
      <c r="KF19" s="66">
        <v>1</v>
      </c>
      <c r="KG19" s="68">
        <v>1</v>
      </c>
      <c r="KH19" s="65">
        <v>1</v>
      </c>
      <c r="KI19" s="66">
        <v>1</v>
      </c>
      <c r="KJ19" s="66">
        <v>1</v>
      </c>
      <c r="KK19" s="68">
        <v>1</v>
      </c>
      <c r="KL19" s="65">
        <v>1</v>
      </c>
      <c r="KM19" s="66">
        <v>1</v>
      </c>
      <c r="KN19" s="66">
        <v>1</v>
      </c>
      <c r="KO19" s="68">
        <v>1</v>
      </c>
      <c r="KP19" s="65">
        <v>1</v>
      </c>
      <c r="KQ19" s="66">
        <v>1</v>
      </c>
      <c r="KR19" s="66">
        <v>1</v>
      </c>
      <c r="KS19" s="68">
        <v>1</v>
      </c>
      <c r="KT19" s="65">
        <v>1</v>
      </c>
      <c r="KU19" s="66">
        <v>1</v>
      </c>
      <c r="KV19" s="66">
        <v>1</v>
      </c>
      <c r="KW19" s="68">
        <v>1</v>
      </c>
      <c r="KX19" s="65">
        <v>1</v>
      </c>
      <c r="KY19" s="66">
        <v>1</v>
      </c>
      <c r="KZ19" s="66">
        <v>1</v>
      </c>
      <c r="LA19" s="68">
        <v>1</v>
      </c>
      <c r="LB19" s="65">
        <v>1</v>
      </c>
      <c r="LC19" s="66">
        <v>1</v>
      </c>
      <c r="LD19" s="66">
        <v>1</v>
      </c>
      <c r="LE19" s="68">
        <v>1</v>
      </c>
      <c r="LF19" s="65">
        <v>1</v>
      </c>
      <c r="LG19" s="66">
        <v>1</v>
      </c>
      <c r="LH19" s="66">
        <v>1</v>
      </c>
      <c r="LI19" s="68">
        <v>1</v>
      </c>
      <c r="LJ19" s="65">
        <v>1</v>
      </c>
      <c r="LK19" s="66">
        <v>1</v>
      </c>
      <c r="LL19" s="66">
        <v>1</v>
      </c>
      <c r="LM19" s="68">
        <v>1</v>
      </c>
      <c r="LN19" s="65">
        <v>1</v>
      </c>
      <c r="LO19" s="66">
        <v>1</v>
      </c>
      <c r="LP19" s="66">
        <v>1</v>
      </c>
      <c r="LQ19" s="68">
        <v>1</v>
      </c>
      <c r="LR19" s="65">
        <v>1</v>
      </c>
      <c r="LS19" s="66">
        <v>1</v>
      </c>
      <c r="LT19" s="66">
        <v>1</v>
      </c>
      <c r="LU19" s="68">
        <v>1</v>
      </c>
      <c r="LV19" s="65">
        <v>1</v>
      </c>
      <c r="LW19" s="66">
        <v>1</v>
      </c>
      <c r="LX19" s="66">
        <v>1</v>
      </c>
      <c r="LY19" s="68">
        <v>1</v>
      </c>
      <c r="LZ19" s="198"/>
      <c r="MA19" s="159" t="s">
        <v>97</v>
      </c>
      <c r="MB19" s="183">
        <f t="shared" ref="MB19:MD19" si="33">5%*MB24</f>
        <v>0.60000000000000009</v>
      </c>
      <c r="MC19" s="190">
        <f t="shared" si="33"/>
        <v>1.2000000000000002</v>
      </c>
      <c r="MD19" s="190">
        <f t="shared" si="33"/>
        <v>1</v>
      </c>
      <c r="ME19" s="160"/>
      <c r="MF19" s="160"/>
      <c r="MG19" s="160"/>
      <c r="MH19" s="160"/>
      <c r="MI19" s="160"/>
      <c r="MJ19" s="160"/>
      <c r="MK19" s="160"/>
      <c r="ML19" s="160"/>
      <c r="MM19" s="160"/>
      <c r="MN19" s="160"/>
      <c r="MO19" s="160"/>
      <c r="MP19" s="160"/>
      <c r="MQ19" s="160"/>
      <c r="MR19" s="160"/>
      <c r="MS19" s="160"/>
      <c r="MT19" s="160"/>
      <c r="MU19" s="160"/>
      <c r="MV19" s="160"/>
      <c r="MW19" s="160"/>
      <c r="MX19" s="160"/>
      <c r="MY19" s="160"/>
      <c r="MZ19" s="160"/>
    </row>
    <row r="20" spans="1:365" ht="61.5" customHeight="1" thickBot="1" x14ac:dyDescent="0.3">
      <c r="A20" s="69" t="s">
        <v>61</v>
      </c>
      <c r="B20" s="60"/>
      <c r="C20" s="61"/>
      <c r="D20" s="61"/>
      <c r="E20" s="62"/>
      <c r="F20" s="60"/>
      <c r="G20" s="61"/>
      <c r="H20" s="61"/>
      <c r="I20" s="63"/>
      <c r="J20" s="60"/>
      <c r="K20" s="61"/>
      <c r="L20" s="61"/>
      <c r="M20" s="63">
        <v>1</v>
      </c>
      <c r="N20" s="60"/>
      <c r="O20" s="61"/>
      <c r="P20" s="61"/>
      <c r="Q20" s="62"/>
      <c r="R20" s="60"/>
      <c r="S20" s="61"/>
      <c r="T20" s="61"/>
      <c r="U20" s="63"/>
      <c r="V20" s="60"/>
      <c r="W20" s="61"/>
      <c r="X20" s="61"/>
      <c r="Y20" s="63">
        <v>1</v>
      </c>
      <c r="Z20" s="60"/>
      <c r="AA20" s="61"/>
      <c r="AB20" s="61"/>
      <c r="AC20" s="62"/>
      <c r="AD20" s="60"/>
      <c r="AE20" s="61"/>
      <c r="AF20" s="61"/>
      <c r="AG20" s="63"/>
      <c r="AH20" s="60"/>
      <c r="AI20" s="61"/>
      <c r="AJ20" s="61"/>
      <c r="AK20" s="63">
        <v>1</v>
      </c>
      <c r="AL20" s="60"/>
      <c r="AM20" s="61"/>
      <c r="AN20" s="61"/>
      <c r="AO20" s="62"/>
      <c r="AP20" s="60"/>
      <c r="AQ20" s="61"/>
      <c r="AR20" s="61"/>
      <c r="AS20" s="63"/>
      <c r="AT20" s="60"/>
      <c r="AU20" s="61"/>
      <c r="AV20" s="61"/>
      <c r="AW20" s="63">
        <v>1</v>
      </c>
      <c r="AX20" s="60"/>
      <c r="AY20" s="61"/>
      <c r="AZ20" s="61"/>
      <c r="BA20" s="62"/>
      <c r="BB20" s="60"/>
      <c r="BC20" s="61"/>
      <c r="BD20" s="61"/>
      <c r="BE20" s="63"/>
      <c r="BF20" s="60"/>
      <c r="BG20" s="61"/>
      <c r="BH20" s="61"/>
      <c r="BI20" s="63">
        <v>1</v>
      </c>
      <c r="BJ20" s="60"/>
      <c r="BK20" s="61"/>
      <c r="BL20" s="61"/>
      <c r="BM20" s="62"/>
      <c r="BN20" s="60"/>
      <c r="BO20" s="61"/>
      <c r="BP20" s="61"/>
      <c r="BQ20" s="63"/>
      <c r="BR20" s="60"/>
      <c r="BS20" s="61"/>
      <c r="BT20" s="61"/>
      <c r="BU20" s="63">
        <v>1</v>
      </c>
      <c r="BV20" s="60"/>
      <c r="BW20" s="61"/>
      <c r="BX20" s="61"/>
      <c r="BY20" s="62"/>
      <c r="BZ20" s="60"/>
      <c r="CA20" s="61"/>
      <c r="CB20" s="61"/>
      <c r="CC20" s="63"/>
      <c r="CD20" s="60"/>
      <c r="CE20" s="61"/>
      <c r="CF20" s="61"/>
      <c r="CG20" s="63">
        <v>1</v>
      </c>
      <c r="CH20" s="60"/>
      <c r="CI20" s="61"/>
      <c r="CJ20" s="61"/>
      <c r="CK20" s="62"/>
      <c r="CL20" s="60"/>
      <c r="CM20" s="61"/>
      <c r="CN20" s="61"/>
      <c r="CO20" s="63"/>
      <c r="CP20" s="60"/>
      <c r="CQ20" s="61"/>
      <c r="CR20" s="61"/>
      <c r="CS20" s="63">
        <v>1</v>
      </c>
      <c r="CT20" s="60"/>
      <c r="CU20" s="61"/>
      <c r="CV20" s="61"/>
      <c r="CW20" s="62"/>
      <c r="CX20" s="60"/>
      <c r="CY20" s="61"/>
      <c r="CZ20" s="61"/>
      <c r="DA20" s="63"/>
      <c r="DB20" s="60"/>
      <c r="DC20" s="61"/>
      <c r="DD20" s="61"/>
      <c r="DE20" s="63">
        <v>1</v>
      </c>
      <c r="DF20" s="60"/>
      <c r="DG20" s="61"/>
      <c r="DH20" s="61"/>
      <c r="DI20" s="62"/>
      <c r="DJ20" s="60"/>
      <c r="DK20" s="61"/>
      <c r="DL20" s="61"/>
      <c r="DM20" s="63"/>
      <c r="DN20" s="60"/>
      <c r="DO20" s="61"/>
      <c r="DP20" s="61"/>
      <c r="DQ20" s="63">
        <v>1</v>
      </c>
      <c r="DR20" s="60"/>
      <c r="DS20" s="61"/>
      <c r="DT20" s="61"/>
      <c r="DU20" s="62"/>
      <c r="DV20" s="60"/>
      <c r="DW20" s="61"/>
      <c r="DX20" s="61"/>
      <c r="DY20" s="63"/>
      <c r="DZ20" s="60"/>
      <c r="EA20" s="61"/>
      <c r="EB20" s="61"/>
      <c r="EC20" s="63">
        <v>1</v>
      </c>
      <c r="ED20" s="60"/>
      <c r="EE20" s="61"/>
      <c r="EF20" s="61"/>
      <c r="EG20" s="62"/>
      <c r="EH20" s="60"/>
      <c r="EI20" s="61"/>
      <c r="EJ20" s="61"/>
      <c r="EK20" s="63"/>
      <c r="EL20" s="60"/>
      <c r="EM20" s="61"/>
      <c r="EN20" s="61"/>
      <c r="EO20" s="63">
        <v>1</v>
      </c>
      <c r="EP20" s="60"/>
      <c r="EQ20" s="61"/>
      <c r="ER20" s="61"/>
      <c r="ES20" s="62"/>
      <c r="ET20" s="60"/>
      <c r="EU20" s="61"/>
      <c r="EV20" s="61"/>
      <c r="EW20" s="63"/>
      <c r="EX20" s="60"/>
      <c r="EY20" s="61"/>
      <c r="EZ20" s="61"/>
      <c r="FA20" s="63">
        <v>1</v>
      </c>
      <c r="FB20" s="60"/>
      <c r="FC20" s="61"/>
      <c r="FD20" s="61"/>
      <c r="FE20" s="62"/>
      <c r="FF20" s="60"/>
      <c r="FG20" s="61"/>
      <c r="FH20" s="61"/>
      <c r="FI20" s="63"/>
      <c r="FJ20" s="60"/>
      <c r="FK20" s="61"/>
      <c r="FL20" s="61"/>
      <c r="FM20" s="63">
        <v>1</v>
      </c>
      <c r="FN20" s="60"/>
      <c r="FO20" s="61"/>
      <c r="FP20" s="61"/>
      <c r="FQ20" s="62"/>
      <c r="FR20" s="60"/>
      <c r="FS20" s="61"/>
      <c r="FT20" s="61"/>
      <c r="FU20" s="63"/>
      <c r="FV20" s="60"/>
      <c r="FW20" s="61"/>
      <c r="FX20" s="61"/>
      <c r="FY20" s="63">
        <v>1</v>
      </c>
      <c r="FZ20" s="60"/>
      <c r="GA20" s="61"/>
      <c r="GB20" s="61"/>
      <c r="GC20" s="62"/>
      <c r="GD20" s="60"/>
      <c r="GE20" s="61"/>
      <c r="GF20" s="61"/>
      <c r="GG20" s="63"/>
      <c r="GH20" s="60"/>
      <c r="GI20" s="61"/>
      <c r="GJ20" s="61"/>
      <c r="GK20" s="63">
        <v>1</v>
      </c>
      <c r="GL20" s="60"/>
      <c r="GM20" s="61"/>
      <c r="GN20" s="61"/>
      <c r="GO20" s="62"/>
      <c r="GP20" s="60"/>
      <c r="GQ20" s="61"/>
      <c r="GR20" s="61"/>
      <c r="GS20" s="63"/>
      <c r="GT20" s="60"/>
      <c r="GU20" s="61"/>
      <c r="GV20" s="61"/>
      <c r="GW20" s="63">
        <v>1</v>
      </c>
      <c r="GX20" s="60"/>
      <c r="GY20" s="61"/>
      <c r="GZ20" s="61"/>
      <c r="HA20" s="62"/>
      <c r="HB20" s="60"/>
      <c r="HC20" s="61"/>
      <c r="HD20" s="61"/>
      <c r="HE20" s="63"/>
      <c r="HF20" s="60"/>
      <c r="HG20" s="61"/>
      <c r="HH20" s="61"/>
      <c r="HI20" s="63">
        <v>1</v>
      </c>
      <c r="HJ20" s="60"/>
      <c r="HK20" s="61"/>
      <c r="HL20" s="61"/>
      <c r="HM20" s="63"/>
      <c r="HN20" s="60"/>
      <c r="HO20" s="61"/>
      <c r="HP20" s="61"/>
      <c r="HQ20" s="62"/>
      <c r="HR20" s="60"/>
      <c r="HS20" s="61"/>
      <c r="HT20" s="61"/>
      <c r="HU20" s="63">
        <v>1</v>
      </c>
      <c r="HV20" s="60"/>
      <c r="HW20" s="61"/>
      <c r="HX20" s="61"/>
      <c r="HY20" s="62"/>
      <c r="HZ20" s="60"/>
      <c r="IA20" s="61"/>
      <c r="IB20" s="61"/>
      <c r="IC20" s="62"/>
      <c r="ID20" s="60"/>
      <c r="IE20" s="61"/>
      <c r="IF20" s="61"/>
      <c r="IG20" s="63">
        <v>1</v>
      </c>
      <c r="IH20" s="60"/>
      <c r="II20" s="61"/>
      <c r="IJ20" s="61"/>
      <c r="IK20" s="62"/>
      <c r="IL20" s="60"/>
      <c r="IM20" s="61"/>
      <c r="IN20" s="61"/>
      <c r="IO20" s="62"/>
      <c r="IP20" s="60"/>
      <c r="IQ20" s="61"/>
      <c r="IR20" s="61"/>
      <c r="IS20" s="63">
        <v>1</v>
      </c>
      <c r="IT20" s="60"/>
      <c r="IU20" s="61"/>
      <c r="IV20" s="61"/>
      <c r="IW20" s="62"/>
      <c r="IX20" s="60"/>
      <c r="IY20" s="61"/>
      <c r="IZ20" s="61"/>
      <c r="JA20" s="62"/>
      <c r="JB20" s="60"/>
      <c r="JC20" s="61"/>
      <c r="JD20" s="61"/>
      <c r="JE20" s="63">
        <v>1</v>
      </c>
      <c r="JF20" s="60"/>
      <c r="JG20" s="61"/>
      <c r="JH20" s="61"/>
      <c r="JI20" s="62"/>
      <c r="JJ20" s="60"/>
      <c r="JK20" s="61"/>
      <c r="JL20" s="61"/>
      <c r="JM20" s="62"/>
      <c r="JN20" s="60"/>
      <c r="JO20" s="61"/>
      <c r="JP20" s="61"/>
      <c r="JQ20" s="63">
        <v>1</v>
      </c>
      <c r="JR20" s="60"/>
      <c r="JS20" s="61"/>
      <c r="JT20" s="61"/>
      <c r="JU20" s="62"/>
      <c r="JV20" s="60"/>
      <c r="JW20" s="61"/>
      <c r="JX20" s="61"/>
      <c r="JY20" s="62"/>
      <c r="JZ20" s="60"/>
      <c r="KA20" s="61"/>
      <c r="KB20" s="61"/>
      <c r="KC20" s="63">
        <v>1</v>
      </c>
      <c r="KD20" s="60"/>
      <c r="KE20" s="61"/>
      <c r="KF20" s="61"/>
      <c r="KG20" s="62"/>
      <c r="KH20" s="60"/>
      <c r="KI20" s="61"/>
      <c r="KJ20" s="61"/>
      <c r="KK20" s="62"/>
      <c r="KL20" s="60"/>
      <c r="KM20" s="61"/>
      <c r="KN20" s="61"/>
      <c r="KO20" s="63">
        <v>1</v>
      </c>
      <c r="KP20" s="60"/>
      <c r="KQ20" s="61"/>
      <c r="KR20" s="61"/>
      <c r="KS20" s="62"/>
      <c r="KT20" s="60"/>
      <c r="KU20" s="61"/>
      <c r="KV20" s="61"/>
      <c r="KW20" s="62"/>
      <c r="KX20" s="60"/>
      <c r="KY20" s="61"/>
      <c r="KZ20" s="61"/>
      <c r="LA20" s="63">
        <v>1</v>
      </c>
      <c r="LB20" s="60"/>
      <c r="LC20" s="61"/>
      <c r="LD20" s="61"/>
      <c r="LE20" s="62"/>
      <c r="LF20" s="60"/>
      <c r="LG20" s="61"/>
      <c r="LH20" s="61"/>
      <c r="LI20" s="62"/>
      <c r="LJ20" s="60"/>
      <c r="LK20" s="61"/>
      <c r="LL20" s="61"/>
      <c r="LM20" s="63">
        <v>1</v>
      </c>
      <c r="LN20" s="60"/>
      <c r="LO20" s="61"/>
      <c r="LP20" s="61"/>
      <c r="LQ20" s="62"/>
      <c r="LR20" s="60"/>
      <c r="LS20" s="61"/>
      <c r="LT20" s="61"/>
      <c r="LU20" s="63">
        <v>1</v>
      </c>
      <c r="LV20" s="60">
        <v>1</v>
      </c>
      <c r="LW20" s="61">
        <v>1</v>
      </c>
      <c r="LX20" s="61">
        <v>1</v>
      </c>
      <c r="LY20" s="63">
        <v>1</v>
      </c>
      <c r="LZ20" s="196"/>
      <c r="MA20" s="159" t="s">
        <v>97</v>
      </c>
      <c r="MB20" s="183">
        <f t="shared" ref="MB20:MD20" si="34">5%*MB24</f>
        <v>0.60000000000000009</v>
      </c>
      <c r="MC20" s="190">
        <f t="shared" si="34"/>
        <v>1.2000000000000002</v>
      </c>
      <c r="MD20" s="190">
        <f t="shared" si="34"/>
        <v>1</v>
      </c>
      <c r="ME20" s="160"/>
      <c r="MF20" s="160"/>
      <c r="MG20" s="160"/>
      <c r="MH20" s="160"/>
      <c r="MI20" s="160"/>
      <c r="MJ20" s="160"/>
      <c r="MK20" s="160"/>
      <c r="ML20" s="160"/>
      <c r="MM20" s="160"/>
      <c r="MN20" s="160"/>
      <c r="MO20" s="160"/>
      <c r="MP20" s="160"/>
      <c r="MQ20" s="160"/>
      <c r="MR20" s="160"/>
      <c r="MS20" s="160"/>
      <c r="MT20" s="160"/>
      <c r="MU20" s="160"/>
      <c r="MV20" s="160"/>
      <c r="MW20" s="160"/>
      <c r="MX20" s="160"/>
      <c r="MY20" s="160"/>
      <c r="MZ20" s="160"/>
    </row>
    <row r="21" spans="1:365" ht="126.75" customHeight="1" thickBot="1" x14ac:dyDescent="0.3">
      <c r="A21" s="69" t="s">
        <v>62</v>
      </c>
      <c r="B21" s="65"/>
      <c r="C21" s="66"/>
      <c r="D21" s="66"/>
      <c r="E21" s="67"/>
      <c r="F21" s="65"/>
      <c r="G21" s="66"/>
      <c r="H21" s="66"/>
      <c r="I21" s="68" t="s">
        <v>55</v>
      </c>
      <c r="J21" s="65"/>
      <c r="K21" s="66"/>
      <c r="L21" s="66"/>
      <c r="M21" s="67"/>
      <c r="N21" s="65"/>
      <c r="O21" s="66"/>
      <c r="P21" s="66"/>
      <c r="Q21" s="68" t="s">
        <v>55</v>
      </c>
      <c r="R21" s="65"/>
      <c r="S21" s="66"/>
      <c r="T21" s="66"/>
      <c r="U21" s="67"/>
      <c r="V21" s="65"/>
      <c r="W21" s="66"/>
      <c r="X21" s="66"/>
      <c r="Y21" s="68" t="s">
        <v>55</v>
      </c>
      <c r="Z21" s="65"/>
      <c r="AA21" s="66"/>
      <c r="AB21" s="66"/>
      <c r="AC21" s="67"/>
      <c r="AD21" s="65"/>
      <c r="AE21" s="66"/>
      <c r="AF21" s="66"/>
      <c r="AG21" s="68" t="s">
        <v>55</v>
      </c>
      <c r="AH21" s="65"/>
      <c r="AI21" s="66"/>
      <c r="AJ21" s="66"/>
      <c r="AK21" s="67"/>
      <c r="AL21" s="65"/>
      <c r="AM21" s="66"/>
      <c r="AN21" s="66"/>
      <c r="AO21" s="68" t="s">
        <v>55</v>
      </c>
      <c r="AP21" s="65"/>
      <c r="AQ21" s="66"/>
      <c r="AR21" s="66"/>
      <c r="AS21" s="67"/>
      <c r="AT21" s="65"/>
      <c r="AU21" s="66"/>
      <c r="AV21" s="66"/>
      <c r="AW21" s="68" t="s">
        <v>55</v>
      </c>
      <c r="AX21" s="65"/>
      <c r="AY21" s="66"/>
      <c r="AZ21" s="66"/>
      <c r="BA21" s="67"/>
      <c r="BB21" s="65"/>
      <c r="BC21" s="66"/>
      <c r="BD21" s="66"/>
      <c r="BE21" s="68" t="s">
        <v>55</v>
      </c>
      <c r="BF21" s="65"/>
      <c r="BG21" s="66"/>
      <c r="BH21" s="66"/>
      <c r="BI21" s="67"/>
      <c r="BJ21" s="65"/>
      <c r="BK21" s="66"/>
      <c r="BL21" s="66"/>
      <c r="BM21" s="68" t="s">
        <v>55</v>
      </c>
      <c r="BN21" s="65"/>
      <c r="BO21" s="66"/>
      <c r="BP21" s="66"/>
      <c r="BQ21" s="67"/>
      <c r="BR21" s="65"/>
      <c r="BS21" s="66"/>
      <c r="BT21" s="66"/>
      <c r="BU21" s="68" t="s">
        <v>55</v>
      </c>
      <c r="BV21" s="65"/>
      <c r="BW21" s="66"/>
      <c r="BX21" s="66"/>
      <c r="BY21" s="68" t="s">
        <v>55</v>
      </c>
      <c r="BZ21" s="65"/>
      <c r="CA21" s="66"/>
      <c r="CB21" s="66"/>
      <c r="CC21" s="68" t="s">
        <v>55</v>
      </c>
      <c r="CD21" s="65"/>
      <c r="CE21" s="66"/>
      <c r="CF21" s="66"/>
      <c r="CG21" s="68" t="s">
        <v>55</v>
      </c>
      <c r="CH21" s="65"/>
      <c r="CI21" s="66"/>
      <c r="CJ21" s="66"/>
      <c r="CK21" s="68" t="s">
        <v>55</v>
      </c>
      <c r="CL21" s="65"/>
      <c r="CM21" s="66"/>
      <c r="CN21" s="66"/>
      <c r="CO21" s="68" t="s">
        <v>55</v>
      </c>
      <c r="CP21" s="65"/>
      <c r="CQ21" s="66"/>
      <c r="CR21" s="66"/>
      <c r="CS21" s="68" t="s">
        <v>55</v>
      </c>
      <c r="CT21" s="65"/>
      <c r="CU21" s="66"/>
      <c r="CV21" s="66"/>
      <c r="CW21" s="68" t="s">
        <v>55</v>
      </c>
      <c r="CX21" s="65"/>
      <c r="CY21" s="66"/>
      <c r="CZ21" s="66"/>
      <c r="DA21" s="68" t="s">
        <v>55</v>
      </c>
      <c r="DB21" s="65"/>
      <c r="DC21" s="66"/>
      <c r="DD21" s="66"/>
      <c r="DE21" s="68" t="s">
        <v>55</v>
      </c>
      <c r="DF21" s="65"/>
      <c r="DG21" s="66"/>
      <c r="DH21" s="66"/>
      <c r="DI21" s="68" t="s">
        <v>55</v>
      </c>
      <c r="DJ21" s="65"/>
      <c r="DK21" s="66"/>
      <c r="DL21" s="66"/>
      <c r="DM21" s="68" t="s">
        <v>55</v>
      </c>
      <c r="DN21" s="65"/>
      <c r="DO21" s="66"/>
      <c r="DP21" s="66"/>
      <c r="DQ21" s="68" t="s">
        <v>55</v>
      </c>
      <c r="DR21" s="65"/>
      <c r="DS21" s="66"/>
      <c r="DT21" s="66"/>
      <c r="DU21" s="68" t="s">
        <v>55</v>
      </c>
      <c r="DV21" s="65"/>
      <c r="DW21" s="66"/>
      <c r="DX21" s="66"/>
      <c r="DY21" s="68" t="s">
        <v>55</v>
      </c>
      <c r="DZ21" s="65"/>
      <c r="EA21" s="66"/>
      <c r="EB21" s="66"/>
      <c r="EC21" s="68" t="s">
        <v>55</v>
      </c>
      <c r="ED21" s="65"/>
      <c r="EE21" s="66"/>
      <c r="EF21" s="66"/>
      <c r="EG21" s="68" t="s">
        <v>55</v>
      </c>
      <c r="EH21" s="65"/>
      <c r="EI21" s="66"/>
      <c r="EJ21" s="66"/>
      <c r="EK21" s="68" t="s">
        <v>55</v>
      </c>
      <c r="EL21" s="65"/>
      <c r="EM21" s="66"/>
      <c r="EN21" s="66"/>
      <c r="EO21" s="68" t="s">
        <v>55</v>
      </c>
      <c r="EP21" s="65"/>
      <c r="EQ21" s="66"/>
      <c r="ER21" s="66"/>
      <c r="ES21" s="68" t="s">
        <v>55</v>
      </c>
      <c r="ET21" s="65"/>
      <c r="EU21" s="66"/>
      <c r="EV21" s="66"/>
      <c r="EW21" s="68" t="s">
        <v>55</v>
      </c>
      <c r="EX21" s="65"/>
      <c r="EY21" s="66"/>
      <c r="EZ21" s="66"/>
      <c r="FA21" s="68" t="s">
        <v>55</v>
      </c>
      <c r="FB21" s="65"/>
      <c r="FC21" s="66"/>
      <c r="FD21" s="66"/>
      <c r="FE21" s="68" t="s">
        <v>55</v>
      </c>
      <c r="FF21" s="65"/>
      <c r="FG21" s="66"/>
      <c r="FH21" s="66"/>
      <c r="FI21" s="68" t="s">
        <v>55</v>
      </c>
      <c r="FJ21" s="65"/>
      <c r="FK21" s="66"/>
      <c r="FL21" s="66"/>
      <c r="FM21" s="68" t="s">
        <v>55</v>
      </c>
      <c r="FN21" s="65"/>
      <c r="FO21" s="66"/>
      <c r="FP21" s="66"/>
      <c r="FQ21" s="68" t="s">
        <v>55</v>
      </c>
      <c r="FR21" s="65"/>
      <c r="FS21" s="66"/>
      <c r="FT21" s="66"/>
      <c r="FU21" s="68" t="s">
        <v>55</v>
      </c>
      <c r="FV21" s="65"/>
      <c r="FW21" s="66"/>
      <c r="FX21" s="66"/>
      <c r="FY21" s="68" t="s">
        <v>55</v>
      </c>
      <c r="FZ21" s="65"/>
      <c r="GA21" s="66"/>
      <c r="GB21" s="66"/>
      <c r="GC21" s="68" t="s">
        <v>55</v>
      </c>
      <c r="GD21" s="65"/>
      <c r="GE21" s="66"/>
      <c r="GF21" s="66"/>
      <c r="GG21" s="68" t="s">
        <v>55</v>
      </c>
      <c r="GH21" s="65"/>
      <c r="GI21" s="66"/>
      <c r="GJ21" s="66"/>
      <c r="GK21" s="68" t="s">
        <v>55</v>
      </c>
      <c r="GL21" s="65"/>
      <c r="GM21" s="66"/>
      <c r="GN21" s="66"/>
      <c r="GO21" s="68" t="s">
        <v>55</v>
      </c>
      <c r="GP21" s="65"/>
      <c r="GQ21" s="66"/>
      <c r="GR21" s="66"/>
      <c r="GS21" s="68" t="s">
        <v>55</v>
      </c>
      <c r="GT21" s="65"/>
      <c r="GU21" s="66"/>
      <c r="GV21" s="66"/>
      <c r="GW21" s="68" t="s">
        <v>55</v>
      </c>
      <c r="GX21" s="65"/>
      <c r="GY21" s="66"/>
      <c r="GZ21" s="66"/>
      <c r="HA21" s="68" t="s">
        <v>55</v>
      </c>
      <c r="HB21" s="65"/>
      <c r="HC21" s="66"/>
      <c r="HD21" s="66"/>
      <c r="HE21" s="68" t="s">
        <v>55</v>
      </c>
      <c r="HF21" s="65"/>
      <c r="HG21" s="66"/>
      <c r="HH21" s="66"/>
      <c r="HI21" s="68" t="s">
        <v>55</v>
      </c>
      <c r="HJ21" s="65"/>
      <c r="HK21" s="66"/>
      <c r="HL21" s="66"/>
      <c r="HM21" s="68" t="s">
        <v>55</v>
      </c>
      <c r="HN21" s="65"/>
      <c r="HO21" s="66"/>
      <c r="HP21" s="66"/>
      <c r="HQ21" s="68" t="s">
        <v>55</v>
      </c>
      <c r="HR21" s="65"/>
      <c r="HS21" s="66"/>
      <c r="HT21" s="66"/>
      <c r="HU21" s="68" t="s">
        <v>55</v>
      </c>
      <c r="HV21" s="65"/>
      <c r="HW21" s="66"/>
      <c r="HX21" s="66"/>
      <c r="HY21" s="68" t="s">
        <v>55</v>
      </c>
      <c r="HZ21" s="65"/>
      <c r="IA21" s="66"/>
      <c r="IB21" s="66"/>
      <c r="IC21" s="68" t="s">
        <v>55</v>
      </c>
      <c r="ID21" s="65"/>
      <c r="IE21" s="66"/>
      <c r="IF21" s="66"/>
      <c r="IG21" s="68" t="s">
        <v>55</v>
      </c>
      <c r="IH21" s="65"/>
      <c r="II21" s="66"/>
      <c r="IJ21" s="66"/>
      <c r="IK21" s="68" t="s">
        <v>55</v>
      </c>
      <c r="IL21" s="65"/>
      <c r="IM21" s="66"/>
      <c r="IN21" s="66"/>
      <c r="IO21" s="68" t="s">
        <v>55</v>
      </c>
      <c r="IP21" s="65"/>
      <c r="IQ21" s="66"/>
      <c r="IR21" s="66"/>
      <c r="IS21" s="68" t="s">
        <v>55</v>
      </c>
      <c r="IT21" s="65"/>
      <c r="IU21" s="66"/>
      <c r="IV21" s="66"/>
      <c r="IW21" s="68" t="s">
        <v>55</v>
      </c>
      <c r="IX21" s="65"/>
      <c r="IY21" s="66"/>
      <c r="IZ21" s="66"/>
      <c r="JA21" s="68" t="s">
        <v>55</v>
      </c>
      <c r="JB21" s="65"/>
      <c r="JC21" s="66"/>
      <c r="JD21" s="66"/>
      <c r="JE21" s="68" t="s">
        <v>55</v>
      </c>
      <c r="JF21" s="65"/>
      <c r="JG21" s="66"/>
      <c r="JH21" s="66"/>
      <c r="JI21" s="68" t="s">
        <v>55</v>
      </c>
      <c r="JJ21" s="65"/>
      <c r="JK21" s="66"/>
      <c r="JL21" s="66"/>
      <c r="JM21" s="68" t="s">
        <v>55</v>
      </c>
      <c r="JN21" s="65"/>
      <c r="JO21" s="66"/>
      <c r="JP21" s="66"/>
      <c r="JQ21" s="68" t="s">
        <v>55</v>
      </c>
      <c r="JR21" s="65"/>
      <c r="JS21" s="66"/>
      <c r="JT21" s="66"/>
      <c r="JU21" s="68" t="s">
        <v>55</v>
      </c>
      <c r="JV21" s="65"/>
      <c r="JW21" s="66"/>
      <c r="JX21" s="66"/>
      <c r="JY21" s="68" t="s">
        <v>55</v>
      </c>
      <c r="JZ21" s="65"/>
      <c r="KA21" s="66"/>
      <c r="KB21" s="66"/>
      <c r="KC21" s="68" t="s">
        <v>55</v>
      </c>
      <c r="KD21" s="65"/>
      <c r="KE21" s="66"/>
      <c r="KF21" s="66"/>
      <c r="KG21" s="68" t="s">
        <v>55</v>
      </c>
      <c r="KH21" s="65"/>
      <c r="KI21" s="66"/>
      <c r="KJ21" s="66"/>
      <c r="KK21" s="68" t="s">
        <v>55</v>
      </c>
      <c r="KL21" s="65"/>
      <c r="KM21" s="66"/>
      <c r="KN21" s="66"/>
      <c r="KO21" s="68" t="s">
        <v>55</v>
      </c>
      <c r="KP21" s="65"/>
      <c r="KQ21" s="66"/>
      <c r="KR21" s="66"/>
      <c r="KS21" s="68" t="s">
        <v>55</v>
      </c>
      <c r="KT21" s="65"/>
      <c r="KU21" s="66"/>
      <c r="KV21" s="66"/>
      <c r="KW21" s="68" t="s">
        <v>55</v>
      </c>
      <c r="KX21" s="65"/>
      <c r="KY21" s="66"/>
      <c r="KZ21" s="66"/>
      <c r="LA21" s="68" t="s">
        <v>55</v>
      </c>
      <c r="LB21" s="65"/>
      <c r="LC21" s="66"/>
      <c r="LD21" s="66"/>
      <c r="LE21" s="68" t="s">
        <v>55</v>
      </c>
      <c r="LF21" s="65"/>
      <c r="LG21" s="66"/>
      <c r="LH21" s="66"/>
      <c r="LI21" s="68" t="s">
        <v>55</v>
      </c>
      <c r="LJ21" s="65"/>
      <c r="LK21" s="66"/>
      <c r="LL21" s="66"/>
      <c r="LM21" s="68" t="s">
        <v>55</v>
      </c>
      <c r="LN21" s="65"/>
      <c r="LO21" s="66"/>
      <c r="LP21" s="66"/>
      <c r="LQ21" s="68" t="s">
        <v>55</v>
      </c>
      <c r="LR21" s="65"/>
      <c r="LS21" s="66"/>
      <c r="LT21" s="66"/>
      <c r="LU21" s="68" t="s">
        <v>55</v>
      </c>
      <c r="LV21" s="60">
        <v>1</v>
      </c>
      <c r="LW21" s="61">
        <v>1</v>
      </c>
      <c r="LX21" s="61">
        <v>1</v>
      </c>
      <c r="LY21" s="63">
        <v>1</v>
      </c>
      <c r="LZ21" s="198"/>
      <c r="MA21" s="159" t="s">
        <v>108</v>
      </c>
      <c r="MB21" s="183">
        <f t="shared" ref="MB21:MD21" si="35">5%*MB24</f>
        <v>0.60000000000000009</v>
      </c>
      <c r="MC21" s="190">
        <f t="shared" si="35"/>
        <v>1.2000000000000002</v>
      </c>
      <c r="MD21" s="190">
        <f t="shared" si="35"/>
        <v>1</v>
      </c>
      <c r="ME21" s="160"/>
      <c r="MF21" s="160"/>
      <c r="MG21" s="160"/>
      <c r="MH21" s="160"/>
      <c r="MI21" s="160"/>
      <c r="MJ21" s="160"/>
      <c r="MK21" s="160"/>
      <c r="ML21" s="160"/>
      <c r="MM21" s="160">
        <f>0.05*MM24</f>
        <v>0.60000000000000009</v>
      </c>
      <c r="MN21" s="160">
        <f t="shared" ref="MN21:MO21" si="36">5%*MN24</f>
        <v>0.5</v>
      </c>
      <c r="MO21" s="160">
        <f t="shared" si="36"/>
        <v>0.5</v>
      </c>
      <c r="MP21" s="160">
        <f>5%*MP24</f>
        <v>0.1</v>
      </c>
      <c r="MQ21" s="160">
        <f>5%*MQ24</f>
        <v>0.1</v>
      </c>
      <c r="MR21" s="160">
        <f>5%*MR24</f>
        <v>0.1</v>
      </c>
      <c r="MS21" s="160">
        <f>5%*MS24</f>
        <v>0.1</v>
      </c>
      <c r="MT21" s="160">
        <f>0.2*MT24</f>
        <v>0.2</v>
      </c>
      <c r="MU21" s="160"/>
      <c r="MV21" s="160"/>
      <c r="MW21" s="160"/>
      <c r="MX21" s="160"/>
      <c r="MY21" s="160"/>
      <c r="MZ21" s="160"/>
    </row>
    <row r="22" spans="1:365" ht="107.25" customHeight="1" thickBot="1" x14ac:dyDescent="0.3">
      <c r="A22" s="69" t="s">
        <v>63</v>
      </c>
      <c r="B22" s="60"/>
      <c r="C22" s="61"/>
      <c r="D22" s="61"/>
      <c r="E22" s="62"/>
      <c r="F22" s="60"/>
      <c r="G22" s="61"/>
      <c r="H22" s="61"/>
      <c r="I22" s="63"/>
      <c r="J22" s="60"/>
      <c r="K22" s="61"/>
      <c r="L22" s="61"/>
      <c r="M22" s="62"/>
      <c r="N22" s="60"/>
      <c r="O22" s="61"/>
      <c r="P22" s="61"/>
      <c r="Q22" s="63"/>
      <c r="R22" s="60"/>
      <c r="S22" s="61"/>
      <c r="T22" s="61"/>
      <c r="U22" s="62"/>
      <c r="V22" s="60"/>
      <c r="W22" s="61"/>
      <c r="X22" s="61"/>
      <c r="Y22" s="63"/>
      <c r="Z22" s="60"/>
      <c r="AA22" s="61"/>
      <c r="AB22" s="61"/>
      <c r="AC22" s="62"/>
      <c r="AD22" s="60"/>
      <c r="AE22" s="61"/>
      <c r="AF22" s="61"/>
      <c r="AG22" s="63"/>
      <c r="AH22" s="60"/>
      <c r="AI22" s="61"/>
      <c r="AJ22" s="61"/>
      <c r="AK22" s="62"/>
      <c r="AL22" s="60"/>
      <c r="AM22" s="61"/>
      <c r="AN22" s="61"/>
      <c r="AO22" s="63"/>
      <c r="AP22" s="60"/>
      <c r="AQ22" s="61"/>
      <c r="AR22" s="61"/>
      <c r="AS22" s="62"/>
      <c r="AT22" s="60"/>
      <c r="AU22" s="61"/>
      <c r="AV22" s="61"/>
      <c r="AW22" s="63"/>
      <c r="AX22" s="60"/>
      <c r="AY22" s="61"/>
      <c r="AZ22" s="61"/>
      <c r="BA22" s="62"/>
      <c r="BB22" s="60"/>
      <c r="BC22" s="61"/>
      <c r="BD22" s="61"/>
      <c r="BE22" s="63"/>
      <c r="BF22" s="60"/>
      <c r="BG22" s="61"/>
      <c r="BH22" s="61"/>
      <c r="BI22" s="62"/>
      <c r="BJ22" s="60"/>
      <c r="BK22" s="61"/>
      <c r="BL22" s="61"/>
      <c r="BM22" s="63"/>
      <c r="BN22" s="60"/>
      <c r="BO22" s="61"/>
      <c r="BP22" s="61"/>
      <c r="BQ22" s="62"/>
      <c r="BR22" s="60"/>
      <c r="BS22" s="61"/>
      <c r="BT22" s="61"/>
      <c r="BU22" s="63"/>
      <c r="BV22" s="60"/>
      <c r="BW22" s="61"/>
      <c r="BX22" s="61"/>
      <c r="BY22" s="63"/>
      <c r="BZ22" s="60"/>
      <c r="CA22" s="61"/>
      <c r="CB22" s="61"/>
      <c r="CC22" s="63"/>
      <c r="CD22" s="60"/>
      <c r="CE22" s="61"/>
      <c r="CF22" s="61"/>
      <c r="CG22" s="63"/>
      <c r="CH22" s="60"/>
      <c r="CI22" s="61"/>
      <c r="CJ22" s="61"/>
      <c r="CK22" s="63"/>
      <c r="CL22" s="60"/>
      <c r="CM22" s="61"/>
      <c r="CN22" s="61"/>
      <c r="CO22" s="63"/>
      <c r="CP22" s="60"/>
      <c r="CQ22" s="61"/>
      <c r="CR22" s="61"/>
      <c r="CS22" s="63"/>
      <c r="CT22" s="60"/>
      <c r="CU22" s="61"/>
      <c r="CV22" s="61"/>
      <c r="CW22" s="63"/>
      <c r="CX22" s="60"/>
      <c r="CY22" s="61"/>
      <c r="CZ22" s="61"/>
      <c r="DA22" s="63"/>
      <c r="DB22" s="60"/>
      <c r="DC22" s="61"/>
      <c r="DD22" s="61"/>
      <c r="DE22" s="63"/>
      <c r="DF22" s="60"/>
      <c r="DG22" s="61"/>
      <c r="DH22" s="61"/>
      <c r="DI22" s="63"/>
      <c r="DJ22" s="60"/>
      <c r="DK22" s="61"/>
      <c r="DL22" s="61"/>
      <c r="DM22" s="63"/>
      <c r="DN22" s="60"/>
      <c r="DO22" s="61"/>
      <c r="DP22" s="61"/>
      <c r="DQ22" s="63"/>
      <c r="DR22" s="60"/>
      <c r="DS22" s="61"/>
      <c r="DT22" s="61"/>
      <c r="DU22" s="63"/>
      <c r="DV22" s="60"/>
      <c r="DW22" s="61"/>
      <c r="DX22" s="61"/>
      <c r="DY22" s="63"/>
      <c r="DZ22" s="60"/>
      <c r="EA22" s="61"/>
      <c r="EB22" s="61"/>
      <c r="EC22" s="63"/>
      <c r="ED22" s="60"/>
      <c r="EE22" s="61"/>
      <c r="EF22" s="61"/>
      <c r="EG22" s="63"/>
      <c r="EH22" s="60"/>
      <c r="EI22" s="61"/>
      <c r="EJ22" s="61"/>
      <c r="EK22" s="63"/>
      <c r="EL22" s="60"/>
      <c r="EM22" s="61"/>
      <c r="EN22" s="61"/>
      <c r="EO22" s="63"/>
      <c r="EP22" s="60"/>
      <c r="EQ22" s="61"/>
      <c r="ER22" s="61"/>
      <c r="ES22" s="63"/>
      <c r="ET22" s="60"/>
      <c r="EU22" s="61"/>
      <c r="EV22" s="61"/>
      <c r="EW22" s="63"/>
      <c r="EX22" s="60"/>
      <c r="EY22" s="61"/>
      <c r="EZ22" s="61"/>
      <c r="FA22" s="63"/>
      <c r="FB22" s="60"/>
      <c r="FC22" s="61"/>
      <c r="FD22" s="61"/>
      <c r="FE22" s="63"/>
      <c r="FF22" s="60"/>
      <c r="FG22" s="61"/>
      <c r="FH22" s="61"/>
      <c r="FI22" s="63"/>
      <c r="FJ22" s="60"/>
      <c r="FK22" s="61"/>
      <c r="FL22" s="61"/>
      <c r="FM22" s="63"/>
      <c r="FN22" s="60"/>
      <c r="FO22" s="61"/>
      <c r="FP22" s="61"/>
      <c r="FQ22" s="63"/>
      <c r="FR22" s="60"/>
      <c r="FS22" s="61"/>
      <c r="FT22" s="61"/>
      <c r="FU22" s="63"/>
      <c r="FV22" s="60"/>
      <c r="FW22" s="61"/>
      <c r="FX22" s="61"/>
      <c r="FY22" s="63"/>
      <c r="FZ22" s="60"/>
      <c r="GA22" s="61"/>
      <c r="GB22" s="61"/>
      <c r="GC22" s="63"/>
      <c r="GD22" s="60"/>
      <c r="GE22" s="61"/>
      <c r="GF22" s="61"/>
      <c r="GG22" s="63"/>
      <c r="GH22" s="60"/>
      <c r="GI22" s="61"/>
      <c r="GJ22" s="61"/>
      <c r="GK22" s="63"/>
      <c r="GL22" s="60"/>
      <c r="GM22" s="61"/>
      <c r="GN22" s="61"/>
      <c r="GO22" s="63"/>
      <c r="GP22" s="60"/>
      <c r="GQ22" s="61"/>
      <c r="GR22" s="61"/>
      <c r="GS22" s="63"/>
      <c r="GT22" s="60"/>
      <c r="GU22" s="61"/>
      <c r="GV22" s="61"/>
      <c r="GW22" s="63"/>
      <c r="GX22" s="60"/>
      <c r="GY22" s="61"/>
      <c r="GZ22" s="61"/>
      <c r="HA22" s="63"/>
      <c r="HB22" s="60"/>
      <c r="HC22" s="61"/>
      <c r="HD22" s="61"/>
      <c r="HE22" s="63"/>
      <c r="HF22" s="60"/>
      <c r="HG22" s="61"/>
      <c r="HH22" s="61"/>
      <c r="HI22" s="63"/>
      <c r="HJ22" s="60"/>
      <c r="HK22" s="61"/>
      <c r="HL22" s="61"/>
      <c r="HM22" s="63"/>
      <c r="HN22" s="60"/>
      <c r="HO22" s="61"/>
      <c r="HP22" s="61"/>
      <c r="HQ22" s="63"/>
      <c r="HR22" s="60"/>
      <c r="HS22" s="61"/>
      <c r="HT22" s="61"/>
      <c r="HU22" s="63"/>
      <c r="HV22" s="60"/>
      <c r="HW22" s="61"/>
      <c r="HX22" s="61"/>
      <c r="HY22" s="63"/>
      <c r="HZ22" s="60"/>
      <c r="IA22" s="61"/>
      <c r="IB22" s="61"/>
      <c r="IC22" s="63"/>
      <c r="ID22" s="60"/>
      <c r="IE22" s="61"/>
      <c r="IF22" s="61"/>
      <c r="IG22" s="63"/>
      <c r="IH22" s="60"/>
      <c r="II22" s="61"/>
      <c r="IJ22" s="61"/>
      <c r="IK22" s="63"/>
      <c r="IL22" s="60"/>
      <c r="IM22" s="61"/>
      <c r="IN22" s="61"/>
      <c r="IO22" s="63"/>
      <c r="IP22" s="60"/>
      <c r="IQ22" s="61"/>
      <c r="IR22" s="61"/>
      <c r="IS22" s="63"/>
      <c r="IT22" s="60"/>
      <c r="IU22" s="61"/>
      <c r="IV22" s="61"/>
      <c r="IW22" s="63"/>
      <c r="IX22" s="60"/>
      <c r="IY22" s="61"/>
      <c r="IZ22" s="61"/>
      <c r="JA22" s="63"/>
      <c r="JB22" s="60"/>
      <c r="JC22" s="61"/>
      <c r="JD22" s="61"/>
      <c r="JE22" s="63"/>
      <c r="JF22" s="60"/>
      <c r="JG22" s="61"/>
      <c r="JH22" s="61"/>
      <c r="JI22" s="63"/>
      <c r="JJ22" s="60"/>
      <c r="JK22" s="61"/>
      <c r="JL22" s="61"/>
      <c r="JM22" s="63"/>
      <c r="JN22" s="60"/>
      <c r="JO22" s="61"/>
      <c r="JP22" s="61"/>
      <c r="JQ22" s="63"/>
      <c r="JR22" s="60"/>
      <c r="JS22" s="61"/>
      <c r="JT22" s="61"/>
      <c r="JU22" s="63"/>
      <c r="JV22" s="60"/>
      <c r="JW22" s="61"/>
      <c r="JX22" s="61"/>
      <c r="JY22" s="63"/>
      <c r="JZ22" s="60"/>
      <c r="KA22" s="61"/>
      <c r="KB22" s="61"/>
      <c r="KC22" s="63"/>
      <c r="KD22" s="60"/>
      <c r="KE22" s="61"/>
      <c r="KF22" s="61"/>
      <c r="KG22" s="63"/>
      <c r="KH22" s="60"/>
      <c r="KI22" s="61"/>
      <c r="KJ22" s="61"/>
      <c r="KK22" s="63"/>
      <c r="KL22" s="60"/>
      <c r="KM22" s="61"/>
      <c r="KN22" s="61"/>
      <c r="KO22" s="63"/>
      <c r="KP22" s="60"/>
      <c r="KQ22" s="61"/>
      <c r="KR22" s="61"/>
      <c r="KS22" s="63"/>
      <c r="KT22" s="60"/>
      <c r="KU22" s="61"/>
      <c r="KV22" s="61"/>
      <c r="KW22" s="63"/>
      <c r="KX22" s="60"/>
      <c r="KY22" s="61"/>
      <c r="KZ22" s="61"/>
      <c r="LA22" s="63"/>
      <c r="LB22" s="60"/>
      <c r="LC22" s="61"/>
      <c r="LD22" s="61"/>
      <c r="LE22" s="63"/>
      <c r="LF22" s="60"/>
      <c r="LG22" s="61"/>
      <c r="LH22" s="61"/>
      <c r="LI22" s="63"/>
      <c r="LJ22" s="60"/>
      <c r="LK22" s="61"/>
      <c r="LL22" s="61"/>
      <c r="LM22" s="63"/>
      <c r="LN22" s="60"/>
      <c r="LO22" s="61"/>
      <c r="LP22" s="61"/>
      <c r="LQ22" s="63"/>
      <c r="LR22" s="60"/>
      <c r="LS22" s="61"/>
      <c r="LT22" s="61"/>
      <c r="LU22" s="63"/>
      <c r="LV22" s="60">
        <v>1</v>
      </c>
      <c r="LW22" s="61">
        <v>1</v>
      </c>
      <c r="LX22" s="61">
        <v>1</v>
      </c>
      <c r="LY22" s="63">
        <v>1</v>
      </c>
      <c r="LZ22" s="196"/>
      <c r="MA22" s="159" t="s">
        <v>109</v>
      </c>
      <c r="MB22" s="183">
        <f t="shared" ref="MB22:MD22" si="37">5%*MB24</f>
        <v>0.60000000000000009</v>
      </c>
      <c r="MC22" s="190">
        <f t="shared" si="37"/>
        <v>1.2000000000000002</v>
      </c>
      <c r="MD22" s="190">
        <f t="shared" si="37"/>
        <v>1</v>
      </c>
      <c r="ME22" s="160"/>
      <c r="MF22" s="160"/>
      <c r="MG22" s="160"/>
      <c r="MH22" s="160"/>
      <c r="MI22" s="160"/>
      <c r="MJ22" s="160"/>
      <c r="MK22" s="160"/>
      <c r="ML22" s="160"/>
      <c r="MM22" s="160">
        <f>0.05*MM24</f>
        <v>0.60000000000000009</v>
      </c>
      <c r="MN22" s="160">
        <f t="shared" ref="MN22:MO22" si="38">5%*MN24</f>
        <v>0.5</v>
      </c>
      <c r="MO22" s="160">
        <f t="shared" si="38"/>
        <v>0.5</v>
      </c>
      <c r="MP22" s="160">
        <f>5%*MP24</f>
        <v>0.1</v>
      </c>
      <c r="MQ22" s="160">
        <f>5%*MQ24</f>
        <v>0.1</v>
      </c>
      <c r="MR22" s="160"/>
      <c r="MS22" s="160"/>
      <c r="MT22" s="160">
        <f>0.2*MT24</f>
        <v>0.2</v>
      </c>
      <c r="MU22" s="160"/>
      <c r="MV22" s="160"/>
      <c r="MW22" s="160"/>
      <c r="MX22" s="160"/>
      <c r="MY22" s="160"/>
      <c r="MZ22" s="160"/>
    </row>
    <row r="23" spans="1:365" ht="17.25" thickBot="1" x14ac:dyDescent="0.3">
      <c r="A23" s="70"/>
      <c r="B23" s="278"/>
      <c r="C23" s="279"/>
      <c r="D23" s="279"/>
      <c r="E23" s="279"/>
      <c r="F23" s="279"/>
      <c r="G23" s="279"/>
      <c r="H23" s="279"/>
      <c r="I23" s="279"/>
      <c r="J23" s="279"/>
      <c r="K23" s="279"/>
      <c r="L23" s="279"/>
      <c r="M23" s="279"/>
      <c r="N23" s="279"/>
      <c r="O23" s="279"/>
      <c r="P23" s="279"/>
      <c r="Q23" s="279"/>
      <c r="R23" s="279"/>
      <c r="S23" s="279"/>
      <c r="T23" s="279"/>
      <c r="U23" s="279"/>
      <c r="V23" s="279"/>
      <c r="W23" s="279"/>
      <c r="X23" s="279"/>
      <c r="Y23" s="279"/>
      <c r="Z23" s="279"/>
      <c r="AA23" s="279"/>
      <c r="AB23" s="279"/>
      <c r="AC23" s="279"/>
      <c r="AD23" s="279"/>
      <c r="AE23" s="279"/>
      <c r="AF23" s="279"/>
      <c r="AG23" s="279"/>
      <c r="AH23" s="279"/>
      <c r="AI23" s="279"/>
      <c r="AJ23" s="279"/>
      <c r="AK23" s="279"/>
      <c r="AL23" s="279"/>
      <c r="AM23" s="279"/>
      <c r="AN23" s="279"/>
      <c r="AO23" s="279"/>
      <c r="AP23" s="279"/>
      <c r="AQ23" s="279"/>
      <c r="AR23" s="279"/>
      <c r="AS23" s="279"/>
      <c r="AT23" s="279"/>
      <c r="AU23" s="279"/>
      <c r="AV23" s="279"/>
      <c r="AW23" s="279"/>
      <c r="AX23" s="279"/>
      <c r="AY23" s="279"/>
      <c r="AZ23" s="279"/>
      <c r="BA23" s="279"/>
      <c r="BB23" s="279"/>
      <c r="BC23" s="279"/>
      <c r="BD23" s="279"/>
      <c r="BE23" s="279"/>
      <c r="BF23" s="279"/>
      <c r="BG23" s="279"/>
      <c r="BH23" s="279"/>
      <c r="BI23" s="279"/>
      <c r="BJ23" s="279"/>
      <c r="BK23" s="279"/>
      <c r="BL23" s="279"/>
      <c r="BM23" s="279"/>
      <c r="BN23" s="279"/>
      <c r="BO23" s="279"/>
      <c r="BP23" s="279"/>
      <c r="BQ23" s="279"/>
      <c r="BR23" s="279"/>
      <c r="BS23" s="279"/>
      <c r="BT23" s="279"/>
      <c r="BU23" s="279"/>
      <c r="BV23" s="199"/>
      <c r="BW23" s="199"/>
      <c r="BX23" s="199"/>
      <c r="BY23" s="199"/>
      <c r="BZ23" s="199"/>
      <c r="CA23" s="199"/>
      <c r="CB23" s="199"/>
      <c r="CC23" s="199"/>
      <c r="CD23" s="199"/>
      <c r="CE23" s="199"/>
      <c r="CF23" s="199"/>
      <c r="CG23" s="199"/>
      <c r="CH23" s="199"/>
      <c r="CI23" s="199"/>
      <c r="CJ23" s="199"/>
      <c r="CK23" s="199"/>
      <c r="CL23" s="199"/>
      <c r="CM23" s="199"/>
      <c r="CN23" s="199"/>
      <c r="CO23" s="199"/>
      <c r="CP23" s="199"/>
      <c r="CQ23" s="199"/>
      <c r="CR23" s="199"/>
      <c r="CS23" s="199"/>
      <c r="CT23" s="199"/>
      <c r="CU23" s="199"/>
      <c r="CV23" s="199"/>
      <c r="CW23" s="199"/>
      <c r="CX23" s="199"/>
      <c r="CY23" s="199"/>
      <c r="CZ23" s="199"/>
      <c r="DA23" s="199"/>
      <c r="DB23" s="199"/>
      <c r="DC23" s="199"/>
      <c r="DD23" s="199"/>
      <c r="DE23" s="199"/>
      <c r="DF23" s="199"/>
      <c r="DG23" s="199"/>
      <c r="DH23" s="199"/>
      <c r="DI23" s="199"/>
      <c r="DJ23" s="199"/>
      <c r="DK23" s="199"/>
      <c r="DL23" s="199"/>
      <c r="DM23" s="199"/>
      <c r="DN23" s="199"/>
      <c r="DO23" s="199"/>
      <c r="DP23" s="199"/>
      <c r="DQ23" s="199"/>
      <c r="DR23" s="199"/>
      <c r="DS23" s="199"/>
      <c r="DT23" s="199"/>
      <c r="DU23" s="199"/>
      <c r="DV23" s="199"/>
      <c r="DW23" s="199"/>
      <c r="DX23" s="199"/>
      <c r="DY23" s="199"/>
      <c r="DZ23" s="199"/>
      <c r="EA23" s="199"/>
      <c r="EB23" s="199"/>
      <c r="EC23" s="199"/>
      <c r="ED23" s="199"/>
      <c r="EE23" s="199"/>
      <c r="EF23" s="199"/>
      <c r="EG23" s="199"/>
      <c r="EH23" s="199"/>
      <c r="EI23" s="199"/>
      <c r="EJ23" s="199"/>
      <c r="EK23" s="199"/>
      <c r="EL23" s="199"/>
      <c r="EM23" s="199"/>
      <c r="EN23" s="199"/>
      <c r="EO23" s="199"/>
      <c r="EP23" s="199"/>
      <c r="EQ23" s="199"/>
      <c r="ER23" s="199"/>
      <c r="ES23" s="199"/>
      <c r="ET23" s="199"/>
      <c r="EU23" s="199"/>
      <c r="EV23" s="199"/>
      <c r="EW23" s="199"/>
      <c r="EX23" s="199"/>
      <c r="EY23" s="199"/>
      <c r="EZ23" s="199"/>
      <c r="FA23" s="199"/>
      <c r="FB23" s="199"/>
      <c r="FC23" s="199"/>
      <c r="FD23" s="199"/>
      <c r="FE23" s="199"/>
      <c r="FF23" s="199"/>
      <c r="FG23" s="199"/>
      <c r="FH23" s="199"/>
      <c r="FI23" s="199"/>
      <c r="FJ23" s="199"/>
      <c r="FK23" s="199"/>
      <c r="FL23" s="199"/>
      <c r="FM23" s="199"/>
      <c r="FN23" s="199"/>
      <c r="FO23" s="199"/>
      <c r="FP23" s="199"/>
      <c r="FQ23" s="199"/>
      <c r="FR23" s="199"/>
      <c r="FS23" s="199"/>
      <c r="FT23" s="199"/>
      <c r="FU23" s="199"/>
      <c r="FV23" s="199"/>
      <c r="FW23" s="199"/>
      <c r="FX23" s="199"/>
      <c r="FY23" s="199"/>
      <c r="FZ23" s="199"/>
      <c r="GA23" s="199"/>
      <c r="GB23" s="199"/>
      <c r="GC23" s="199"/>
      <c r="GD23" s="199"/>
      <c r="GE23" s="199"/>
      <c r="GF23" s="199"/>
      <c r="GG23" s="199"/>
      <c r="GH23" s="199"/>
      <c r="GI23" s="199"/>
      <c r="GJ23" s="199"/>
      <c r="GK23" s="199"/>
      <c r="GL23" s="199"/>
      <c r="GM23" s="199"/>
      <c r="GN23" s="199"/>
      <c r="GO23" s="199"/>
      <c r="GP23" s="199"/>
      <c r="GQ23" s="199"/>
      <c r="GR23" s="199"/>
      <c r="GS23" s="199"/>
      <c r="GT23" s="199"/>
      <c r="GU23" s="199"/>
      <c r="GV23" s="199"/>
      <c r="GW23" s="199"/>
      <c r="GX23" s="199"/>
      <c r="GY23" s="199"/>
      <c r="GZ23" s="199"/>
      <c r="HA23" s="199"/>
      <c r="HB23" s="199"/>
      <c r="HC23" s="199"/>
      <c r="HD23" s="199"/>
      <c r="HE23" s="199"/>
      <c r="HF23" s="199"/>
      <c r="HG23" s="199"/>
      <c r="HH23" s="199"/>
      <c r="HI23" s="199"/>
      <c r="HJ23" s="199"/>
      <c r="HK23" s="199"/>
      <c r="HL23" s="199"/>
      <c r="HM23" s="199"/>
      <c r="HN23" s="199"/>
      <c r="HO23" s="199"/>
      <c r="HP23" s="199"/>
      <c r="HQ23" s="199"/>
      <c r="HR23" s="199"/>
      <c r="HS23" s="199"/>
      <c r="HT23" s="199"/>
      <c r="HU23" s="199"/>
      <c r="HV23" s="199"/>
      <c r="HW23" s="199"/>
      <c r="HX23" s="199"/>
      <c r="HY23" s="199"/>
      <c r="HZ23" s="199"/>
      <c r="IA23" s="199"/>
      <c r="IB23" s="199"/>
      <c r="IC23" s="199"/>
      <c r="ID23" s="199"/>
      <c r="IE23" s="199"/>
      <c r="IF23" s="199"/>
      <c r="IG23" s="199"/>
      <c r="IH23" s="199"/>
      <c r="II23" s="199"/>
      <c r="IJ23" s="199"/>
      <c r="IK23" s="199"/>
      <c r="IL23" s="199"/>
      <c r="IM23" s="199"/>
      <c r="IN23" s="199"/>
      <c r="IO23" s="199"/>
      <c r="IP23" s="199"/>
      <c r="IQ23" s="199"/>
      <c r="IR23" s="199"/>
      <c r="IS23" s="199"/>
      <c r="IT23" s="199"/>
      <c r="IU23" s="199"/>
      <c r="IV23" s="199"/>
      <c r="IW23" s="199"/>
      <c r="IX23" s="199"/>
      <c r="IY23" s="199"/>
      <c r="IZ23" s="199"/>
      <c r="JA23" s="199"/>
      <c r="JB23" s="199"/>
      <c r="JC23" s="199"/>
      <c r="JD23" s="199"/>
      <c r="JE23" s="199"/>
      <c r="JF23" s="199"/>
      <c r="JG23" s="199"/>
      <c r="JH23" s="199"/>
      <c r="JI23" s="199"/>
      <c r="JJ23" s="199"/>
      <c r="JK23" s="199"/>
      <c r="JL23" s="199"/>
      <c r="JM23" s="199"/>
      <c r="JN23" s="199"/>
      <c r="JO23" s="199"/>
      <c r="JP23" s="199"/>
      <c r="JQ23" s="199"/>
      <c r="JR23" s="199"/>
      <c r="JS23" s="199"/>
      <c r="JT23" s="199"/>
      <c r="JU23" s="199"/>
      <c r="JV23" s="199"/>
      <c r="JW23" s="199"/>
      <c r="JX23" s="199"/>
      <c r="JY23" s="199"/>
      <c r="JZ23" s="199"/>
      <c r="KA23" s="199"/>
      <c r="KB23" s="199"/>
      <c r="KC23" s="199"/>
      <c r="KD23" s="199"/>
      <c r="KE23" s="199"/>
      <c r="KF23" s="199"/>
      <c r="KG23" s="199"/>
      <c r="KH23" s="199"/>
      <c r="KI23" s="199"/>
      <c r="KJ23" s="199"/>
      <c r="KK23" s="199"/>
      <c r="KL23" s="199"/>
      <c r="KM23" s="199"/>
      <c r="KN23" s="199"/>
      <c r="KO23" s="199"/>
      <c r="KP23" s="199"/>
      <c r="KQ23" s="199"/>
      <c r="KR23" s="199"/>
      <c r="KS23" s="199"/>
      <c r="KT23" s="199"/>
      <c r="KU23" s="199"/>
      <c r="KV23" s="199"/>
      <c r="KW23" s="199"/>
      <c r="KX23" s="199"/>
      <c r="KY23" s="199"/>
      <c r="KZ23" s="199"/>
      <c r="LA23" s="199"/>
      <c r="LB23" s="199"/>
      <c r="LC23" s="199"/>
      <c r="LD23" s="199"/>
      <c r="LE23" s="199"/>
      <c r="LF23" s="199"/>
      <c r="LG23" s="199"/>
      <c r="LH23" s="199"/>
      <c r="LI23" s="199"/>
      <c r="LJ23" s="199"/>
      <c r="LK23" s="199"/>
      <c r="LL23" s="199"/>
      <c r="LM23" s="199"/>
      <c r="LN23" s="199"/>
      <c r="LO23" s="199"/>
      <c r="LP23" s="199"/>
      <c r="LQ23" s="199"/>
      <c r="LR23" s="199"/>
      <c r="LS23" s="199"/>
      <c r="LT23" s="199"/>
      <c r="LU23" s="199"/>
      <c r="LV23" s="199"/>
      <c r="LW23" s="199"/>
      <c r="LX23" s="199"/>
      <c r="LY23" s="199"/>
      <c r="LZ23" s="199"/>
      <c r="MA23" s="71" t="s">
        <v>64</v>
      </c>
      <c r="MB23" s="184">
        <f t="shared" ref="MB23:MZ23" si="39">SUM(MB14:MB22)</f>
        <v>12</v>
      </c>
      <c r="MC23" s="191">
        <f t="shared" si="39"/>
        <v>24</v>
      </c>
      <c r="MD23" s="191">
        <f t="shared" si="39"/>
        <v>20</v>
      </c>
      <c r="ME23" s="164"/>
      <c r="MF23" s="164"/>
      <c r="MG23" s="164"/>
      <c r="MH23" s="164"/>
      <c r="MI23" s="164"/>
      <c r="MJ23" s="164"/>
      <c r="MK23" s="164"/>
      <c r="ML23" s="164"/>
      <c r="MM23" s="164">
        <f t="shared" si="39"/>
        <v>12</v>
      </c>
      <c r="MN23" s="164">
        <f>SUM(MN14:MN22)</f>
        <v>10</v>
      </c>
      <c r="MO23" s="164">
        <f t="shared" si="39"/>
        <v>10</v>
      </c>
      <c r="MP23" s="164">
        <f t="shared" si="39"/>
        <v>2</v>
      </c>
      <c r="MQ23" s="164">
        <f t="shared" ref="MQ23" si="40">SUM(MQ14:MQ22)</f>
        <v>2.2000000000000002</v>
      </c>
      <c r="MR23" s="164">
        <f t="shared" si="39"/>
        <v>2</v>
      </c>
      <c r="MS23" s="164">
        <f t="shared" si="39"/>
        <v>2</v>
      </c>
      <c r="MT23" s="164">
        <f t="shared" si="39"/>
        <v>1</v>
      </c>
      <c r="MU23" s="164">
        <f t="shared" si="39"/>
        <v>24.000000000000004</v>
      </c>
      <c r="MV23" s="164">
        <f t="shared" si="39"/>
        <v>24.000000000000004</v>
      </c>
      <c r="MW23" s="164">
        <f t="shared" si="39"/>
        <v>24.000000000000004</v>
      </c>
      <c r="MX23" s="164" t="e">
        <f t="shared" si="39"/>
        <v>#REF!</v>
      </c>
      <c r="MY23" s="164">
        <f t="shared" si="39"/>
        <v>24</v>
      </c>
      <c r="MZ23" s="164" t="e">
        <f t="shared" si="39"/>
        <v>#REF!</v>
      </c>
    </row>
    <row r="24" spans="1:365" ht="17.25" thickTop="1" x14ac:dyDescent="0.3">
      <c r="A24" s="72"/>
      <c r="MA24" s="153" t="s">
        <v>98</v>
      </c>
      <c r="MB24" s="185">
        <f>+PO!F16</f>
        <v>12</v>
      </c>
      <c r="MC24" s="185">
        <f>+PO!F17</f>
        <v>24</v>
      </c>
      <c r="MD24" s="185">
        <f>+PO!F18</f>
        <v>20</v>
      </c>
      <c r="ME24" s="152">
        <f>+PO!$F$20</f>
        <v>0</v>
      </c>
      <c r="MF24" s="152">
        <f>+PO!$F$21</f>
        <v>0</v>
      </c>
      <c r="MG24" s="152">
        <f>+PO!$F$22</f>
        <v>0</v>
      </c>
      <c r="MH24" s="152">
        <f>+PO!$F$23</f>
        <v>0</v>
      </c>
      <c r="MI24" s="152">
        <f>+PO!$F$24</f>
        <v>0</v>
      </c>
      <c r="MJ24" s="152">
        <f>+PO!$F$25</f>
        <v>0</v>
      </c>
      <c r="MK24" s="152">
        <f>PO!F26</f>
        <v>0</v>
      </c>
      <c r="ML24" s="152">
        <f>+PO!$F$27</f>
        <v>0</v>
      </c>
      <c r="MM24" s="152">
        <f>+PO!$F$28</f>
        <v>12</v>
      </c>
      <c r="MN24" s="152">
        <f>+PO!$F$29</f>
        <v>10</v>
      </c>
      <c r="MO24" s="152">
        <f>+PO!$F$30</f>
        <v>10</v>
      </c>
      <c r="MP24" s="152">
        <f>+PO!$F$31</f>
        <v>2</v>
      </c>
      <c r="MQ24" s="152">
        <f>+PO!$F$32</f>
        <v>2</v>
      </c>
      <c r="MR24" s="152">
        <f>+PO!$F$33</f>
        <v>2</v>
      </c>
      <c r="MS24" s="152">
        <f>+PO!$F$34</f>
        <v>2</v>
      </c>
      <c r="MT24" s="152">
        <f>+PO!$F$35</f>
        <v>1</v>
      </c>
      <c r="MU24" s="152">
        <f>+PO!$F$37</f>
        <v>24</v>
      </c>
      <c r="MV24" s="152">
        <f>+PO!$F$38</f>
        <v>24</v>
      </c>
      <c r="MW24" s="152">
        <f>+PO!$F$39</f>
        <v>24</v>
      </c>
      <c r="MX24" s="152" t="e">
        <f>+PO!#REF!</f>
        <v>#REF!</v>
      </c>
      <c r="MY24" s="152">
        <f>+PO!$F$41</f>
        <v>24</v>
      </c>
      <c r="MZ24" s="152" t="e">
        <f>+PO!#REF!</f>
        <v>#REF!</v>
      </c>
      <c r="NA24" s="152"/>
    </row>
    <row r="25" spans="1:365" x14ac:dyDescent="0.25">
      <c r="A25" s="74" t="s">
        <v>65</v>
      </c>
      <c r="C25" s="75"/>
      <c r="D25" s="75"/>
      <c r="F25" s="75"/>
      <c r="G25" s="75"/>
      <c r="H25" s="75"/>
      <c r="I25" s="75"/>
      <c r="K25" s="75"/>
      <c r="L25" s="75"/>
      <c r="N25" s="75"/>
      <c r="O25" s="75"/>
      <c r="P25" s="75"/>
      <c r="Q25" s="75"/>
      <c r="S25" s="75"/>
      <c r="T25" s="75"/>
      <c r="V25" s="75"/>
      <c r="W25" s="75"/>
      <c r="X25" s="75"/>
      <c r="Y25" s="75"/>
      <c r="AA25" s="75"/>
      <c r="AB25" s="75"/>
      <c r="AD25" s="75"/>
      <c r="AE25" s="75"/>
      <c r="AF25" s="75"/>
      <c r="AG25" s="75"/>
      <c r="AI25" s="75"/>
      <c r="AJ25" s="75"/>
      <c r="AL25" s="75"/>
      <c r="AM25" s="75"/>
      <c r="AN25" s="75"/>
      <c r="AO25" s="75"/>
      <c r="AQ25" s="75"/>
      <c r="AR25" s="75"/>
      <c r="AT25" s="75"/>
      <c r="AU25" s="75"/>
      <c r="AV25" s="75"/>
      <c r="AW25" s="75"/>
      <c r="AY25" s="75"/>
      <c r="AZ25" s="75"/>
      <c r="BB25" s="75"/>
      <c r="BC25" s="75"/>
      <c r="BD25" s="75"/>
      <c r="BE25" s="75"/>
      <c r="BG25" s="75"/>
      <c r="BH25" s="75"/>
      <c r="BJ25" s="75"/>
      <c r="BK25" s="75"/>
      <c r="BL25" s="75"/>
      <c r="BM25" s="75"/>
      <c r="BO25" s="75"/>
      <c r="BP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5"/>
      <c r="ER25" s="75"/>
      <c r="ES25" s="75"/>
      <c r="ET25" s="75"/>
      <c r="EU25" s="75"/>
      <c r="EV25" s="75"/>
      <c r="EW25" s="75"/>
      <c r="EX25" s="75"/>
      <c r="EY25" s="75"/>
      <c r="EZ25" s="75"/>
      <c r="FA25" s="75"/>
      <c r="FB25" s="75"/>
      <c r="FC25" s="75"/>
      <c r="FD25" s="75"/>
      <c r="FE25" s="75"/>
      <c r="FF25" s="75"/>
      <c r="FG25" s="75"/>
      <c r="FH25" s="75"/>
      <c r="FI25" s="75"/>
      <c r="FJ25" s="75"/>
      <c r="FK25" s="75"/>
      <c r="FL25" s="75"/>
      <c r="FM25" s="75"/>
      <c r="FN25" s="75"/>
      <c r="FO25" s="75"/>
      <c r="FP25" s="75"/>
      <c r="FQ25" s="75"/>
      <c r="FR25" s="75"/>
      <c r="FS25" s="75"/>
      <c r="FT25" s="75"/>
      <c r="FU25" s="75"/>
      <c r="FV25" s="75"/>
      <c r="FW25" s="75"/>
      <c r="FX25" s="75"/>
      <c r="FY25" s="75"/>
      <c r="FZ25" s="75"/>
      <c r="GA25" s="75"/>
      <c r="GB25" s="75"/>
      <c r="GC25" s="75"/>
      <c r="GD25" s="75"/>
      <c r="GE25" s="75"/>
      <c r="GF25" s="75"/>
      <c r="GG25" s="75"/>
      <c r="GH25" s="75"/>
      <c r="GI25" s="75"/>
      <c r="GJ25" s="75"/>
      <c r="GK25" s="75"/>
      <c r="GL25" s="75"/>
      <c r="GM25" s="75"/>
      <c r="GN25" s="75"/>
      <c r="GO25" s="75"/>
      <c r="GP25" s="75"/>
      <c r="GQ25" s="75"/>
      <c r="GR25" s="75"/>
      <c r="GS25" s="75"/>
      <c r="GT25" s="75"/>
      <c r="GU25" s="75"/>
      <c r="GV25" s="75"/>
      <c r="GW25" s="75"/>
      <c r="GX25" s="75"/>
      <c r="GY25" s="75"/>
      <c r="GZ25" s="75"/>
      <c r="HA25" s="75"/>
      <c r="HB25" s="75"/>
      <c r="HC25" s="75"/>
      <c r="HD25" s="75"/>
      <c r="HE25" s="75"/>
      <c r="HF25" s="75"/>
      <c r="HG25" s="75"/>
      <c r="HH25" s="75"/>
      <c r="HI25" s="75"/>
      <c r="HJ25" s="75"/>
      <c r="HK25" s="75"/>
      <c r="HL25" s="75"/>
      <c r="HM25" s="75"/>
      <c r="HN25" s="75"/>
      <c r="HO25" s="75"/>
      <c r="HP25" s="75"/>
      <c r="HQ25" s="75"/>
      <c r="HR25" s="75"/>
      <c r="HS25" s="75"/>
      <c r="HT25" s="75"/>
      <c r="HU25" s="75"/>
      <c r="HV25" s="75"/>
      <c r="HW25" s="75"/>
      <c r="HX25" s="75"/>
      <c r="HY25" s="75"/>
      <c r="HZ25" s="75"/>
      <c r="IA25" s="75"/>
      <c r="IB25" s="75"/>
      <c r="IC25" s="75"/>
      <c r="ID25" s="75"/>
      <c r="IE25" s="75"/>
      <c r="IF25" s="75"/>
      <c r="IG25" s="75"/>
      <c r="IH25" s="75"/>
      <c r="II25" s="75"/>
      <c r="IJ25" s="75"/>
      <c r="IK25" s="75"/>
      <c r="IL25" s="75"/>
      <c r="IM25" s="75"/>
      <c r="IN25" s="75"/>
      <c r="IO25" s="75"/>
      <c r="IP25" s="75"/>
      <c r="IQ25" s="75"/>
      <c r="IR25" s="75"/>
      <c r="IS25" s="75"/>
      <c r="IT25" s="75"/>
      <c r="IU25" s="75"/>
      <c r="IV25" s="75"/>
      <c r="IW25" s="75"/>
      <c r="IX25" s="75"/>
      <c r="IY25" s="75"/>
      <c r="IZ25" s="75"/>
      <c r="JA25" s="75"/>
      <c r="JB25" s="75"/>
      <c r="JC25" s="75"/>
      <c r="JD25" s="75"/>
      <c r="JE25" s="75"/>
      <c r="JF25" s="75"/>
      <c r="JG25" s="75"/>
      <c r="JH25" s="75"/>
      <c r="JI25" s="75"/>
      <c r="JJ25" s="75"/>
      <c r="JK25" s="75"/>
      <c r="JL25" s="75"/>
      <c r="JM25" s="75"/>
      <c r="JN25" s="75"/>
      <c r="JO25" s="75"/>
      <c r="JP25" s="75"/>
      <c r="JQ25" s="75"/>
      <c r="JR25" s="75"/>
      <c r="JS25" s="75"/>
      <c r="JT25" s="75"/>
      <c r="JU25" s="75"/>
      <c r="JV25" s="75"/>
      <c r="JW25" s="75"/>
      <c r="JX25" s="75"/>
      <c r="JY25" s="75"/>
      <c r="JZ25" s="75"/>
      <c r="KA25" s="75"/>
      <c r="KB25" s="75"/>
      <c r="KC25" s="75"/>
      <c r="KD25" s="75"/>
      <c r="KE25" s="75"/>
      <c r="KF25" s="75"/>
      <c r="KG25" s="75"/>
      <c r="KH25" s="75"/>
      <c r="KI25" s="75"/>
      <c r="KJ25" s="75"/>
      <c r="KK25" s="75"/>
      <c r="KL25" s="75"/>
      <c r="KM25" s="75"/>
      <c r="KN25" s="75"/>
      <c r="KO25" s="75"/>
      <c r="KP25" s="75"/>
      <c r="KQ25" s="75"/>
      <c r="KR25" s="75"/>
      <c r="KS25" s="75"/>
      <c r="KT25" s="75"/>
      <c r="KU25" s="75"/>
      <c r="KV25" s="75"/>
      <c r="KW25" s="75"/>
      <c r="KX25" s="75"/>
      <c r="KY25" s="75"/>
      <c r="KZ25" s="75"/>
      <c r="LA25" s="75"/>
      <c r="LB25" s="75"/>
      <c r="LC25" s="75"/>
      <c r="LD25" s="75"/>
      <c r="LE25" s="75"/>
      <c r="LF25" s="75"/>
      <c r="LG25" s="75"/>
      <c r="LH25" s="75"/>
      <c r="LI25" s="75"/>
      <c r="LJ25" s="75"/>
      <c r="LK25" s="75"/>
      <c r="LL25" s="75"/>
      <c r="LM25" s="75"/>
      <c r="LN25" s="75"/>
      <c r="LO25" s="75"/>
      <c r="LP25" s="75"/>
      <c r="LQ25" s="75"/>
      <c r="LR25" s="75"/>
      <c r="LS25" s="75"/>
      <c r="LT25" s="75"/>
      <c r="LU25" s="75"/>
      <c r="LV25" s="75"/>
      <c r="LW25" s="75"/>
      <c r="LX25" s="75"/>
      <c r="LY25" s="75"/>
      <c r="LZ25" s="75"/>
      <c r="MA25" s="76" t="s">
        <v>99</v>
      </c>
      <c r="MB25" s="186" t="b">
        <f>+MB24-MB23=0</f>
        <v>1</v>
      </c>
      <c r="MC25" s="186" t="b">
        <f t="shared" ref="MC25:MZ25" si="41">+MC24-MC23=0</f>
        <v>1</v>
      </c>
      <c r="MD25" s="186" t="b">
        <f t="shared" si="41"/>
        <v>1</v>
      </c>
      <c r="ME25" s="77" t="b">
        <f t="shared" si="41"/>
        <v>1</v>
      </c>
      <c r="MF25" s="77" t="b">
        <f t="shared" si="41"/>
        <v>1</v>
      </c>
      <c r="MG25" s="77" t="b">
        <f t="shared" si="41"/>
        <v>1</v>
      </c>
      <c r="MH25" s="77" t="b">
        <f t="shared" si="41"/>
        <v>1</v>
      </c>
      <c r="MI25" s="77" t="b">
        <f t="shared" si="41"/>
        <v>1</v>
      </c>
      <c r="MJ25" s="77" t="b">
        <f t="shared" si="41"/>
        <v>1</v>
      </c>
      <c r="MK25" s="77" t="b">
        <f t="shared" si="41"/>
        <v>1</v>
      </c>
      <c r="ML25" s="77" t="b">
        <f t="shared" si="41"/>
        <v>1</v>
      </c>
      <c r="MM25" s="77" t="b">
        <f t="shared" si="41"/>
        <v>1</v>
      </c>
      <c r="MN25" s="77" t="b">
        <f t="shared" si="41"/>
        <v>1</v>
      </c>
      <c r="MO25" s="77" t="b">
        <f t="shared" si="41"/>
        <v>1</v>
      </c>
      <c r="MP25" s="77" t="b">
        <f t="shared" si="41"/>
        <v>1</v>
      </c>
      <c r="MQ25" s="77" t="b">
        <f t="shared" ref="MQ25" si="42">+MQ24-MQ23=0</f>
        <v>0</v>
      </c>
      <c r="MR25" s="77" t="b">
        <f t="shared" si="41"/>
        <v>1</v>
      </c>
      <c r="MS25" s="77" t="b">
        <f t="shared" si="41"/>
        <v>1</v>
      </c>
      <c r="MT25" s="77" t="b">
        <f t="shared" si="41"/>
        <v>1</v>
      </c>
      <c r="MU25" s="77" t="b">
        <f t="shared" si="41"/>
        <v>0</v>
      </c>
      <c r="MV25" s="77" t="b">
        <f t="shared" si="41"/>
        <v>0</v>
      </c>
      <c r="MW25" s="77" t="b">
        <f t="shared" si="41"/>
        <v>0</v>
      </c>
      <c r="MX25" s="77" t="e">
        <f t="shared" si="41"/>
        <v>#REF!</v>
      </c>
      <c r="MY25" s="77" t="b">
        <f t="shared" si="41"/>
        <v>1</v>
      </c>
      <c r="MZ25" s="77" t="e">
        <f t="shared" si="41"/>
        <v>#REF!</v>
      </c>
    </row>
    <row r="26" spans="1:365" x14ac:dyDescent="0.25">
      <c r="A26" s="79" t="s">
        <v>106</v>
      </c>
      <c r="C26" s="75"/>
      <c r="D26" s="75"/>
      <c r="E26" s="75"/>
      <c r="F26" s="75"/>
      <c r="G26" s="75"/>
      <c r="H26" s="75"/>
      <c r="I26" s="75"/>
      <c r="K26" s="75"/>
      <c r="L26" s="75"/>
      <c r="M26" s="75"/>
      <c r="N26" s="75"/>
      <c r="O26" s="75"/>
      <c r="P26" s="75"/>
      <c r="Q26" s="75"/>
      <c r="S26" s="75"/>
      <c r="T26" s="75"/>
      <c r="U26" s="75"/>
      <c r="V26" s="75"/>
      <c r="W26" s="75"/>
      <c r="X26" s="75"/>
      <c r="Y26" s="75"/>
      <c r="AA26" s="75"/>
      <c r="AB26" s="75"/>
      <c r="AC26" s="75"/>
      <c r="AD26" s="75"/>
      <c r="AE26" s="75"/>
      <c r="AF26" s="75"/>
      <c r="AG26" s="75"/>
      <c r="AI26" s="75"/>
      <c r="AJ26" s="75"/>
      <c r="AK26" s="75"/>
      <c r="AL26" s="75"/>
      <c r="AM26" s="75"/>
      <c r="AN26" s="75"/>
      <c r="AO26" s="75"/>
      <c r="AQ26" s="75"/>
      <c r="AR26" s="75"/>
      <c r="AS26" s="75"/>
      <c r="AT26" s="75"/>
      <c r="AU26" s="75"/>
      <c r="AV26" s="75"/>
      <c r="AW26" s="75"/>
      <c r="AY26" s="75"/>
      <c r="AZ26" s="75"/>
      <c r="BA26" s="75"/>
      <c r="BB26" s="75"/>
      <c r="BC26" s="75"/>
      <c r="BD26" s="75"/>
      <c r="BE26" s="75"/>
      <c r="BG26" s="75"/>
      <c r="BH26" s="75"/>
      <c r="BI26" s="75"/>
      <c r="BJ26" s="75"/>
      <c r="BK26" s="75"/>
      <c r="BL26" s="75"/>
      <c r="BM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c r="ER26" s="75"/>
      <c r="ES26" s="75"/>
      <c r="ET26" s="75"/>
      <c r="EU26" s="75"/>
      <c r="EV26" s="75"/>
      <c r="EW26" s="75"/>
      <c r="EX26" s="75"/>
      <c r="EY26" s="75"/>
      <c r="EZ26" s="75"/>
      <c r="FA26" s="75"/>
      <c r="FB26" s="75"/>
      <c r="FC26" s="75"/>
      <c r="FD26" s="75"/>
      <c r="FE26" s="75"/>
      <c r="FF26" s="75"/>
      <c r="FG26" s="75"/>
      <c r="FH26" s="75"/>
      <c r="FI26" s="75"/>
      <c r="FJ26" s="75"/>
      <c r="FK26" s="75"/>
      <c r="FL26" s="75"/>
      <c r="FM26" s="75"/>
      <c r="FN26" s="75"/>
      <c r="FO26" s="75"/>
      <c r="FP26" s="75"/>
      <c r="FQ26" s="75"/>
      <c r="FR26" s="75"/>
      <c r="FS26" s="75"/>
      <c r="FT26" s="75"/>
      <c r="FU26" s="75"/>
      <c r="FV26" s="75"/>
      <c r="FW26" s="75"/>
      <c r="FX26" s="75"/>
      <c r="FY26" s="75"/>
      <c r="FZ26" s="75"/>
      <c r="GA26" s="75"/>
      <c r="GB26" s="75"/>
      <c r="GC26" s="75"/>
      <c r="GD26" s="75"/>
      <c r="GE26" s="75"/>
      <c r="GF26" s="75"/>
      <c r="GG26" s="75"/>
      <c r="GH26" s="75"/>
      <c r="GI26" s="75"/>
      <c r="GJ26" s="75"/>
      <c r="GK26" s="75"/>
      <c r="GL26" s="75"/>
      <c r="GM26" s="75"/>
      <c r="GN26" s="75"/>
      <c r="GO26" s="75"/>
      <c r="GP26" s="75"/>
      <c r="GQ26" s="75"/>
      <c r="GR26" s="75"/>
      <c r="GS26" s="75"/>
      <c r="GT26" s="75"/>
      <c r="GU26" s="75"/>
      <c r="GV26" s="75"/>
      <c r="GW26" s="75"/>
      <c r="GX26" s="75"/>
      <c r="GY26" s="75"/>
      <c r="GZ26" s="75"/>
      <c r="HA26" s="75"/>
      <c r="HB26" s="75"/>
      <c r="HC26" s="75"/>
      <c r="HD26" s="75"/>
      <c r="HE26" s="75"/>
      <c r="HF26" s="75"/>
      <c r="HG26" s="75"/>
      <c r="HH26" s="75"/>
      <c r="HI26" s="75"/>
      <c r="HJ26" s="75"/>
      <c r="HK26" s="75"/>
      <c r="HL26" s="75"/>
      <c r="HM26" s="75"/>
      <c r="HN26" s="75"/>
      <c r="HO26" s="75"/>
      <c r="HP26" s="75"/>
      <c r="HQ26" s="75"/>
      <c r="HR26" s="75"/>
      <c r="HS26" s="75"/>
      <c r="HT26" s="75"/>
      <c r="HU26" s="75"/>
      <c r="HV26" s="75"/>
      <c r="HW26" s="75"/>
      <c r="HX26" s="75"/>
      <c r="HY26" s="75"/>
      <c r="HZ26" s="75"/>
      <c r="IA26" s="75"/>
      <c r="IB26" s="75"/>
      <c r="IC26" s="75"/>
      <c r="ID26" s="75"/>
      <c r="IE26" s="75"/>
      <c r="IF26" s="75"/>
      <c r="IG26" s="75"/>
      <c r="IH26" s="75"/>
      <c r="II26" s="75"/>
      <c r="IJ26" s="75"/>
      <c r="IK26" s="75"/>
      <c r="IL26" s="75"/>
      <c r="IM26" s="75"/>
      <c r="IN26" s="75"/>
      <c r="IO26" s="75"/>
      <c r="IP26" s="75"/>
      <c r="IQ26" s="75"/>
      <c r="IR26" s="75"/>
      <c r="IS26" s="75"/>
      <c r="IT26" s="75"/>
      <c r="IU26" s="75"/>
      <c r="IV26" s="75"/>
      <c r="IW26" s="75"/>
      <c r="IX26" s="75"/>
      <c r="IY26" s="75"/>
      <c r="IZ26" s="75"/>
      <c r="JA26" s="75"/>
      <c r="JB26" s="75"/>
      <c r="JC26" s="75"/>
      <c r="JD26" s="75"/>
      <c r="JE26" s="75"/>
      <c r="JF26" s="75"/>
      <c r="JG26" s="75"/>
      <c r="JH26" s="75"/>
      <c r="JI26" s="75"/>
      <c r="JJ26" s="75"/>
      <c r="JK26" s="75"/>
      <c r="JL26" s="75"/>
      <c r="JM26" s="75"/>
      <c r="JN26" s="75"/>
      <c r="JO26" s="75"/>
      <c r="JP26" s="75"/>
      <c r="JQ26" s="75"/>
      <c r="JR26" s="75"/>
      <c r="JS26" s="75"/>
      <c r="JT26" s="75"/>
      <c r="JU26" s="75"/>
      <c r="JV26" s="75"/>
      <c r="JW26" s="75"/>
      <c r="JX26" s="75"/>
      <c r="JY26" s="75"/>
      <c r="JZ26" s="75"/>
      <c r="KA26" s="75"/>
      <c r="KB26" s="75"/>
      <c r="KC26" s="75"/>
      <c r="KD26" s="75"/>
      <c r="KE26" s="75"/>
      <c r="KF26" s="75"/>
      <c r="KG26" s="75"/>
      <c r="KH26" s="75"/>
      <c r="KI26" s="75"/>
      <c r="KJ26" s="75"/>
      <c r="KK26" s="75"/>
      <c r="KL26" s="75"/>
      <c r="KM26" s="75"/>
      <c r="KN26" s="75"/>
      <c r="KO26" s="75"/>
      <c r="KP26" s="75"/>
      <c r="KQ26" s="75"/>
      <c r="KR26" s="75"/>
      <c r="KS26" s="75"/>
      <c r="KT26" s="75"/>
      <c r="KU26" s="75"/>
      <c r="KV26" s="75"/>
      <c r="KW26" s="75"/>
      <c r="KX26" s="75"/>
      <c r="KY26" s="75"/>
      <c r="KZ26" s="75"/>
      <c r="LA26" s="75"/>
      <c r="LB26" s="75"/>
      <c r="LC26" s="75"/>
      <c r="LD26" s="75"/>
      <c r="LE26" s="75"/>
      <c r="LF26" s="75"/>
      <c r="LG26" s="75"/>
      <c r="LH26" s="75"/>
      <c r="LI26" s="75"/>
      <c r="LJ26" s="75"/>
      <c r="LK26" s="75"/>
      <c r="LL26" s="75"/>
      <c r="LM26" s="75"/>
      <c r="LN26" s="75"/>
      <c r="LO26" s="75"/>
      <c r="LP26" s="75"/>
      <c r="LQ26" s="75"/>
      <c r="LR26" s="75"/>
      <c r="LS26" s="75"/>
      <c r="LT26" s="75"/>
      <c r="LU26" s="75"/>
      <c r="LV26" s="75"/>
      <c r="LW26" s="75"/>
      <c r="LX26" s="75"/>
      <c r="LY26" s="75"/>
      <c r="LZ26" s="75"/>
      <c r="MA26" s="75"/>
    </row>
    <row r="27" spans="1:365" ht="15" customHeight="1" x14ac:dyDescent="0.25">
      <c r="A27" s="46" t="s">
        <v>112</v>
      </c>
    </row>
    <row r="28" spans="1:365" x14ac:dyDescent="0.25">
      <c r="MA28" s="80"/>
    </row>
    <row r="29" spans="1:365" x14ac:dyDescent="0.25">
      <c r="A29" s="81"/>
      <c r="B29" s="82"/>
      <c r="C29" s="82"/>
      <c r="D29" s="83"/>
      <c r="E29" s="84"/>
      <c r="F29" s="84"/>
      <c r="J29" s="82"/>
      <c r="K29" s="82"/>
      <c r="L29" s="83"/>
      <c r="M29" s="84"/>
      <c r="N29" s="84"/>
      <c r="R29" s="82"/>
      <c r="S29" s="82"/>
      <c r="T29" s="83"/>
      <c r="U29" s="84"/>
      <c r="V29" s="84"/>
      <c r="Z29" s="82"/>
      <c r="AA29" s="82"/>
      <c r="AB29" s="83"/>
      <c r="AC29" s="84"/>
      <c r="AD29" s="84"/>
      <c r="AH29" s="82"/>
      <c r="AI29" s="82"/>
      <c r="AJ29" s="83"/>
      <c r="AK29" s="84"/>
      <c r="AL29" s="84"/>
      <c r="AP29" s="82"/>
      <c r="AQ29" s="82"/>
      <c r="AR29" s="83"/>
      <c r="AS29" s="84"/>
      <c r="AT29" s="84"/>
      <c r="AX29" s="82"/>
      <c r="AY29" s="82"/>
      <c r="AZ29" s="83"/>
      <c r="BA29" s="84"/>
      <c r="BB29" s="84"/>
      <c r="BF29" s="82"/>
      <c r="BG29" s="82"/>
      <c r="BH29" s="83"/>
      <c r="BI29" s="84"/>
      <c r="BJ29" s="84"/>
      <c r="BN29" s="82"/>
      <c r="BO29" s="82"/>
      <c r="BP29" s="83"/>
      <c r="BQ29" s="84"/>
      <c r="BR29" s="84"/>
      <c r="BV29" s="84"/>
      <c r="BZ29" s="84"/>
      <c r="CD29" s="84"/>
      <c r="CH29" s="84"/>
      <c r="CL29" s="84"/>
      <c r="CP29" s="84"/>
      <c r="CT29" s="84"/>
      <c r="CX29" s="84"/>
      <c r="DB29" s="84"/>
      <c r="DF29" s="84"/>
      <c r="DJ29" s="84"/>
      <c r="DN29" s="84"/>
      <c r="DR29" s="84"/>
      <c r="DV29" s="84"/>
      <c r="DZ29" s="84"/>
      <c r="ED29" s="84"/>
      <c r="EH29" s="84"/>
      <c r="EL29" s="84"/>
      <c r="EP29" s="84"/>
      <c r="ET29" s="84"/>
      <c r="EX29" s="84"/>
      <c r="FB29" s="84"/>
      <c r="FF29" s="84"/>
      <c r="FJ29" s="84"/>
      <c r="FN29" s="84"/>
      <c r="FR29" s="84"/>
      <c r="FV29" s="84"/>
      <c r="FZ29" s="84"/>
      <c r="GD29" s="84"/>
      <c r="GH29" s="84"/>
      <c r="GL29" s="84"/>
      <c r="GP29" s="84"/>
      <c r="GT29" s="84"/>
      <c r="GX29" s="84"/>
      <c r="HB29" s="84"/>
      <c r="HF29" s="84"/>
      <c r="HJ29" s="84"/>
      <c r="HN29" s="84"/>
      <c r="HR29" s="84"/>
      <c r="HV29" s="84"/>
      <c r="HZ29" s="84"/>
      <c r="ID29" s="84"/>
      <c r="IH29" s="84"/>
      <c r="IL29" s="84"/>
      <c r="IP29" s="84"/>
      <c r="IT29" s="84"/>
      <c r="IX29" s="84"/>
      <c r="JB29" s="84"/>
      <c r="JF29" s="84"/>
      <c r="JJ29" s="84"/>
      <c r="JN29" s="84"/>
      <c r="JR29" s="84"/>
      <c r="JV29" s="84"/>
      <c r="JZ29" s="84"/>
      <c r="KD29" s="84"/>
      <c r="KH29" s="84"/>
      <c r="KL29" s="84"/>
      <c r="KP29" s="84"/>
      <c r="KT29" s="84"/>
      <c r="KX29" s="84"/>
      <c r="LB29" s="84"/>
      <c r="LF29" s="84"/>
      <c r="LJ29" s="84"/>
      <c r="LN29" s="84"/>
      <c r="LR29" s="84"/>
      <c r="LV29" s="84"/>
    </row>
    <row r="30" spans="1:365" x14ac:dyDescent="0.25">
      <c r="A30" s="280"/>
      <c r="B30" s="280"/>
      <c r="C30" s="280"/>
      <c r="D30" s="280"/>
      <c r="E30" s="280"/>
      <c r="F30" s="280"/>
      <c r="G30" s="280"/>
      <c r="H30" s="280"/>
      <c r="MC30" s="192"/>
      <c r="ML30" s="78"/>
      <c r="MM30" s="78"/>
      <c r="MN30" s="78"/>
      <c r="MO30" s="78"/>
      <c r="MP30" s="78"/>
      <c r="MQ30" s="78"/>
    </row>
    <row r="31" spans="1:365" s="78" customFormat="1" ht="16.5" customHeight="1" x14ac:dyDescent="0.25">
      <c r="A31" s="274" t="s">
        <v>1</v>
      </c>
      <c r="B31" s="274"/>
      <c r="C31" s="274"/>
      <c r="D31" s="274"/>
      <c r="E31" s="274"/>
      <c r="F31" s="274"/>
      <c r="G31" s="274"/>
      <c r="H31" s="274"/>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46"/>
      <c r="ES31" s="46"/>
      <c r="ET31" s="46"/>
      <c r="EU31" s="46"/>
      <c r="EV31" s="46"/>
      <c r="EW31" s="46"/>
      <c r="EX31" s="46"/>
      <c r="EY31" s="46"/>
      <c r="EZ31" s="46"/>
      <c r="FA31" s="46"/>
      <c r="FB31" s="46"/>
      <c r="FC31" s="46"/>
      <c r="FD31" s="46"/>
      <c r="FE31" s="46"/>
      <c r="FF31" s="46"/>
      <c r="FG31" s="46"/>
      <c r="FH31" s="46"/>
      <c r="FI31" s="46"/>
      <c r="FJ31" s="46"/>
      <c r="FK31" s="46"/>
      <c r="FL31" s="46"/>
      <c r="FM31" s="46"/>
      <c r="FN31" s="46"/>
      <c r="FO31" s="46"/>
      <c r="FP31" s="46"/>
      <c r="FQ31" s="46"/>
      <c r="FR31" s="46"/>
      <c r="FS31" s="46"/>
      <c r="FT31" s="46"/>
      <c r="FU31" s="46"/>
      <c r="FV31" s="46"/>
      <c r="FW31" s="46"/>
      <c r="FX31" s="46"/>
      <c r="FY31" s="46"/>
      <c r="FZ31" s="46"/>
      <c r="GA31" s="46"/>
      <c r="GB31" s="46"/>
      <c r="GC31" s="46"/>
      <c r="GD31" s="46"/>
      <c r="GE31" s="46"/>
      <c r="GF31" s="46"/>
      <c r="GG31" s="46"/>
      <c r="GH31" s="46"/>
      <c r="GI31" s="46"/>
      <c r="GJ31" s="46"/>
      <c r="GK31" s="46"/>
      <c r="GL31" s="46"/>
      <c r="GM31" s="46"/>
      <c r="GN31" s="46"/>
      <c r="GO31" s="46"/>
      <c r="GP31" s="46"/>
      <c r="GQ31" s="46"/>
      <c r="GR31" s="46"/>
      <c r="GS31" s="46"/>
      <c r="GT31" s="46"/>
      <c r="GU31" s="46"/>
      <c r="GV31" s="46"/>
      <c r="GW31" s="46"/>
      <c r="GX31" s="46"/>
      <c r="GY31" s="46"/>
      <c r="GZ31" s="46"/>
      <c r="HA31" s="46"/>
      <c r="HB31" s="46"/>
      <c r="HC31" s="46"/>
      <c r="HD31" s="46"/>
      <c r="HE31" s="46"/>
      <c r="HF31" s="46"/>
      <c r="HG31" s="46"/>
      <c r="HH31" s="46"/>
      <c r="HI31" s="46"/>
      <c r="HJ31" s="46"/>
      <c r="HK31" s="46"/>
      <c r="HL31" s="46"/>
      <c r="HM31" s="46"/>
      <c r="HN31" s="46"/>
      <c r="HO31" s="46"/>
      <c r="HP31" s="46"/>
      <c r="HQ31" s="46"/>
      <c r="HR31" s="46"/>
      <c r="HS31" s="46"/>
      <c r="HT31" s="46"/>
      <c r="HU31" s="46"/>
      <c r="HV31" s="46"/>
      <c r="HW31" s="46"/>
      <c r="HX31" s="46"/>
      <c r="HY31" s="46"/>
      <c r="HZ31" s="46"/>
      <c r="IA31" s="46"/>
      <c r="IB31" s="46"/>
      <c r="IC31" s="46"/>
      <c r="ID31" s="46"/>
      <c r="IE31" s="46"/>
      <c r="IF31" s="46"/>
      <c r="IG31" s="46"/>
      <c r="IH31" s="46"/>
      <c r="II31" s="46"/>
      <c r="IJ31" s="46"/>
      <c r="IK31" s="46"/>
      <c r="IL31" s="46"/>
      <c r="IM31" s="46"/>
      <c r="IN31" s="46"/>
      <c r="IO31" s="46"/>
      <c r="IP31" s="46"/>
      <c r="IQ31" s="46"/>
      <c r="IR31" s="46"/>
      <c r="IS31" s="46"/>
      <c r="IT31" s="46"/>
      <c r="IU31" s="46"/>
      <c r="IV31" s="46"/>
      <c r="IW31" s="46"/>
      <c r="IX31" s="46"/>
      <c r="IY31" s="46"/>
      <c r="IZ31" s="46"/>
      <c r="JA31" s="46"/>
      <c r="JB31" s="46"/>
      <c r="JC31" s="46"/>
      <c r="JD31" s="46"/>
      <c r="JE31" s="46"/>
      <c r="JF31" s="46"/>
      <c r="JG31" s="46"/>
      <c r="JH31" s="46"/>
      <c r="JI31" s="46"/>
      <c r="JJ31" s="46"/>
      <c r="JK31" s="46"/>
      <c r="JL31" s="46"/>
      <c r="JM31" s="46"/>
      <c r="JN31" s="46"/>
      <c r="JO31" s="46"/>
      <c r="JP31" s="46"/>
      <c r="JQ31" s="46"/>
      <c r="JR31" s="46"/>
      <c r="JS31" s="46"/>
      <c r="JT31" s="46"/>
      <c r="JU31" s="46"/>
      <c r="JV31" s="46"/>
      <c r="JW31" s="46"/>
      <c r="JX31" s="46"/>
      <c r="JY31" s="46"/>
      <c r="JZ31" s="46"/>
      <c r="KA31" s="46"/>
      <c r="KB31" s="46"/>
      <c r="KC31" s="46"/>
      <c r="KD31" s="46"/>
      <c r="KE31" s="46"/>
      <c r="KF31" s="46"/>
      <c r="KG31" s="46"/>
      <c r="KH31" s="46"/>
      <c r="KI31" s="46"/>
      <c r="KJ31" s="46"/>
      <c r="KK31" s="46"/>
      <c r="KL31" s="46"/>
      <c r="KM31" s="46"/>
      <c r="KN31" s="46"/>
      <c r="KO31" s="46"/>
      <c r="KP31" s="46"/>
      <c r="KQ31" s="46"/>
      <c r="KR31" s="46"/>
      <c r="KS31" s="46"/>
      <c r="KT31" s="46"/>
      <c r="KU31" s="46"/>
      <c r="KV31" s="46"/>
      <c r="KW31" s="46"/>
      <c r="KX31" s="46"/>
      <c r="KY31" s="46"/>
      <c r="KZ31" s="46"/>
      <c r="LA31" s="46"/>
      <c r="LB31" s="46"/>
      <c r="LC31" s="46"/>
      <c r="LD31" s="46"/>
      <c r="LE31" s="46"/>
      <c r="LF31" s="46"/>
      <c r="LG31" s="46"/>
      <c r="LH31" s="46"/>
      <c r="LI31" s="46"/>
      <c r="LJ31" s="46"/>
      <c r="LK31" s="46"/>
      <c r="LL31" s="46"/>
      <c r="LM31" s="46"/>
      <c r="LN31" s="46"/>
      <c r="LO31" s="46"/>
      <c r="LP31" s="46"/>
      <c r="LQ31" s="46"/>
      <c r="LR31" s="46"/>
      <c r="LS31" s="46"/>
      <c r="LT31" s="46"/>
      <c r="LU31" s="46"/>
      <c r="LV31" s="46"/>
      <c r="LW31" s="46"/>
      <c r="LX31" s="46"/>
      <c r="LY31" s="46"/>
      <c r="LZ31" s="46"/>
      <c r="MA31" s="46"/>
      <c r="MB31" s="186"/>
      <c r="MC31" s="186"/>
      <c r="MD31" s="186"/>
      <c r="ME31" s="77"/>
      <c r="MF31" s="77"/>
      <c r="MG31" s="77"/>
      <c r="MH31" s="77"/>
      <c r="MI31" s="77"/>
      <c r="MJ31" s="77"/>
      <c r="MK31" s="77"/>
    </row>
    <row r="32" spans="1:365" s="78" customFormat="1" x14ac:dyDescent="0.3">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c r="FQ32" s="46"/>
      <c r="FR32" s="46"/>
      <c r="FS32" s="46"/>
      <c r="FT32" s="46"/>
      <c r="FU32" s="46"/>
      <c r="FV32" s="46"/>
      <c r="FW32" s="46"/>
      <c r="FX32" s="46"/>
      <c r="FY32" s="46"/>
      <c r="FZ32" s="46"/>
      <c r="GA32" s="46"/>
      <c r="GB32" s="46"/>
      <c r="GC32" s="46"/>
      <c r="GD32" s="46"/>
      <c r="GE32" s="46"/>
      <c r="GF32" s="46"/>
      <c r="GG32" s="46"/>
      <c r="GH32" s="46"/>
      <c r="GI32" s="46"/>
      <c r="GJ32" s="46"/>
      <c r="GK32" s="46"/>
      <c r="GL32" s="46"/>
      <c r="GM32" s="46"/>
      <c r="GN32" s="46"/>
      <c r="GO32" s="46"/>
      <c r="GP32" s="46"/>
      <c r="GQ32" s="46"/>
      <c r="GR32" s="46"/>
      <c r="GS32" s="46"/>
      <c r="GT32" s="46"/>
      <c r="GU32" s="46"/>
      <c r="GV32" s="46"/>
      <c r="GW32" s="46"/>
      <c r="GX32" s="46"/>
      <c r="GY32" s="46"/>
      <c r="GZ32" s="46"/>
      <c r="HA32" s="46"/>
      <c r="HB32" s="46"/>
      <c r="HC32" s="46"/>
      <c r="HD32" s="46"/>
      <c r="HE32" s="46"/>
      <c r="HF32" s="46"/>
      <c r="HG32" s="46"/>
      <c r="HH32" s="46"/>
      <c r="HI32" s="46"/>
      <c r="HJ32" s="46"/>
      <c r="HK32" s="46"/>
      <c r="HL32" s="46"/>
      <c r="HM32" s="46"/>
      <c r="HN32" s="46"/>
      <c r="HO32" s="46"/>
      <c r="HP32" s="46"/>
      <c r="HQ32" s="46"/>
      <c r="HR32" s="46"/>
      <c r="HS32" s="46"/>
      <c r="HT32" s="46"/>
      <c r="HU32" s="46"/>
      <c r="HV32" s="46"/>
      <c r="HW32" s="46"/>
      <c r="HX32" s="46"/>
      <c r="HY32" s="46"/>
      <c r="HZ32" s="46"/>
      <c r="IA32" s="46"/>
      <c r="IB32" s="46"/>
      <c r="IC32" s="46"/>
      <c r="ID32" s="46"/>
      <c r="IE32" s="46"/>
      <c r="IF32" s="46"/>
      <c r="IG32" s="46"/>
      <c r="IH32" s="46"/>
      <c r="II32" s="46"/>
      <c r="IJ32" s="46"/>
      <c r="IK32" s="46"/>
      <c r="IL32" s="46"/>
      <c r="IM32" s="46"/>
      <c r="IN32" s="46"/>
      <c r="IO32" s="46"/>
      <c r="IP32" s="46"/>
      <c r="IQ32" s="46"/>
      <c r="IR32" s="46"/>
      <c r="IS32" s="46"/>
      <c r="IT32" s="46"/>
      <c r="IU32" s="46"/>
      <c r="IV32" s="46"/>
      <c r="IW32" s="46"/>
      <c r="IX32" s="46"/>
      <c r="IY32" s="46"/>
      <c r="IZ32" s="46"/>
      <c r="JA32" s="46"/>
      <c r="JB32" s="46"/>
      <c r="JC32" s="46"/>
      <c r="JD32" s="46"/>
      <c r="JE32" s="46"/>
      <c r="JF32" s="46"/>
      <c r="JG32" s="46"/>
      <c r="JH32" s="46"/>
      <c r="JI32" s="46"/>
      <c r="JJ32" s="46"/>
      <c r="JK32" s="46"/>
      <c r="JL32" s="46"/>
      <c r="JM32" s="46"/>
      <c r="JN32" s="46"/>
      <c r="JO32" s="46"/>
      <c r="JP32" s="46"/>
      <c r="JQ32" s="46"/>
      <c r="JR32" s="46"/>
      <c r="JS32" s="46"/>
      <c r="JT32" s="46"/>
      <c r="JU32" s="46"/>
      <c r="JV32" s="46"/>
      <c r="JW32" s="46"/>
      <c r="JX32" s="46"/>
      <c r="JY32" s="46"/>
      <c r="JZ32" s="46"/>
      <c r="KA32" s="46"/>
      <c r="KB32" s="46"/>
      <c r="KC32" s="46"/>
      <c r="KD32" s="46"/>
      <c r="KE32" s="46"/>
      <c r="KF32" s="46"/>
      <c r="KG32" s="46"/>
      <c r="KH32" s="46"/>
      <c r="KI32" s="46"/>
      <c r="KJ32" s="46"/>
      <c r="KK32" s="46"/>
      <c r="KL32" s="46"/>
      <c r="KM32" s="46"/>
      <c r="KN32" s="46"/>
      <c r="KO32" s="46"/>
      <c r="KP32" s="46"/>
      <c r="KQ32" s="46"/>
      <c r="KR32" s="46"/>
      <c r="KS32" s="46"/>
      <c r="KT32" s="46"/>
      <c r="KU32" s="46"/>
      <c r="KV32" s="46"/>
      <c r="KW32" s="46"/>
      <c r="KX32" s="46"/>
      <c r="KY32" s="46"/>
      <c r="KZ32" s="46"/>
      <c r="LA32" s="46"/>
      <c r="LB32" s="46"/>
      <c r="LC32" s="46"/>
      <c r="LD32" s="46"/>
      <c r="LE32" s="46"/>
      <c r="LF32" s="46"/>
      <c r="LG32" s="46"/>
      <c r="LH32" s="46"/>
      <c r="LI32" s="46"/>
      <c r="LJ32" s="46"/>
      <c r="LK32" s="46"/>
      <c r="LL32" s="46"/>
      <c r="LM32" s="46"/>
      <c r="LN32" s="46"/>
      <c r="LO32" s="46"/>
      <c r="LP32" s="46"/>
      <c r="LQ32" s="46"/>
      <c r="LR32" s="46"/>
      <c r="LS32" s="46"/>
      <c r="LT32" s="46"/>
      <c r="LU32" s="46"/>
      <c r="LV32" s="46"/>
      <c r="LW32" s="46"/>
      <c r="LX32" s="46"/>
      <c r="LY32" s="46"/>
      <c r="LZ32" s="46"/>
      <c r="MA32" s="46"/>
      <c r="MB32" s="187"/>
      <c r="MC32" s="186"/>
      <c r="MD32" s="186"/>
      <c r="ME32" s="77"/>
      <c r="MF32" s="77"/>
      <c r="MG32" s="77"/>
      <c r="MH32" s="77"/>
      <c r="MI32" s="77"/>
      <c r="MJ32" s="77"/>
      <c r="MK32" s="77"/>
    </row>
    <row r="33" spans="1:355" s="78" customFormat="1" x14ac:dyDescent="0.3">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c r="II33" s="46"/>
      <c r="IJ33" s="46"/>
      <c r="IK33" s="46"/>
      <c r="IL33" s="46"/>
      <c r="IM33" s="46"/>
      <c r="IN33" s="46"/>
      <c r="IO33" s="46"/>
      <c r="IP33" s="46"/>
      <c r="IQ33" s="46"/>
      <c r="IR33" s="46"/>
      <c r="IS33" s="46"/>
      <c r="IT33" s="46"/>
      <c r="IU33" s="46"/>
      <c r="IV33" s="46"/>
      <c r="IW33" s="46"/>
      <c r="IX33" s="46"/>
      <c r="IY33" s="46"/>
      <c r="IZ33" s="46"/>
      <c r="JA33" s="46"/>
      <c r="JB33" s="46"/>
      <c r="JC33" s="46"/>
      <c r="JD33" s="46"/>
      <c r="JE33" s="46"/>
      <c r="JF33" s="46"/>
      <c r="JG33" s="46"/>
      <c r="JH33" s="46"/>
      <c r="JI33" s="46"/>
      <c r="JJ33" s="46"/>
      <c r="JK33" s="46"/>
      <c r="JL33" s="46"/>
      <c r="JM33" s="46"/>
      <c r="JN33" s="46"/>
      <c r="JO33" s="46"/>
      <c r="JP33" s="46"/>
      <c r="JQ33" s="46"/>
      <c r="JR33" s="46"/>
      <c r="JS33" s="46"/>
      <c r="JT33" s="46"/>
      <c r="JU33" s="46"/>
      <c r="JV33" s="46"/>
      <c r="JW33" s="46"/>
      <c r="JX33" s="46"/>
      <c r="JY33" s="46"/>
      <c r="JZ33" s="46"/>
      <c r="KA33" s="46"/>
      <c r="KB33" s="46"/>
      <c r="KC33" s="46"/>
      <c r="KD33" s="46"/>
      <c r="KE33" s="46"/>
      <c r="KF33" s="46"/>
      <c r="KG33" s="46"/>
      <c r="KH33" s="46"/>
      <c r="KI33" s="46"/>
      <c r="KJ33" s="46"/>
      <c r="KK33" s="46"/>
      <c r="KL33" s="46"/>
      <c r="KM33" s="46"/>
      <c r="KN33" s="46"/>
      <c r="KO33" s="46"/>
      <c r="KP33" s="46"/>
      <c r="KQ33" s="46"/>
      <c r="KR33" s="46"/>
      <c r="KS33" s="46"/>
      <c r="KT33" s="46"/>
      <c r="KU33" s="46"/>
      <c r="KV33" s="46"/>
      <c r="KW33" s="46"/>
      <c r="KX33" s="46"/>
      <c r="KY33" s="46"/>
      <c r="KZ33" s="46"/>
      <c r="LA33" s="46"/>
      <c r="LB33" s="46"/>
      <c r="LC33" s="46"/>
      <c r="LD33" s="46"/>
      <c r="LE33" s="46"/>
      <c r="LF33" s="46"/>
      <c r="LG33" s="46"/>
      <c r="LH33" s="46"/>
      <c r="LI33" s="46"/>
      <c r="LJ33" s="46"/>
      <c r="LK33" s="46"/>
      <c r="LL33" s="46"/>
      <c r="LM33" s="46"/>
      <c r="LN33" s="46"/>
      <c r="LO33" s="46"/>
      <c r="LP33" s="46"/>
      <c r="LQ33" s="46"/>
      <c r="LR33" s="46"/>
      <c r="LS33" s="46"/>
      <c r="LT33" s="46"/>
      <c r="LU33" s="46"/>
      <c r="LV33" s="46"/>
      <c r="LW33" s="46"/>
      <c r="LX33" s="46"/>
      <c r="LY33" s="46"/>
      <c r="LZ33" s="46"/>
      <c r="MA33" s="46"/>
      <c r="MB33" s="187"/>
      <c r="MC33" s="186"/>
      <c r="MD33" s="186"/>
      <c r="ME33" s="77"/>
      <c r="MF33" s="77"/>
      <c r="MG33" s="77"/>
      <c r="MH33" s="77"/>
      <c r="MI33" s="77"/>
      <c r="MJ33" s="77"/>
      <c r="MK33" s="77"/>
    </row>
    <row r="34" spans="1:355" s="78" customFormat="1" x14ac:dyDescent="0.3">
      <c r="A34" s="46"/>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c r="HP34" s="46"/>
      <c r="HQ34" s="46"/>
      <c r="HR34" s="46"/>
      <c r="HS34" s="46"/>
      <c r="HT34" s="46"/>
      <c r="HU34" s="46"/>
      <c r="HV34" s="46"/>
      <c r="HW34" s="46"/>
      <c r="HX34" s="46"/>
      <c r="HY34" s="46"/>
      <c r="HZ34" s="46"/>
      <c r="IA34" s="46"/>
      <c r="IB34" s="46"/>
      <c r="IC34" s="46"/>
      <c r="ID34" s="46"/>
      <c r="IE34" s="46"/>
      <c r="IF34" s="46"/>
      <c r="IG34" s="46"/>
      <c r="IH34" s="46"/>
      <c r="II34" s="46"/>
      <c r="IJ34" s="46"/>
      <c r="IK34" s="46"/>
      <c r="IL34" s="46"/>
      <c r="IM34" s="46"/>
      <c r="IN34" s="46"/>
      <c r="IO34" s="46"/>
      <c r="IP34" s="46"/>
      <c r="IQ34" s="46"/>
      <c r="IR34" s="46"/>
      <c r="IS34" s="46"/>
      <c r="IT34" s="46"/>
      <c r="IU34" s="46"/>
      <c r="IV34" s="46"/>
      <c r="IW34" s="46"/>
      <c r="IX34" s="46"/>
      <c r="IY34" s="46"/>
      <c r="IZ34" s="46"/>
      <c r="JA34" s="46"/>
      <c r="JB34" s="46"/>
      <c r="JC34" s="46"/>
      <c r="JD34" s="46"/>
      <c r="JE34" s="46"/>
      <c r="JF34" s="46"/>
      <c r="JG34" s="46"/>
      <c r="JH34" s="46"/>
      <c r="JI34" s="46"/>
      <c r="JJ34" s="46"/>
      <c r="JK34" s="46"/>
      <c r="JL34" s="46"/>
      <c r="JM34" s="46"/>
      <c r="JN34" s="46"/>
      <c r="JO34" s="46"/>
      <c r="JP34" s="46"/>
      <c r="JQ34" s="46"/>
      <c r="JR34" s="46"/>
      <c r="JS34" s="46"/>
      <c r="JT34" s="46"/>
      <c r="JU34" s="46"/>
      <c r="JV34" s="46"/>
      <c r="JW34" s="46"/>
      <c r="JX34" s="46"/>
      <c r="JY34" s="46"/>
      <c r="JZ34" s="46"/>
      <c r="KA34" s="46"/>
      <c r="KB34" s="46"/>
      <c r="KC34" s="46"/>
      <c r="KD34" s="46"/>
      <c r="KE34" s="46"/>
      <c r="KF34" s="46"/>
      <c r="KG34" s="46"/>
      <c r="KH34" s="46"/>
      <c r="KI34" s="46"/>
      <c r="KJ34" s="46"/>
      <c r="KK34" s="46"/>
      <c r="KL34" s="46"/>
      <c r="KM34" s="46"/>
      <c r="KN34" s="46"/>
      <c r="KO34" s="46"/>
      <c r="KP34" s="46"/>
      <c r="KQ34" s="46"/>
      <c r="KR34" s="46"/>
      <c r="KS34" s="46"/>
      <c r="KT34" s="46"/>
      <c r="KU34" s="46"/>
      <c r="KV34" s="46"/>
      <c r="KW34" s="46"/>
      <c r="KX34" s="46"/>
      <c r="KY34" s="46"/>
      <c r="KZ34" s="46"/>
      <c r="LA34" s="46"/>
      <c r="LB34" s="46"/>
      <c r="LC34" s="46"/>
      <c r="LD34" s="46"/>
      <c r="LE34" s="46"/>
      <c r="LF34" s="46"/>
      <c r="LG34" s="46"/>
      <c r="LH34" s="46"/>
      <c r="LI34" s="46"/>
      <c r="LJ34" s="46"/>
      <c r="LK34" s="46"/>
      <c r="LL34" s="46"/>
      <c r="LM34" s="46"/>
      <c r="LN34" s="46"/>
      <c r="LO34" s="46"/>
      <c r="LP34" s="46"/>
      <c r="LQ34" s="46"/>
      <c r="LR34" s="46"/>
      <c r="LS34" s="46"/>
      <c r="LT34" s="46"/>
      <c r="LU34" s="46"/>
      <c r="LV34" s="46"/>
      <c r="LW34" s="46"/>
      <c r="LX34" s="46"/>
      <c r="LY34" s="46"/>
      <c r="LZ34" s="46"/>
      <c r="MA34" s="46"/>
      <c r="MB34" s="187"/>
      <c r="MC34" s="186"/>
      <c r="MD34" s="186"/>
      <c r="ME34" s="77"/>
      <c r="MF34" s="77"/>
      <c r="MG34" s="77"/>
      <c r="MH34" s="77"/>
      <c r="MI34" s="77"/>
      <c r="MJ34" s="77"/>
      <c r="MK34" s="77"/>
    </row>
    <row r="35" spans="1:355" s="78" customFormat="1" x14ac:dyDescent="0.3">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c r="HP35" s="46"/>
      <c r="HQ35" s="46"/>
      <c r="HR35" s="46"/>
      <c r="HS35" s="46"/>
      <c r="HT35" s="46"/>
      <c r="HU35" s="46"/>
      <c r="HV35" s="46"/>
      <c r="HW35" s="46"/>
      <c r="HX35" s="46"/>
      <c r="HY35" s="46"/>
      <c r="HZ35" s="46"/>
      <c r="IA35" s="46"/>
      <c r="IB35" s="46"/>
      <c r="IC35" s="46"/>
      <c r="ID35" s="46"/>
      <c r="IE35" s="46"/>
      <c r="IF35" s="46"/>
      <c r="IG35" s="46"/>
      <c r="IH35" s="46"/>
      <c r="II35" s="46"/>
      <c r="IJ35" s="46"/>
      <c r="IK35" s="46"/>
      <c r="IL35" s="46"/>
      <c r="IM35" s="46"/>
      <c r="IN35" s="46"/>
      <c r="IO35" s="46"/>
      <c r="IP35" s="46"/>
      <c r="IQ35" s="46"/>
      <c r="IR35" s="46"/>
      <c r="IS35" s="46"/>
      <c r="IT35" s="46"/>
      <c r="IU35" s="46"/>
      <c r="IV35" s="46"/>
      <c r="IW35" s="46"/>
      <c r="IX35" s="46"/>
      <c r="IY35" s="46"/>
      <c r="IZ35" s="46"/>
      <c r="JA35" s="46"/>
      <c r="JB35" s="46"/>
      <c r="JC35" s="46"/>
      <c r="JD35" s="46"/>
      <c r="JE35" s="46"/>
      <c r="JF35" s="46"/>
      <c r="JG35" s="46"/>
      <c r="JH35" s="46"/>
      <c r="JI35" s="46"/>
      <c r="JJ35" s="46"/>
      <c r="JK35" s="46"/>
      <c r="JL35" s="46"/>
      <c r="JM35" s="46"/>
      <c r="JN35" s="46"/>
      <c r="JO35" s="46"/>
      <c r="JP35" s="46"/>
      <c r="JQ35" s="46"/>
      <c r="JR35" s="46"/>
      <c r="JS35" s="46"/>
      <c r="JT35" s="46"/>
      <c r="JU35" s="46"/>
      <c r="JV35" s="46"/>
      <c r="JW35" s="46"/>
      <c r="JX35" s="46"/>
      <c r="JY35" s="46"/>
      <c r="JZ35" s="46"/>
      <c r="KA35" s="46"/>
      <c r="KB35" s="46"/>
      <c r="KC35" s="46"/>
      <c r="KD35" s="46"/>
      <c r="KE35" s="46"/>
      <c r="KF35" s="46"/>
      <c r="KG35" s="46"/>
      <c r="KH35" s="46"/>
      <c r="KI35" s="46"/>
      <c r="KJ35" s="46"/>
      <c r="KK35" s="46"/>
      <c r="KL35" s="46"/>
      <c r="KM35" s="46"/>
      <c r="KN35" s="46"/>
      <c r="KO35" s="46"/>
      <c r="KP35" s="46"/>
      <c r="KQ35" s="46"/>
      <c r="KR35" s="46"/>
      <c r="KS35" s="46"/>
      <c r="KT35" s="46"/>
      <c r="KU35" s="46"/>
      <c r="KV35" s="46"/>
      <c r="KW35" s="46"/>
      <c r="KX35" s="46"/>
      <c r="KY35" s="46"/>
      <c r="KZ35" s="46"/>
      <c r="LA35" s="46"/>
      <c r="LB35" s="46"/>
      <c r="LC35" s="46"/>
      <c r="LD35" s="46"/>
      <c r="LE35" s="46"/>
      <c r="LF35" s="46"/>
      <c r="LG35" s="46"/>
      <c r="LH35" s="46"/>
      <c r="LI35" s="46"/>
      <c r="LJ35" s="46"/>
      <c r="LK35" s="46"/>
      <c r="LL35" s="46"/>
      <c r="LM35" s="46"/>
      <c r="LN35" s="46"/>
      <c r="LO35" s="46"/>
      <c r="LP35" s="46"/>
      <c r="LQ35" s="46"/>
      <c r="LR35" s="46"/>
      <c r="LS35" s="46"/>
      <c r="LT35" s="46"/>
      <c r="LU35" s="46"/>
      <c r="LV35" s="46"/>
      <c r="LW35" s="46"/>
      <c r="LX35" s="46"/>
      <c r="LY35" s="46"/>
      <c r="LZ35" s="46"/>
      <c r="MA35" s="46"/>
      <c r="MB35" s="187"/>
      <c r="MC35" s="186"/>
      <c r="MD35" s="186"/>
      <c r="ME35" s="77"/>
      <c r="MF35" s="77"/>
      <c r="MG35" s="77"/>
      <c r="MH35" s="77"/>
      <c r="MI35" s="77"/>
      <c r="MJ35" s="77"/>
      <c r="MK35" s="77"/>
    </row>
    <row r="36" spans="1:355" s="78" customFormat="1" x14ac:dyDescent="0.3">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c r="FQ36" s="46"/>
      <c r="FR36" s="46"/>
      <c r="FS36" s="46"/>
      <c r="FT36" s="46"/>
      <c r="FU36" s="46"/>
      <c r="FV36" s="46"/>
      <c r="FW36" s="46"/>
      <c r="FX36" s="46"/>
      <c r="FY36" s="46"/>
      <c r="FZ36" s="46"/>
      <c r="GA36" s="46"/>
      <c r="GB36" s="46"/>
      <c r="GC36" s="46"/>
      <c r="GD36" s="46"/>
      <c r="GE36" s="46"/>
      <c r="GF36" s="46"/>
      <c r="GG36" s="46"/>
      <c r="GH36" s="46"/>
      <c r="GI36" s="46"/>
      <c r="GJ36" s="46"/>
      <c r="GK36" s="46"/>
      <c r="GL36" s="46"/>
      <c r="GM36" s="46"/>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c r="HP36" s="46"/>
      <c r="HQ36" s="46"/>
      <c r="HR36" s="46"/>
      <c r="HS36" s="46"/>
      <c r="HT36" s="46"/>
      <c r="HU36" s="46"/>
      <c r="HV36" s="46"/>
      <c r="HW36" s="46"/>
      <c r="HX36" s="46"/>
      <c r="HY36" s="46"/>
      <c r="HZ36" s="46"/>
      <c r="IA36" s="46"/>
      <c r="IB36" s="46"/>
      <c r="IC36" s="46"/>
      <c r="ID36" s="46"/>
      <c r="IE36" s="46"/>
      <c r="IF36" s="46"/>
      <c r="IG36" s="46"/>
      <c r="IH36" s="46"/>
      <c r="II36" s="46"/>
      <c r="IJ36" s="46"/>
      <c r="IK36" s="46"/>
      <c r="IL36" s="46"/>
      <c r="IM36" s="46"/>
      <c r="IN36" s="46"/>
      <c r="IO36" s="46"/>
      <c r="IP36" s="46"/>
      <c r="IQ36" s="46"/>
      <c r="IR36" s="46"/>
      <c r="IS36" s="46"/>
      <c r="IT36" s="46"/>
      <c r="IU36" s="46"/>
      <c r="IV36" s="46"/>
      <c r="IW36" s="46"/>
      <c r="IX36" s="46"/>
      <c r="IY36" s="46"/>
      <c r="IZ36" s="46"/>
      <c r="JA36" s="46"/>
      <c r="JB36" s="46"/>
      <c r="JC36" s="46"/>
      <c r="JD36" s="46"/>
      <c r="JE36" s="46"/>
      <c r="JF36" s="46"/>
      <c r="JG36" s="46"/>
      <c r="JH36" s="46"/>
      <c r="JI36" s="46"/>
      <c r="JJ36" s="46"/>
      <c r="JK36" s="46"/>
      <c r="JL36" s="46"/>
      <c r="JM36" s="46"/>
      <c r="JN36" s="46"/>
      <c r="JO36" s="46"/>
      <c r="JP36" s="46"/>
      <c r="JQ36" s="46"/>
      <c r="JR36" s="46"/>
      <c r="JS36" s="46"/>
      <c r="JT36" s="46"/>
      <c r="JU36" s="46"/>
      <c r="JV36" s="46"/>
      <c r="JW36" s="46"/>
      <c r="JX36" s="46"/>
      <c r="JY36" s="46"/>
      <c r="JZ36" s="46"/>
      <c r="KA36" s="46"/>
      <c r="KB36" s="46"/>
      <c r="KC36" s="46"/>
      <c r="KD36" s="46"/>
      <c r="KE36" s="46"/>
      <c r="KF36" s="46"/>
      <c r="KG36" s="46"/>
      <c r="KH36" s="46"/>
      <c r="KI36" s="46"/>
      <c r="KJ36" s="46"/>
      <c r="KK36" s="46"/>
      <c r="KL36" s="46"/>
      <c r="KM36" s="46"/>
      <c r="KN36" s="46"/>
      <c r="KO36" s="46"/>
      <c r="KP36" s="46"/>
      <c r="KQ36" s="46"/>
      <c r="KR36" s="46"/>
      <c r="KS36" s="46"/>
      <c r="KT36" s="46"/>
      <c r="KU36" s="46"/>
      <c r="KV36" s="46"/>
      <c r="KW36" s="46"/>
      <c r="KX36" s="46"/>
      <c r="KY36" s="46"/>
      <c r="KZ36" s="46"/>
      <c r="LA36" s="46"/>
      <c r="LB36" s="46"/>
      <c r="LC36" s="46"/>
      <c r="LD36" s="46"/>
      <c r="LE36" s="46"/>
      <c r="LF36" s="46"/>
      <c r="LG36" s="46"/>
      <c r="LH36" s="46"/>
      <c r="LI36" s="46"/>
      <c r="LJ36" s="46"/>
      <c r="LK36" s="46"/>
      <c r="LL36" s="46"/>
      <c r="LM36" s="46"/>
      <c r="LN36" s="46"/>
      <c r="LO36" s="46"/>
      <c r="LP36" s="46"/>
      <c r="LQ36" s="46"/>
      <c r="LR36" s="46"/>
      <c r="LS36" s="46"/>
      <c r="LT36" s="46"/>
      <c r="LU36" s="46"/>
      <c r="LV36" s="46"/>
      <c r="LW36" s="46"/>
      <c r="LX36" s="46"/>
      <c r="LY36" s="46"/>
      <c r="LZ36" s="46"/>
      <c r="MA36" s="46"/>
      <c r="MB36" s="187"/>
      <c r="MC36" s="186"/>
      <c r="MD36" s="186"/>
      <c r="ME36" s="77"/>
      <c r="MF36" s="77"/>
      <c r="MG36" s="77"/>
      <c r="MH36" s="77"/>
      <c r="MI36" s="77"/>
      <c r="MJ36" s="77"/>
      <c r="MK36" s="77"/>
    </row>
    <row r="37" spans="1:355" s="78" customFormat="1" x14ac:dyDescent="0.3">
      <c r="A37" s="46"/>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46"/>
      <c r="ES37" s="46"/>
      <c r="ET37" s="46"/>
      <c r="EU37" s="46"/>
      <c r="EV37" s="46"/>
      <c r="EW37" s="46"/>
      <c r="EX37" s="46"/>
      <c r="EY37" s="46"/>
      <c r="EZ37" s="46"/>
      <c r="FA37" s="46"/>
      <c r="FB37" s="46"/>
      <c r="FC37" s="46"/>
      <c r="FD37" s="46"/>
      <c r="FE37" s="46"/>
      <c r="FF37" s="46"/>
      <c r="FG37" s="46"/>
      <c r="FH37" s="46"/>
      <c r="FI37" s="46"/>
      <c r="FJ37" s="46"/>
      <c r="FK37" s="46"/>
      <c r="FL37" s="46"/>
      <c r="FM37" s="46"/>
      <c r="FN37" s="46"/>
      <c r="FO37" s="46"/>
      <c r="FP37" s="46"/>
      <c r="FQ37" s="46"/>
      <c r="FR37" s="46"/>
      <c r="FS37" s="46"/>
      <c r="FT37" s="46"/>
      <c r="FU37" s="46"/>
      <c r="FV37" s="46"/>
      <c r="FW37" s="46"/>
      <c r="FX37" s="46"/>
      <c r="FY37" s="46"/>
      <c r="FZ37" s="46"/>
      <c r="GA37" s="46"/>
      <c r="GB37" s="46"/>
      <c r="GC37" s="46"/>
      <c r="GD37" s="46"/>
      <c r="GE37" s="46"/>
      <c r="GF37" s="46"/>
      <c r="GG37" s="46"/>
      <c r="GH37" s="46"/>
      <c r="GI37" s="46"/>
      <c r="GJ37" s="46"/>
      <c r="GK37" s="46"/>
      <c r="GL37" s="46"/>
      <c r="GM37" s="46"/>
      <c r="GN37" s="46"/>
      <c r="GO37" s="46"/>
      <c r="GP37" s="46"/>
      <c r="GQ37" s="46"/>
      <c r="GR37" s="46"/>
      <c r="GS37" s="46"/>
      <c r="GT37" s="46"/>
      <c r="GU37" s="46"/>
      <c r="GV37" s="46"/>
      <c r="GW37" s="46"/>
      <c r="GX37" s="46"/>
      <c r="GY37" s="46"/>
      <c r="GZ37" s="46"/>
      <c r="HA37" s="46"/>
      <c r="HB37" s="46"/>
      <c r="HC37" s="46"/>
      <c r="HD37" s="46"/>
      <c r="HE37" s="46"/>
      <c r="HF37" s="46"/>
      <c r="HG37" s="46"/>
      <c r="HH37" s="46"/>
      <c r="HI37" s="46"/>
      <c r="HJ37" s="46"/>
      <c r="HK37" s="46"/>
      <c r="HL37" s="46"/>
      <c r="HM37" s="46"/>
      <c r="HN37" s="46"/>
      <c r="HO37" s="46"/>
      <c r="HP37" s="46"/>
      <c r="HQ37" s="46"/>
      <c r="HR37" s="46"/>
      <c r="HS37" s="46"/>
      <c r="HT37" s="46"/>
      <c r="HU37" s="46"/>
      <c r="HV37" s="46"/>
      <c r="HW37" s="46"/>
      <c r="HX37" s="46"/>
      <c r="HY37" s="46"/>
      <c r="HZ37" s="46"/>
      <c r="IA37" s="46"/>
      <c r="IB37" s="46"/>
      <c r="IC37" s="46"/>
      <c r="ID37" s="46"/>
      <c r="IE37" s="46"/>
      <c r="IF37" s="46"/>
      <c r="IG37" s="46"/>
      <c r="IH37" s="46"/>
      <c r="II37" s="46"/>
      <c r="IJ37" s="46"/>
      <c r="IK37" s="46"/>
      <c r="IL37" s="46"/>
      <c r="IM37" s="46"/>
      <c r="IN37" s="46"/>
      <c r="IO37" s="46"/>
      <c r="IP37" s="46"/>
      <c r="IQ37" s="46"/>
      <c r="IR37" s="46"/>
      <c r="IS37" s="46"/>
      <c r="IT37" s="46"/>
      <c r="IU37" s="46"/>
      <c r="IV37" s="46"/>
      <c r="IW37" s="46"/>
      <c r="IX37" s="46"/>
      <c r="IY37" s="46"/>
      <c r="IZ37" s="46"/>
      <c r="JA37" s="46"/>
      <c r="JB37" s="46"/>
      <c r="JC37" s="46"/>
      <c r="JD37" s="46"/>
      <c r="JE37" s="46"/>
      <c r="JF37" s="46"/>
      <c r="JG37" s="46"/>
      <c r="JH37" s="46"/>
      <c r="JI37" s="46"/>
      <c r="JJ37" s="46"/>
      <c r="JK37" s="46"/>
      <c r="JL37" s="46"/>
      <c r="JM37" s="46"/>
      <c r="JN37" s="46"/>
      <c r="JO37" s="46"/>
      <c r="JP37" s="46"/>
      <c r="JQ37" s="46"/>
      <c r="JR37" s="46"/>
      <c r="JS37" s="46"/>
      <c r="JT37" s="46"/>
      <c r="JU37" s="46"/>
      <c r="JV37" s="46"/>
      <c r="JW37" s="46"/>
      <c r="JX37" s="46"/>
      <c r="JY37" s="46"/>
      <c r="JZ37" s="46"/>
      <c r="KA37" s="46"/>
      <c r="KB37" s="46"/>
      <c r="KC37" s="46"/>
      <c r="KD37" s="46"/>
      <c r="KE37" s="46"/>
      <c r="KF37" s="46"/>
      <c r="KG37" s="46"/>
      <c r="KH37" s="46"/>
      <c r="KI37" s="46"/>
      <c r="KJ37" s="46"/>
      <c r="KK37" s="46"/>
      <c r="KL37" s="46"/>
      <c r="KM37" s="46"/>
      <c r="KN37" s="46"/>
      <c r="KO37" s="46"/>
      <c r="KP37" s="46"/>
      <c r="KQ37" s="46"/>
      <c r="KR37" s="46"/>
      <c r="KS37" s="46"/>
      <c r="KT37" s="46"/>
      <c r="KU37" s="46"/>
      <c r="KV37" s="46"/>
      <c r="KW37" s="46"/>
      <c r="KX37" s="46"/>
      <c r="KY37" s="46"/>
      <c r="KZ37" s="46"/>
      <c r="LA37" s="46"/>
      <c r="LB37" s="46"/>
      <c r="LC37" s="46"/>
      <c r="LD37" s="46"/>
      <c r="LE37" s="46"/>
      <c r="LF37" s="46"/>
      <c r="LG37" s="46"/>
      <c r="LH37" s="46"/>
      <c r="LI37" s="46"/>
      <c r="LJ37" s="46"/>
      <c r="LK37" s="46"/>
      <c r="LL37" s="46"/>
      <c r="LM37" s="46"/>
      <c r="LN37" s="46"/>
      <c r="LO37" s="46"/>
      <c r="LP37" s="46"/>
      <c r="LQ37" s="46"/>
      <c r="LR37" s="46"/>
      <c r="LS37" s="46"/>
      <c r="LT37" s="46"/>
      <c r="LU37" s="46"/>
      <c r="LV37" s="46"/>
      <c r="LW37" s="46"/>
      <c r="LX37" s="46"/>
      <c r="LY37" s="46"/>
      <c r="LZ37" s="46"/>
      <c r="MA37" s="46"/>
      <c r="MB37" s="187"/>
      <c r="MC37" s="186"/>
      <c r="MD37" s="186"/>
      <c r="ME37" s="77"/>
      <c r="MF37" s="77"/>
      <c r="MG37" s="77"/>
      <c r="MH37" s="77"/>
      <c r="MI37" s="77"/>
      <c r="MJ37" s="77"/>
      <c r="MK37" s="77"/>
    </row>
    <row r="38" spans="1:355" s="78" customFormat="1" x14ac:dyDescent="0.3">
      <c r="A38" s="46"/>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c r="EQ38" s="46"/>
      <c r="ER38" s="46"/>
      <c r="ES38" s="46"/>
      <c r="ET38" s="46"/>
      <c r="EU38" s="46"/>
      <c r="EV38" s="46"/>
      <c r="EW38" s="46"/>
      <c r="EX38" s="46"/>
      <c r="EY38" s="46"/>
      <c r="EZ38" s="46"/>
      <c r="FA38" s="46"/>
      <c r="FB38" s="46"/>
      <c r="FC38" s="46"/>
      <c r="FD38" s="46"/>
      <c r="FE38" s="46"/>
      <c r="FF38" s="46"/>
      <c r="FG38" s="46"/>
      <c r="FH38" s="46"/>
      <c r="FI38" s="46"/>
      <c r="FJ38" s="46"/>
      <c r="FK38" s="46"/>
      <c r="FL38" s="46"/>
      <c r="FM38" s="46"/>
      <c r="FN38" s="46"/>
      <c r="FO38" s="46"/>
      <c r="FP38" s="46"/>
      <c r="FQ38" s="46"/>
      <c r="FR38" s="46"/>
      <c r="FS38" s="46"/>
      <c r="FT38" s="46"/>
      <c r="FU38" s="46"/>
      <c r="FV38" s="46"/>
      <c r="FW38" s="46"/>
      <c r="FX38" s="46"/>
      <c r="FY38" s="46"/>
      <c r="FZ38" s="46"/>
      <c r="GA38" s="46"/>
      <c r="GB38" s="46"/>
      <c r="GC38" s="46"/>
      <c r="GD38" s="46"/>
      <c r="GE38" s="46"/>
      <c r="GF38" s="46"/>
      <c r="GG38" s="46"/>
      <c r="GH38" s="46"/>
      <c r="GI38" s="46"/>
      <c r="GJ38" s="46"/>
      <c r="GK38" s="46"/>
      <c r="GL38" s="46"/>
      <c r="GM38" s="46"/>
      <c r="GN38" s="46"/>
      <c r="GO38" s="46"/>
      <c r="GP38" s="46"/>
      <c r="GQ38" s="46"/>
      <c r="GR38" s="46"/>
      <c r="GS38" s="46"/>
      <c r="GT38" s="46"/>
      <c r="GU38" s="46"/>
      <c r="GV38" s="46"/>
      <c r="GW38" s="46"/>
      <c r="GX38" s="46"/>
      <c r="GY38" s="46"/>
      <c r="GZ38" s="46"/>
      <c r="HA38" s="46"/>
      <c r="HB38" s="46"/>
      <c r="HC38" s="46"/>
      <c r="HD38" s="46"/>
      <c r="HE38" s="46"/>
      <c r="HF38" s="46"/>
      <c r="HG38" s="46"/>
      <c r="HH38" s="46"/>
      <c r="HI38" s="46"/>
      <c r="HJ38" s="46"/>
      <c r="HK38" s="46"/>
      <c r="HL38" s="46"/>
      <c r="HM38" s="46"/>
      <c r="HN38" s="46"/>
      <c r="HO38" s="46"/>
      <c r="HP38" s="46"/>
      <c r="HQ38" s="46"/>
      <c r="HR38" s="46"/>
      <c r="HS38" s="46"/>
      <c r="HT38" s="46"/>
      <c r="HU38" s="46"/>
      <c r="HV38" s="46"/>
      <c r="HW38" s="46"/>
      <c r="HX38" s="46"/>
      <c r="HY38" s="46"/>
      <c r="HZ38" s="46"/>
      <c r="IA38" s="46"/>
      <c r="IB38" s="46"/>
      <c r="IC38" s="46"/>
      <c r="ID38" s="46"/>
      <c r="IE38" s="46"/>
      <c r="IF38" s="46"/>
      <c r="IG38" s="46"/>
      <c r="IH38" s="46"/>
      <c r="II38" s="46"/>
      <c r="IJ38" s="46"/>
      <c r="IK38" s="46"/>
      <c r="IL38" s="46"/>
      <c r="IM38" s="46"/>
      <c r="IN38" s="46"/>
      <c r="IO38" s="46"/>
      <c r="IP38" s="46"/>
      <c r="IQ38" s="46"/>
      <c r="IR38" s="46"/>
      <c r="IS38" s="46"/>
      <c r="IT38" s="46"/>
      <c r="IU38" s="46"/>
      <c r="IV38" s="46"/>
      <c r="IW38" s="46"/>
      <c r="IX38" s="46"/>
      <c r="IY38" s="46"/>
      <c r="IZ38" s="46"/>
      <c r="JA38" s="46"/>
      <c r="JB38" s="46"/>
      <c r="JC38" s="46"/>
      <c r="JD38" s="46"/>
      <c r="JE38" s="46"/>
      <c r="JF38" s="46"/>
      <c r="JG38" s="46"/>
      <c r="JH38" s="46"/>
      <c r="JI38" s="46"/>
      <c r="JJ38" s="46"/>
      <c r="JK38" s="46"/>
      <c r="JL38" s="46"/>
      <c r="JM38" s="46"/>
      <c r="JN38" s="46"/>
      <c r="JO38" s="46"/>
      <c r="JP38" s="46"/>
      <c r="JQ38" s="46"/>
      <c r="JR38" s="46"/>
      <c r="JS38" s="46"/>
      <c r="JT38" s="46"/>
      <c r="JU38" s="46"/>
      <c r="JV38" s="46"/>
      <c r="JW38" s="46"/>
      <c r="JX38" s="46"/>
      <c r="JY38" s="46"/>
      <c r="JZ38" s="46"/>
      <c r="KA38" s="46"/>
      <c r="KB38" s="46"/>
      <c r="KC38" s="46"/>
      <c r="KD38" s="46"/>
      <c r="KE38" s="46"/>
      <c r="KF38" s="46"/>
      <c r="KG38" s="46"/>
      <c r="KH38" s="46"/>
      <c r="KI38" s="46"/>
      <c r="KJ38" s="46"/>
      <c r="KK38" s="46"/>
      <c r="KL38" s="46"/>
      <c r="KM38" s="46"/>
      <c r="KN38" s="46"/>
      <c r="KO38" s="46"/>
      <c r="KP38" s="46"/>
      <c r="KQ38" s="46"/>
      <c r="KR38" s="46"/>
      <c r="KS38" s="46"/>
      <c r="KT38" s="46"/>
      <c r="KU38" s="46"/>
      <c r="KV38" s="46"/>
      <c r="KW38" s="46"/>
      <c r="KX38" s="46"/>
      <c r="KY38" s="46"/>
      <c r="KZ38" s="46"/>
      <c r="LA38" s="46"/>
      <c r="LB38" s="46"/>
      <c r="LC38" s="46"/>
      <c r="LD38" s="46"/>
      <c r="LE38" s="46"/>
      <c r="LF38" s="46"/>
      <c r="LG38" s="46"/>
      <c r="LH38" s="46"/>
      <c r="LI38" s="46"/>
      <c r="LJ38" s="46"/>
      <c r="LK38" s="46"/>
      <c r="LL38" s="46"/>
      <c r="LM38" s="46"/>
      <c r="LN38" s="46"/>
      <c r="LO38" s="46"/>
      <c r="LP38" s="46"/>
      <c r="LQ38" s="46"/>
      <c r="LR38" s="46"/>
      <c r="LS38" s="46"/>
      <c r="LT38" s="46"/>
      <c r="LU38" s="46"/>
      <c r="LV38" s="46"/>
      <c r="LW38" s="46"/>
      <c r="LX38" s="46"/>
      <c r="LY38" s="46"/>
      <c r="LZ38" s="46"/>
      <c r="MA38" s="46"/>
      <c r="MB38" s="187"/>
      <c r="MC38" s="186"/>
      <c r="MD38" s="186"/>
      <c r="ME38" s="77"/>
      <c r="MF38" s="77"/>
      <c r="MG38" s="77"/>
      <c r="MH38" s="77"/>
      <c r="MI38" s="77"/>
      <c r="MJ38" s="77"/>
      <c r="MK38" s="77"/>
    </row>
    <row r="39" spans="1:355" s="78" customFormat="1" x14ac:dyDescent="0.3">
      <c r="A39" s="46"/>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46"/>
      <c r="ES39" s="46"/>
      <c r="ET39" s="46"/>
      <c r="EU39" s="46"/>
      <c r="EV39" s="46"/>
      <c r="EW39" s="46"/>
      <c r="EX39" s="46"/>
      <c r="EY39" s="46"/>
      <c r="EZ39" s="46"/>
      <c r="FA39" s="46"/>
      <c r="FB39" s="46"/>
      <c r="FC39" s="46"/>
      <c r="FD39" s="46"/>
      <c r="FE39" s="46"/>
      <c r="FF39" s="46"/>
      <c r="FG39" s="46"/>
      <c r="FH39" s="46"/>
      <c r="FI39" s="46"/>
      <c r="FJ39" s="46"/>
      <c r="FK39" s="46"/>
      <c r="FL39" s="46"/>
      <c r="FM39" s="46"/>
      <c r="FN39" s="46"/>
      <c r="FO39" s="46"/>
      <c r="FP39" s="46"/>
      <c r="FQ39" s="46"/>
      <c r="FR39" s="46"/>
      <c r="FS39" s="46"/>
      <c r="FT39" s="46"/>
      <c r="FU39" s="46"/>
      <c r="FV39" s="46"/>
      <c r="FW39" s="46"/>
      <c r="FX39" s="46"/>
      <c r="FY39" s="46"/>
      <c r="FZ39" s="46"/>
      <c r="GA39" s="46"/>
      <c r="GB39" s="46"/>
      <c r="GC39" s="46"/>
      <c r="GD39" s="46"/>
      <c r="GE39" s="46"/>
      <c r="GF39" s="46"/>
      <c r="GG39" s="46"/>
      <c r="GH39" s="46"/>
      <c r="GI39" s="46"/>
      <c r="GJ39" s="46"/>
      <c r="GK39" s="46"/>
      <c r="GL39" s="46"/>
      <c r="GM39" s="46"/>
      <c r="GN39" s="46"/>
      <c r="GO39" s="46"/>
      <c r="GP39" s="46"/>
      <c r="GQ39" s="46"/>
      <c r="GR39" s="46"/>
      <c r="GS39" s="46"/>
      <c r="GT39" s="46"/>
      <c r="GU39" s="46"/>
      <c r="GV39" s="46"/>
      <c r="GW39" s="46"/>
      <c r="GX39" s="46"/>
      <c r="GY39" s="46"/>
      <c r="GZ39" s="46"/>
      <c r="HA39" s="46"/>
      <c r="HB39" s="46"/>
      <c r="HC39" s="46"/>
      <c r="HD39" s="46"/>
      <c r="HE39" s="46"/>
      <c r="HF39" s="46"/>
      <c r="HG39" s="46"/>
      <c r="HH39" s="46"/>
      <c r="HI39" s="46"/>
      <c r="HJ39" s="46"/>
      <c r="HK39" s="46"/>
      <c r="HL39" s="46"/>
      <c r="HM39" s="46"/>
      <c r="HN39" s="46"/>
      <c r="HO39" s="46"/>
      <c r="HP39" s="46"/>
      <c r="HQ39" s="46"/>
      <c r="HR39" s="46"/>
      <c r="HS39" s="46"/>
      <c r="HT39" s="46"/>
      <c r="HU39" s="46"/>
      <c r="HV39" s="46"/>
      <c r="HW39" s="46"/>
      <c r="HX39" s="46"/>
      <c r="HY39" s="46"/>
      <c r="HZ39" s="46"/>
      <c r="IA39" s="46"/>
      <c r="IB39" s="46"/>
      <c r="IC39" s="46"/>
      <c r="ID39" s="46"/>
      <c r="IE39" s="46"/>
      <c r="IF39" s="46"/>
      <c r="IG39" s="46"/>
      <c r="IH39" s="46"/>
      <c r="II39" s="46"/>
      <c r="IJ39" s="46"/>
      <c r="IK39" s="46"/>
      <c r="IL39" s="46"/>
      <c r="IM39" s="46"/>
      <c r="IN39" s="46"/>
      <c r="IO39" s="46"/>
      <c r="IP39" s="46"/>
      <c r="IQ39" s="46"/>
      <c r="IR39" s="46"/>
      <c r="IS39" s="46"/>
      <c r="IT39" s="46"/>
      <c r="IU39" s="46"/>
      <c r="IV39" s="46"/>
      <c r="IW39" s="46"/>
      <c r="IX39" s="46"/>
      <c r="IY39" s="46"/>
      <c r="IZ39" s="46"/>
      <c r="JA39" s="46"/>
      <c r="JB39" s="46"/>
      <c r="JC39" s="46"/>
      <c r="JD39" s="46"/>
      <c r="JE39" s="46"/>
      <c r="JF39" s="46"/>
      <c r="JG39" s="46"/>
      <c r="JH39" s="46"/>
      <c r="JI39" s="46"/>
      <c r="JJ39" s="46"/>
      <c r="JK39" s="46"/>
      <c r="JL39" s="46"/>
      <c r="JM39" s="46"/>
      <c r="JN39" s="46"/>
      <c r="JO39" s="46"/>
      <c r="JP39" s="46"/>
      <c r="JQ39" s="46"/>
      <c r="JR39" s="46"/>
      <c r="JS39" s="46"/>
      <c r="JT39" s="46"/>
      <c r="JU39" s="46"/>
      <c r="JV39" s="46"/>
      <c r="JW39" s="46"/>
      <c r="JX39" s="46"/>
      <c r="JY39" s="46"/>
      <c r="JZ39" s="46"/>
      <c r="KA39" s="46"/>
      <c r="KB39" s="46"/>
      <c r="KC39" s="46"/>
      <c r="KD39" s="46"/>
      <c r="KE39" s="46"/>
      <c r="KF39" s="46"/>
      <c r="KG39" s="46"/>
      <c r="KH39" s="46"/>
      <c r="KI39" s="46"/>
      <c r="KJ39" s="46"/>
      <c r="KK39" s="46"/>
      <c r="KL39" s="46"/>
      <c r="KM39" s="46"/>
      <c r="KN39" s="46"/>
      <c r="KO39" s="46"/>
      <c r="KP39" s="46"/>
      <c r="KQ39" s="46"/>
      <c r="KR39" s="46"/>
      <c r="KS39" s="46"/>
      <c r="KT39" s="46"/>
      <c r="KU39" s="46"/>
      <c r="KV39" s="46"/>
      <c r="KW39" s="46"/>
      <c r="KX39" s="46"/>
      <c r="KY39" s="46"/>
      <c r="KZ39" s="46"/>
      <c r="LA39" s="46"/>
      <c r="LB39" s="46"/>
      <c r="LC39" s="46"/>
      <c r="LD39" s="46"/>
      <c r="LE39" s="46"/>
      <c r="LF39" s="46"/>
      <c r="LG39" s="46"/>
      <c r="LH39" s="46"/>
      <c r="LI39" s="46"/>
      <c r="LJ39" s="46"/>
      <c r="LK39" s="46"/>
      <c r="LL39" s="46"/>
      <c r="LM39" s="46"/>
      <c r="LN39" s="46"/>
      <c r="LO39" s="46"/>
      <c r="LP39" s="46"/>
      <c r="LQ39" s="46"/>
      <c r="LR39" s="46"/>
      <c r="LS39" s="46"/>
      <c r="LT39" s="46"/>
      <c r="LU39" s="46"/>
      <c r="LV39" s="46"/>
      <c r="LW39" s="46"/>
      <c r="LX39" s="46"/>
      <c r="LY39" s="46"/>
      <c r="LZ39" s="46"/>
      <c r="MA39" s="46"/>
      <c r="MB39" s="187"/>
      <c r="MC39" s="186"/>
      <c r="MD39" s="186"/>
      <c r="ME39" s="77"/>
      <c r="MF39" s="77"/>
      <c r="MG39" s="77"/>
      <c r="MH39" s="77"/>
      <c r="MI39" s="77"/>
      <c r="MJ39" s="77"/>
      <c r="MK39" s="77"/>
    </row>
    <row r="40" spans="1:355" s="78" customFormat="1" x14ac:dyDescent="0.3">
      <c r="A40" s="46"/>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c r="GL40" s="46"/>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c r="HN40" s="46"/>
      <c r="HO40" s="46"/>
      <c r="HP40" s="46"/>
      <c r="HQ40" s="46"/>
      <c r="HR40" s="46"/>
      <c r="HS40" s="46"/>
      <c r="HT40" s="46"/>
      <c r="HU40" s="46"/>
      <c r="HV40" s="46"/>
      <c r="HW40" s="46"/>
      <c r="HX40" s="46"/>
      <c r="HY40" s="46"/>
      <c r="HZ40" s="46"/>
      <c r="IA40" s="46"/>
      <c r="IB40" s="46"/>
      <c r="IC40" s="46"/>
      <c r="ID40" s="46"/>
      <c r="IE40" s="46"/>
      <c r="IF40" s="46"/>
      <c r="IG40" s="46"/>
      <c r="IH40" s="46"/>
      <c r="II40" s="46"/>
      <c r="IJ40" s="46"/>
      <c r="IK40" s="46"/>
      <c r="IL40" s="46"/>
      <c r="IM40" s="46"/>
      <c r="IN40" s="46"/>
      <c r="IO40" s="46"/>
      <c r="IP40" s="46"/>
      <c r="IQ40" s="46"/>
      <c r="IR40" s="46"/>
      <c r="IS40" s="46"/>
      <c r="IT40" s="46"/>
      <c r="IU40" s="46"/>
      <c r="IV40" s="46"/>
      <c r="IW40" s="46"/>
      <c r="IX40" s="46"/>
      <c r="IY40" s="46"/>
      <c r="IZ40" s="46"/>
      <c r="JA40" s="46"/>
      <c r="JB40" s="46"/>
      <c r="JC40" s="46"/>
      <c r="JD40" s="46"/>
      <c r="JE40" s="46"/>
      <c r="JF40" s="46"/>
      <c r="JG40" s="46"/>
      <c r="JH40" s="46"/>
      <c r="JI40" s="46"/>
      <c r="JJ40" s="46"/>
      <c r="JK40" s="46"/>
      <c r="JL40" s="46"/>
      <c r="JM40" s="46"/>
      <c r="JN40" s="46"/>
      <c r="JO40" s="46"/>
      <c r="JP40" s="46"/>
      <c r="JQ40" s="46"/>
      <c r="JR40" s="46"/>
      <c r="JS40" s="46"/>
      <c r="JT40" s="46"/>
      <c r="JU40" s="46"/>
      <c r="JV40" s="46"/>
      <c r="JW40" s="46"/>
      <c r="JX40" s="46"/>
      <c r="JY40" s="46"/>
      <c r="JZ40" s="46"/>
      <c r="KA40" s="46"/>
      <c r="KB40" s="46"/>
      <c r="KC40" s="46"/>
      <c r="KD40" s="46"/>
      <c r="KE40" s="46"/>
      <c r="KF40" s="46"/>
      <c r="KG40" s="46"/>
      <c r="KH40" s="46"/>
      <c r="KI40" s="46"/>
      <c r="KJ40" s="46"/>
      <c r="KK40" s="46"/>
      <c r="KL40" s="46"/>
      <c r="KM40" s="46"/>
      <c r="KN40" s="46"/>
      <c r="KO40" s="46"/>
      <c r="KP40" s="46"/>
      <c r="KQ40" s="46"/>
      <c r="KR40" s="46"/>
      <c r="KS40" s="46"/>
      <c r="KT40" s="46"/>
      <c r="KU40" s="46"/>
      <c r="KV40" s="46"/>
      <c r="KW40" s="46"/>
      <c r="KX40" s="46"/>
      <c r="KY40" s="46"/>
      <c r="KZ40" s="46"/>
      <c r="LA40" s="46"/>
      <c r="LB40" s="46"/>
      <c r="LC40" s="46"/>
      <c r="LD40" s="46"/>
      <c r="LE40" s="46"/>
      <c r="LF40" s="46"/>
      <c r="LG40" s="46"/>
      <c r="LH40" s="46"/>
      <c r="LI40" s="46"/>
      <c r="LJ40" s="46"/>
      <c r="LK40" s="46"/>
      <c r="LL40" s="46"/>
      <c r="LM40" s="46"/>
      <c r="LN40" s="46"/>
      <c r="LO40" s="46"/>
      <c r="LP40" s="46"/>
      <c r="LQ40" s="46"/>
      <c r="LR40" s="46"/>
      <c r="LS40" s="46"/>
      <c r="LT40" s="46"/>
      <c r="LU40" s="46"/>
      <c r="LV40" s="46"/>
      <c r="LW40" s="46"/>
      <c r="LX40" s="46"/>
      <c r="LY40" s="46"/>
      <c r="LZ40" s="46"/>
      <c r="MA40" s="46"/>
      <c r="MB40" s="187"/>
      <c r="MC40" s="186"/>
      <c r="MD40" s="186"/>
      <c r="ME40" s="77"/>
      <c r="MF40" s="77"/>
      <c r="MG40" s="77"/>
      <c r="MH40" s="77"/>
      <c r="MI40" s="77"/>
      <c r="MJ40" s="77"/>
      <c r="MK40" s="77"/>
    </row>
    <row r="41" spans="1:355" s="78" customFormat="1" x14ac:dyDescent="0.3">
      <c r="A41" s="46"/>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c r="GL41" s="46"/>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c r="HN41" s="46"/>
      <c r="HO41" s="46"/>
      <c r="HP41" s="46"/>
      <c r="HQ41" s="46"/>
      <c r="HR41" s="46"/>
      <c r="HS41" s="46"/>
      <c r="HT41" s="46"/>
      <c r="HU41" s="46"/>
      <c r="HV41" s="46"/>
      <c r="HW41" s="46"/>
      <c r="HX41" s="46"/>
      <c r="HY41" s="46"/>
      <c r="HZ41" s="46"/>
      <c r="IA41" s="46"/>
      <c r="IB41" s="46"/>
      <c r="IC41" s="46"/>
      <c r="ID41" s="46"/>
      <c r="IE41" s="46"/>
      <c r="IF41" s="46"/>
      <c r="IG41" s="46"/>
      <c r="IH41" s="46"/>
      <c r="II41" s="46"/>
      <c r="IJ41" s="46"/>
      <c r="IK41" s="46"/>
      <c r="IL41" s="46"/>
      <c r="IM41" s="46"/>
      <c r="IN41" s="46"/>
      <c r="IO41" s="46"/>
      <c r="IP41" s="46"/>
      <c r="IQ41" s="46"/>
      <c r="IR41" s="46"/>
      <c r="IS41" s="46"/>
      <c r="IT41" s="46"/>
      <c r="IU41" s="46"/>
      <c r="IV41" s="46"/>
      <c r="IW41" s="46"/>
      <c r="IX41" s="46"/>
      <c r="IY41" s="46"/>
      <c r="IZ41" s="46"/>
      <c r="JA41" s="46"/>
      <c r="JB41" s="46"/>
      <c r="JC41" s="46"/>
      <c r="JD41" s="46"/>
      <c r="JE41" s="46"/>
      <c r="JF41" s="46"/>
      <c r="JG41" s="46"/>
      <c r="JH41" s="46"/>
      <c r="JI41" s="46"/>
      <c r="JJ41" s="46"/>
      <c r="JK41" s="46"/>
      <c r="JL41" s="46"/>
      <c r="JM41" s="46"/>
      <c r="JN41" s="46"/>
      <c r="JO41" s="46"/>
      <c r="JP41" s="46"/>
      <c r="JQ41" s="46"/>
      <c r="JR41" s="46"/>
      <c r="JS41" s="46"/>
      <c r="JT41" s="46"/>
      <c r="JU41" s="46"/>
      <c r="JV41" s="46"/>
      <c r="JW41" s="46"/>
      <c r="JX41" s="46"/>
      <c r="JY41" s="46"/>
      <c r="JZ41" s="46"/>
      <c r="KA41" s="46"/>
      <c r="KB41" s="46"/>
      <c r="KC41" s="46"/>
      <c r="KD41" s="46"/>
      <c r="KE41" s="46"/>
      <c r="KF41" s="46"/>
      <c r="KG41" s="46"/>
      <c r="KH41" s="46"/>
      <c r="KI41" s="46"/>
      <c r="KJ41" s="46"/>
      <c r="KK41" s="46"/>
      <c r="KL41" s="46"/>
      <c r="KM41" s="46"/>
      <c r="KN41" s="46"/>
      <c r="KO41" s="46"/>
      <c r="KP41" s="46"/>
      <c r="KQ41" s="46"/>
      <c r="KR41" s="46"/>
      <c r="KS41" s="46"/>
      <c r="KT41" s="46"/>
      <c r="KU41" s="46"/>
      <c r="KV41" s="46"/>
      <c r="KW41" s="46"/>
      <c r="KX41" s="46"/>
      <c r="KY41" s="46"/>
      <c r="KZ41" s="46"/>
      <c r="LA41" s="46"/>
      <c r="LB41" s="46"/>
      <c r="LC41" s="46"/>
      <c r="LD41" s="46"/>
      <c r="LE41" s="46"/>
      <c r="LF41" s="46"/>
      <c r="LG41" s="46"/>
      <c r="LH41" s="46"/>
      <c r="LI41" s="46"/>
      <c r="LJ41" s="46"/>
      <c r="LK41" s="46"/>
      <c r="LL41" s="46"/>
      <c r="LM41" s="46"/>
      <c r="LN41" s="46"/>
      <c r="LO41" s="46"/>
      <c r="LP41" s="46"/>
      <c r="LQ41" s="46"/>
      <c r="LR41" s="46"/>
      <c r="LS41" s="46"/>
      <c r="LT41" s="46"/>
      <c r="LU41" s="46"/>
      <c r="LV41" s="46"/>
      <c r="LW41" s="46"/>
      <c r="LX41" s="46"/>
      <c r="LY41" s="46"/>
      <c r="LZ41" s="46"/>
      <c r="MA41" s="46"/>
      <c r="MB41" s="187"/>
      <c r="MC41" s="186"/>
      <c r="MD41" s="186"/>
      <c r="ME41" s="77"/>
      <c r="MF41" s="77"/>
      <c r="MG41" s="77"/>
      <c r="MH41" s="77"/>
      <c r="MI41" s="77"/>
      <c r="MJ41" s="77"/>
      <c r="MK41" s="77"/>
      <c r="ML41" s="46"/>
      <c r="MM41" s="46"/>
      <c r="MN41" s="46"/>
      <c r="MO41" s="46"/>
      <c r="MP41" s="46"/>
      <c r="MQ41" s="46"/>
    </row>
    <row r="42" spans="1:355" x14ac:dyDescent="0.3">
      <c r="MB42" s="187"/>
    </row>
    <row r="43" spans="1:355" x14ac:dyDescent="0.3">
      <c r="MB43" s="187"/>
    </row>
    <row r="44" spans="1:355" x14ac:dyDescent="0.3">
      <c r="MB44" s="187"/>
    </row>
    <row r="45" spans="1:355" x14ac:dyDescent="0.3">
      <c r="MB45" s="187"/>
    </row>
    <row r="46" spans="1:355" x14ac:dyDescent="0.3">
      <c r="MB46" s="187"/>
    </row>
    <row r="47" spans="1:355" x14ac:dyDescent="0.3">
      <c r="MB47" s="187"/>
    </row>
    <row r="48" spans="1:355" x14ac:dyDescent="0.3">
      <c r="MA48" s="73"/>
      <c r="MB48" s="187"/>
    </row>
    <row r="49" spans="340:340" x14ac:dyDescent="0.3">
      <c r="MB49" s="187"/>
    </row>
    <row r="50" spans="340:340" x14ac:dyDescent="0.3">
      <c r="MB50" s="187"/>
    </row>
    <row r="51" spans="340:340" x14ac:dyDescent="0.3">
      <c r="MB51" s="187"/>
    </row>
    <row r="52" spans="340:340" x14ac:dyDescent="0.3">
      <c r="MB52" s="187"/>
    </row>
    <row r="53" spans="340:340" x14ac:dyDescent="0.3">
      <c r="MB53" s="187"/>
    </row>
    <row r="54" spans="340:340" x14ac:dyDescent="0.3">
      <c r="MB54" s="187"/>
    </row>
    <row r="55" spans="340:340" x14ac:dyDescent="0.3">
      <c r="MB55" s="187"/>
    </row>
    <row r="56" spans="340:340" ht="15" customHeight="1" x14ac:dyDescent="0.3">
      <c r="MB56" s="187"/>
    </row>
    <row r="57" spans="340:340" x14ac:dyDescent="0.3">
      <c r="MB57" s="187"/>
    </row>
  </sheetData>
  <mergeCells count="180">
    <mergeCell ref="GX11:GZ11"/>
    <mergeCell ref="GX13:HA13"/>
    <mergeCell ref="HB11:HD11"/>
    <mergeCell ref="HB13:HE13"/>
    <mergeCell ref="HF11:HH11"/>
    <mergeCell ref="HF13:HI13"/>
    <mergeCell ref="GL11:GN11"/>
    <mergeCell ref="GL13:GO13"/>
    <mergeCell ref="GP11:GR11"/>
    <mergeCell ref="GP13:GS13"/>
    <mergeCell ref="GT11:GV11"/>
    <mergeCell ref="GT13:GW13"/>
    <mergeCell ref="FZ11:GB11"/>
    <mergeCell ref="FZ13:GC13"/>
    <mergeCell ref="GD11:GF11"/>
    <mergeCell ref="GD13:GG13"/>
    <mergeCell ref="GH11:GJ11"/>
    <mergeCell ref="GH13:GK13"/>
    <mergeCell ref="FN11:FP11"/>
    <mergeCell ref="FN13:FQ13"/>
    <mergeCell ref="FR11:FT11"/>
    <mergeCell ref="FR13:FU13"/>
    <mergeCell ref="FV11:FX11"/>
    <mergeCell ref="FV13:FY13"/>
    <mergeCell ref="FB11:FD11"/>
    <mergeCell ref="FB13:FE13"/>
    <mergeCell ref="FF11:FH11"/>
    <mergeCell ref="FF13:FI13"/>
    <mergeCell ref="FJ11:FL11"/>
    <mergeCell ref="FJ13:FM13"/>
    <mergeCell ref="EP11:ER11"/>
    <mergeCell ref="EP13:ES13"/>
    <mergeCell ref="ET11:EV11"/>
    <mergeCell ref="ET13:EW13"/>
    <mergeCell ref="EX11:EZ11"/>
    <mergeCell ref="EX13:FA13"/>
    <mergeCell ref="ED11:EF11"/>
    <mergeCell ref="ED13:EG13"/>
    <mergeCell ref="EH11:EJ11"/>
    <mergeCell ref="EH13:EK13"/>
    <mergeCell ref="EL11:EN11"/>
    <mergeCell ref="EL13:EO13"/>
    <mergeCell ref="DR11:DT11"/>
    <mergeCell ref="DR13:DU13"/>
    <mergeCell ref="DV11:DX11"/>
    <mergeCell ref="DV13:DY13"/>
    <mergeCell ref="DZ11:EB11"/>
    <mergeCell ref="DZ13:EC13"/>
    <mergeCell ref="DJ11:DL11"/>
    <mergeCell ref="DJ13:DM13"/>
    <mergeCell ref="DN11:DP11"/>
    <mergeCell ref="DN13:DQ13"/>
    <mergeCell ref="CT11:CV11"/>
    <mergeCell ref="CT13:CW13"/>
    <mergeCell ref="CX11:CZ11"/>
    <mergeCell ref="CX13:DA13"/>
    <mergeCell ref="DB11:DD11"/>
    <mergeCell ref="DB13:DE13"/>
    <mergeCell ref="CP13:CS13"/>
    <mergeCell ref="BV11:BX11"/>
    <mergeCell ref="BV13:BY13"/>
    <mergeCell ref="BZ11:CB11"/>
    <mergeCell ref="BZ13:CC13"/>
    <mergeCell ref="CD11:CF11"/>
    <mergeCell ref="CD13:CG13"/>
    <mergeCell ref="BR13:BU13"/>
    <mergeCell ref="DF11:DH11"/>
    <mergeCell ref="DF13:DI13"/>
    <mergeCell ref="A31:H31"/>
    <mergeCell ref="B13:E13"/>
    <mergeCell ref="F13:I13"/>
    <mergeCell ref="J13:M13"/>
    <mergeCell ref="N13:Q13"/>
    <mergeCell ref="A11:A13"/>
    <mergeCell ref="B11:D11"/>
    <mergeCell ref="F11:H11"/>
    <mergeCell ref="B23:BU23"/>
    <mergeCell ref="A30:H30"/>
    <mergeCell ref="R13:U13"/>
    <mergeCell ref="V13:Y13"/>
    <mergeCell ref="Z13:AC13"/>
    <mergeCell ref="AD13:AG13"/>
    <mergeCell ref="AH13:AK13"/>
    <mergeCell ref="AL13:AO13"/>
    <mergeCell ref="BF11:BH11"/>
    <mergeCell ref="BJ11:BL11"/>
    <mergeCell ref="AP13:AS13"/>
    <mergeCell ref="AT13:AW13"/>
    <mergeCell ref="BN13:BQ13"/>
    <mergeCell ref="AX13:BA13"/>
    <mergeCell ref="BB13:BE13"/>
    <mergeCell ref="BF13:BI13"/>
    <mergeCell ref="HJ13:HM13"/>
    <mergeCell ref="HN13:HQ13"/>
    <mergeCell ref="HR13:HU13"/>
    <mergeCell ref="HV13:HY13"/>
    <mergeCell ref="HZ13:IC13"/>
    <mergeCell ref="ID13:IG13"/>
    <mergeCell ref="IH13:IK13"/>
    <mergeCell ref="IL13:IO13"/>
    <mergeCell ref="Z11:AB11"/>
    <mergeCell ref="AD11:AF11"/>
    <mergeCell ref="AH11:AJ11"/>
    <mergeCell ref="AL11:AN11"/>
    <mergeCell ref="AP11:AR11"/>
    <mergeCell ref="AT11:AV11"/>
    <mergeCell ref="AX11:AZ11"/>
    <mergeCell ref="BB11:BD11"/>
    <mergeCell ref="BR11:BT11"/>
    <mergeCell ref="BN11:BP11"/>
    <mergeCell ref="BJ13:BM13"/>
    <mergeCell ref="CH11:CJ11"/>
    <mergeCell ref="CH13:CK13"/>
    <mergeCell ref="CL11:CN11"/>
    <mergeCell ref="CL13:CO13"/>
    <mergeCell ref="CP11:CR11"/>
    <mergeCell ref="A1:MZ1"/>
    <mergeCell ref="A2:MZ2"/>
    <mergeCell ref="A3:MZ3"/>
    <mergeCell ref="A4:MD4"/>
    <mergeCell ref="HJ11:HL11"/>
    <mergeCell ref="HN11:HP11"/>
    <mergeCell ref="HR11:HT11"/>
    <mergeCell ref="HV11:HX11"/>
    <mergeCell ref="HZ11:IB11"/>
    <mergeCell ref="ID11:IF11"/>
    <mergeCell ref="IH11:IJ11"/>
    <mergeCell ref="IL11:IN11"/>
    <mergeCell ref="IP11:IR11"/>
    <mergeCell ref="IT11:IV11"/>
    <mergeCell ref="IX11:IZ11"/>
    <mergeCell ref="JB11:JD11"/>
    <mergeCell ref="JR11:JT11"/>
    <mergeCell ref="KL11:KN11"/>
    <mergeCell ref="LF11:LH11"/>
    <mergeCell ref="MA11:MA13"/>
    <mergeCell ref="J11:L11"/>
    <mergeCell ref="N11:P11"/>
    <mergeCell ref="R11:T11"/>
    <mergeCell ref="V11:X11"/>
    <mergeCell ref="JZ11:KB11"/>
    <mergeCell ref="JZ13:KC13"/>
    <mergeCell ref="KD11:KF11"/>
    <mergeCell ref="KD13:KG13"/>
    <mergeCell ref="KH11:KJ11"/>
    <mergeCell ref="KH13:KK13"/>
    <mergeCell ref="IP13:IS13"/>
    <mergeCell ref="IT13:IW13"/>
    <mergeCell ref="IX13:JA13"/>
    <mergeCell ref="JB13:JE13"/>
    <mergeCell ref="JF11:JH11"/>
    <mergeCell ref="JF13:JI13"/>
    <mergeCell ref="JJ11:JL11"/>
    <mergeCell ref="JJ13:JM13"/>
    <mergeCell ref="JN11:JP11"/>
    <mergeCell ref="JN13:JQ13"/>
    <mergeCell ref="A5:MZ5"/>
    <mergeCell ref="A6:MZ6"/>
    <mergeCell ref="A8:MZ8"/>
    <mergeCell ref="LF13:LI13"/>
    <mergeCell ref="LJ11:LL11"/>
    <mergeCell ref="LJ13:LM13"/>
    <mergeCell ref="LN11:LP11"/>
    <mergeCell ref="LN13:LQ13"/>
    <mergeCell ref="LR11:LT11"/>
    <mergeCell ref="LR13:LU13"/>
    <mergeCell ref="LV11:LX11"/>
    <mergeCell ref="LV13:LY13"/>
    <mergeCell ref="KL13:KO13"/>
    <mergeCell ref="KP11:KR11"/>
    <mergeCell ref="KP13:KS13"/>
    <mergeCell ref="KT11:KV11"/>
    <mergeCell ref="KT13:KW13"/>
    <mergeCell ref="KX11:KZ11"/>
    <mergeCell ref="KX13:LA13"/>
    <mergeCell ref="LB11:LD11"/>
    <mergeCell ref="LB13:LE13"/>
    <mergeCell ref="JR13:JU13"/>
    <mergeCell ref="JV11:JX11"/>
    <mergeCell ref="JV13:JY13"/>
  </mergeCells>
  <conditionalFormatting sqref="I18:I20 B21:I22 B15:I17 B14:E14">
    <cfRule type="cellIs" dxfId="238" priority="643" stopIfTrue="1" operator="equal">
      <formula>1</formula>
    </cfRule>
  </conditionalFormatting>
  <conditionalFormatting sqref="B18:D18 F18:H18">
    <cfRule type="cellIs" dxfId="237" priority="640" stopIfTrue="1" operator="equal">
      <formula>1</formula>
    </cfRule>
  </conditionalFormatting>
  <conditionalFormatting sqref="E18">
    <cfRule type="cellIs" dxfId="236" priority="639" stopIfTrue="1" operator="equal">
      <formula>1</formula>
    </cfRule>
  </conditionalFormatting>
  <conditionalFormatting sqref="B19:D19 F19:H19">
    <cfRule type="cellIs" dxfId="235" priority="637" stopIfTrue="1" operator="equal">
      <formula>1</formula>
    </cfRule>
  </conditionalFormatting>
  <conditionalFormatting sqref="E19">
    <cfRule type="cellIs" dxfId="234" priority="636" stopIfTrue="1" operator="equal">
      <formula>1</formula>
    </cfRule>
  </conditionalFormatting>
  <conditionalFormatting sqref="B20:D20 F20:H20">
    <cfRule type="cellIs" dxfId="233" priority="633" stopIfTrue="1" operator="equal">
      <formula>1</formula>
    </cfRule>
  </conditionalFormatting>
  <conditionalFormatting sqref="E20">
    <cfRule type="cellIs" dxfId="232" priority="632" stopIfTrue="1" operator="equal">
      <formula>1</formula>
    </cfRule>
  </conditionalFormatting>
  <conditionalFormatting sqref="Q18:Q19 J21:Q22 J15:Q17 J14:M14">
    <cfRule type="cellIs" dxfId="231" priority="570" stopIfTrue="1" operator="equal">
      <formula>1</formula>
    </cfRule>
  </conditionalFormatting>
  <conditionalFormatting sqref="J18:L18 N18:P18">
    <cfRule type="cellIs" dxfId="230" priority="569" stopIfTrue="1" operator="equal">
      <formula>1</formula>
    </cfRule>
  </conditionalFormatting>
  <conditionalFormatting sqref="M18">
    <cfRule type="cellIs" dxfId="229" priority="568" stopIfTrue="1" operator="equal">
      <formula>1</formula>
    </cfRule>
  </conditionalFormatting>
  <conditionalFormatting sqref="J19:L19 N19:P19">
    <cfRule type="cellIs" dxfId="228" priority="567" stopIfTrue="1" operator="equal">
      <formula>1</formula>
    </cfRule>
  </conditionalFormatting>
  <conditionalFormatting sqref="M19">
    <cfRule type="cellIs" dxfId="227" priority="566" stopIfTrue="1" operator="equal">
      <formula>1</formula>
    </cfRule>
  </conditionalFormatting>
  <conditionalFormatting sqref="J20:L20">
    <cfRule type="cellIs" dxfId="226" priority="565" stopIfTrue="1" operator="equal">
      <formula>1</formula>
    </cfRule>
  </conditionalFormatting>
  <conditionalFormatting sqref="Y18:Y19 R21:Y22 R15:Y17">
    <cfRule type="cellIs" dxfId="225" priority="563" stopIfTrue="1" operator="equal">
      <formula>1</formula>
    </cfRule>
  </conditionalFormatting>
  <conditionalFormatting sqref="R18:T18 V18:X18">
    <cfRule type="cellIs" dxfId="224" priority="562" stopIfTrue="1" operator="equal">
      <formula>1</formula>
    </cfRule>
  </conditionalFormatting>
  <conditionalFormatting sqref="U18">
    <cfRule type="cellIs" dxfId="223" priority="561" stopIfTrue="1" operator="equal">
      <formula>1</formula>
    </cfRule>
  </conditionalFormatting>
  <conditionalFormatting sqref="R19:T19 V19:X19">
    <cfRule type="cellIs" dxfId="222" priority="560" stopIfTrue="1" operator="equal">
      <formula>1</formula>
    </cfRule>
  </conditionalFormatting>
  <conditionalFormatting sqref="U19">
    <cfRule type="cellIs" dxfId="221" priority="559" stopIfTrue="1" operator="equal">
      <formula>1</formula>
    </cfRule>
  </conditionalFormatting>
  <conditionalFormatting sqref="AG18:AG19 Z21:AG22 Z15:AG17">
    <cfRule type="cellIs" dxfId="220" priority="556" stopIfTrue="1" operator="equal">
      <formula>1</formula>
    </cfRule>
  </conditionalFormatting>
  <conditionalFormatting sqref="Z18:AB18 AD18:AF18">
    <cfRule type="cellIs" dxfId="219" priority="555" stopIfTrue="1" operator="equal">
      <formula>1</formula>
    </cfRule>
  </conditionalFormatting>
  <conditionalFormatting sqref="AC18">
    <cfRule type="cellIs" dxfId="218" priority="554" stopIfTrue="1" operator="equal">
      <formula>1</formula>
    </cfRule>
  </conditionalFormatting>
  <conditionalFormatting sqref="Z19:AB19 AD19:AF19">
    <cfRule type="cellIs" dxfId="217" priority="553" stopIfTrue="1" operator="equal">
      <formula>1</formula>
    </cfRule>
  </conditionalFormatting>
  <conditionalFormatting sqref="AC19">
    <cfRule type="cellIs" dxfId="216" priority="552" stopIfTrue="1" operator="equal">
      <formula>1</formula>
    </cfRule>
  </conditionalFormatting>
  <conditionalFormatting sqref="AO18:AO19 AH21:AO22 AH15:AO17">
    <cfRule type="cellIs" dxfId="215" priority="549" stopIfTrue="1" operator="equal">
      <formula>1</formula>
    </cfRule>
  </conditionalFormatting>
  <conditionalFormatting sqref="AH18:AJ18 AL18:AN18">
    <cfRule type="cellIs" dxfId="214" priority="548" stopIfTrue="1" operator="equal">
      <formula>1</formula>
    </cfRule>
  </conditionalFormatting>
  <conditionalFormatting sqref="AK18">
    <cfRule type="cellIs" dxfId="213" priority="547" stopIfTrue="1" operator="equal">
      <formula>1</formula>
    </cfRule>
  </conditionalFormatting>
  <conditionalFormatting sqref="AH19:AJ19 AL19:AN19">
    <cfRule type="cellIs" dxfId="212" priority="546" stopIfTrue="1" operator="equal">
      <formula>1</formula>
    </cfRule>
  </conditionalFormatting>
  <conditionalFormatting sqref="AK19">
    <cfRule type="cellIs" dxfId="211" priority="545" stopIfTrue="1" operator="equal">
      <formula>1</formula>
    </cfRule>
  </conditionalFormatting>
  <conditionalFormatting sqref="AW18:AW19 AP21:AW22 AP15:AW17">
    <cfRule type="cellIs" dxfId="210" priority="542" stopIfTrue="1" operator="equal">
      <formula>1</formula>
    </cfRule>
  </conditionalFormatting>
  <conditionalFormatting sqref="AP18:AR18 AT18:AV18">
    <cfRule type="cellIs" dxfId="209" priority="541" stopIfTrue="1" operator="equal">
      <formula>1</formula>
    </cfRule>
  </conditionalFormatting>
  <conditionalFormatting sqref="AS18">
    <cfRule type="cellIs" dxfId="208" priority="540" stopIfTrue="1" operator="equal">
      <formula>1</formula>
    </cfRule>
  </conditionalFormatting>
  <conditionalFormatting sqref="AP19:AR19 AT19:AV19">
    <cfRule type="cellIs" dxfId="207" priority="539" stopIfTrue="1" operator="equal">
      <formula>1</formula>
    </cfRule>
  </conditionalFormatting>
  <conditionalFormatting sqref="AS19">
    <cfRule type="cellIs" dxfId="206" priority="538" stopIfTrue="1" operator="equal">
      <formula>1</formula>
    </cfRule>
  </conditionalFormatting>
  <conditionalFormatting sqref="BE18:BE19 AX21:BE22 AX15:BE17">
    <cfRule type="cellIs" dxfId="205" priority="535" stopIfTrue="1" operator="equal">
      <formula>1</formula>
    </cfRule>
  </conditionalFormatting>
  <conditionalFormatting sqref="AX18:AZ18 BB18:BD18">
    <cfRule type="cellIs" dxfId="204" priority="534" stopIfTrue="1" operator="equal">
      <formula>1</formula>
    </cfRule>
  </conditionalFormatting>
  <conditionalFormatting sqref="BA18">
    <cfRule type="cellIs" dxfId="203" priority="533" stopIfTrue="1" operator="equal">
      <formula>1</formula>
    </cfRule>
  </conditionalFormatting>
  <conditionalFormatting sqref="AX19:AZ19 BB19:BD19">
    <cfRule type="cellIs" dxfId="202" priority="532" stopIfTrue="1" operator="equal">
      <formula>1</formula>
    </cfRule>
  </conditionalFormatting>
  <conditionalFormatting sqref="BA19">
    <cfRule type="cellIs" dxfId="201" priority="531" stopIfTrue="1" operator="equal">
      <formula>1</formula>
    </cfRule>
  </conditionalFormatting>
  <conditionalFormatting sqref="BM18:BM19 BF21:BM22 BF15:BM17">
    <cfRule type="cellIs" dxfId="200" priority="528" stopIfTrue="1" operator="equal">
      <formula>1</formula>
    </cfRule>
  </conditionalFormatting>
  <conditionalFormatting sqref="BF18:BH18 BJ18:BL18">
    <cfRule type="cellIs" dxfId="199" priority="527" stopIfTrue="1" operator="equal">
      <formula>1</formula>
    </cfRule>
  </conditionalFormatting>
  <conditionalFormatting sqref="BI18">
    <cfRule type="cellIs" dxfId="198" priority="526" stopIfTrue="1" operator="equal">
      <formula>1</formula>
    </cfRule>
  </conditionalFormatting>
  <conditionalFormatting sqref="BF19:BH19 BJ19:BL19">
    <cfRule type="cellIs" dxfId="197" priority="525" stopIfTrue="1" operator="equal">
      <formula>1</formula>
    </cfRule>
  </conditionalFormatting>
  <conditionalFormatting sqref="BI19">
    <cfRule type="cellIs" dxfId="196" priority="524" stopIfTrue="1" operator="equal">
      <formula>1</formula>
    </cfRule>
  </conditionalFormatting>
  <conditionalFormatting sqref="BU18:BU19 BN21:BU22 BN15:BU17">
    <cfRule type="cellIs" dxfId="195" priority="521" stopIfTrue="1" operator="equal">
      <formula>1</formula>
    </cfRule>
  </conditionalFormatting>
  <conditionalFormatting sqref="BN18:BP18 BR18:BT18">
    <cfRule type="cellIs" dxfId="194" priority="520" stopIfTrue="1" operator="equal">
      <formula>1</formula>
    </cfRule>
  </conditionalFormatting>
  <conditionalFormatting sqref="BQ18">
    <cfRule type="cellIs" dxfId="193" priority="519" stopIfTrue="1" operator="equal">
      <formula>1</formula>
    </cfRule>
  </conditionalFormatting>
  <conditionalFormatting sqref="BN19:BP19 BR19:BT19">
    <cfRule type="cellIs" dxfId="192" priority="518" stopIfTrue="1" operator="equal">
      <formula>1</formula>
    </cfRule>
  </conditionalFormatting>
  <conditionalFormatting sqref="BQ19">
    <cfRule type="cellIs" dxfId="191" priority="517" stopIfTrue="1" operator="equal">
      <formula>1</formula>
    </cfRule>
  </conditionalFormatting>
  <conditionalFormatting sqref="M20">
    <cfRule type="cellIs" dxfId="190" priority="514" stopIfTrue="1" operator="equal">
      <formula>1</formula>
    </cfRule>
  </conditionalFormatting>
  <conditionalFormatting sqref="BY18:BY19 BV21:BY22 BV15:BY17 LZ21:LZ22 LZ14:LZ19">
    <cfRule type="cellIs" dxfId="189" priority="500" stopIfTrue="1" operator="equal">
      <formula>1</formula>
    </cfRule>
  </conditionalFormatting>
  <conditionalFormatting sqref="BV18:BX18">
    <cfRule type="cellIs" dxfId="188" priority="499" stopIfTrue="1" operator="equal">
      <formula>1</formula>
    </cfRule>
  </conditionalFormatting>
  <conditionalFormatting sqref="BV19:BX19">
    <cfRule type="cellIs" dxfId="187" priority="498" stopIfTrue="1" operator="equal">
      <formula>1</formula>
    </cfRule>
  </conditionalFormatting>
  <conditionalFormatting sqref="LZ20">
    <cfRule type="cellIs" dxfId="186" priority="496" stopIfTrue="1" operator="equal">
      <formula>1</formula>
    </cfRule>
  </conditionalFormatting>
  <conditionalFormatting sqref="CC18:CC19 BZ21:CC22 BZ15:CC17">
    <cfRule type="cellIs" dxfId="185" priority="495" stopIfTrue="1" operator="equal">
      <formula>1</formula>
    </cfRule>
  </conditionalFormatting>
  <conditionalFormatting sqref="BZ18:CB18">
    <cfRule type="cellIs" dxfId="184" priority="494" stopIfTrue="1" operator="equal">
      <formula>1</formula>
    </cfRule>
  </conditionalFormatting>
  <conditionalFormatting sqref="BZ19:CB19">
    <cfRule type="cellIs" dxfId="183" priority="493" stopIfTrue="1" operator="equal">
      <formula>1</formula>
    </cfRule>
  </conditionalFormatting>
  <conditionalFormatting sqref="CG18:CG19 CD21:CG22 CD15:CG17">
    <cfRule type="cellIs" dxfId="182" priority="490" stopIfTrue="1" operator="equal">
      <formula>1</formula>
    </cfRule>
  </conditionalFormatting>
  <conditionalFormatting sqref="CD18:CF18">
    <cfRule type="cellIs" dxfId="181" priority="489" stopIfTrue="1" operator="equal">
      <formula>1</formula>
    </cfRule>
  </conditionalFormatting>
  <conditionalFormatting sqref="CD19:CF19">
    <cfRule type="cellIs" dxfId="180" priority="488" stopIfTrue="1" operator="equal">
      <formula>1</formula>
    </cfRule>
  </conditionalFormatting>
  <conditionalFormatting sqref="CK18:CK19 CH21:CK22 CH15:CK17">
    <cfRule type="cellIs" dxfId="179" priority="485" stopIfTrue="1" operator="equal">
      <formula>1</formula>
    </cfRule>
  </conditionalFormatting>
  <conditionalFormatting sqref="CH18:CJ18">
    <cfRule type="cellIs" dxfId="178" priority="484" stopIfTrue="1" operator="equal">
      <formula>1</formula>
    </cfRule>
  </conditionalFormatting>
  <conditionalFormatting sqref="CH19:CJ19">
    <cfRule type="cellIs" dxfId="177" priority="483" stopIfTrue="1" operator="equal">
      <formula>1</formula>
    </cfRule>
  </conditionalFormatting>
  <conditionalFormatting sqref="CO18:CO19 CL21:CO22 CL15:CO17">
    <cfRule type="cellIs" dxfId="176" priority="480" stopIfTrue="1" operator="equal">
      <formula>1</formula>
    </cfRule>
  </conditionalFormatting>
  <conditionalFormatting sqref="CL18:CN18">
    <cfRule type="cellIs" dxfId="175" priority="479" stopIfTrue="1" operator="equal">
      <formula>1</formula>
    </cfRule>
  </conditionalFormatting>
  <conditionalFormatting sqref="CL19:CN19">
    <cfRule type="cellIs" dxfId="174" priority="478" stopIfTrue="1" operator="equal">
      <formula>1</formula>
    </cfRule>
  </conditionalFormatting>
  <conditionalFormatting sqref="CS18:CS19 CP21:CS22 CP15:CS17">
    <cfRule type="cellIs" dxfId="173" priority="475" stopIfTrue="1" operator="equal">
      <formula>1</formula>
    </cfRule>
  </conditionalFormatting>
  <conditionalFormatting sqref="CP18:CR18">
    <cfRule type="cellIs" dxfId="172" priority="474" stopIfTrue="1" operator="equal">
      <formula>1</formula>
    </cfRule>
  </conditionalFormatting>
  <conditionalFormatting sqref="CP19:CR19">
    <cfRule type="cellIs" dxfId="171" priority="473" stopIfTrue="1" operator="equal">
      <formula>1</formula>
    </cfRule>
  </conditionalFormatting>
  <conditionalFormatting sqref="CW18:CW19 CT21:CW22 CT15:CW17">
    <cfRule type="cellIs" dxfId="170" priority="470" stopIfTrue="1" operator="equal">
      <formula>1</formula>
    </cfRule>
  </conditionalFormatting>
  <conditionalFormatting sqref="CT18:CV18">
    <cfRule type="cellIs" dxfId="169" priority="469" stopIfTrue="1" operator="equal">
      <formula>1</formula>
    </cfRule>
  </conditionalFormatting>
  <conditionalFormatting sqref="CT19:CV19">
    <cfRule type="cellIs" dxfId="168" priority="468" stopIfTrue="1" operator="equal">
      <formula>1</formula>
    </cfRule>
  </conditionalFormatting>
  <conditionalFormatting sqref="DA18:DA19 CX21:DA22 CX15:DA17">
    <cfRule type="cellIs" dxfId="167" priority="465" stopIfTrue="1" operator="equal">
      <formula>1</formula>
    </cfRule>
  </conditionalFormatting>
  <conditionalFormatting sqref="CX18:CZ18">
    <cfRule type="cellIs" dxfId="166" priority="464" stopIfTrue="1" operator="equal">
      <formula>1</formula>
    </cfRule>
  </conditionalFormatting>
  <conditionalFormatting sqref="CX19:CZ19">
    <cfRule type="cellIs" dxfId="165" priority="463" stopIfTrue="1" operator="equal">
      <formula>1</formula>
    </cfRule>
  </conditionalFormatting>
  <conditionalFormatting sqref="DE18:DE19 DB21:DE22 DB15:DE17">
    <cfRule type="cellIs" dxfId="164" priority="460" stopIfTrue="1" operator="equal">
      <formula>1</formula>
    </cfRule>
  </conditionalFormatting>
  <conditionalFormatting sqref="DB18:DD18">
    <cfRule type="cellIs" dxfId="163" priority="459" stopIfTrue="1" operator="equal">
      <formula>1</formula>
    </cfRule>
  </conditionalFormatting>
  <conditionalFormatting sqref="DB19:DD19">
    <cfRule type="cellIs" dxfId="162" priority="458" stopIfTrue="1" operator="equal">
      <formula>1</formula>
    </cfRule>
  </conditionalFormatting>
  <conditionalFormatting sqref="DI18:DI19 DF21:DI22 DF15:DI17">
    <cfRule type="cellIs" dxfId="161" priority="455" stopIfTrue="1" operator="equal">
      <formula>1</formula>
    </cfRule>
  </conditionalFormatting>
  <conditionalFormatting sqref="DF18:DH18">
    <cfRule type="cellIs" dxfId="160" priority="454" stopIfTrue="1" operator="equal">
      <formula>1</formula>
    </cfRule>
  </conditionalFormatting>
  <conditionalFormatting sqref="DF19:DH19">
    <cfRule type="cellIs" dxfId="159" priority="453" stopIfTrue="1" operator="equal">
      <formula>1</formula>
    </cfRule>
  </conditionalFormatting>
  <conditionalFormatting sqref="DM18:DM19 DJ21:DM22 DJ15:DM17">
    <cfRule type="cellIs" dxfId="158" priority="450" stopIfTrue="1" operator="equal">
      <formula>1</formula>
    </cfRule>
  </conditionalFormatting>
  <conditionalFormatting sqref="DJ18:DL18">
    <cfRule type="cellIs" dxfId="157" priority="449" stopIfTrue="1" operator="equal">
      <formula>1</formula>
    </cfRule>
  </conditionalFormatting>
  <conditionalFormatting sqref="DJ19:DL19">
    <cfRule type="cellIs" dxfId="156" priority="448" stopIfTrue="1" operator="equal">
      <formula>1</formula>
    </cfRule>
  </conditionalFormatting>
  <conditionalFormatting sqref="DQ18:DQ19 DN21:DQ22 DN15:DQ17">
    <cfRule type="cellIs" dxfId="155" priority="445" stopIfTrue="1" operator="equal">
      <formula>1</formula>
    </cfRule>
  </conditionalFormatting>
  <conditionalFormatting sqref="DN18:DP18">
    <cfRule type="cellIs" dxfId="154" priority="444" stopIfTrue="1" operator="equal">
      <formula>1</formula>
    </cfRule>
  </conditionalFormatting>
  <conditionalFormatting sqref="DN19:DP19">
    <cfRule type="cellIs" dxfId="153" priority="443" stopIfTrue="1" operator="equal">
      <formula>1</formula>
    </cfRule>
  </conditionalFormatting>
  <conditionalFormatting sqref="DU18:DU19 DR21:DU22 DR15:DU17">
    <cfRule type="cellIs" dxfId="152" priority="440" stopIfTrue="1" operator="equal">
      <formula>1</formula>
    </cfRule>
  </conditionalFormatting>
  <conditionalFormatting sqref="DR18:DT18">
    <cfRule type="cellIs" dxfId="151" priority="439" stopIfTrue="1" operator="equal">
      <formula>1</formula>
    </cfRule>
  </conditionalFormatting>
  <conditionalFormatting sqref="DR19:DT19">
    <cfRule type="cellIs" dxfId="150" priority="438" stopIfTrue="1" operator="equal">
      <formula>1</formula>
    </cfRule>
  </conditionalFormatting>
  <conditionalFormatting sqref="DY18:DY19 DV21:DY22 DV15:DY17">
    <cfRule type="cellIs" dxfId="149" priority="435" stopIfTrue="1" operator="equal">
      <formula>1</formula>
    </cfRule>
  </conditionalFormatting>
  <conditionalFormatting sqref="DV18:DX18">
    <cfRule type="cellIs" dxfId="148" priority="434" stopIfTrue="1" operator="equal">
      <formula>1</formula>
    </cfRule>
  </conditionalFormatting>
  <conditionalFormatting sqref="DV19:DX19">
    <cfRule type="cellIs" dxfId="147" priority="433" stopIfTrue="1" operator="equal">
      <formula>1</formula>
    </cfRule>
  </conditionalFormatting>
  <conditionalFormatting sqref="EC18:EC19 DZ21:EC22 DZ15:EC17">
    <cfRule type="cellIs" dxfId="146" priority="430" stopIfTrue="1" operator="equal">
      <formula>1</formula>
    </cfRule>
  </conditionalFormatting>
  <conditionalFormatting sqref="DZ18:EB18">
    <cfRule type="cellIs" dxfId="145" priority="429" stopIfTrue="1" operator="equal">
      <formula>1</formula>
    </cfRule>
  </conditionalFormatting>
  <conditionalFormatting sqref="DZ19:EB19">
    <cfRule type="cellIs" dxfId="144" priority="428" stopIfTrue="1" operator="equal">
      <formula>1</formula>
    </cfRule>
  </conditionalFormatting>
  <conditionalFormatting sqref="EG18:EG19 ED21:EG22 ED15:EG17">
    <cfRule type="cellIs" dxfId="143" priority="425" stopIfTrue="1" operator="equal">
      <formula>1</formula>
    </cfRule>
  </conditionalFormatting>
  <conditionalFormatting sqref="ED18:EF18">
    <cfRule type="cellIs" dxfId="142" priority="424" stopIfTrue="1" operator="equal">
      <formula>1</formula>
    </cfRule>
  </conditionalFormatting>
  <conditionalFormatting sqref="ED19:EF19">
    <cfRule type="cellIs" dxfId="141" priority="423" stopIfTrue="1" operator="equal">
      <formula>1</formula>
    </cfRule>
  </conditionalFormatting>
  <conditionalFormatting sqref="EK18:EK19 EH21:EK22 EH15:EK17">
    <cfRule type="cellIs" dxfId="140" priority="420" stopIfTrue="1" operator="equal">
      <formula>1</formula>
    </cfRule>
  </conditionalFormatting>
  <conditionalFormatting sqref="EH18:EJ18">
    <cfRule type="cellIs" dxfId="139" priority="419" stopIfTrue="1" operator="equal">
      <formula>1</formula>
    </cfRule>
  </conditionalFormatting>
  <conditionalFormatting sqref="EH19:EJ19">
    <cfRule type="cellIs" dxfId="138" priority="418" stopIfTrue="1" operator="equal">
      <formula>1</formula>
    </cfRule>
  </conditionalFormatting>
  <conditionalFormatting sqref="EO18:EO19 EL21:EO22 EL15:EO17">
    <cfRule type="cellIs" dxfId="137" priority="415" stopIfTrue="1" operator="equal">
      <formula>1</formula>
    </cfRule>
  </conditionalFormatting>
  <conditionalFormatting sqref="EL18:EN18">
    <cfRule type="cellIs" dxfId="136" priority="414" stopIfTrue="1" operator="equal">
      <formula>1</formula>
    </cfRule>
  </conditionalFormatting>
  <conditionalFormatting sqref="EL19:EN19">
    <cfRule type="cellIs" dxfId="135" priority="413" stopIfTrue="1" operator="equal">
      <formula>1</formula>
    </cfRule>
  </conditionalFormatting>
  <conditionalFormatting sqref="ES18:ES19 EP21:ES22 EP15:ES17">
    <cfRule type="cellIs" dxfId="134" priority="410" stopIfTrue="1" operator="equal">
      <formula>1</formula>
    </cfRule>
  </conditionalFormatting>
  <conditionalFormatting sqref="EP18:ER18">
    <cfRule type="cellIs" dxfId="133" priority="409" stopIfTrue="1" operator="equal">
      <formula>1</formula>
    </cfRule>
  </conditionalFormatting>
  <conditionalFormatting sqref="EP19:ER19">
    <cfRule type="cellIs" dxfId="132" priority="408" stopIfTrue="1" operator="equal">
      <formula>1</formula>
    </cfRule>
  </conditionalFormatting>
  <conditionalFormatting sqref="EW18:EW19 ET21:EW22 ET15:EW17">
    <cfRule type="cellIs" dxfId="131" priority="405" stopIfTrue="1" operator="equal">
      <formula>1</formula>
    </cfRule>
  </conditionalFormatting>
  <conditionalFormatting sqref="ET18:EV18">
    <cfRule type="cellIs" dxfId="130" priority="404" stopIfTrue="1" operator="equal">
      <formula>1</formula>
    </cfRule>
  </conditionalFormatting>
  <conditionalFormatting sqref="ET19:EV19">
    <cfRule type="cellIs" dxfId="129" priority="403" stopIfTrue="1" operator="equal">
      <formula>1</formula>
    </cfRule>
  </conditionalFormatting>
  <conditionalFormatting sqref="FA18:FA19 EX21:FA22 EX15:FA17">
    <cfRule type="cellIs" dxfId="128" priority="400" stopIfTrue="1" operator="equal">
      <formula>1</formula>
    </cfRule>
  </conditionalFormatting>
  <conditionalFormatting sqref="EX18:EZ18">
    <cfRule type="cellIs" dxfId="127" priority="399" stopIfTrue="1" operator="equal">
      <formula>1</formula>
    </cfRule>
  </conditionalFormatting>
  <conditionalFormatting sqref="EX19:EZ19">
    <cfRule type="cellIs" dxfId="126" priority="398" stopIfTrue="1" operator="equal">
      <formula>1</formula>
    </cfRule>
  </conditionalFormatting>
  <conditionalFormatting sqref="FE18:FE19 FB21:FE22 FB15:FE17">
    <cfRule type="cellIs" dxfId="125" priority="395" stopIfTrue="1" operator="equal">
      <formula>1</formula>
    </cfRule>
  </conditionalFormatting>
  <conditionalFormatting sqref="FB18:FD18">
    <cfRule type="cellIs" dxfId="124" priority="394" stopIfTrue="1" operator="equal">
      <formula>1</formula>
    </cfRule>
  </conditionalFormatting>
  <conditionalFormatting sqref="FB19:FD19">
    <cfRule type="cellIs" dxfId="123" priority="393" stopIfTrue="1" operator="equal">
      <formula>1</formula>
    </cfRule>
  </conditionalFormatting>
  <conditionalFormatting sqref="FI18:FI19 FF21:FI22 FF15:FI17">
    <cfRule type="cellIs" dxfId="122" priority="390" stopIfTrue="1" operator="equal">
      <formula>1</formula>
    </cfRule>
  </conditionalFormatting>
  <conditionalFormatting sqref="FF18:FH18">
    <cfRule type="cellIs" dxfId="121" priority="389" stopIfTrue="1" operator="equal">
      <formula>1</formula>
    </cfRule>
  </conditionalFormatting>
  <conditionalFormatting sqref="FF19:FH19">
    <cfRule type="cellIs" dxfId="120" priority="388" stopIfTrue="1" operator="equal">
      <formula>1</formula>
    </cfRule>
  </conditionalFormatting>
  <conditionalFormatting sqref="FM18:FM19 FJ21:FM22 FJ15:FM17">
    <cfRule type="cellIs" dxfId="119" priority="385" stopIfTrue="1" operator="equal">
      <formula>1</formula>
    </cfRule>
  </conditionalFormatting>
  <conditionalFormatting sqref="FJ18:FL18">
    <cfRule type="cellIs" dxfId="118" priority="384" stopIfTrue="1" operator="equal">
      <formula>1</formula>
    </cfRule>
  </conditionalFormatting>
  <conditionalFormatting sqref="FJ19:FL19">
    <cfRule type="cellIs" dxfId="117" priority="383" stopIfTrue="1" operator="equal">
      <formula>1</formula>
    </cfRule>
  </conditionalFormatting>
  <conditionalFormatting sqref="FQ18:FQ19 FN21:FQ22 FN15:FQ17">
    <cfRule type="cellIs" dxfId="116" priority="380" stopIfTrue="1" operator="equal">
      <formula>1</formula>
    </cfRule>
  </conditionalFormatting>
  <conditionalFormatting sqref="FN18:FP18">
    <cfRule type="cellIs" dxfId="115" priority="379" stopIfTrue="1" operator="equal">
      <formula>1</formula>
    </cfRule>
  </conditionalFormatting>
  <conditionalFormatting sqref="FN19:FP19">
    <cfRule type="cellIs" dxfId="114" priority="378" stopIfTrue="1" operator="equal">
      <formula>1</formula>
    </cfRule>
  </conditionalFormatting>
  <conditionalFormatting sqref="FU18:FU19 FR21:FU22 FR15:FU17">
    <cfRule type="cellIs" dxfId="113" priority="375" stopIfTrue="1" operator="equal">
      <formula>1</formula>
    </cfRule>
  </conditionalFormatting>
  <conditionalFormatting sqref="FR18:FT18">
    <cfRule type="cellIs" dxfId="112" priority="374" stopIfTrue="1" operator="equal">
      <formula>1</formula>
    </cfRule>
  </conditionalFormatting>
  <conditionalFormatting sqref="FR19:FT19">
    <cfRule type="cellIs" dxfId="111" priority="373" stopIfTrue="1" operator="equal">
      <formula>1</formula>
    </cfRule>
  </conditionalFormatting>
  <conditionalFormatting sqref="FY18:FY19 FV21:FY22 FV15:FY17">
    <cfRule type="cellIs" dxfId="110" priority="370" stopIfTrue="1" operator="equal">
      <formula>1</formula>
    </cfRule>
  </conditionalFormatting>
  <conditionalFormatting sqref="FV18:FX18">
    <cfRule type="cellIs" dxfId="109" priority="369" stopIfTrue="1" operator="equal">
      <formula>1</formula>
    </cfRule>
  </conditionalFormatting>
  <conditionalFormatting sqref="FV19:FX19">
    <cfRule type="cellIs" dxfId="108" priority="368" stopIfTrue="1" operator="equal">
      <formula>1</formula>
    </cfRule>
  </conditionalFormatting>
  <conditionalFormatting sqref="GC18:GC19 FZ21:GC22 FZ15:GC17">
    <cfRule type="cellIs" dxfId="107" priority="365" stopIfTrue="1" operator="equal">
      <formula>1</formula>
    </cfRule>
  </conditionalFormatting>
  <conditionalFormatting sqref="FZ18:GB18">
    <cfRule type="cellIs" dxfId="106" priority="364" stopIfTrue="1" operator="equal">
      <formula>1</formula>
    </cfRule>
  </conditionalFormatting>
  <conditionalFormatting sqref="FZ19:GB19">
    <cfRule type="cellIs" dxfId="105" priority="363" stopIfTrue="1" operator="equal">
      <formula>1</formula>
    </cfRule>
  </conditionalFormatting>
  <conditionalFormatting sqref="GG18:GG19 GD21:GG22 GD15:GG17">
    <cfRule type="cellIs" dxfId="104" priority="360" stopIfTrue="1" operator="equal">
      <formula>1</formula>
    </cfRule>
  </conditionalFormatting>
  <conditionalFormatting sqref="GD18:GF18">
    <cfRule type="cellIs" dxfId="103" priority="359" stopIfTrue="1" operator="equal">
      <formula>1</formula>
    </cfRule>
  </conditionalFormatting>
  <conditionalFormatting sqref="GD19:GF19">
    <cfRule type="cellIs" dxfId="102" priority="358" stopIfTrue="1" operator="equal">
      <formula>1</formula>
    </cfRule>
  </conditionalFormatting>
  <conditionalFormatting sqref="GK18:GK19 GH21:GK22 GH15:GK17">
    <cfRule type="cellIs" dxfId="101" priority="355" stopIfTrue="1" operator="equal">
      <formula>1</formula>
    </cfRule>
  </conditionalFormatting>
  <conditionalFormatting sqref="GH18:GJ18">
    <cfRule type="cellIs" dxfId="100" priority="354" stopIfTrue="1" operator="equal">
      <formula>1</formula>
    </cfRule>
  </conditionalFormatting>
  <conditionalFormatting sqref="GH19:GJ19">
    <cfRule type="cellIs" dxfId="99" priority="353" stopIfTrue="1" operator="equal">
      <formula>1</formula>
    </cfRule>
  </conditionalFormatting>
  <conditionalFormatting sqref="GO18:GO19 GL21:GO22 GL15:GO17">
    <cfRule type="cellIs" dxfId="98" priority="350" stopIfTrue="1" operator="equal">
      <formula>1</formula>
    </cfRule>
  </conditionalFormatting>
  <conditionalFormatting sqref="GL18:GN18">
    <cfRule type="cellIs" dxfId="97" priority="349" stopIfTrue="1" operator="equal">
      <formula>1</formula>
    </cfRule>
  </conditionalFormatting>
  <conditionalFormatting sqref="GL19:GN19">
    <cfRule type="cellIs" dxfId="96" priority="348" stopIfTrue="1" operator="equal">
      <formula>1</formula>
    </cfRule>
  </conditionalFormatting>
  <conditionalFormatting sqref="GS18:GS19 GP21:GS22 GP15:GS17">
    <cfRule type="cellIs" dxfId="95" priority="345" stopIfTrue="1" operator="equal">
      <formula>1</formula>
    </cfRule>
  </conditionalFormatting>
  <conditionalFormatting sqref="GP18:GR18">
    <cfRule type="cellIs" dxfId="94" priority="344" stopIfTrue="1" operator="equal">
      <formula>1</formula>
    </cfRule>
  </conditionalFormatting>
  <conditionalFormatting sqref="GP19:GR19">
    <cfRule type="cellIs" dxfId="93" priority="343" stopIfTrue="1" operator="equal">
      <formula>1</formula>
    </cfRule>
  </conditionalFormatting>
  <conditionalFormatting sqref="GW18:GW19 GT21:GW22 GT15:GW17">
    <cfRule type="cellIs" dxfId="92" priority="340" stopIfTrue="1" operator="equal">
      <formula>1</formula>
    </cfRule>
  </conditionalFormatting>
  <conditionalFormatting sqref="GT18:GV18">
    <cfRule type="cellIs" dxfId="91" priority="339" stopIfTrue="1" operator="equal">
      <formula>1</formula>
    </cfRule>
  </conditionalFormatting>
  <conditionalFormatting sqref="GT19:GV19">
    <cfRule type="cellIs" dxfId="90" priority="338" stopIfTrue="1" operator="equal">
      <formula>1</formula>
    </cfRule>
  </conditionalFormatting>
  <conditionalFormatting sqref="HA18:HA19 GX21:HA22 GX15:HA17">
    <cfRule type="cellIs" dxfId="89" priority="335" stopIfTrue="1" operator="equal">
      <formula>1</formula>
    </cfRule>
  </conditionalFormatting>
  <conditionalFormatting sqref="GX18:GZ18">
    <cfRule type="cellIs" dxfId="88" priority="334" stopIfTrue="1" operator="equal">
      <formula>1</formula>
    </cfRule>
  </conditionalFormatting>
  <conditionalFormatting sqref="GX19:GZ19">
    <cfRule type="cellIs" dxfId="87" priority="333" stopIfTrue="1" operator="equal">
      <formula>1</formula>
    </cfRule>
  </conditionalFormatting>
  <conditionalFormatting sqref="HE18:HE19 HB21:HE22 HB15:HE17">
    <cfRule type="cellIs" dxfId="86" priority="330" stopIfTrue="1" operator="equal">
      <formula>1</formula>
    </cfRule>
  </conditionalFormatting>
  <conditionalFormatting sqref="HB18:HD18">
    <cfRule type="cellIs" dxfId="85" priority="329" stopIfTrue="1" operator="equal">
      <formula>1</formula>
    </cfRule>
  </conditionalFormatting>
  <conditionalFormatting sqref="HB19:HD19">
    <cfRule type="cellIs" dxfId="84" priority="328" stopIfTrue="1" operator="equal">
      <formula>1</formula>
    </cfRule>
  </conditionalFormatting>
  <conditionalFormatting sqref="HI18:HI19 HF21:HI22 HF15:HI17">
    <cfRule type="cellIs" dxfId="83" priority="325" stopIfTrue="1" operator="equal">
      <formula>1</formula>
    </cfRule>
  </conditionalFormatting>
  <conditionalFormatting sqref="HF18:HH18">
    <cfRule type="cellIs" dxfId="82" priority="324" stopIfTrue="1" operator="equal">
      <formula>1</formula>
    </cfRule>
  </conditionalFormatting>
  <conditionalFormatting sqref="HF19:HH19">
    <cfRule type="cellIs" dxfId="81" priority="323" stopIfTrue="1" operator="equal">
      <formula>1</formula>
    </cfRule>
  </conditionalFormatting>
  <conditionalFormatting sqref="U20 AG20 AS20 BE20 BQ20 CC20 CO20 DA20 DM20 DY20 EK20 EW20 FI20 FU20 GG20 GS20 HE20">
    <cfRule type="cellIs" dxfId="80" priority="284" stopIfTrue="1" operator="equal">
      <formula>1</formula>
    </cfRule>
  </conditionalFormatting>
  <conditionalFormatting sqref="N20:P20 Z20:AB20 AL20:AN20 AX20:AZ20 BJ20:BL20 BV20:BX20 CH20:CJ20 CT20:CV20 DF20:DH20 DR20:DT20 ED20:EF20 EP20:ER20 FB20:FD20 FN20:FP20 FZ20:GB20 GL20:GN20 GX20:GZ20 R20:T20 AD20:AF20 AP20:AR20 BB20:BD20 BN20:BP20 BZ20:CB20 CL20:CN20 CX20:CZ20 DJ20:DL20 DV20:DX20 EH20:EJ20 ET20:EV20 FF20:FH20 FR20:FT20 GD20:GF20 GP20:GR20 HB20:HD20">
    <cfRule type="cellIs" dxfId="79" priority="283" stopIfTrue="1" operator="equal">
      <formula>1</formula>
    </cfRule>
  </conditionalFormatting>
  <conditionalFormatting sqref="Q20 AC20 AO20 BA20 BM20 BY20 CK20 CW20 DI20 DU20 EG20 ES20 FE20 FQ20 GC20 GO20 HA20">
    <cfRule type="cellIs" dxfId="78" priority="282" stopIfTrue="1" operator="equal">
      <formula>1</formula>
    </cfRule>
  </conditionalFormatting>
  <conditionalFormatting sqref="V20:X20 AH20:AJ20 AT20:AV20 BF20:BH20 BR20:BT20 CD20:CF20 CP20:CR20 DB20:DD20 DN20:DP20 DZ20:EB20 EL20:EN20 EX20:EZ20 FJ20:FL20 FV20:FX20 GH20:GJ20 GT20:GV20 HF20:HH20">
    <cfRule type="cellIs" dxfId="77" priority="281" stopIfTrue="1" operator="equal">
      <formula>1</formula>
    </cfRule>
  </conditionalFormatting>
  <conditionalFormatting sqref="Y20 AK20 AW20 BI20 BU20 CG20 CS20 DE20 DQ20 EC20 EO20 FA20 FM20 FY20 GK20 GW20 HI20">
    <cfRule type="cellIs" dxfId="76" priority="280" stopIfTrue="1" operator="equal">
      <formula>1</formula>
    </cfRule>
  </conditionalFormatting>
  <conditionalFormatting sqref="HM18:HM19 HQ18:HQ19 HU18:HU19 HY18:HY19 IC18:IC19 IG18:IG19 IK18:IK19 IO18:IO19 IS18:IS19 IW18:IW19 JA18:JA19 JE18:JE19 HJ21:JE22 HJ14:JE17">
    <cfRule type="cellIs" dxfId="75" priority="279" stopIfTrue="1" operator="equal">
      <formula>1</formula>
    </cfRule>
  </conditionalFormatting>
  <conditionalFormatting sqref="HJ18:HL18 HN18:HP18 HR18:HT18 HV18:HX18 HZ18:IB18 ID18:IF18 IH18:IJ18 IL18:IN18 IP18:IR18 IT18:IV18 IX18:IZ18 JB18:JD18">
    <cfRule type="cellIs" dxfId="74" priority="278" stopIfTrue="1" operator="equal">
      <formula>1</formula>
    </cfRule>
  </conditionalFormatting>
  <conditionalFormatting sqref="HJ19:HL19 HN19:HP19 HR19:HT19 HV19:HX19 HZ19:IB19 ID19:IF19 IH19:IJ19 IL19:IN19 IP19:IR19 IT19:IV19 IX19:IZ19 JB19:JD19">
    <cfRule type="cellIs" dxfId="73" priority="277" stopIfTrue="1" operator="equal">
      <formula>1</formula>
    </cfRule>
  </conditionalFormatting>
  <conditionalFormatting sqref="JI18:JI19 JF21:JI22 JF14:JI17">
    <cfRule type="cellIs" dxfId="72" priority="274" stopIfTrue="1" operator="equal">
      <formula>1</formula>
    </cfRule>
  </conditionalFormatting>
  <conditionalFormatting sqref="JF18:JH18">
    <cfRule type="cellIs" dxfId="71" priority="273" stopIfTrue="1" operator="equal">
      <formula>1</formula>
    </cfRule>
  </conditionalFormatting>
  <conditionalFormatting sqref="JF19:JH19">
    <cfRule type="cellIs" dxfId="70" priority="272" stopIfTrue="1" operator="equal">
      <formula>1</formula>
    </cfRule>
  </conditionalFormatting>
  <conditionalFormatting sqref="JM18:JM19 JJ21:JM22 JJ14:JM17">
    <cfRule type="cellIs" dxfId="69" priority="269" stopIfTrue="1" operator="equal">
      <formula>1</formula>
    </cfRule>
  </conditionalFormatting>
  <conditionalFormatting sqref="JJ18:JL18">
    <cfRule type="cellIs" dxfId="68" priority="268" stopIfTrue="1" operator="equal">
      <formula>1</formula>
    </cfRule>
  </conditionalFormatting>
  <conditionalFormatting sqref="JJ19:JL19">
    <cfRule type="cellIs" dxfId="67" priority="267" stopIfTrue="1" operator="equal">
      <formula>1</formula>
    </cfRule>
  </conditionalFormatting>
  <conditionalFormatting sqref="JQ18:JQ19 JN21:JQ22 JN14:JQ17">
    <cfRule type="cellIs" dxfId="66" priority="264" stopIfTrue="1" operator="equal">
      <formula>1</formula>
    </cfRule>
  </conditionalFormatting>
  <conditionalFormatting sqref="JN18:JP18">
    <cfRule type="cellIs" dxfId="65" priority="263" stopIfTrue="1" operator="equal">
      <formula>1</formula>
    </cfRule>
  </conditionalFormatting>
  <conditionalFormatting sqref="JN19:JP19">
    <cfRule type="cellIs" dxfId="64" priority="262" stopIfTrue="1" operator="equal">
      <formula>1</formula>
    </cfRule>
  </conditionalFormatting>
  <conditionalFormatting sqref="JU18:JU19 JR21:JU22 JR14:JU17">
    <cfRule type="cellIs" dxfId="63" priority="259" stopIfTrue="1" operator="equal">
      <formula>1</formula>
    </cfRule>
  </conditionalFormatting>
  <conditionalFormatting sqref="JR18:JT18">
    <cfRule type="cellIs" dxfId="62" priority="258" stopIfTrue="1" operator="equal">
      <formula>1</formula>
    </cfRule>
  </conditionalFormatting>
  <conditionalFormatting sqref="JR19:JT19">
    <cfRule type="cellIs" dxfId="61" priority="257" stopIfTrue="1" operator="equal">
      <formula>1</formula>
    </cfRule>
  </conditionalFormatting>
  <conditionalFormatting sqref="JY18:JY19 JV21:JY22 JV14:JY17">
    <cfRule type="cellIs" dxfId="60" priority="254" stopIfTrue="1" operator="equal">
      <formula>1</formula>
    </cfRule>
  </conditionalFormatting>
  <conditionalFormatting sqref="JV18:JX18">
    <cfRule type="cellIs" dxfId="59" priority="253" stopIfTrue="1" operator="equal">
      <formula>1</formula>
    </cfRule>
  </conditionalFormatting>
  <conditionalFormatting sqref="JV19:JX19">
    <cfRule type="cellIs" dxfId="58" priority="252" stopIfTrue="1" operator="equal">
      <formula>1</formula>
    </cfRule>
  </conditionalFormatting>
  <conditionalFormatting sqref="KC18:KC19 JZ21:KC22 JZ14:KC17">
    <cfRule type="cellIs" dxfId="57" priority="249" stopIfTrue="1" operator="equal">
      <formula>1</formula>
    </cfRule>
  </conditionalFormatting>
  <conditionalFormatting sqref="JZ18:KB18">
    <cfRule type="cellIs" dxfId="56" priority="248" stopIfTrue="1" operator="equal">
      <formula>1</formula>
    </cfRule>
  </conditionalFormatting>
  <conditionalFormatting sqref="JZ19:KB19">
    <cfRule type="cellIs" dxfId="55" priority="247" stopIfTrue="1" operator="equal">
      <formula>1</formula>
    </cfRule>
  </conditionalFormatting>
  <conditionalFormatting sqref="KG18:KG19 KD21:KG22 KD14:KG17">
    <cfRule type="cellIs" dxfId="54" priority="244" stopIfTrue="1" operator="equal">
      <formula>1</formula>
    </cfRule>
  </conditionalFormatting>
  <conditionalFormatting sqref="KD18:KF18">
    <cfRule type="cellIs" dxfId="53" priority="243" stopIfTrue="1" operator="equal">
      <formula>1</formula>
    </cfRule>
  </conditionalFormatting>
  <conditionalFormatting sqref="KD19:KF19">
    <cfRule type="cellIs" dxfId="52" priority="242" stopIfTrue="1" operator="equal">
      <formula>1</formula>
    </cfRule>
  </conditionalFormatting>
  <conditionalFormatting sqref="KK18:KK19 KH21:KK22 KH14:KK17">
    <cfRule type="cellIs" dxfId="51" priority="239" stopIfTrue="1" operator="equal">
      <formula>1</formula>
    </cfRule>
  </conditionalFormatting>
  <conditionalFormatting sqref="KH18:KJ18">
    <cfRule type="cellIs" dxfId="50" priority="238" stopIfTrue="1" operator="equal">
      <formula>1</formula>
    </cfRule>
  </conditionalFormatting>
  <conditionalFormatting sqref="KH19:KJ19">
    <cfRule type="cellIs" dxfId="49" priority="237" stopIfTrue="1" operator="equal">
      <formula>1</formula>
    </cfRule>
  </conditionalFormatting>
  <conditionalFormatting sqref="KO18:KO19 KL21:KO22 KL14:KO17">
    <cfRule type="cellIs" dxfId="48" priority="234" stopIfTrue="1" operator="equal">
      <formula>1</formula>
    </cfRule>
  </conditionalFormatting>
  <conditionalFormatting sqref="KL18:KN18">
    <cfRule type="cellIs" dxfId="47" priority="233" stopIfTrue="1" operator="equal">
      <formula>1</formula>
    </cfRule>
  </conditionalFormatting>
  <conditionalFormatting sqref="KL19:KN19">
    <cfRule type="cellIs" dxfId="46" priority="232" stopIfTrue="1" operator="equal">
      <formula>1</formula>
    </cfRule>
  </conditionalFormatting>
  <conditionalFormatting sqref="KS18:KS19 KP21:KS22 KP14:KS17">
    <cfRule type="cellIs" dxfId="45" priority="229" stopIfTrue="1" operator="equal">
      <formula>1</formula>
    </cfRule>
  </conditionalFormatting>
  <conditionalFormatting sqref="KP18:KR18">
    <cfRule type="cellIs" dxfId="44" priority="228" stopIfTrue="1" operator="equal">
      <formula>1</formula>
    </cfRule>
  </conditionalFormatting>
  <conditionalFormatting sqref="KP19:KR19">
    <cfRule type="cellIs" dxfId="43" priority="227" stopIfTrue="1" operator="equal">
      <formula>1</formula>
    </cfRule>
  </conditionalFormatting>
  <conditionalFormatting sqref="KW18:KW19 KT21:KW22 KT14:KW17">
    <cfRule type="cellIs" dxfId="42" priority="224" stopIfTrue="1" operator="equal">
      <formula>1</formula>
    </cfRule>
  </conditionalFormatting>
  <conditionalFormatting sqref="KT18:KV18">
    <cfRule type="cellIs" dxfId="41" priority="223" stopIfTrue="1" operator="equal">
      <formula>1</formula>
    </cfRule>
  </conditionalFormatting>
  <conditionalFormatting sqref="KT19:KV19">
    <cfRule type="cellIs" dxfId="40" priority="222" stopIfTrue="1" operator="equal">
      <formula>1</formula>
    </cfRule>
  </conditionalFormatting>
  <conditionalFormatting sqref="LA18:LA19 KX21:LA22 KX14:LA17">
    <cfRule type="cellIs" dxfId="39" priority="219" stopIfTrue="1" operator="equal">
      <formula>1</formula>
    </cfRule>
  </conditionalFormatting>
  <conditionalFormatting sqref="KX18:KZ18">
    <cfRule type="cellIs" dxfId="38" priority="218" stopIfTrue="1" operator="equal">
      <formula>1</formula>
    </cfRule>
  </conditionalFormatting>
  <conditionalFormatting sqref="KX19:KZ19">
    <cfRule type="cellIs" dxfId="37" priority="217" stopIfTrue="1" operator="equal">
      <formula>1</formula>
    </cfRule>
  </conditionalFormatting>
  <conditionalFormatting sqref="LE18:LE19 LB21:LE22 LB14:LE17">
    <cfRule type="cellIs" dxfId="36" priority="214" stopIfTrue="1" operator="equal">
      <formula>1</formula>
    </cfRule>
  </conditionalFormatting>
  <conditionalFormatting sqref="LB18:LD18">
    <cfRule type="cellIs" dxfId="35" priority="213" stopIfTrue="1" operator="equal">
      <formula>1</formula>
    </cfRule>
  </conditionalFormatting>
  <conditionalFormatting sqref="LB19:LD19">
    <cfRule type="cellIs" dxfId="34" priority="212" stopIfTrue="1" operator="equal">
      <formula>1</formula>
    </cfRule>
  </conditionalFormatting>
  <conditionalFormatting sqref="LI18:LI19 LF21:LI22 LF14:LI17">
    <cfRule type="cellIs" dxfId="33" priority="209" stopIfTrue="1" operator="equal">
      <formula>1</formula>
    </cfRule>
  </conditionalFormatting>
  <conditionalFormatting sqref="LF18:LH18">
    <cfRule type="cellIs" dxfId="32" priority="208" stopIfTrue="1" operator="equal">
      <formula>1</formula>
    </cfRule>
  </conditionalFormatting>
  <conditionalFormatting sqref="LF19:LH19">
    <cfRule type="cellIs" dxfId="31" priority="207" stopIfTrue="1" operator="equal">
      <formula>1</formula>
    </cfRule>
  </conditionalFormatting>
  <conditionalFormatting sqref="LM18:LM19 LJ21:LM22 LJ14:LM17">
    <cfRule type="cellIs" dxfId="30" priority="204" stopIfTrue="1" operator="equal">
      <formula>1</formula>
    </cfRule>
  </conditionalFormatting>
  <conditionalFormatting sqref="LJ18:LL18">
    <cfRule type="cellIs" dxfId="29" priority="203" stopIfTrue="1" operator="equal">
      <formula>1</formula>
    </cfRule>
  </conditionalFormatting>
  <conditionalFormatting sqref="LJ19:LL19">
    <cfRule type="cellIs" dxfId="28" priority="202" stopIfTrue="1" operator="equal">
      <formula>1</formula>
    </cfRule>
  </conditionalFormatting>
  <conditionalFormatting sqref="LQ18:LQ19 LN21:LQ22 LN14:LQ17">
    <cfRule type="cellIs" dxfId="27" priority="199" stopIfTrue="1" operator="equal">
      <formula>1</formula>
    </cfRule>
  </conditionalFormatting>
  <conditionalFormatting sqref="LN18:LP18">
    <cfRule type="cellIs" dxfId="26" priority="198" stopIfTrue="1" operator="equal">
      <formula>1</formula>
    </cfRule>
  </conditionalFormatting>
  <conditionalFormatting sqref="LN19:LP19">
    <cfRule type="cellIs" dxfId="25" priority="197" stopIfTrue="1" operator="equal">
      <formula>1</formula>
    </cfRule>
  </conditionalFormatting>
  <conditionalFormatting sqref="LU18:LU19 LR21:LU22 LR14:LU17">
    <cfRule type="cellIs" dxfId="24" priority="194" stopIfTrue="1" operator="equal">
      <formula>1</formula>
    </cfRule>
  </conditionalFormatting>
  <conditionalFormatting sqref="LR18:LT18">
    <cfRule type="cellIs" dxfId="23" priority="193" stopIfTrue="1" operator="equal">
      <formula>1</formula>
    </cfRule>
  </conditionalFormatting>
  <conditionalFormatting sqref="LR19:LT19">
    <cfRule type="cellIs" dxfId="22" priority="192" stopIfTrue="1" operator="equal">
      <formula>1</formula>
    </cfRule>
  </conditionalFormatting>
  <conditionalFormatting sqref="LY18:LY19 LV14:LY17">
    <cfRule type="cellIs" dxfId="21" priority="189" stopIfTrue="1" operator="equal">
      <formula>1</formula>
    </cfRule>
  </conditionalFormatting>
  <conditionalFormatting sqref="LV18:LX18">
    <cfRule type="cellIs" dxfId="20" priority="188" stopIfTrue="1" operator="equal">
      <formula>1</formula>
    </cfRule>
  </conditionalFormatting>
  <conditionalFormatting sqref="LV19:LX19">
    <cfRule type="cellIs" dxfId="19" priority="187" stopIfTrue="1" operator="equal">
      <formula>1</formula>
    </cfRule>
  </conditionalFormatting>
  <conditionalFormatting sqref="HN20:HP20 HR20:HT20 HV20:HX20 HZ20:IB20 ID20:IF20 IH20:IJ20 IL20:IN20 IP20:IR20 IT20:IV20 IX20:IZ20 JB20:JD20 JF20:JH20 JJ20:JL20 JN20:JP20 JR20:JT20 JV20:JX20 JZ20:KB20 KD20:KF20 KH20:KJ20 KL20:KN20 KP20:KR20 KT20:KV20 KX20:KZ20 LB20:LD20 LF20:LH20 LJ20:LL20 LN20:LP20 LR20:LT20">
    <cfRule type="cellIs" dxfId="18" priority="34" stopIfTrue="1" operator="equal">
      <formula>1</formula>
    </cfRule>
  </conditionalFormatting>
  <conditionalFormatting sqref="HQ20 HY20 IC20 IK20 IO20 IW20 JA20 JI20 JM20 JU20 JY20 KG20 KK20 KS20 KW20 LE20 LI20 LQ20">
    <cfRule type="cellIs" dxfId="17" priority="33" stopIfTrue="1" operator="equal">
      <formula>1</formula>
    </cfRule>
  </conditionalFormatting>
  <conditionalFormatting sqref="HM20">
    <cfRule type="cellIs" dxfId="16" priority="32" stopIfTrue="1" operator="equal">
      <formula>1</formula>
    </cfRule>
  </conditionalFormatting>
  <conditionalFormatting sqref="HJ20:HL20">
    <cfRule type="cellIs" dxfId="15" priority="31" stopIfTrue="1" operator="equal">
      <formula>1</formula>
    </cfRule>
  </conditionalFormatting>
  <conditionalFormatting sqref="HU20">
    <cfRule type="cellIs" dxfId="14" priority="30" stopIfTrue="1" operator="equal">
      <formula>1</formula>
    </cfRule>
  </conditionalFormatting>
  <conditionalFormatting sqref="IG20">
    <cfRule type="cellIs" dxfId="13" priority="29" stopIfTrue="1" operator="equal">
      <formula>1</formula>
    </cfRule>
  </conditionalFormatting>
  <conditionalFormatting sqref="IS20">
    <cfRule type="cellIs" dxfId="12" priority="28" stopIfTrue="1" operator="equal">
      <formula>1</formula>
    </cfRule>
  </conditionalFormatting>
  <conditionalFormatting sqref="JE20">
    <cfRule type="cellIs" dxfId="11" priority="27" stopIfTrue="1" operator="equal">
      <formula>1</formula>
    </cfRule>
  </conditionalFormatting>
  <conditionalFormatting sqref="JQ20">
    <cfRule type="cellIs" dxfId="10" priority="26" stopIfTrue="1" operator="equal">
      <formula>1</formula>
    </cfRule>
  </conditionalFormatting>
  <conditionalFormatting sqref="KC20">
    <cfRule type="cellIs" dxfId="9" priority="25" stopIfTrue="1" operator="equal">
      <formula>1</formula>
    </cfRule>
  </conditionalFormatting>
  <conditionalFormatting sqref="KO20">
    <cfRule type="cellIs" dxfId="8" priority="24" stopIfTrue="1" operator="equal">
      <formula>1</formula>
    </cfRule>
  </conditionalFormatting>
  <conditionalFormatting sqref="LA20">
    <cfRule type="cellIs" dxfId="7" priority="23" stopIfTrue="1" operator="equal">
      <formula>1</formula>
    </cfRule>
  </conditionalFormatting>
  <conditionalFormatting sqref="LM20">
    <cfRule type="cellIs" dxfId="6" priority="22" stopIfTrue="1" operator="equal">
      <formula>1</formula>
    </cfRule>
  </conditionalFormatting>
  <conditionalFormatting sqref="N14:HI14">
    <cfRule type="cellIs" dxfId="5" priority="10" stopIfTrue="1" operator="equal">
      <formula>1</formula>
    </cfRule>
  </conditionalFormatting>
  <conditionalFormatting sqref="F14:I14">
    <cfRule type="cellIs" dxfId="4" priority="9" stopIfTrue="1" operator="equal">
      <formula>1</formula>
    </cfRule>
  </conditionalFormatting>
  <conditionalFormatting sqref="LV20:LY20">
    <cfRule type="cellIs" dxfId="3" priority="1" stopIfTrue="1" operator="equal">
      <formula>1</formula>
    </cfRule>
  </conditionalFormatting>
  <conditionalFormatting sqref="LV21:LY21">
    <cfRule type="cellIs" dxfId="2" priority="4" stopIfTrue="1" operator="equal">
      <formula>1</formula>
    </cfRule>
  </conditionalFormatting>
  <conditionalFormatting sqref="LV22:LY22">
    <cfRule type="cellIs" dxfId="1" priority="3" stopIfTrue="1" operator="equal">
      <formula>1</formula>
    </cfRule>
  </conditionalFormatting>
  <conditionalFormatting sqref="LU20">
    <cfRule type="cellIs" dxfId="0" priority="2"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2021-12-07T22:07:49Z</dcterms:modified>
</cp:coreProperties>
</file>