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inson Ochoa Moren\Documents\CORTOLIMA\Procesos 2021\INTERVENTORIA VIVEROS\"/>
    </mc:Choice>
  </mc:AlternateContent>
  <xr:revisionPtr revIDLastSave="0" documentId="13_ncr:1_{E41510AA-B58B-4621-9579-D3D4BEDEB3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TERVENTORIA" sheetId="1" r:id="rId1"/>
    <sheet name="FM" sheetId="2" r:id="rId2"/>
  </sheets>
  <definedNames>
    <definedName name="_xlnm.Print_Area" localSheetId="1">FM!$A$1:$C$45</definedName>
    <definedName name="_xlnm.Print_Area" localSheetId="0">INTERVENTORIA!$B$3:$I$18</definedName>
  </definedNames>
  <calcPr calcId="181029" iterate="1" iterateCount="2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2" l="1"/>
  <c r="C3" i="2"/>
  <c r="C10" i="2"/>
  <c r="C11" i="2"/>
  <c r="C12" i="2"/>
  <c r="C38" i="2"/>
  <c r="C20" i="2" l="1"/>
  <c r="C42" i="2" s="1"/>
  <c r="F7" i="1" s="1"/>
  <c r="G7" i="1" s="1"/>
  <c r="I7" i="1" s="1"/>
  <c r="F8" i="1" l="1"/>
  <c r="F9" i="1" l="1"/>
  <c r="G8" i="1"/>
  <c r="I8" i="1" s="1"/>
  <c r="G9" i="1" l="1"/>
  <c r="I9" i="1" s="1"/>
  <c r="I14" i="1" s="1"/>
  <c r="H16" i="1" s="1"/>
  <c r="H17" i="1" s="1"/>
  <c r="H18" i="1" l="1"/>
</calcChain>
</file>

<file path=xl/sharedStrings.xml><?xml version="1.0" encoding="utf-8"?>
<sst xmlns="http://schemas.openxmlformats.org/spreadsheetml/2006/main" count="91" uniqueCount="90">
  <si>
    <t>PERSONAL PROFESIONAL</t>
  </si>
  <si>
    <t>CONCEPTO</t>
  </si>
  <si>
    <t>A</t>
  </si>
  <si>
    <t>B</t>
  </si>
  <si>
    <t>C</t>
  </si>
  <si>
    <t>D</t>
  </si>
  <si>
    <t>E</t>
  </si>
  <si>
    <t>F</t>
  </si>
  <si>
    <t>TOTAL PARCIAL (EXF)</t>
  </si>
  <si>
    <t>CANTIDAD</t>
  </si>
  <si>
    <t>SUELDO MES BASICO</t>
  </si>
  <si>
    <t>%  FM</t>
  </si>
  <si>
    <t>VALOR MES (AXBXCXD)</t>
  </si>
  <si>
    <t>No, de meses</t>
  </si>
  <si>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</si>
  <si>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</si>
  <si>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</si>
  <si>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</si>
  <si>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</si>
  <si>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</si>
  <si>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</si>
  <si>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</si>
  <si>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</si>
  <si>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</si>
  <si>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</si>
  <si>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</si>
  <si>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</si>
  <si>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</si>
  <si>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</si>
  <si>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</si>
  <si>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</si>
  <si>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</si>
  <si>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</si>
  <si>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</si>
  <si>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</si>
  <si>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2.10</t>
  </si>
  <si>
    <t>Polizas</t>
  </si>
  <si>
    <t>2.11</t>
  </si>
  <si>
    <t>Dotación</t>
  </si>
  <si>
    <t>2.12</t>
  </si>
  <si>
    <t>IVM</t>
  </si>
  <si>
    <t>2.13</t>
  </si>
  <si>
    <t>EGM</t>
  </si>
  <si>
    <t>2.14</t>
  </si>
  <si>
    <t>ATEP</t>
  </si>
  <si>
    <t>2.15</t>
  </si>
  <si>
    <t>Otros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</si>
  <si>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</si>
  <si>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</si>
  <si>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</si>
  <si>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</si>
  <si>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</si>
  <si>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</si>
  <si>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Arriendos oficinas</t>
  </si>
  <si>
    <t>3.3</t>
  </si>
  <si>
    <t>Servcios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</si>
  <si>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</si>
  <si>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</si>
  <si>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</si>
  <si>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</si>
  <si>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</si>
  <si>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</si>
  <si>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</si>
  <si>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Gastos de tranporte y vehículos</t>
  </si>
  <si>
    <t>3.8</t>
  </si>
  <si>
    <t>Sistematización y Administración</t>
  </si>
  <si>
    <t>3.9</t>
  </si>
  <si>
    <t>Salarios y Prestaciones no reembolsables</t>
  </si>
  <si>
    <t>3.10</t>
  </si>
  <si>
    <t>Personal administrativo</t>
  </si>
  <si>
    <t>3.11</t>
  </si>
  <si>
    <t>Preparación de propuesta</t>
  </si>
  <si>
    <t>Otros gastos no reembolsables</t>
  </si>
  <si>
    <t>Seguros</t>
  </si>
  <si>
    <t>Relaciones públicas y Gastos de representación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</si>
  <si>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</si>
  <si>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</si>
  <si>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</si>
  <si>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</si>
  <si>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12"/>
        <rFont val="Courier New"/>
        <family val="3"/>
      </rPr>
      <t xml:space="preserve">   =   (  1 + 2 + 3 + 4  ) / 100</t>
    </r>
  </si>
  <si>
    <t xml:space="preserve">                                                                                              </t>
  </si>
  <si>
    <t>Personal PROFESIONAL</t>
  </si>
  <si>
    <r>
      <t>SUB TOTAL COSTO PERSONAL PROFESIONAL</t>
    </r>
    <r>
      <rPr>
        <sz val="11"/>
        <rFont val="Arial"/>
        <family val="2"/>
      </rPr>
      <t xml:space="preserve"> (1)</t>
    </r>
  </si>
  <si>
    <t>DEDICACION</t>
  </si>
  <si>
    <t xml:space="preserve">VALOR TOTAL DE LA OFERTA </t>
  </si>
  <si>
    <t>DIRECTOR DE INTERVENTORIA</t>
  </si>
  <si>
    <t>SST</t>
  </si>
  <si>
    <t>TECNICO PROFESIONAL</t>
  </si>
  <si>
    <t xml:space="preserve">COSTO TOTAL  </t>
  </si>
  <si>
    <t>IVA 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</si>
</sst>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* #,##0.00_ ;_ * \-#,##0.00_ ;_ * &quot;-&quot;??_ ;_ @_ "/>
    <numFmt numFmtId="166" formatCode="_ &quot;$&quot;\ * #,##0_ ;_ &quot;$&quot;\ * \-#,##0_ ;_ &quot;$&quot;\ * &quot;-&quot;??_ ;_ @_ 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urier New"/>
      <family val="3"/>
    </font>
    <font>
      <b/>
      <i/>
      <u/>
      <sz val="16"/>
      <name val="Courier New"/>
      <family val="3"/>
    </font>
    <font>
      <b/>
      <sz val="10"/>
      <name val="Courier New"/>
      <family val="3"/>
    </font>
    <font>
      <b/>
      <sz val="12"/>
      <name val="Courier New"/>
      <family val="3"/>
    </font>
    <font>
      <b/>
      <sz val="11"/>
      <name val="Courier New"/>
      <family val="3"/>
    </font>
    <font>
      <sz val="10"/>
      <name val="Courier New"/>
      <family val="3"/>
    </font>
    <font>
      <sz val="12"/>
      <name val="Courier New"/>
      <family val="3"/>
    </font>
    <font>
      <b/>
      <sz val="14"/>
      <name val="Courier New"/>
      <family val="3"/>
    </font>
    <font>
      <b/>
      <i/>
      <sz val="11"/>
      <color indexed="62"/>
      <name val="Courier New"/>
      <family val="3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indexed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1" xfId="0" applyFont="1" applyBorder="1" applyAlignment="1">
      <alignment vertical="center"/>
    </xf>
    <xf numFmtId="10" fontId="3" fillId="0" borderId="2" xfId="2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0" fontId="3" fillId="0" borderId="4" xfId="2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0" fontId="3" fillId="0" borderId="7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3" fillId="0" borderId="1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0" fontId="3" fillId="0" borderId="14" xfId="2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10" fontId="3" fillId="0" borderId="16" xfId="2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0" fontId="3" fillId="0" borderId="19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0" fontId="3" fillId="0" borderId="0" xfId="2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0" fontId="3" fillId="0" borderId="0" xfId="2" applyNumberFormat="1" applyFont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10" fontId="7" fillId="0" borderId="7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10" fontId="3" fillId="0" borderId="7" xfId="2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165" fontId="12" fillId="0" borderId="0" xfId="1" applyFont="1"/>
    <xf numFmtId="0" fontId="13" fillId="0" borderId="6" xfId="0" applyFont="1" applyFill="1" applyBorder="1" applyAlignment="1">
      <alignment horizontal="center" vertical="center" wrapText="1"/>
    </xf>
    <xf numFmtId="165" fontId="13" fillId="0" borderId="6" xfId="1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6" xfId="0" applyFont="1" applyBorder="1" applyAlignment="1">
      <alignment horizontal="center"/>
    </xf>
    <xf numFmtId="165" fontId="12" fillId="0" borderId="6" xfId="1" applyFont="1" applyBorder="1"/>
    <xf numFmtId="165" fontId="12" fillId="0" borderId="6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165" fontId="12" fillId="0" borderId="13" xfId="1" applyFont="1" applyBorder="1"/>
    <xf numFmtId="0" fontId="15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4" fontId="17" fillId="0" borderId="6" xfId="0" applyNumberFormat="1" applyFont="1" applyBorder="1" applyAlignment="1">
      <alignment horizontal="center"/>
    </xf>
    <xf numFmtId="4" fontId="17" fillId="0" borderId="13" xfId="0" applyNumberFormat="1" applyFont="1" applyBorder="1" applyAlignment="1">
      <alignment horizontal="center"/>
    </xf>
    <xf numFmtId="0" fontId="13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 vertical="center" wrapText="1"/>
    </xf>
    <xf numFmtId="0" fontId="12" fillId="0" borderId="22" xfId="0" applyFont="1" applyBorder="1"/>
    <xf numFmtId="0" fontId="12" fillId="0" borderId="24" xfId="0" applyFont="1" applyBorder="1" applyAlignment="1">
      <alignment horizontal="center"/>
    </xf>
    <xf numFmtId="0" fontId="17" fillId="0" borderId="22" xfId="0" applyFont="1" applyBorder="1"/>
    <xf numFmtId="165" fontId="19" fillId="0" borderId="24" xfId="1" applyFont="1" applyBorder="1" applyAlignment="1">
      <alignment horizontal="center"/>
    </xf>
    <xf numFmtId="0" fontId="17" fillId="0" borderId="25" xfId="0" applyFont="1" applyBorder="1"/>
    <xf numFmtId="165" fontId="18" fillId="0" borderId="26" xfId="0" applyNumberFormat="1" applyFont="1" applyBorder="1" applyAlignment="1">
      <alignment horizontal="center"/>
    </xf>
    <xf numFmtId="0" fontId="13" fillId="0" borderId="23" xfId="0" applyFont="1" applyBorder="1" applyAlignment="1">
      <alignment horizontal="center" vertical="center" wrapText="1"/>
    </xf>
    <xf numFmtId="165" fontId="12" fillId="0" borderId="13" xfId="0" applyNumberFormat="1" applyFont="1" applyBorder="1" applyAlignment="1">
      <alignment horizontal="center"/>
    </xf>
    <xf numFmtId="165" fontId="19" fillId="0" borderId="27" xfId="1" applyFont="1" applyBorder="1" applyAlignment="1">
      <alignment horizontal="center"/>
    </xf>
    <xf numFmtId="0" fontId="13" fillId="0" borderId="28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166" fontId="20" fillId="0" borderId="0" xfId="3" applyNumberFormat="1" applyFont="1"/>
    <xf numFmtId="4" fontId="10" fillId="0" borderId="7" xfId="1" applyNumberFormat="1" applyFont="1" applyFill="1" applyBorder="1" applyAlignment="1">
      <alignment horizontal="center" vertical="center"/>
    </xf>
    <xf numFmtId="43" fontId="12" fillId="0" borderId="0" xfId="0" applyNumberFormat="1" applyFont="1" applyAlignment="1">
      <alignment horizontal="center"/>
    </xf>
    <xf numFmtId="0" fontId="14" fillId="3" borderId="44" xfId="0" applyFont="1" applyFill="1" applyBorder="1" applyAlignment="1">
      <alignment horizontal="center"/>
    </xf>
    <xf numFmtId="0" fontId="14" fillId="3" borderId="45" xfId="0" applyFont="1" applyFill="1" applyBorder="1" applyAlignment="1">
      <alignment horizontal="center"/>
    </xf>
    <xf numFmtId="0" fontId="14" fillId="3" borderId="46" xfId="0" applyFont="1" applyFill="1" applyBorder="1" applyAlignment="1">
      <alignment horizontal="center"/>
    </xf>
    <xf numFmtId="0" fontId="13" fillId="0" borderId="42" xfId="0" applyFont="1" applyBorder="1" applyAlignment="1">
      <alignment horizontal="right"/>
    </xf>
    <xf numFmtId="0" fontId="13" fillId="0" borderId="43" xfId="0" applyFont="1" applyBorder="1" applyAlignment="1">
      <alignment horizontal="right"/>
    </xf>
    <xf numFmtId="0" fontId="16" fillId="2" borderId="29" xfId="0" applyFont="1" applyFill="1" applyBorder="1" applyAlignment="1">
      <alignment horizontal="right"/>
    </xf>
    <xf numFmtId="0" fontId="13" fillId="2" borderId="30" xfId="0" applyFont="1" applyFill="1" applyBorder="1" applyAlignment="1">
      <alignment horizontal="right"/>
    </xf>
    <xf numFmtId="0" fontId="13" fillId="2" borderId="31" xfId="0" applyFont="1" applyFill="1" applyBorder="1" applyAlignment="1">
      <alignment horizontal="right"/>
    </xf>
    <xf numFmtId="165" fontId="18" fillId="2" borderId="32" xfId="0" applyNumberFormat="1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165" fontId="12" fillId="0" borderId="0" xfId="0" applyNumberFormat="1" applyFont="1" applyBorder="1" applyAlignment="1">
      <alignment horizontal="center"/>
    </xf>
    <xf numFmtId="165" fontId="18" fillId="2" borderId="35" xfId="0" applyNumberFormat="1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165" fontId="18" fillId="2" borderId="37" xfId="0" applyNumberFormat="1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34" xfId="0" applyFont="1" applyFill="1" applyBorder="1" applyAlignment="1">
      <alignment horizont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2"/>
  <sheetViews>
    <sheetView tabSelected="1" zoomScale="75" zoomScaleNormal="75" zoomScaleSheetLayoutView="70" zoomScalePageLayoutView="85" workbookViewId="0">
      <selection activeCell="D9" sqref="D9"/>
    </sheetView>
  </sheetViews>
  <sheetFormatPr baseColWidth="10" defaultRowHeight="14.25" x14ac:dyDescent="0.2"/>
  <cols>
    <col min="1" max="1" width="11.42578125" style="42"/>
    <col min="2" max="2" width="33.5703125" style="42" customWidth="1"/>
    <col min="3" max="3" width="13" style="43" customWidth="1"/>
    <col min="4" max="4" width="15.5703125" style="44" customWidth="1"/>
    <col min="5" max="5" width="13.7109375" style="43" customWidth="1"/>
    <col min="6" max="6" width="9.42578125" style="43" customWidth="1"/>
    <col min="7" max="7" width="15.140625" style="43" customWidth="1"/>
    <col min="8" max="8" width="12" style="43" customWidth="1"/>
    <col min="9" max="9" width="22" style="43" bestFit="1" customWidth="1"/>
    <col min="10" max="16384" width="11.42578125" style="42"/>
  </cols>
  <sheetData>
    <row r="2" spans="2:9" ht="15" thickBot="1" x14ac:dyDescent="0.25"/>
    <row r="3" spans="2:9" ht="14.25" customHeight="1" thickTop="1" x14ac:dyDescent="0.25">
      <c r="B3" s="79" t="s">
        <v>0</v>
      </c>
      <c r="C3" s="80"/>
      <c r="D3" s="80"/>
      <c r="E3" s="80"/>
      <c r="F3" s="80"/>
      <c r="G3" s="80"/>
      <c r="H3" s="80"/>
      <c r="I3" s="81"/>
    </row>
    <row r="4" spans="2:9" s="47" customFormat="1" ht="15" x14ac:dyDescent="0.2">
      <c r="B4" s="62" t="s">
        <v>1</v>
      </c>
      <c r="C4" s="45" t="s">
        <v>2</v>
      </c>
      <c r="D4" s="46" t="s">
        <v>3</v>
      </c>
      <c r="E4" s="45" t="s">
        <v>4</v>
      </c>
      <c r="F4" s="45" t="s">
        <v>5</v>
      </c>
      <c r="G4" s="45" t="s">
        <v>6</v>
      </c>
      <c r="H4" s="45" t="s">
        <v>7</v>
      </c>
      <c r="I4" s="63"/>
    </row>
    <row r="5" spans="2:9" ht="30" x14ac:dyDescent="0.2">
      <c r="B5" s="62" t="s">
        <v>81</v>
      </c>
      <c r="C5" s="45" t="s">
        <v>9</v>
      </c>
      <c r="D5" s="46" t="s">
        <v>10</v>
      </c>
      <c r="E5" s="55" t="s">
        <v>83</v>
      </c>
      <c r="F5" s="45" t="s">
        <v>11</v>
      </c>
      <c r="G5" s="45" t="s">
        <v>12</v>
      </c>
      <c r="H5" s="45" t="s">
        <v>13</v>
      </c>
      <c r="I5" s="64" t="s">
        <v>8</v>
      </c>
    </row>
    <row r="6" spans="2:9" x14ac:dyDescent="0.2">
      <c r="B6" s="65"/>
      <c r="C6" s="48"/>
      <c r="D6" s="49"/>
      <c r="E6" s="48"/>
      <c r="F6" s="48"/>
      <c r="G6" s="48"/>
      <c r="H6" s="48"/>
      <c r="I6" s="66"/>
    </row>
    <row r="7" spans="2:9" ht="15.75" x14ac:dyDescent="0.25">
      <c r="B7" s="67" t="s">
        <v>85</v>
      </c>
      <c r="C7" s="48">
        <v>1</v>
      </c>
      <c r="D7" s="49"/>
      <c r="E7" s="54">
        <v>0.25</v>
      </c>
      <c r="F7" s="60">
        <f>FM!C42</f>
        <v>2.3199999999999998</v>
      </c>
      <c r="G7" s="50">
        <f>+C7*D7*E7*F7</f>
        <v>0</v>
      </c>
      <c r="H7" s="51">
        <v>6</v>
      </c>
      <c r="I7" s="68">
        <f>+G7*H7</f>
        <v>0</v>
      </c>
    </row>
    <row r="8" spans="2:9" ht="15.75" x14ac:dyDescent="0.25">
      <c r="B8" s="67" t="s">
        <v>87</v>
      </c>
      <c r="C8" s="48">
        <v>1</v>
      </c>
      <c r="D8" s="49"/>
      <c r="E8" s="54">
        <v>0.4</v>
      </c>
      <c r="F8" s="60">
        <f>F7</f>
        <v>2.3199999999999998</v>
      </c>
      <c r="G8" s="50">
        <f>+C8*D8*E8*F8</f>
        <v>0</v>
      </c>
      <c r="H8" s="51">
        <v>6</v>
      </c>
      <c r="I8" s="68">
        <f>+G8*H8</f>
        <v>0</v>
      </c>
    </row>
    <row r="9" spans="2:9" ht="15.75" x14ac:dyDescent="0.25">
      <c r="B9" s="69" t="s">
        <v>86</v>
      </c>
      <c r="C9" s="52">
        <v>1</v>
      </c>
      <c r="D9" s="53"/>
      <c r="E9" s="58">
        <v>0.3</v>
      </c>
      <c r="F9" s="60">
        <f>F8</f>
        <v>2.3199999999999998</v>
      </c>
      <c r="G9" s="72">
        <f>C9*D9*E9*F9</f>
        <v>0</v>
      </c>
      <c r="H9" s="59">
        <v>6</v>
      </c>
      <c r="I9" s="73">
        <f>G9*H9</f>
        <v>0</v>
      </c>
    </row>
    <row r="10" spans="2:9" ht="15.75" x14ac:dyDescent="0.25">
      <c r="B10" s="69"/>
      <c r="C10" s="52"/>
      <c r="D10" s="53"/>
      <c r="E10" s="58"/>
      <c r="F10" s="61"/>
      <c r="G10" s="72"/>
      <c r="H10" s="59"/>
      <c r="I10" s="73"/>
    </row>
    <row r="11" spans="2:9" ht="15.75" x14ac:dyDescent="0.25">
      <c r="B11" s="69"/>
      <c r="C11" s="52"/>
      <c r="D11" s="53"/>
      <c r="E11" s="58"/>
      <c r="F11" s="61"/>
      <c r="G11" s="72"/>
      <c r="H11" s="59"/>
      <c r="I11" s="73"/>
    </row>
    <row r="12" spans="2:9" ht="15.75" x14ac:dyDescent="0.25">
      <c r="B12" s="69"/>
      <c r="C12" s="52"/>
      <c r="D12" s="53"/>
      <c r="E12" s="58"/>
      <c r="F12" s="61"/>
      <c r="G12" s="72"/>
      <c r="H12" s="59"/>
      <c r="I12" s="73"/>
    </row>
    <row r="13" spans="2:9" ht="15.75" x14ac:dyDescent="0.25">
      <c r="B13" s="69"/>
      <c r="C13" s="52"/>
      <c r="D13" s="53"/>
      <c r="E13" s="58"/>
      <c r="F13" s="61"/>
      <c r="G13" s="72"/>
      <c r="H13" s="59"/>
      <c r="I13" s="73"/>
    </row>
    <row r="14" spans="2:9" ht="16.5" thickBot="1" x14ac:dyDescent="0.3">
      <c r="B14" s="82" t="s">
        <v>82</v>
      </c>
      <c r="C14" s="83"/>
      <c r="D14" s="83"/>
      <c r="E14" s="83"/>
      <c r="F14" s="83"/>
      <c r="G14" s="83"/>
      <c r="H14" s="83"/>
      <c r="I14" s="70">
        <f>SUM(I7:I9)</f>
        <v>0</v>
      </c>
    </row>
    <row r="15" spans="2:9" ht="15.75" thickBot="1" x14ac:dyDescent="0.3">
      <c r="B15" s="74"/>
      <c r="C15" s="75"/>
      <c r="D15" s="75"/>
      <c r="E15" s="75"/>
      <c r="F15" s="75"/>
      <c r="G15" s="75"/>
      <c r="H15" s="57"/>
      <c r="I15" s="71"/>
    </row>
    <row r="16" spans="2:9" ht="15.75" x14ac:dyDescent="0.25">
      <c r="B16" s="96" t="s">
        <v>88</v>
      </c>
      <c r="C16" s="97"/>
      <c r="D16" s="97"/>
      <c r="E16" s="97"/>
      <c r="F16" s="97"/>
      <c r="G16" s="97"/>
      <c r="H16" s="92">
        <f>I14</f>
        <v>0</v>
      </c>
      <c r="I16" s="93"/>
    </row>
    <row r="17" spans="2:9" ht="16.5" thickBot="1" x14ac:dyDescent="0.3">
      <c r="B17" s="94" t="s">
        <v>89</v>
      </c>
      <c r="C17" s="95"/>
      <c r="D17" s="95"/>
      <c r="E17" s="95"/>
      <c r="F17" s="95"/>
      <c r="G17" s="95"/>
      <c r="H17" s="90">
        <f>H16*0.19</f>
        <v>0</v>
      </c>
      <c r="I17" s="91"/>
    </row>
    <row r="18" spans="2:9" ht="16.5" thickBot="1" x14ac:dyDescent="0.3">
      <c r="B18" s="84" t="s">
        <v>84</v>
      </c>
      <c r="C18" s="85"/>
      <c r="D18" s="85"/>
      <c r="E18" s="85"/>
      <c r="F18" s="85"/>
      <c r="G18" s="86"/>
      <c r="H18" s="87">
        <f>SUM(H16:I17)</f>
        <v>0</v>
      </c>
      <c r="I18" s="88"/>
    </row>
    <row r="19" spans="2:9" x14ac:dyDescent="0.2">
      <c r="H19" s="89"/>
      <c r="I19" s="89"/>
    </row>
    <row r="21" spans="2:9" x14ac:dyDescent="0.2">
      <c r="I21" s="76"/>
    </row>
    <row r="22" spans="2:9" x14ac:dyDescent="0.2">
      <c r="I22" s="78"/>
    </row>
  </sheetData>
  <mergeCells count="9">
    <mergeCell ref="B3:I3"/>
    <mergeCell ref="B14:H14"/>
    <mergeCell ref="B18:G18"/>
    <mergeCell ref="H18:I18"/>
    <mergeCell ref="H19:I19"/>
    <mergeCell ref="H17:I17"/>
    <mergeCell ref="H16:I16"/>
    <mergeCell ref="B17:G17"/>
    <mergeCell ref="B16:G16"/>
  </mergeCells>
  <phoneticPr fontId="2" type="noConversion"/>
  <printOptions horizontalCentered="1" verticalCentered="1"/>
  <pageMargins left="0" right="0" top="0" bottom="0" header="0" footer="0"/>
  <pageSetup scale="80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C81"/>
  <sheetViews>
    <sheetView view="pageBreakPreview" topLeftCell="A16" zoomScaleNormal="100" zoomScaleSheetLayoutView="100" workbookViewId="0">
      <selection activeCell="B44" sqref="B44"/>
    </sheetView>
  </sheetViews>
  <sheetFormatPr baseColWidth="10" defaultRowHeight="15" x14ac:dyDescent="0.2"/>
  <cols>
    <col min="1" max="1" width="12.5703125" style="3" customWidth="1"/>
    <col min="2" max="2" width="75.28515625" style="3" customWidth="1"/>
    <col min="3" max="3" width="12.85546875" style="30" customWidth="1"/>
    <col min="4" max="16384" width="11.42578125" style="3"/>
  </cols>
  <sheetData>
    <row r="1" spans="1:3" ht="15" customHeight="1" x14ac:dyDescent="0.2">
      <c r="A1" s="1"/>
      <c r="B1" s="56" t="s">
        <v>14</v>
      </c>
      <c r="C1" s="2"/>
    </row>
    <row r="2" spans="1:3" ht="15" customHeight="1" x14ac:dyDescent="0.2">
      <c r="A2" s="4"/>
      <c r="B2" s="5"/>
      <c r="C2" s="6"/>
    </row>
    <row r="3" spans="1:3" s="36" customFormat="1" ht="16.5" x14ac:dyDescent="0.2">
      <c r="A3" s="37">
        <v>1</v>
      </c>
      <c r="B3" s="41" t="s">
        <v>15</v>
      </c>
      <c r="C3" s="35">
        <f>+ROUND((100%),2)</f>
        <v>1</v>
      </c>
    </row>
    <row r="4" spans="1:3" ht="20.100000000000001" customHeight="1" x14ac:dyDescent="0.2">
      <c r="A4" s="7">
        <v>2</v>
      </c>
      <c r="B4" s="8" t="s">
        <v>16</v>
      </c>
      <c r="C4" s="9"/>
    </row>
    <row r="5" spans="1:3" ht="15" customHeight="1" x14ac:dyDescent="0.2">
      <c r="A5" s="10" t="s">
        <v>17</v>
      </c>
      <c r="B5" s="11" t="s">
        <v>18</v>
      </c>
      <c r="C5" s="12">
        <v>8.5000000000000006E-2</v>
      </c>
    </row>
    <row r="6" spans="1:3" ht="15" customHeight="1" x14ac:dyDescent="0.2">
      <c r="A6" s="10" t="s">
        <v>19</v>
      </c>
      <c r="B6" s="11" t="s">
        <v>20</v>
      </c>
      <c r="C6" s="12">
        <v>8.3299999999999999E-2</v>
      </c>
    </row>
    <row r="7" spans="1:3" ht="15" customHeight="1" x14ac:dyDescent="0.2">
      <c r="A7" s="10" t="s">
        <v>21</v>
      </c>
      <c r="B7" s="11" t="s">
        <v>22</v>
      </c>
      <c r="C7" s="12">
        <v>0.01</v>
      </c>
    </row>
    <row r="8" spans="1:3" ht="15" customHeight="1" x14ac:dyDescent="0.2">
      <c r="A8" s="10" t="s">
        <v>23</v>
      </c>
      <c r="B8" s="11" t="s">
        <v>24</v>
      </c>
      <c r="C8" s="12">
        <v>0.08</v>
      </c>
    </row>
    <row r="9" spans="1:3" ht="15" customHeight="1" x14ac:dyDescent="0.2">
      <c r="A9" s="10" t="s">
        <v>25</v>
      </c>
      <c r="B9" s="11" t="s">
        <v>26</v>
      </c>
      <c r="C9" s="12">
        <v>0.11600000000000001</v>
      </c>
    </row>
    <row r="10" spans="1:3" ht="15" customHeight="1" x14ac:dyDescent="0.2">
      <c r="A10" s="10" t="s">
        <v>27</v>
      </c>
      <c r="B10" s="11" t="s">
        <v>28</v>
      </c>
      <c r="C10" s="12">
        <f>2%</f>
        <v>0.02</v>
      </c>
    </row>
    <row r="11" spans="1:3" ht="15" customHeight="1" x14ac:dyDescent="0.2">
      <c r="A11" s="10" t="s">
        <v>29</v>
      </c>
      <c r="B11" s="11" t="s">
        <v>30</v>
      </c>
      <c r="C11" s="12">
        <f>3%</f>
        <v>0.03</v>
      </c>
    </row>
    <row r="12" spans="1:3" ht="15" customHeight="1" x14ac:dyDescent="0.2">
      <c r="A12" s="10" t="s">
        <v>31</v>
      </c>
      <c r="B12" s="11" t="s">
        <v>32</v>
      </c>
      <c r="C12" s="12">
        <f>4%</f>
        <v>0.04</v>
      </c>
    </row>
    <row r="13" spans="1:3" ht="15" customHeight="1" x14ac:dyDescent="0.2">
      <c r="A13" s="10" t="s">
        <v>33</v>
      </c>
      <c r="B13" s="11" t="s">
        <v>34</v>
      </c>
      <c r="C13" s="12">
        <v>4.1700000000000001E-2</v>
      </c>
    </row>
    <row r="14" spans="1:3" ht="15" customHeight="1" x14ac:dyDescent="0.2">
      <c r="A14" s="10" t="s">
        <v>35</v>
      </c>
      <c r="B14" s="11" t="s">
        <v>36</v>
      </c>
      <c r="C14" s="12">
        <v>0.02</v>
      </c>
    </row>
    <row r="15" spans="1:3" ht="15" customHeight="1" x14ac:dyDescent="0.2">
      <c r="A15" s="10" t="s">
        <v>37</v>
      </c>
      <c r="B15" s="11" t="s">
        <v>38</v>
      </c>
      <c r="C15" s="12">
        <v>0.04</v>
      </c>
    </row>
    <row r="16" spans="1:3" ht="15" customHeight="1" x14ac:dyDescent="0.2">
      <c r="A16" s="10" t="s">
        <v>39</v>
      </c>
      <c r="B16" s="11" t="s">
        <v>40</v>
      </c>
      <c r="C16" s="12">
        <v>0.01</v>
      </c>
    </row>
    <row r="17" spans="1:3" ht="15" customHeight="1" x14ac:dyDescent="0.2">
      <c r="A17" s="10" t="s">
        <v>41</v>
      </c>
      <c r="B17" s="11" t="s">
        <v>42</v>
      </c>
      <c r="C17" s="12">
        <v>0.01</v>
      </c>
    </row>
    <row r="18" spans="1:3" ht="15" customHeight="1" x14ac:dyDescent="0.2">
      <c r="A18" s="10" t="s">
        <v>43</v>
      </c>
      <c r="B18" s="11" t="s">
        <v>44</v>
      </c>
      <c r="C18" s="12">
        <v>0.01</v>
      </c>
    </row>
    <row r="19" spans="1:3" ht="15" customHeight="1" x14ac:dyDescent="0.2">
      <c r="A19" s="14" t="s">
        <v>45</v>
      </c>
      <c r="B19" s="11" t="s">
        <v>46</v>
      </c>
      <c r="C19" s="12">
        <v>0.02</v>
      </c>
    </row>
    <row r="20" spans="1:3" s="36" customFormat="1" ht="15.75" x14ac:dyDescent="0.2">
      <c r="A20" s="40"/>
      <c r="B20" s="34" t="s">
        <v>47</v>
      </c>
      <c r="C20" s="35">
        <f>ROUND((SUM(C5:C19)),3)</f>
        <v>0.61599999999999999</v>
      </c>
    </row>
    <row r="21" spans="1:3" ht="20.100000000000001" customHeight="1" x14ac:dyDescent="0.2">
      <c r="A21" s="15">
        <v>3</v>
      </c>
      <c r="B21" s="16" t="s">
        <v>48</v>
      </c>
      <c r="C21" s="9"/>
    </row>
    <row r="22" spans="1:3" ht="15" customHeight="1" x14ac:dyDescent="0.2">
      <c r="A22" s="17"/>
      <c r="B22" s="18" t="s">
        <v>49</v>
      </c>
      <c r="C22" s="19"/>
    </row>
    <row r="23" spans="1:3" ht="15" customHeight="1" x14ac:dyDescent="0.2">
      <c r="A23" s="10" t="s">
        <v>50</v>
      </c>
      <c r="B23" s="11" t="s">
        <v>51</v>
      </c>
      <c r="C23" s="12">
        <v>0.05</v>
      </c>
    </row>
    <row r="24" spans="1:3" ht="15" customHeight="1" x14ac:dyDescent="0.2">
      <c r="A24" s="10" t="s">
        <v>52</v>
      </c>
      <c r="B24" s="11" t="s">
        <v>53</v>
      </c>
      <c r="C24" s="12">
        <v>0.02</v>
      </c>
    </row>
    <row r="25" spans="1:3" ht="15" customHeight="1" x14ac:dyDescent="0.2">
      <c r="A25" s="10" t="s">
        <v>54</v>
      </c>
      <c r="B25" s="11" t="s">
        <v>55</v>
      </c>
      <c r="C25" s="12">
        <v>0.02</v>
      </c>
    </row>
    <row r="26" spans="1:3" ht="15" customHeight="1" x14ac:dyDescent="0.2">
      <c r="A26" s="10" t="s">
        <v>56</v>
      </c>
      <c r="B26" s="11" t="s">
        <v>57</v>
      </c>
      <c r="C26" s="12">
        <v>0.02</v>
      </c>
    </row>
    <row r="27" spans="1:3" ht="15" customHeight="1" x14ac:dyDescent="0.2">
      <c r="A27" s="10" t="s">
        <v>58</v>
      </c>
      <c r="B27" s="11" t="s">
        <v>59</v>
      </c>
      <c r="C27" s="12">
        <v>0.01</v>
      </c>
    </row>
    <row r="28" spans="1:3" ht="15" customHeight="1" x14ac:dyDescent="0.2">
      <c r="A28" s="10" t="s">
        <v>60</v>
      </c>
      <c r="B28" s="11" t="s">
        <v>61</v>
      </c>
      <c r="C28" s="12">
        <v>0.04</v>
      </c>
    </row>
    <row r="29" spans="1:3" ht="15" customHeight="1" x14ac:dyDescent="0.2">
      <c r="A29" s="10" t="s">
        <v>62</v>
      </c>
      <c r="B29" s="11" t="s">
        <v>63</v>
      </c>
      <c r="C29" s="12">
        <v>0.03</v>
      </c>
    </row>
    <row r="30" spans="1:3" ht="15" customHeight="1" x14ac:dyDescent="0.2">
      <c r="A30" s="10" t="s">
        <v>64</v>
      </c>
      <c r="B30" s="11" t="s">
        <v>65</v>
      </c>
      <c r="C30" s="12">
        <v>0.02</v>
      </c>
    </row>
    <row r="31" spans="1:3" ht="15" customHeight="1" x14ac:dyDescent="0.2">
      <c r="A31" s="10" t="s">
        <v>66</v>
      </c>
      <c r="B31" s="11" t="s">
        <v>67</v>
      </c>
      <c r="C31" s="12">
        <v>1.4999999999999999E-2</v>
      </c>
    </row>
    <row r="32" spans="1:3" ht="15" customHeight="1" x14ac:dyDescent="0.2">
      <c r="A32" s="10" t="s">
        <v>68</v>
      </c>
      <c r="B32" s="11" t="s">
        <v>69</v>
      </c>
      <c r="C32" s="12">
        <v>0.02</v>
      </c>
    </row>
    <row r="33" spans="1:3" ht="15" customHeight="1" x14ac:dyDescent="0.2">
      <c r="A33" s="10" t="s">
        <v>70</v>
      </c>
      <c r="B33" s="20" t="s">
        <v>71</v>
      </c>
      <c r="C33" s="21">
        <v>0.02</v>
      </c>
    </row>
    <row r="34" spans="1:3" ht="15" customHeight="1" x14ac:dyDescent="0.2">
      <c r="A34" s="22"/>
      <c r="B34" s="23" t="s">
        <v>72</v>
      </c>
      <c r="C34" s="9"/>
    </row>
    <row r="35" spans="1:3" ht="15" customHeight="1" x14ac:dyDescent="0.2">
      <c r="A35" s="10">
        <v>3.12</v>
      </c>
      <c r="B35" s="11" t="s">
        <v>73</v>
      </c>
      <c r="C35" s="12">
        <v>0.02</v>
      </c>
    </row>
    <row r="36" spans="1:3" ht="15" customHeight="1" x14ac:dyDescent="0.2">
      <c r="A36" s="10">
        <v>3.13</v>
      </c>
      <c r="B36" s="11" t="s">
        <v>74</v>
      </c>
      <c r="C36" s="12">
        <v>0.01</v>
      </c>
    </row>
    <row r="37" spans="1:3" ht="15" customHeight="1" x14ac:dyDescent="0.2">
      <c r="A37" s="14">
        <v>3.14</v>
      </c>
      <c r="B37" s="20" t="s">
        <v>75</v>
      </c>
      <c r="C37" s="21">
        <v>0.01</v>
      </c>
    </row>
    <row r="38" spans="1:3" s="36" customFormat="1" ht="15.75" x14ac:dyDescent="0.2">
      <c r="A38" s="33"/>
      <c r="B38" s="34" t="s">
        <v>76</v>
      </c>
      <c r="C38" s="35">
        <f>ROUND((SUM(C23:C37)),3)</f>
        <v>0.30499999999999999</v>
      </c>
    </row>
    <row r="39" spans="1:3" s="36" customFormat="1" ht="20.100000000000001" customHeight="1" x14ac:dyDescent="0.2">
      <c r="A39" s="37">
        <v>4</v>
      </c>
      <c r="B39" s="38" t="s">
        <v>77</v>
      </c>
      <c r="C39" s="39">
        <v>0.4</v>
      </c>
    </row>
    <row r="40" spans="1:3" s="36" customFormat="1" ht="15.75" x14ac:dyDescent="0.2">
      <c r="A40" s="33"/>
      <c r="B40" s="34" t="s">
        <v>78</v>
      </c>
      <c r="C40" s="35">
        <f>ROUND((SUM(C39)),3)</f>
        <v>0.4</v>
      </c>
    </row>
    <row r="41" spans="1:3" ht="15" customHeight="1" x14ac:dyDescent="0.2">
      <c r="A41" s="4"/>
      <c r="B41" s="5"/>
      <c r="C41" s="6"/>
    </row>
    <row r="42" spans="1:3" ht="24.95" customHeight="1" x14ac:dyDescent="0.2">
      <c r="A42" s="37">
        <v>5</v>
      </c>
      <c r="B42" s="41" t="s">
        <v>79</v>
      </c>
      <c r="C42" s="77">
        <f>ROUND((C3+C20+C38+C40),2)</f>
        <v>2.3199999999999998</v>
      </c>
    </row>
    <row r="43" spans="1:3" x14ac:dyDescent="0.2">
      <c r="A43" s="4"/>
      <c r="B43" s="5"/>
      <c r="C43" s="6"/>
    </row>
    <row r="44" spans="1:3" ht="18" customHeight="1" x14ac:dyDescent="0.2">
      <c r="A44" s="4"/>
      <c r="B44" s="24" t="s">
        <v>14</v>
      </c>
      <c r="C44" s="25"/>
    </row>
    <row r="45" spans="1:3" ht="18" customHeight="1" thickBot="1" x14ac:dyDescent="0.25">
      <c r="A45" s="26"/>
      <c r="B45" s="27" t="s">
        <v>80</v>
      </c>
      <c r="C45" s="28"/>
    </row>
    <row r="46" spans="1:3" ht="18" customHeight="1" x14ac:dyDescent="0.2">
      <c r="B46" s="29"/>
    </row>
    <row r="47" spans="1:3" ht="18" customHeight="1" x14ac:dyDescent="0.2">
      <c r="B47" s="31"/>
    </row>
    <row r="48" spans="1:3" ht="18" customHeight="1" x14ac:dyDescent="0.2">
      <c r="B48" s="13"/>
      <c r="C48" s="32"/>
    </row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</sheetData>
  <phoneticPr fontId="2" type="noConversion"/>
  <printOptions horizontalCentered="1" verticalCentered="1"/>
  <pageMargins left="0" right="0" top="0" bottom="0" header="0" footer="0"/>
  <pageSetup scale="9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INTERVENTORIA</vt:lpstr>
      <vt:lpstr>FM</vt:lpstr>
      <vt:lpstr>FM!Área_de_impresión</vt:lpstr>
      <vt:lpstr>INTERVENTORIA!Área_de_impresión</vt:lpstr>
    </vt:vector>
  </TitlesOfParts>
  <Company>ALEJANDRO ORJUELA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ORJUELA</dc:creator>
  <cp:lastModifiedBy>Robinson Ochoa Moren</cp:lastModifiedBy>
  <cp:lastPrinted>2011-05-21T12:18:45Z</cp:lastPrinted>
  <dcterms:created xsi:type="dcterms:W3CDTF">2011-02-09T22:36:53Z</dcterms:created>
  <dcterms:modified xsi:type="dcterms:W3CDTF">2021-12-22T15:37:36Z</dcterms:modified>
</cp:coreProperties>
</file>