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60" windowWidth="20730" windowHeight="11700"/>
  </bookViews>
  <sheets>
    <sheet name="Anexo" sheetId="1" r:id="rId1"/>
    <sheet name="Valoración del Riesgo " sheetId="3" r:id="rId2"/>
    <sheet name="Probabilidad" sheetId="4" state="hidden" r:id="rId3"/>
    <sheet name="Impacto" sheetId="5" state="hidden" r:id="rId4"/>
    <sheet name="Valor Riesgo" sheetId="6" state="hidden" r:id="rId5"/>
  </sheets>
  <externalReferences>
    <externalReference r:id="rId6"/>
    <externalReference r:id="rId7"/>
    <externalReference r:id="rId8"/>
  </externalReferences>
  <definedNames>
    <definedName name="_xlnm._FilterDatabase" localSheetId="0" hidden="1">Anexo!$A$2:$AC$3</definedName>
    <definedName name="Clase">Anexo!$AE$10:$AE$11</definedName>
    <definedName name="_xlnm.Print_Titles" localSheetId="0">Anexo!$1:$3</definedName>
  </definedNames>
  <calcPr calcId="145621"/>
</workbook>
</file>

<file path=xl/calcChain.xml><?xml version="1.0" encoding="utf-8"?>
<calcChain xmlns="http://schemas.openxmlformats.org/spreadsheetml/2006/main">
  <c r="J10" i="1" l="1"/>
  <c r="L10" i="1"/>
  <c r="S10" i="1"/>
  <c r="U10" i="1"/>
  <c r="U5" i="1"/>
  <c r="S5" i="1"/>
  <c r="L5" i="1"/>
  <c r="J5" i="1"/>
  <c r="S4" i="1"/>
  <c r="J4" i="1"/>
  <c r="W10" i="1" l="1"/>
  <c r="V10" i="1" s="1"/>
  <c r="X10" i="1" s="1"/>
  <c r="N10" i="1"/>
  <c r="M10" i="1" s="1"/>
  <c r="O10" i="1" s="1"/>
  <c r="W5" i="1"/>
  <c r="V5" i="1" s="1"/>
  <c r="X5" i="1" s="1"/>
  <c r="N5" i="1"/>
  <c r="M5" i="1" s="1"/>
  <c r="O5" i="1" s="1"/>
  <c r="U23" i="1" l="1"/>
  <c r="S23" i="1"/>
  <c r="L23" i="1"/>
  <c r="J23" i="1"/>
  <c r="U22" i="1"/>
  <c r="S22" i="1"/>
  <c r="L22" i="1"/>
  <c r="N22" i="1" s="1"/>
  <c r="M22" i="1" s="1"/>
  <c r="O22" i="1" s="1"/>
  <c r="U21" i="1"/>
  <c r="S21" i="1"/>
  <c r="L21" i="1"/>
  <c r="J21" i="1"/>
  <c r="U20" i="1"/>
  <c r="S20" i="1"/>
  <c r="L20" i="1"/>
  <c r="J20" i="1"/>
  <c r="U19" i="1"/>
  <c r="S19" i="1"/>
  <c r="L19" i="1"/>
  <c r="J19" i="1"/>
  <c r="U18" i="1"/>
  <c r="S18" i="1"/>
  <c r="L18" i="1"/>
  <c r="J18" i="1"/>
  <c r="N23" i="1" l="1"/>
  <c r="M23" i="1" s="1"/>
  <c r="O23" i="1" s="1"/>
  <c r="W22" i="1"/>
  <c r="V22" i="1" s="1"/>
  <c r="X22" i="1" s="1"/>
  <c r="W23" i="1"/>
  <c r="V23" i="1" s="1"/>
  <c r="X23" i="1" s="1"/>
  <c r="N20" i="1"/>
  <c r="M20" i="1" s="1"/>
  <c r="O20" i="1" s="1"/>
  <c r="W18" i="1"/>
  <c r="V18" i="1" s="1"/>
  <c r="X18" i="1" s="1"/>
  <c r="W19" i="1"/>
  <c r="V19" i="1" s="1"/>
  <c r="X19" i="1" s="1"/>
  <c r="W20" i="1"/>
  <c r="V20" i="1" s="1"/>
  <c r="X20" i="1" s="1"/>
  <c r="W21" i="1"/>
  <c r="V21" i="1" s="1"/>
  <c r="X21" i="1" s="1"/>
  <c r="N18" i="1"/>
  <c r="M18" i="1" s="1"/>
  <c r="O18" i="1" s="1"/>
  <c r="N19" i="1"/>
  <c r="M19" i="1" s="1"/>
  <c r="O19" i="1" s="1"/>
  <c r="N21" i="1"/>
  <c r="M21" i="1" s="1"/>
  <c r="O21" i="1" s="1"/>
  <c r="S17" i="1"/>
  <c r="U17" i="1"/>
  <c r="J17" i="1"/>
  <c r="L17" i="1"/>
  <c r="U16" i="1"/>
  <c r="S16" i="1"/>
  <c r="L16" i="1"/>
  <c r="J16" i="1"/>
  <c r="U15" i="1"/>
  <c r="S15" i="1"/>
  <c r="L15" i="1"/>
  <c r="J15" i="1"/>
  <c r="J14" i="1"/>
  <c r="L14" i="1"/>
  <c r="S14" i="1"/>
  <c r="U14" i="1"/>
  <c r="S13" i="1"/>
  <c r="S12" i="1"/>
  <c r="S11" i="1"/>
  <c r="J13" i="1"/>
  <c r="J12" i="1"/>
  <c r="J11" i="1"/>
  <c r="L11" i="1"/>
  <c r="U11" i="1"/>
  <c r="L12" i="1"/>
  <c r="U12" i="1"/>
  <c r="L13" i="1"/>
  <c r="U13" i="1"/>
  <c r="H11" i="3"/>
  <c r="H8" i="3"/>
  <c r="H9" i="3"/>
  <c r="H10" i="3"/>
  <c r="G8" i="3"/>
  <c r="G9" i="3"/>
  <c r="G10" i="3"/>
  <c r="G11" i="3"/>
  <c r="F8" i="3"/>
  <c r="F9" i="3"/>
  <c r="F10" i="3"/>
  <c r="F11" i="3"/>
  <c r="E8" i="3"/>
  <c r="E9" i="3"/>
  <c r="E10" i="3"/>
  <c r="E11" i="3"/>
  <c r="D8" i="3"/>
  <c r="D9" i="3"/>
  <c r="D10" i="3"/>
  <c r="D11" i="3"/>
  <c r="D7" i="3"/>
  <c r="E7" i="3"/>
  <c r="F7" i="3"/>
  <c r="G7" i="3"/>
  <c r="H7" i="3"/>
  <c r="W16" i="1" l="1"/>
  <c r="V16" i="1" s="1"/>
  <c r="X16" i="1" s="1"/>
  <c r="W15" i="1"/>
  <c r="V15" i="1" s="1"/>
  <c r="X15" i="1" s="1"/>
  <c r="N13" i="1"/>
  <c r="M13" i="1" s="1"/>
  <c r="O13" i="1" s="1"/>
  <c r="N16" i="1"/>
  <c r="M16" i="1" s="1"/>
  <c r="O16" i="1" s="1"/>
  <c r="W11" i="1"/>
  <c r="V11" i="1" s="1"/>
  <c r="X11" i="1" s="1"/>
  <c r="N12" i="1"/>
  <c r="M12" i="1" s="1"/>
  <c r="O12" i="1" s="1"/>
  <c r="N14" i="1"/>
  <c r="M14" i="1" s="1"/>
  <c r="O14" i="1" s="1"/>
  <c r="N17" i="1"/>
  <c r="M17" i="1" s="1"/>
  <c r="O17" i="1" s="1"/>
  <c r="W12" i="1"/>
  <c r="V12" i="1" s="1"/>
  <c r="X12" i="1" s="1"/>
  <c r="W14" i="1"/>
  <c r="V14" i="1" s="1"/>
  <c r="X14" i="1" s="1"/>
  <c r="W17" i="1"/>
  <c r="V17" i="1" s="1"/>
  <c r="X17" i="1" s="1"/>
  <c r="W13" i="1"/>
  <c r="V13" i="1" s="1"/>
  <c r="X13" i="1" s="1"/>
  <c r="N15" i="1"/>
  <c r="M15" i="1" s="1"/>
  <c r="O15" i="1" s="1"/>
  <c r="N11" i="1"/>
  <c r="M11" i="1" s="1"/>
  <c r="O11" i="1" s="1"/>
  <c r="U4" i="1"/>
  <c r="L4" i="1"/>
</calcChain>
</file>

<file path=xl/comments1.xml><?xml version="1.0" encoding="utf-8"?>
<comments xmlns="http://schemas.openxmlformats.org/spreadsheetml/2006/main">
  <authors>
    <author>Angelica bCastro</author>
  </authors>
  <commentList>
    <comment ref="B2" authorId="0">
      <text>
        <r>
          <rPr>
            <b/>
            <sz val="9"/>
            <color indexed="81"/>
            <rFont val="Tahoma"/>
            <family val="2"/>
          </rPr>
          <t>-</t>
        </r>
        <r>
          <rPr>
            <sz val="9"/>
            <color indexed="81"/>
            <rFont val="Tahoma"/>
            <family val="2"/>
          </rPr>
          <t xml:space="preserve"> </t>
        </r>
        <r>
          <rPr>
            <b/>
            <sz val="9"/>
            <color indexed="81"/>
            <rFont val="Tahoma"/>
            <family val="2"/>
          </rPr>
          <t>General:</t>
        </r>
        <r>
          <rPr>
            <sz val="9"/>
            <color indexed="81"/>
            <rFont val="Tahoma"/>
            <family val="2"/>
          </rPr>
          <t xml:space="preserve"> Riesgo de todos loa Procesos de Contratación.
</t>
        </r>
        <r>
          <rPr>
            <b/>
            <sz val="9"/>
            <color indexed="81"/>
            <rFont val="Tahoma"/>
            <family val="2"/>
          </rPr>
          <t>-</t>
        </r>
        <r>
          <rPr>
            <sz val="9"/>
            <color indexed="81"/>
            <rFont val="Tahoma"/>
            <family val="2"/>
          </rPr>
          <t xml:space="preserve"> </t>
        </r>
        <r>
          <rPr>
            <b/>
            <sz val="9"/>
            <color indexed="81"/>
            <rFont val="Tahoma"/>
            <family val="2"/>
          </rPr>
          <t>Especifico:</t>
        </r>
        <r>
          <rPr>
            <sz val="9"/>
            <color indexed="81"/>
            <rFont val="Tahoma"/>
            <family val="2"/>
          </rPr>
          <t xml:space="preserve"> Riesgo Propio del Proceso de Contratación.</t>
        </r>
      </text>
    </comment>
    <comment ref="C2" authorId="0">
      <text>
        <r>
          <rPr>
            <b/>
            <sz val="9"/>
            <color indexed="81"/>
            <rFont val="Tahoma"/>
            <family val="2"/>
          </rPr>
          <t>-</t>
        </r>
        <r>
          <rPr>
            <sz val="9"/>
            <color indexed="81"/>
            <rFont val="Tahoma"/>
            <family val="2"/>
          </rPr>
          <t xml:space="preserve"> </t>
        </r>
        <r>
          <rPr>
            <b/>
            <sz val="9"/>
            <color indexed="81"/>
            <rFont val="Tahoma"/>
            <family val="2"/>
          </rPr>
          <t>Interno:</t>
        </r>
        <r>
          <rPr>
            <sz val="9"/>
            <color indexed="81"/>
            <rFont val="Tahoma"/>
            <family val="2"/>
          </rPr>
          <t xml:space="preserve"> Riesgo asociado a la operación, capacidad o situación particular de la Entidad Estatal.
</t>
        </r>
        <r>
          <rPr>
            <b/>
            <sz val="9"/>
            <color indexed="81"/>
            <rFont val="Tahoma"/>
            <family val="2"/>
          </rPr>
          <t xml:space="preserve">- Externo: </t>
        </r>
        <r>
          <rPr>
            <sz val="9"/>
            <color indexed="81"/>
            <rFont val="Tahoma"/>
            <family val="2"/>
          </rPr>
          <t xml:space="preserve">Riesgo del sector del objeto del proceso de contratación </t>
        </r>
      </text>
    </comment>
    <comment ref="E2" authorId="0">
      <text>
        <r>
          <rPr>
            <sz val="9"/>
            <color indexed="81"/>
            <rFont val="Tahoma"/>
            <family val="2"/>
          </rPr>
          <t xml:space="preserve">Claisificación de riesgos según Documento Conpes 3714 de 2011.
</t>
        </r>
      </text>
    </comment>
  </commentList>
</comments>
</file>

<file path=xl/sharedStrings.xml><?xml version="1.0" encoding="utf-8"?>
<sst xmlns="http://schemas.openxmlformats.org/spreadsheetml/2006/main" count="511" uniqueCount="205">
  <si>
    <t>No.</t>
  </si>
  <si>
    <t>Clase</t>
  </si>
  <si>
    <t>Fuente</t>
  </si>
  <si>
    <t xml:space="preserve">Etapa </t>
  </si>
  <si>
    <t>Tipo</t>
  </si>
  <si>
    <t>Descripción (que puede pasar  y, como puede ocurrir)</t>
  </si>
  <si>
    <t>Consecuencia de la Ocurrencia del Evento</t>
  </si>
  <si>
    <t>Probabilidad</t>
  </si>
  <si>
    <t>Impacto</t>
  </si>
  <si>
    <t>¿A quien se le asigna?</t>
  </si>
  <si>
    <t>Tratamiento / Controles a ser implementados</t>
  </si>
  <si>
    <t>Impacto Despúes del Tratamiento</t>
  </si>
  <si>
    <t>Persona responsable por implementar el tratamiento</t>
  </si>
  <si>
    <t>¿Cómo se realiza el monitoreo?</t>
  </si>
  <si>
    <t>Periocidad ¿Cuándo?</t>
  </si>
  <si>
    <t>Monitoreo y Revisión</t>
  </si>
  <si>
    <t>General</t>
  </si>
  <si>
    <t>Externo</t>
  </si>
  <si>
    <t>Ejecución</t>
  </si>
  <si>
    <t>Selección</t>
  </si>
  <si>
    <t>Riesgos Operacionales</t>
  </si>
  <si>
    <t>Riesgo Medio</t>
  </si>
  <si>
    <t>Riesgo Alto</t>
  </si>
  <si>
    <t>Raro</t>
  </si>
  <si>
    <t>Mayor</t>
  </si>
  <si>
    <t>Menor</t>
  </si>
  <si>
    <t>Riesgo Bajo</t>
  </si>
  <si>
    <t>Improbable</t>
  </si>
  <si>
    <t>Planeación</t>
  </si>
  <si>
    <t>Moderado</t>
  </si>
  <si>
    <t>Insignificante</t>
  </si>
  <si>
    <t>Valoracion del Riesgo</t>
  </si>
  <si>
    <t>Categoria</t>
  </si>
  <si>
    <t>¿Afecta la ejecucion del contrato?</t>
  </si>
  <si>
    <t>Raro (Puede ocurrir excepcionalmente)</t>
  </si>
  <si>
    <t>Improbable (Puede ocurrir ocasionalmente)</t>
  </si>
  <si>
    <t>Posible (Puede ocurrir en cualquier momento futuro)</t>
  </si>
  <si>
    <t>Probable (Probablemente va a Ocurrir)</t>
  </si>
  <si>
    <t>Casi cierto (Ocurre en la mayoria de las circunstancias)</t>
  </si>
  <si>
    <t>PROBABILIDAD</t>
  </si>
  <si>
    <t>Calificación Cualitativa</t>
  </si>
  <si>
    <t>Calificación Monetaria</t>
  </si>
  <si>
    <t>Valoración</t>
  </si>
  <si>
    <t>Catastrofico</t>
  </si>
  <si>
    <t>IMPACTO</t>
  </si>
  <si>
    <t>Obstruye la ejecución del contrato de manera intrascedente</t>
  </si>
  <si>
    <t>Los sobrecostos no representan más del uno por ciento (1%) del valor del contrato</t>
  </si>
  <si>
    <t>Dificulta la ejecución del Contrato de Manera Baja.  Aplicando medidads minimas se puede lograr el objeto contractual</t>
  </si>
  <si>
    <t>Los sobrecostos no representan más del cinco por ciento (5%) del valor del contrato</t>
  </si>
  <si>
    <t>Afecta la ejecución del contrato sin alterar el beneficio para las partes</t>
  </si>
  <si>
    <t>Obstruye la ejecución del contrato sustancialmente pero aun así permite la consecución del objeto contractual</t>
  </si>
  <si>
    <t>Incrementa el valor del contrato entre el quince por ciento (15%) y el treinta por ciento (30%)</t>
  </si>
  <si>
    <t>Genera un impacto sobre el valor del contrato entre el cinco por ciento (5%) y el quince por ciento ( 15%)</t>
  </si>
  <si>
    <t>Perturba la ejecución del contrato de manera grave imposibilitando la consecución del objeto contractual.</t>
  </si>
  <si>
    <t>Impacto sobre el valor del contrato en mas del treinta por ciento (30%)</t>
  </si>
  <si>
    <t>VALORACIÓN DEL RIESGO</t>
  </si>
  <si>
    <t>Valoración del Riesgo</t>
  </si>
  <si>
    <t>Categoría</t>
  </si>
  <si>
    <t>Riesgo Extremo</t>
  </si>
  <si>
    <t>Especifico</t>
  </si>
  <si>
    <t>Interno</t>
  </si>
  <si>
    <t xml:space="preserve">Contratación </t>
  </si>
  <si>
    <t>Riesgos Económicos.</t>
  </si>
  <si>
    <t>Riesgos Sociales o Políticos.</t>
  </si>
  <si>
    <t>Riesgos Finncieros</t>
  </si>
  <si>
    <t>Riesgos Regulatorios</t>
  </si>
  <si>
    <t>Riesgos de la Naturaleza</t>
  </si>
  <si>
    <t>SI</t>
  </si>
  <si>
    <t>NO</t>
  </si>
  <si>
    <t xml:space="preserve">Posible </t>
  </si>
  <si>
    <t xml:space="preserve">Probable </t>
  </si>
  <si>
    <t xml:space="preserve">Casi cierto </t>
  </si>
  <si>
    <t>MATRIZ DE RIESGOS EN CONTRATACIÓN -JBB</t>
  </si>
  <si>
    <t>Si</t>
  </si>
  <si>
    <t>Contratista</t>
  </si>
  <si>
    <t>Semanal</t>
  </si>
  <si>
    <t>Tipificación</t>
  </si>
  <si>
    <t xml:space="preserve">Errores en la ejecución del objeto del contrato por la interpretación, modificación y ajustes de los diseños, planos o estudios realizados por otro consultor </t>
  </si>
  <si>
    <t>Ocurre cuando se modifican o se ajustan sin autorización los planos realizados por otro consultor</t>
  </si>
  <si>
    <t xml:space="preserve">Desde el inicio del proyecto hasta su culminación </t>
  </si>
  <si>
    <t>Fecha estimada en que se ejecuta el tratamiento</t>
  </si>
  <si>
    <t xml:space="preserve">Reuniones permanentes donde se socialicen las inquietudes y tratar de darles solución rápida y efectiva </t>
  </si>
  <si>
    <t>Aumento en los costos operacionales y retraso en la entrega del proyecto</t>
  </si>
  <si>
    <t>Planeación adecuada durante la ejecución del contrato de los recursos con los que debe contar para un desarrollo eficaz del proyecto</t>
  </si>
  <si>
    <t>Comités de obra donde se expongan todas las dudas y a través de los cuales se pueda dar una respuesta efectiva y rápida</t>
  </si>
  <si>
    <t>Disminución de la utilidad del contratista</t>
  </si>
  <si>
    <t>Realizar proyecciones de acuerdo con los datos históricos de las variables descritas, con el fin de que el interesado establezca un punto de equilibrio tendiente a disminuir el riesgo</t>
  </si>
  <si>
    <t>JBB</t>
  </si>
  <si>
    <t xml:space="preserve">Desde la presentación de la propuesta hasta la terminación del contrato </t>
  </si>
  <si>
    <t xml:space="preserve">Estudio de las variables financieras que haya utilizado para el análisis de su oferta con el fin de prevenir los cambio bruscos en sus finanzas que puedan afectar el contrato </t>
  </si>
  <si>
    <t>Mensual</t>
  </si>
  <si>
    <t xml:space="preserve">Genera atrasos en el desarrollo de las actividades </t>
  </si>
  <si>
    <t xml:space="preserve">Hacer cumplir las políticas de seguridad ocupacional y seguridad industrial </t>
  </si>
  <si>
    <t>no</t>
  </si>
  <si>
    <t xml:space="preserve">Cumplimiento de las políticas de salud ocupacional y seguridad industrial </t>
  </si>
  <si>
    <t>Ocurre por cambios normativos o por la expedición de normas posteriores a la celebración del contrato que afecte las condiciones económicas y técnicas inicialmente pactadas.</t>
  </si>
  <si>
    <t xml:space="preserve">Afectación del valor del contrato y retraso en la ejecución de los trabajos </t>
  </si>
  <si>
    <t xml:space="preserve">Actualización permanente de las normas contractuales, tributarias, ambientales y demás </t>
  </si>
  <si>
    <t xml:space="preserve">Políticas de control en lo relacionado con el cumplimiento de las obligaciones laborales con los trabajadores </t>
  </si>
  <si>
    <t xml:space="preserve">Retrasos en los entregables objeto de la interventoría </t>
  </si>
  <si>
    <t>Son los atrasos en la ejecución de las labores del contratista consultor por falta de recursos logísticos</t>
  </si>
  <si>
    <t xml:space="preserve">Se deriva de los efectos provenientes de las variaciones de las tasas de interés, de cambio, devaluación real y otras variables del mercado, frente a las estimaciones iniciales del contratista consultor que puedan afectar las utilidades esperadas o generar perdidas </t>
  </si>
  <si>
    <t>Accidentes de trabajo del personal del consultor</t>
  </si>
  <si>
    <t>Falta de idoneidad del personal de consultoría</t>
  </si>
  <si>
    <t xml:space="preserve">Expedición y modificación de normas </t>
  </si>
  <si>
    <t xml:space="preserve">Incumplimiento de obligaciones laborales </t>
  </si>
  <si>
    <t>Genera retraso en la ejecución de los entregables</t>
  </si>
  <si>
    <t xml:space="preserve">Revisar constantemente que el consultor tenga vigente  sus prestaciones vigentes </t>
  </si>
  <si>
    <t xml:space="preserve">Genera retraso en la ejecución de los trabajos </t>
  </si>
  <si>
    <t>Retraso en el proyecto al cual el contratista se encuentra vinculado</t>
  </si>
  <si>
    <t>JBB - Contratista</t>
  </si>
  <si>
    <t>Una vez se identifique el riesgo hasta la firma del contrato</t>
  </si>
  <si>
    <t>Diario</t>
  </si>
  <si>
    <t>Contratación</t>
  </si>
  <si>
    <t>Atrasos para inicio del contrato</t>
  </si>
  <si>
    <t>No firma del contrato por parte del Contratista</t>
  </si>
  <si>
    <t>Se debe requerir al Contratista para la firma del contrato y expedición de la garantía requerida en el proceso, o tomar las acciones administrativas correspondientes</t>
  </si>
  <si>
    <t>JBB - Oficina Asesora Jurídica</t>
  </si>
  <si>
    <t>Verificación de las condiciones  del contratista elegido para cumplir con sus obligaciones</t>
  </si>
  <si>
    <t>Seguimiento obligaciones contractuales</t>
  </si>
  <si>
    <t>Incumplimiento de las obligaciones contractuales</t>
  </si>
  <si>
    <t>Una vez se identifique el riesgo hasta la finalización del riesgo</t>
  </si>
  <si>
    <t>Supervisor del contrato</t>
  </si>
  <si>
    <t>Comités periódicos conjuntos entre la supervisión del contrato y el consultor</t>
  </si>
  <si>
    <t>Seguridad social contratista</t>
  </si>
  <si>
    <t>El contratista no presenta los pagos a la seguridad social de acuerdo a lo estipulado en el contrato y en la normatividad</t>
  </si>
  <si>
    <t>Entorpece el seguimiento a la ejecución de las actividades</t>
  </si>
  <si>
    <t>Revisión de los informes y respectivos soportes de pago de seguridad social y otros a que este obligado el contratista</t>
  </si>
  <si>
    <t>Riesgos sociales o Políticos</t>
  </si>
  <si>
    <t>Amenazas externas y de orden publico</t>
  </si>
  <si>
    <t>Paros, huelgas, actos terroristas, estados de excepción</t>
  </si>
  <si>
    <t>Que los oferentes no presenten sus propuestas en los tiempos establecidos en el pliego de condiciones</t>
  </si>
  <si>
    <t>Entidad</t>
  </si>
  <si>
    <t>Tomar las medidas jurídicas de afectación de los tiempos de acuerdo a la ocurrencia del evento</t>
  </si>
  <si>
    <t>Oficina Asesora Jurídica</t>
  </si>
  <si>
    <t>Inmediato</t>
  </si>
  <si>
    <t>Análisis del sector</t>
  </si>
  <si>
    <t>Una vez ocurrido el evento y en el tiempo de elaboración del análisis del sector</t>
  </si>
  <si>
    <t>Seguimiento a los procesos definidos en la contratación</t>
  </si>
  <si>
    <t>Existencia de inadecuados procesos, procedimientos, parámetros, sistemas de información y tecnológicos, equipos humanos</t>
  </si>
  <si>
    <t>Que los proponentes no cumplan durante la ejecución del contrato con lo establecido en el pliego de condiciones</t>
  </si>
  <si>
    <t>Probable</t>
  </si>
  <si>
    <t>Verificar en el análisis del mercado y de la oferta que existen proveedores para los servicios requeridos</t>
  </si>
  <si>
    <t>Oficina Asesora de Planeación</t>
  </si>
  <si>
    <t>Periódico</t>
  </si>
  <si>
    <t>Revisión y actualización de los procedimientos de consultoria</t>
  </si>
  <si>
    <t>Riesgos Financieros</t>
  </si>
  <si>
    <t>Problemas con los pagos del contrato</t>
  </si>
  <si>
    <t>Se debe establecer una programación acorde al desarrollo de los trabajos</t>
  </si>
  <si>
    <t>Coordinación y socialización con el área de tesoreria de la entidad</t>
  </si>
  <si>
    <t>El contratista no se encuentra disponible para dar inicio al contrato.</t>
  </si>
  <si>
    <t>Retraso en el Proyecto al cual el contratista se encuentra vinculado</t>
  </si>
  <si>
    <t>Realizar el proceso de verificacion de la disponibilidad del contratista previo al inicio del contrato</t>
  </si>
  <si>
    <t>Una vez finalice el riesgo</t>
  </si>
  <si>
    <t>Mayor costo por remuneración al personal</t>
  </si>
  <si>
    <t>Reducir las consecuencias a través de planes de contingencia</t>
  </si>
  <si>
    <t>Supervisor del contrato.</t>
  </si>
  <si>
    <t>Que el proceso se declare desierto</t>
  </si>
  <si>
    <t>Jardin Botánico</t>
  </si>
  <si>
    <t>Una vez finalizado el proceso contractual</t>
  </si>
  <si>
    <t>Seguimiento a las observaciones durante la presentacion de propuestas</t>
  </si>
  <si>
    <t>No recibir los informes
solicitados al contratista,
con las especificaciones
exigidas en el plazo
previsto</t>
  </si>
  <si>
    <t>Incumplimiento contractual</t>
  </si>
  <si>
    <t>Seguimiento del
contratista a travès
del supervisor
designado</t>
  </si>
  <si>
    <t>Una vez finalizado el contrato</t>
  </si>
  <si>
    <t>Realizando seguimiento de las obligaciones establecidas en el contrato</t>
  </si>
  <si>
    <t>Riesgo en la calidad de los entregables, retrasando el inicio de los diseños</t>
  </si>
  <si>
    <t>Equipo de trabajo presentado por el contratista no corresponde a la necesidad del proyecto.</t>
  </si>
  <si>
    <t>Carencia de Estandares de Calidad del Objeto, Bien o Servicios</t>
  </si>
  <si>
    <t>Verificación del Equipo ofrecido por parte del Contratista</t>
  </si>
  <si>
    <t>No</t>
  </si>
  <si>
    <t>Verificación del Equipo de acuerdo a la actividad a desarrollar</t>
  </si>
  <si>
    <t xml:space="preserve">El contratista debe realizar acciones que interfieren con el funcionamiento interno del Jardín </t>
  </si>
  <si>
    <t>Contratista / Supervisor del contrato</t>
  </si>
  <si>
    <t>Hasta la culminación de la consultoria</t>
  </si>
  <si>
    <t>Atraso en el inicio del contrato</t>
  </si>
  <si>
    <t>Atraso en la autorización de inicio  y  de recibo de entregables</t>
  </si>
  <si>
    <t>Interferencia en la operación de la Entidad</t>
  </si>
  <si>
    <t>Informes tecnicos del Supervisor del Contrato. Comites de seguimiento</t>
  </si>
  <si>
    <t>No se podria satisfacer
la necesidad de la
Entidad en los tiempos
establecidos</t>
  </si>
  <si>
    <t>Hacer una revisión
minuciosa de las
observaciones y las
causas de porque
podría declararse
desierto y si es el
caso ajustar los
pliegos de
condiciones.</t>
  </si>
  <si>
    <r>
      <rPr>
        <sz val="7"/>
        <rFont val="Times New Roman"/>
        <family val="1"/>
      </rPr>
      <t xml:space="preserve"> </t>
    </r>
    <r>
      <rPr>
        <sz val="11"/>
        <rFont val="Calibri"/>
        <family val="2"/>
        <scheme val="minor"/>
      </rPr>
      <t>Atrasos en la ejecución de los entregables objeto de la consultoría</t>
    </r>
  </si>
  <si>
    <t>Genera retraso en la ejecución de los trabajos  y/o afectacion al funcionamiento interno de la Entidad</t>
  </si>
  <si>
    <t>Cronograma y politicas de coordinacion y socializacion de actividades con secretaría General</t>
  </si>
  <si>
    <t xml:space="preserve">Programando las actividades a realizar y coordinando con las áreas que se puedan ver afectadas. </t>
  </si>
  <si>
    <t>Contratista / Supervisor</t>
  </si>
  <si>
    <t>Ocurre por la falta de gestión y propuestas del consultor para solucionar impases de carácter técnico o arquitectónico</t>
  </si>
  <si>
    <t>Gestionar con eficacia y rapidez todas las inquietudes de orden técnico o arquitectónico que pueda tener el contratista ejecutor  objeto de la consultoría</t>
  </si>
  <si>
    <t>Tener la certeza de que  el personal  de la consultoría cuente con la experiencia especifica en las actividades de diseños técnicos y arquitectónicos</t>
  </si>
  <si>
    <t>Tener la certeza de que  el personal  de la consultoría cuente con la experiencia especifica en las actividades de diseño</t>
  </si>
  <si>
    <t xml:space="preserve">Producción del contrato con las normas aplicables al momento de su suscripción, revisar los cambios sustanciales que afecten el equilibrio económico del contrato con el fin de realizar los ajustes pertinentes tanto para el contratista como para la Entidad </t>
  </si>
  <si>
    <t>Revisión a los informes que presenta el contratista</t>
  </si>
  <si>
    <t>Para la aprobación de los pagos, el Supervisor deberá revisar en los informes el cumplimiento del pago de seguridad social</t>
  </si>
  <si>
    <t xml:space="preserve">Puede ocurrir debido a falta de planeacion de pagos PAC </t>
  </si>
  <si>
    <t>Verificación de las condiciones politicas y/o sociales</t>
  </si>
  <si>
    <t>Número de personal es menor al propuesto por el oferente para cumplir con sus obligaciones contractuales y mayor permanencia del personal en el proyecto al inicialmente previsto.</t>
  </si>
  <si>
    <t xml:space="preserve">Aumento de costos operacionales y retraso en la entrega del proyecto a la Entidad </t>
  </si>
  <si>
    <t>Revisar con el supervisor y el área técnica del JBB, los diseños y todas las posibles modificaciones que se van a realizar . De igual manera consultar si se tienen dudas sobre la interpretación de los planos</t>
  </si>
  <si>
    <t xml:space="preserve">Supervisor </t>
  </si>
  <si>
    <t>Atrasos en la ejecución por insuficiencia de los recursos logísticos</t>
  </si>
  <si>
    <t>Supervisor / contratista</t>
  </si>
  <si>
    <t xml:space="preserve">Ocurre cuando un integrante del equipo del consultor sufre algún tipo de lesión o daño a su integridad física, mental o moral, en ocasión del desempeño propio de las labores de consultoría </t>
  </si>
  <si>
    <t>Ocurre cuando cualquier integrante del equipo de consultoría no desempeña sus funciones  poniendo en riesgo la estabilidad y oportuna entrega de los productos finales.</t>
  </si>
  <si>
    <t>Supervisor</t>
  </si>
  <si>
    <t>Ocurre cuando no se cumplen oportunamente las disposiciones laborales vigentes relacionadas con el personal  vinculado a la consultoría</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</si>
</sst>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b/>
      <sz val="11"/>
      <color theme="1"/>
      <name val="Calibri"/>
      <family val="2"/>
      <scheme val="minor"/>
    </font>
    <font>
      <sz val="11"/>
      <color theme="1"/>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sz val="11"/>
      <color theme="0"/>
      <name val="Calibri"/>
      <family val="2"/>
      <scheme val="minor"/>
    </font>
    <font>
      <sz val="7"/>
      <color theme="1"/>
      <name val="Calibri"/>
      <family val="2"/>
      <scheme val="minor"/>
    </font>
    <font>
      <b/>
      <sz val="7"/>
      <color theme="1"/>
      <name val="Calibri"/>
      <family val="2"/>
      <scheme val="minor"/>
    </font>
    <font>
      <b/>
      <sz val="7"/>
      <color theme="0"/>
      <name val="Calibri"/>
      <family val="2"/>
      <scheme val="minor"/>
    </font>
    <font>
      <sz val="7"/>
      <color theme="0"/>
      <name val="Calibri"/>
      <family val="2"/>
      <scheme val="minor"/>
    </font>
    <font>
      <sz val="9"/>
      <color indexed="81"/>
      <name val="Tahoma"/>
      <family val="2"/>
    </font>
    <font>
      <b/>
      <sz val="9"/>
      <color indexed="81"/>
      <name val="Tahoma"/>
      <family val="2"/>
    </font>
    <font>
      <sz val="10"/>
      <name val="Calibri"/>
      <family val="2"/>
    </font>
    <font>
      <sz val="11"/>
      <name val="Calibri"/>
      <family val="2"/>
      <scheme val="minor"/>
    </font>
    <font>
      <b/>
      <sz val="10"/>
      <color theme="1"/>
      <name val="Calibri"/>
      <family val="2"/>
      <scheme val="minor"/>
    </font>
    <font>
      <sz val="10"/>
      <name val="Calibri"/>
      <family val="2"/>
      <scheme val="minor"/>
    </font>
    <font>
      <b/>
      <sz val="10"/>
      <name val="Calibri"/>
      <family val="2"/>
      <scheme val="minor"/>
    </font>
    <font>
      <sz val="11"/>
      <color rgb="FFFF0000"/>
      <name val="Calibri"/>
      <family val="2"/>
      <scheme val="minor"/>
    </font>
    <font>
      <sz val="7"/>
      <name val="Times New Roman"/>
      <family val="1"/>
    </font>
  </fonts>
  <fills count="17">
    <fill>
      <patternFill patternType="none"/>
    </fill>
    <fill>
      <patternFill patternType="gray125"/>
    </fill>
    <fill>
      <patternFill patternType="solid">
        <fgColor theme="3" tint="0.79998168889431442"/>
        <bgColor indexed="64"/>
      </patternFill>
    </fill>
    <fill>
      <patternFill patternType="solid">
        <fgColor theme="9" tint="0.59999389629810485"/>
        <bgColor indexed="64"/>
      </patternFill>
    </fill>
    <fill>
      <patternFill patternType="solid">
        <fgColor theme="4"/>
        <bgColor indexed="64"/>
      </patternFill>
    </fill>
    <fill>
      <patternFill patternType="solid">
        <fgColor rgb="FFC6EFCE"/>
      </patternFill>
    </fill>
    <fill>
      <patternFill patternType="solid">
        <fgColor rgb="FFFFCC99"/>
      </patternFill>
    </fill>
    <fill>
      <patternFill patternType="solid">
        <fgColor rgb="FFFFFFCC"/>
      </patternFill>
    </fill>
    <fill>
      <patternFill patternType="solid">
        <fgColor theme="5"/>
      </patternFill>
    </fill>
    <fill>
      <patternFill patternType="solid">
        <fgColor theme="9"/>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3" tint="0.59999389629810485"/>
        <bgColor indexed="64"/>
      </patternFill>
    </fill>
    <fill>
      <patternFill patternType="solid">
        <fgColor rgb="FFFFFF99"/>
        <bgColor indexed="64"/>
      </patternFill>
    </fill>
    <fill>
      <patternFill patternType="solid">
        <fgColor theme="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indexed="64"/>
      </top>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thin">
        <color indexed="64"/>
      </top>
      <bottom/>
      <diagonal/>
    </border>
    <border>
      <left/>
      <right style="medium">
        <color indexed="64"/>
      </right>
      <top style="thin">
        <color rgb="FF7F7F7F"/>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rgb="FFB2B2B2"/>
      </right>
      <top style="medium">
        <color indexed="64"/>
      </top>
      <bottom style="medium">
        <color indexed="64"/>
      </bottom>
      <diagonal/>
    </border>
    <border>
      <left style="thin">
        <color rgb="FFB2B2B2"/>
      </left>
      <right style="thin">
        <color rgb="FFB2B2B2"/>
      </right>
      <top style="medium">
        <color indexed="64"/>
      </top>
      <bottom style="medium">
        <color indexed="64"/>
      </bottom>
      <diagonal/>
    </border>
    <border>
      <left style="thin">
        <color rgb="FFB2B2B2"/>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s>
  <cellStyleXfs count="6">
    <xf numFmtId="0" fontId="0" fillId="0" borderId="0"/>
    <xf numFmtId="0" fontId="3" fillId="5" borderId="0" applyNumberFormat="0" applyBorder="0" applyAlignment="0" applyProtection="0"/>
    <xf numFmtId="0" fontId="5" fillId="6" borderId="4" applyNumberFormat="0" applyAlignment="0" applyProtection="0"/>
    <xf numFmtId="0" fontId="2" fillId="7" borderId="5" applyNumberFormat="0" applyFont="0" applyAlignment="0" applyProtection="0"/>
    <xf numFmtId="0" fontId="6" fillId="8" borderId="0" applyNumberFormat="0" applyBorder="0" applyAlignment="0" applyProtection="0"/>
    <xf numFmtId="0" fontId="6" fillId="9" borderId="0" applyNumberFormat="0" applyBorder="0" applyAlignment="0" applyProtection="0"/>
  </cellStyleXfs>
  <cellXfs count="99">
    <xf numFmtId="0" fontId="0" fillId="0" borderId="0" xfId="0"/>
    <xf numFmtId="0" fontId="0" fillId="0" borderId="0" xfId="0" applyAlignment="1">
      <alignment vertical="center"/>
    </xf>
    <xf numFmtId="0" fontId="0" fillId="0" borderId="0" xfId="0" applyAlignment="1">
      <alignment horizontal="center" vertical="center" textRotation="90"/>
    </xf>
    <xf numFmtId="0" fontId="0" fillId="0" borderId="0" xfId="0" applyAlignment="1">
      <alignment horizontal="center" vertical="center"/>
    </xf>
    <xf numFmtId="0" fontId="0" fillId="0" borderId="0" xfId="0" applyAlignment="1">
      <alignment horizontal="center"/>
    </xf>
    <xf numFmtId="0" fontId="7" fillId="0" borderId="1" xfId="0" applyFont="1" applyBorder="1" applyAlignment="1">
      <alignment horizontal="center" vertical="center" wrapText="1"/>
    </xf>
    <xf numFmtId="0" fontId="7" fillId="0" borderId="0" xfId="0" applyFont="1"/>
    <xf numFmtId="0" fontId="7" fillId="0" borderId="0" xfId="0" applyFont="1" applyAlignment="1">
      <alignment wrapText="1"/>
    </xf>
    <xf numFmtId="0" fontId="7" fillId="0" borderId="0" xfId="0" applyFont="1" applyAlignment="1">
      <alignment vertical="center"/>
    </xf>
    <xf numFmtId="0" fontId="7" fillId="13" borderId="1" xfId="0" applyFont="1" applyFill="1" applyBorder="1" applyAlignment="1">
      <alignment horizontal="center" vertical="center" wrapText="1"/>
    </xf>
    <xf numFmtId="0" fontId="10" fillId="11" borderId="1" xfId="0" applyFont="1" applyFill="1" applyBorder="1" applyAlignment="1">
      <alignment vertical="center" wrapText="1"/>
    </xf>
    <xf numFmtId="0" fontId="9" fillId="11" borderId="1" xfId="0" applyFont="1" applyFill="1" applyBorder="1" applyAlignment="1">
      <alignment horizontal="center" vertical="center" wrapText="1"/>
    </xf>
    <xf numFmtId="0" fontId="9" fillId="11" borderId="1" xfId="0" applyFont="1" applyFill="1" applyBorder="1" applyAlignment="1">
      <alignment horizontal="center" vertical="center"/>
    </xf>
    <xf numFmtId="0" fontId="6" fillId="8" borderId="9" xfId="4" applyFont="1" applyBorder="1" applyAlignment="1">
      <alignment horizontal="center" vertical="center"/>
    </xf>
    <xf numFmtId="0" fontId="6" fillId="8" borderId="10" xfId="4" applyFont="1" applyBorder="1" applyAlignment="1">
      <alignment horizontal="center" vertical="center"/>
    </xf>
    <xf numFmtId="0" fontId="1" fillId="14" borderId="11" xfId="0" applyFont="1" applyFill="1" applyBorder="1" applyAlignment="1">
      <alignment horizontal="center" vertical="center"/>
    </xf>
    <xf numFmtId="0" fontId="6" fillId="8" borderId="12" xfId="4" applyBorder="1" applyAlignment="1">
      <alignment horizontal="center" vertical="center"/>
    </xf>
    <xf numFmtId="0" fontId="6" fillId="8" borderId="11" xfId="4" applyFont="1" applyBorder="1" applyAlignment="1">
      <alignment horizontal="center" vertical="center"/>
    </xf>
    <xf numFmtId="0" fontId="5" fillId="6" borderId="15" xfId="2" applyBorder="1" applyAlignment="1">
      <alignment horizontal="center" vertical="center"/>
    </xf>
    <xf numFmtId="0" fontId="3" fillId="5" borderId="16" xfId="1" applyBorder="1" applyAlignment="1">
      <alignment horizontal="center" vertical="center"/>
    </xf>
    <xf numFmtId="0" fontId="3" fillId="5" borderId="17" xfId="1" applyBorder="1" applyAlignment="1">
      <alignment horizontal="center" vertical="center"/>
    </xf>
    <xf numFmtId="0" fontId="3" fillId="5" borderId="18" xfId="1" applyBorder="1" applyAlignment="1">
      <alignment horizontal="center" vertical="center"/>
    </xf>
    <xf numFmtId="0" fontId="4" fillId="15" borderId="22" xfId="3" applyFont="1" applyFill="1" applyBorder="1" applyAlignment="1">
      <alignment horizontal="center" vertical="center"/>
    </xf>
    <xf numFmtId="0" fontId="0" fillId="0" borderId="0" xfId="0" applyFill="1" applyBorder="1" applyAlignment="1">
      <alignment horizontal="center" vertical="center" wrapText="1"/>
    </xf>
    <xf numFmtId="0" fontId="0" fillId="0" borderId="0" xfId="0" applyBorder="1"/>
    <xf numFmtId="0" fontId="16" fillId="0" borderId="0" xfId="0" applyFont="1" applyBorder="1"/>
    <xf numFmtId="0" fontId="16" fillId="0" borderId="0" xfId="0" applyFont="1" applyFill="1" applyBorder="1" applyAlignment="1">
      <alignment horizontal="center" vertical="center" wrapText="1"/>
    </xf>
    <xf numFmtId="0" fontId="16" fillId="0" borderId="0" xfId="0" applyFont="1" applyBorder="1" applyAlignment="1">
      <alignment horizontal="center" vertical="center"/>
    </xf>
    <xf numFmtId="0" fontId="17" fillId="11" borderId="0" xfId="0" applyFont="1" applyFill="1" applyBorder="1" applyAlignment="1">
      <alignment horizontal="center" vertical="center" wrapText="1"/>
    </xf>
    <xf numFmtId="0" fontId="16" fillId="11" borderId="0" xfId="0" applyFont="1" applyFill="1" applyBorder="1" applyAlignment="1">
      <alignment horizontal="center" vertical="center" wrapText="1"/>
    </xf>
    <xf numFmtId="0" fontId="14" fillId="16" borderId="1" xfId="5" applyFont="1" applyFill="1" applyBorder="1" applyAlignment="1">
      <alignment horizontal="center" vertical="center" textRotation="90"/>
    </xf>
    <xf numFmtId="0" fontId="13" fillId="16" borderId="1" xfId="0" applyFont="1" applyFill="1" applyBorder="1" applyAlignment="1" applyProtection="1">
      <alignment horizontal="center" vertical="center" textRotation="90" wrapText="1"/>
      <protection locked="0"/>
    </xf>
    <xf numFmtId="0" fontId="1" fillId="4" borderId="1" xfId="0" applyFont="1" applyFill="1" applyBorder="1" applyAlignment="1">
      <alignment vertical="center" textRotation="90" wrapText="1"/>
    </xf>
    <xf numFmtId="0" fontId="1" fillId="3" borderId="1" xfId="0" applyFont="1" applyFill="1" applyBorder="1" applyAlignment="1">
      <alignment horizontal="center" vertical="center" textRotation="90" wrapText="1"/>
    </xf>
    <xf numFmtId="0" fontId="0" fillId="0" borderId="1" xfId="0" applyBorder="1" applyAlignment="1">
      <alignment horizontal="center" vertical="center"/>
    </xf>
    <xf numFmtId="0" fontId="0" fillId="16" borderId="1" xfId="0" applyFill="1" applyBorder="1" applyAlignment="1">
      <alignment horizontal="center" vertical="center" textRotation="90"/>
    </xf>
    <xf numFmtId="0" fontId="13" fillId="16" borderId="24" xfId="0" applyFont="1" applyFill="1" applyBorder="1" applyAlignment="1" applyProtection="1">
      <alignment horizontal="center" vertical="center" textRotation="90" wrapText="1"/>
      <protection locked="0"/>
    </xf>
    <xf numFmtId="0" fontId="14" fillId="16" borderId="24" xfId="5" applyFont="1" applyFill="1" applyBorder="1" applyAlignment="1">
      <alignment horizontal="center" vertical="center" textRotation="90"/>
    </xf>
    <xf numFmtId="0" fontId="0" fillId="0" borderId="1" xfId="0" applyBorder="1" applyAlignment="1">
      <alignment horizontal="center" vertical="center" wrapText="1"/>
    </xf>
    <xf numFmtId="0" fontId="13" fillId="16" borderId="26" xfId="0" applyFont="1" applyFill="1" applyBorder="1" applyAlignment="1" applyProtection="1">
      <alignment horizontal="center" vertical="center" textRotation="90" wrapText="1"/>
      <protection locked="0"/>
    </xf>
    <xf numFmtId="0" fontId="17" fillId="11" borderId="0" xfId="0" applyFont="1" applyFill="1" applyBorder="1" applyAlignment="1">
      <alignment horizontal="center" vertical="center"/>
    </xf>
    <xf numFmtId="0" fontId="1" fillId="3" borderId="0" xfId="0" applyFont="1" applyFill="1" applyBorder="1" applyAlignment="1">
      <alignment horizontal="center" vertical="center" textRotation="90" wrapText="1"/>
    </xf>
    <xf numFmtId="0" fontId="17" fillId="4" borderId="0" xfId="0" applyFont="1" applyFill="1" applyBorder="1" applyAlignment="1">
      <alignment horizontal="center" vertical="center" textRotation="90" wrapText="1"/>
    </xf>
    <xf numFmtId="0" fontId="14" fillId="0" borderId="23" xfId="0" applyFont="1" applyFill="1" applyBorder="1" applyAlignment="1">
      <alignment horizontal="center" vertical="center"/>
    </xf>
    <xf numFmtId="0" fontId="13" fillId="16" borderId="23" xfId="0" applyFont="1" applyFill="1" applyBorder="1" applyAlignment="1" applyProtection="1">
      <alignment horizontal="center" vertical="center" textRotation="90" wrapText="1"/>
      <protection locked="0"/>
    </xf>
    <xf numFmtId="0" fontId="14" fillId="16" borderId="23" xfId="5" applyFont="1" applyFill="1" applyBorder="1" applyAlignment="1">
      <alignment horizontal="center" vertical="center" textRotation="90"/>
    </xf>
    <xf numFmtId="0" fontId="14" fillId="0" borderId="0" xfId="0" applyFont="1"/>
    <xf numFmtId="0" fontId="14" fillId="0" borderId="1" xfId="0" applyFont="1" applyBorder="1" applyAlignment="1">
      <alignment horizontal="center" vertical="center" wrapText="1"/>
    </xf>
    <xf numFmtId="0" fontId="14" fillId="16" borderId="1" xfId="0" applyFont="1" applyFill="1" applyBorder="1" applyAlignment="1">
      <alignment horizontal="center" vertical="center" textRotation="90"/>
    </xf>
    <xf numFmtId="0" fontId="14" fillId="0" borderId="0" xfId="0" applyFont="1" applyBorder="1"/>
    <xf numFmtId="0" fontId="14" fillId="0" borderId="27" xfId="0" applyFont="1" applyBorder="1" applyAlignment="1">
      <alignment horizontal="center" vertical="center" textRotation="90"/>
    </xf>
    <xf numFmtId="0" fontId="14" fillId="0" borderId="1" xfId="0" applyFont="1" applyBorder="1" applyAlignment="1">
      <alignment horizontal="center" vertical="center" textRotation="90"/>
    </xf>
    <xf numFmtId="0" fontId="0" fillId="0" borderId="23" xfId="0" applyFill="1" applyBorder="1" applyAlignment="1">
      <alignment horizontal="center" vertical="center"/>
    </xf>
    <xf numFmtId="0" fontId="0" fillId="0" borderId="27" xfId="0" applyBorder="1" applyAlignment="1">
      <alignment horizontal="center" vertical="center" textRotation="90"/>
    </xf>
    <xf numFmtId="0" fontId="0" fillId="0" borderId="1" xfId="0" applyBorder="1" applyAlignment="1">
      <alignment horizontal="center" vertical="center" textRotation="90"/>
    </xf>
    <xf numFmtId="0" fontId="1" fillId="4" borderId="0" xfId="0" applyFont="1" applyFill="1" applyBorder="1" applyAlignment="1">
      <alignment horizontal="center" vertical="center" textRotation="90" wrapText="1"/>
    </xf>
    <xf numFmtId="0" fontId="14" fillId="0" borderId="24"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4" fillId="0" borderId="23" xfId="0" applyFont="1" applyBorder="1" applyAlignment="1" applyProtection="1">
      <alignment horizontal="center" vertical="center" wrapText="1"/>
      <protection locked="0"/>
    </xf>
    <xf numFmtId="0" fontId="18" fillId="16" borderId="1" xfId="5" applyFont="1" applyFill="1" applyBorder="1" applyAlignment="1">
      <alignment horizontal="center" vertical="center" textRotation="90"/>
    </xf>
    <xf numFmtId="0" fontId="14" fillId="0" borderId="0" xfId="0" applyFont="1" applyAlignment="1">
      <alignment horizontal="center" vertical="center" wrapText="1"/>
    </xf>
    <xf numFmtId="0" fontId="13" fillId="16" borderId="28" xfId="0" applyFont="1" applyFill="1" applyBorder="1" applyAlignment="1" applyProtection="1">
      <alignment horizontal="center" vertical="center" textRotation="90" wrapText="1"/>
      <protection locked="0"/>
    </xf>
    <xf numFmtId="0" fontId="14" fillId="0" borderId="31" xfId="0" applyFont="1" applyBorder="1" applyAlignment="1" applyProtection="1">
      <alignment horizontal="center" vertical="center" wrapText="1"/>
      <protection locked="0"/>
    </xf>
    <xf numFmtId="0" fontId="14" fillId="0" borderId="29" xfId="0" applyFont="1" applyBorder="1" applyAlignment="1" applyProtection="1">
      <alignment horizontal="center" vertical="center" wrapText="1"/>
      <protection locked="0"/>
    </xf>
    <xf numFmtId="0" fontId="14" fillId="0" borderId="1" xfId="0" applyFont="1" applyBorder="1" applyAlignment="1">
      <alignment horizontal="center" vertical="center"/>
    </xf>
    <xf numFmtId="0" fontId="14" fillId="0" borderId="30" xfId="0" applyFont="1" applyBorder="1" applyAlignment="1" applyProtection="1">
      <alignment horizontal="center" vertical="center" wrapText="1"/>
      <protection locked="0"/>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7" fillId="11" borderId="0" xfId="0" applyFont="1" applyFill="1" applyBorder="1" applyAlignment="1">
      <alignment horizontal="center" vertical="center"/>
    </xf>
    <xf numFmtId="0" fontId="1" fillId="3" borderId="0" xfId="0" applyFont="1" applyFill="1" applyBorder="1" applyAlignment="1">
      <alignment horizontal="center" vertical="center" textRotation="90" wrapText="1"/>
    </xf>
    <xf numFmtId="0" fontId="17" fillId="4" borderId="1" xfId="0" applyFont="1" applyFill="1" applyBorder="1" applyAlignment="1">
      <alignment horizontal="center" vertical="center" textRotation="90" wrapText="1"/>
    </xf>
    <xf numFmtId="0" fontId="1" fillId="4" borderId="1" xfId="0" applyFont="1" applyFill="1" applyBorder="1" applyAlignment="1">
      <alignment horizontal="center" vertical="center" textRotation="90" wrapText="1"/>
    </xf>
    <xf numFmtId="0" fontId="17" fillId="4" borderId="0" xfId="0" applyFont="1" applyFill="1" applyBorder="1" applyAlignment="1">
      <alignment horizontal="center" vertical="center" textRotation="90" wrapTex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2" xfId="0" applyFont="1" applyFill="1" applyBorder="1" applyAlignment="1">
      <alignment horizontal="center" vertical="center" textRotation="90" wrapText="1"/>
    </xf>
    <xf numFmtId="0" fontId="1" fillId="3" borderId="1" xfId="0" applyFont="1" applyFill="1" applyBorder="1" applyAlignment="1">
      <alignment horizontal="center" vertical="center" textRotation="90" wrapText="1"/>
    </xf>
    <xf numFmtId="0" fontId="1" fillId="4" borderId="25" xfId="0" applyFont="1" applyFill="1" applyBorder="1" applyAlignment="1">
      <alignment horizontal="center" vertical="center" textRotation="90" wrapText="1"/>
    </xf>
    <xf numFmtId="0" fontId="8" fillId="11" borderId="1" xfId="0" applyFont="1" applyFill="1" applyBorder="1" applyAlignment="1">
      <alignment horizontal="center" vertical="center"/>
    </xf>
    <xf numFmtId="0" fontId="8" fillId="12" borderId="1" xfId="0" applyFont="1" applyFill="1" applyBorder="1" applyAlignment="1">
      <alignment horizontal="center" vertical="center"/>
    </xf>
    <xf numFmtId="0" fontId="9" fillId="11" borderId="1" xfId="0" applyFont="1" applyFill="1" applyBorder="1" applyAlignment="1">
      <alignment horizontal="center" vertical="center" textRotation="90" wrapText="1"/>
    </xf>
    <xf numFmtId="0" fontId="9" fillId="11" borderId="1" xfId="0" applyFont="1" applyFill="1" applyBorder="1" applyAlignment="1">
      <alignment horizontal="center" vertical="center"/>
    </xf>
    <xf numFmtId="0" fontId="8" fillId="13" borderId="1" xfId="0" applyFont="1" applyFill="1" applyBorder="1" applyAlignment="1">
      <alignment horizontal="center" vertical="center"/>
    </xf>
    <xf numFmtId="0" fontId="3" fillId="5" borderId="17" xfId="1" applyBorder="1" applyAlignment="1">
      <alignment horizontal="center" vertical="center"/>
    </xf>
    <xf numFmtId="0" fontId="3" fillId="5" borderId="18" xfId="1" applyBorder="1" applyAlignment="1">
      <alignment horizontal="center" vertical="center"/>
    </xf>
    <xf numFmtId="0" fontId="15" fillId="14" borderId="8" xfId="0" applyFont="1" applyFill="1" applyBorder="1" applyAlignment="1">
      <alignment horizontal="center" vertical="center"/>
    </xf>
    <xf numFmtId="0" fontId="15" fillId="14" borderId="3" xfId="0" applyFont="1" applyFill="1" applyBorder="1" applyAlignment="1">
      <alignment horizontal="center" vertical="center"/>
    </xf>
    <xf numFmtId="0" fontId="15" fillId="14" borderId="13" xfId="0" applyFont="1" applyFill="1" applyBorder="1" applyAlignment="1">
      <alignment horizontal="center" vertical="center"/>
    </xf>
    <xf numFmtId="0" fontId="4" fillId="15" borderId="19" xfId="3" applyFont="1" applyFill="1" applyBorder="1" applyAlignment="1">
      <alignment horizontal="center" vertical="center"/>
    </xf>
    <xf numFmtId="0" fontId="4" fillId="15" borderId="20" xfId="3" applyFont="1" applyFill="1" applyBorder="1" applyAlignment="1">
      <alignment horizontal="center" vertical="center"/>
    </xf>
    <xf numFmtId="0" fontId="4" fillId="15" borderId="21" xfId="3" applyFont="1" applyFill="1" applyBorder="1" applyAlignment="1">
      <alignment horizontal="center" vertical="center"/>
    </xf>
    <xf numFmtId="0" fontId="0" fillId="10" borderId="7" xfId="0" applyFill="1" applyBorder="1" applyAlignment="1">
      <alignment horizontal="center" vertical="center"/>
    </xf>
    <xf numFmtId="0" fontId="0" fillId="10" borderId="6" xfId="0" applyFill="1" applyBorder="1" applyAlignment="1">
      <alignment horizontal="center" vertical="center"/>
    </xf>
    <xf numFmtId="0" fontId="0" fillId="10" borderId="14" xfId="0" applyFill="1" applyBorder="1" applyAlignment="1">
      <alignment horizontal="center" vertical="center"/>
    </xf>
    <xf numFmtId="2" fontId="17" fillId="4" borderId="2" xfId="0" applyNumberFormat="1" applyFont="1" applyFill="1" applyBorder="1" applyAlignment="1">
      <alignment horizontal="center" vertical="center" wrapText="1"/>
    </xf>
    <xf numFmtId="2" fontId="17" fillId="4" borderId="23" xfId="0" applyNumberFormat="1" applyFont="1" applyFill="1" applyBorder="1" applyAlignment="1">
      <alignment horizontal="center" vertical="center" wrapText="1"/>
    </xf>
    <xf numFmtId="0" fontId="1" fillId="4" borderId="23" xfId="0" applyFont="1" applyFill="1" applyBorder="1" applyAlignment="1">
      <alignment horizontal="center" vertical="center" wrapText="1"/>
    </xf>
  </cellXfs>
  <cellStyles count="6">
    <cellStyle name="Buena" xfId="1" builtinId="26"/>
    <cellStyle name="Énfasis2" xfId="4" builtinId="33"/>
    <cellStyle name="Énfasis6" xfId="5" builtinId="49"/>
    <cellStyle name="Entrada" xfId="2" builtinId="20"/>
    <cellStyle name="Normal" xfId="0" builtinId="0"/>
    <cellStyle name="Notas" xfId="3" builtinId="10"/>
  </cellStyles>
  <dxfs count="236">
    <dxf>
      <font>
        <color rgb="FF9C0006"/>
      </font>
      <fill>
        <patternFill>
          <bgColor rgb="FFFFC7CE"/>
        </patternFill>
      </fill>
    </dxf>
    <dxf>
      <font>
        <color theme="9" tint="-0.24994659260841701"/>
      </font>
      <fill>
        <patternFill>
          <bgColor theme="9" tint="0.39994506668294322"/>
        </patternFill>
      </fill>
    </dxf>
    <dxf>
      <font>
        <color rgb="FF9C0006"/>
      </font>
      <fill>
        <patternFill>
          <bgColor rgb="FFFFC7CE"/>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0" tint="-4.9989318521683403E-2"/>
      </font>
      <fill>
        <patternFill>
          <bgColor rgb="FFFF00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0" tint="-4.9989318521683403E-2"/>
      </font>
      <fill>
        <patternFill>
          <bgColor rgb="FFFF00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0" tint="-4.9989318521683403E-2"/>
      </font>
      <fill>
        <patternFill>
          <bgColor rgb="FFFF00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0" tint="-4.9989318521683403E-2"/>
      </font>
      <fill>
        <patternFill>
          <bgColor rgb="FFFF00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0" tint="-4.9989318521683403E-2"/>
      </font>
      <fill>
        <patternFill>
          <bgColor rgb="FFFF00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ont>
        <color theme="9" tint="-0.24994659260841701"/>
      </font>
      <fill>
        <patternFill>
          <bgColor theme="9" tint="0.39994506668294322"/>
        </patternFill>
      </fill>
    </dxf>
    <dxf>
      <font>
        <color theme="6" tint="-0.499984740745262"/>
      </font>
      <fill>
        <patternFill>
          <bgColor theme="6" tint="-0.24994659260841701"/>
        </patternFill>
      </fill>
    </dxf>
    <dxf>
      <font>
        <color rgb="FFC00000"/>
      </font>
      <fill>
        <patternFill>
          <bgColor rgb="FFFF0000"/>
        </patternFill>
      </fill>
    </dxf>
    <dxf>
      <font>
        <color theme="1"/>
      </font>
      <fill>
        <patternFill>
          <bgColor rgb="FFFFFF00"/>
        </patternFill>
      </fill>
    </dxf>
    <dxf>
      <fill>
        <patternFill>
          <bgColor rgb="FFFF0000"/>
        </patternFill>
      </fill>
    </dxf>
    <dxf>
      <fill>
        <patternFill>
          <bgColor theme="9" tint="-0.24994659260841701"/>
        </patternFill>
      </fill>
    </dxf>
    <dxf>
      <fill>
        <patternFill>
          <bgColor rgb="FFFFFF00"/>
        </patternFill>
      </fill>
    </dxf>
    <dxf>
      <font>
        <color theme="0" tint="-4.9989318521683403E-2"/>
      </font>
      <fill>
        <patternFill>
          <bgColor rgb="FFFF000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zarate/Documents/JBB%20Daniel/Otros/pre-Contractuales/Copia%20de%20MATRIZ%20-%20RIESG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fguerrero/Desktop/DA_PROCESO_17-15-6740034_01002023_3028966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ROYECTOS/REFORZAMIENTO%20ESTRUCTURAL/1.%20Documentos%20generales/Estudio%20previo/Constructor/Revisi&#243;n%203/Matriz%20de%20riesgos%20V1%20RE%20-%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sheetName val="Valoración del Riesgo "/>
      <sheetName val="Probabilidad"/>
      <sheetName val="Impacto"/>
      <sheetName val="Valor Riesgo"/>
    </sheetNames>
    <sheetDataSet>
      <sheetData sheetId="0"/>
      <sheetData sheetId="1"/>
      <sheetData sheetId="2">
        <row r="1">
          <cell r="A1" t="str">
            <v>Probabilidad</v>
          </cell>
          <cell r="B1" t="str">
            <v>Valoración</v>
          </cell>
        </row>
        <row r="2">
          <cell r="A2">
            <v>0</v>
          </cell>
          <cell r="B2">
            <v>0</v>
          </cell>
        </row>
        <row r="3">
          <cell r="A3" t="str">
            <v>Raro</v>
          </cell>
          <cell r="B3">
            <v>1</v>
          </cell>
        </row>
        <row r="4">
          <cell r="A4" t="str">
            <v>Improbable</v>
          </cell>
          <cell r="B4">
            <v>2</v>
          </cell>
        </row>
        <row r="5">
          <cell r="A5" t="str">
            <v xml:space="preserve">Posible </v>
          </cell>
          <cell r="B5">
            <v>3</v>
          </cell>
        </row>
        <row r="6">
          <cell r="A6" t="str">
            <v xml:space="preserve">Probable </v>
          </cell>
          <cell r="B6">
            <v>4</v>
          </cell>
        </row>
        <row r="7">
          <cell r="A7" t="str">
            <v xml:space="preserve">Casi cierto </v>
          </cell>
          <cell r="B7">
            <v>5</v>
          </cell>
        </row>
      </sheetData>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sheetName val="Valoración del Riesgo "/>
      <sheetName val="Probabilidad"/>
      <sheetName val="Impacto"/>
      <sheetName val="Valor Riesgo"/>
    </sheetNames>
    <sheetDataSet>
      <sheetData sheetId="0"/>
      <sheetData sheetId="1"/>
      <sheetData sheetId="2"/>
      <sheetData sheetId="3"/>
      <sheetData sheetId="4">
        <row r="1">
          <cell r="A1" t="str">
            <v>Valoracion del Riesgo</v>
          </cell>
          <cell r="B1" t="str">
            <v>Categoria</v>
          </cell>
        </row>
        <row r="2">
          <cell r="A2">
            <v>2</v>
          </cell>
          <cell r="B2" t="str">
            <v>Riesgo Bajo</v>
          </cell>
        </row>
        <row r="3">
          <cell r="A3">
            <v>3</v>
          </cell>
          <cell r="B3" t="str">
            <v>Riesgo Bajo</v>
          </cell>
        </row>
        <row r="4">
          <cell r="A4">
            <v>4</v>
          </cell>
          <cell r="B4" t="str">
            <v>Riesgo Bajo</v>
          </cell>
        </row>
        <row r="5">
          <cell r="A5">
            <v>5</v>
          </cell>
          <cell r="B5" t="str">
            <v>Riesgo Medio</v>
          </cell>
        </row>
        <row r="6">
          <cell r="A6">
            <v>6</v>
          </cell>
          <cell r="B6" t="str">
            <v>Riesgo Alto</v>
          </cell>
        </row>
        <row r="7">
          <cell r="A7">
            <v>7</v>
          </cell>
          <cell r="B7" t="str">
            <v>Riesgo Alto</v>
          </cell>
        </row>
        <row r="8">
          <cell r="A8">
            <v>8</v>
          </cell>
          <cell r="B8" t="str">
            <v>Riesgo Extremo</v>
          </cell>
        </row>
        <row r="9">
          <cell r="A9">
            <v>9</v>
          </cell>
          <cell r="B9" t="str">
            <v>Riesgo Extremo</v>
          </cell>
        </row>
        <row r="10">
          <cell r="A10">
            <v>10</v>
          </cell>
          <cell r="B10" t="str">
            <v>Riesgo Extremo</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sheetName val="Valoración del Riesgo "/>
      <sheetName val="Probabilidad"/>
      <sheetName val="Impacto"/>
      <sheetName val="Valor Riesgo"/>
    </sheetNames>
    <sheetDataSet>
      <sheetData sheetId="0"/>
      <sheetData sheetId="1"/>
      <sheetData sheetId="2">
        <row r="1">
          <cell r="A1" t="str">
            <v>Probabilidad</v>
          </cell>
          <cell r="B1" t="str">
            <v>Valoración</v>
          </cell>
        </row>
        <row r="2">
          <cell r="A2"/>
          <cell r="B2"/>
        </row>
        <row r="3">
          <cell r="A3" t="str">
            <v>Raro</v>
          </cell>
          <cell r="B3">
            <v>1</v>
          </cell>
        </row>
        <row r="4">
          <cell r="A4" t="str">
            <v>Improbable</v>
          </cell>
          <cell r="B4">
            <v>2</v>
          </cell>
        </row>
        <row r="5">
          <cell r="A5" t="str">
            <v xml:space="preserve">Posible </v>
          </cell>
          <cell r="B5">
            <v>3</v>
          </cell>
        </row>
        <row r="6">
          <cell r="A6" t="str">
            <v xml:space="preserve">Probable </v>
          </cell>
          <cell r="B6">
            <v>4</v>
          </cell>
        </row>
        <row r="7">
          <cell r="A7" t="str">
            <v xml:space="preserve">Casi cierto </v>
          </cell>
          <cell r="B7">
            <v>5</v>
          </cell>
        </row>
      </sheetData>
      <sheetData sheetId="3">
        <row r="1">
          <cell r="A1" t="str">
            <v>Impacto</v>
          </cell>
          <cell r="B1" t="str">
            <v>Valoración</v>
          </cell>
        </row>
        <row r="2">
          <cell r="A2"/>
          <cell r="B2"/>
        </row>
        <row r="3">
          <cell r="A3" t="str">
            <v>Insignificante</v>
          </cell>
          <cell r="B3">
            <v>1</v>
          </cell>
        </row>
        <row r="4">
          <cell r="A4" t="str">
            <v>Menor</v>
          </cell>
          <cell r="B4">
            <v>2</v>
          </cell>
        </row>
        <row r="5">
          <cell r="A5" t="str">
            <v>Moderado</v>
          </cell>
          <cell r="B5">
            <v>3</v>
          </cell>
        </row>
        <row r="6">
          <cell r="A6" t="str">
            <v>Mayor</v>
          </cell>
          <cell r="B6">
            <v>4</v>
          </cell>
        </row>
        <row r="7">
          <cell r="A7" t="str">
            <v>Catastrofico</v>
          </cell>
          <cell r="B7">
            <v>5</v>
          </cell>
        </row>
      </sheetData>
      <sheetData sheetId="4">
        <row r="1">
          <cell r="A1" t="str">
            <v>Valoracion del Riesgo</v>
          </cell>
          <cell r="B1" t="str">
            <v>Categoria</v>
          </cell>
        </row>
        <row r="2">
          <cell r="A2">
            <v>2</v>
          </cell>
          <cell r="B2" t="str">
            <v>Riesgo Bajo</v>
          </cell>
        </row>
        <row r="3">
          <cell r="A3">
            <v>3</v>
          </cell>
          <cell r="B3" t="str">
            <v>Riesgo Bajo</v>
          </cell>
        </row>
        <row r="4">
          <cell r="A4">
            <v>4</v>
          </cell>
          <cell r="B4" t="str">
            <v>Riesgo Bajo</v>
          </cell>
        </row>
        <row r="5">
          <cell r="A5">
            <v>5</v>
          </cell>
          <cell r="B5" t="str">
            <v>Riesgo Medio</v>
          </cell>
        </row>
        <row r="6">
          <cell r="A6">
            <v>6</v>
          </cell>
          <cell r="B6" t="str">
            <v>Riesgo Alto</v>
          </cell>
        </row>
        <row r="7">
          <cell r="A7">
            <v>7</v>
          </cell>
          <cell r="B7" t="str">
            <v>Riesgo Alto</v>
          </cell>
        </row>
        <row r="8">
          <cell r="A8">
            <v>8</v>
          </cell>
          <cell r="B8" t="str">
            <v>Riesgo Extremo</v>
          </cell>
        </row>
        <row r="9">
          <cell r="A9">
            <v>9</v>
          </cell>
          <cell r="B9" t="str">
            <v>Riesgo Extremo</v>
          </cell>
        </row>
        <row r="10">
          <cell r="A10">
            <v>10</v>
          </cell>
          <cell r="B10" t="str">
            <v>Riesgo Extremo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AL23"/>
  <sheetViews>
    <sheetView tabSelected="1" view="pageBreakPreview" zoomScale="62" zoomScaleNormal="40" zoomScaleSheetLayoutView="62" workbookViewId="0">
      <pane xSplit="1" ySplit="3" topLeftCell="B22" activePane="bottomRight" state="frozen"/>
      <selection pane="topRight" activeCell="B1" sqref="B1"/>
      <selection pane="bottomLeft" activeCell="A4" sqref="A4"/>
      <selection pane="bottomRight" activeCell="A24" sqref="A24"/>
    </sheetView>
  </sheetViews>
  <sheetFormatPr baseColWidth="10" defaultRowHeight="15" x14ac:dyDescent="0.25"/>
  <cols>
    <col min="1" max="1" width="4.7109375" style="3" customWidth="1"/>
    <col min="2" max="4" width="4.7109375" style="2" customWidth="1"/>
    <col min="5" max="5" width="5.28515625" style="2" customWidth="1"/>
    <col min="6" max="6" width="19.7109375" style="2" customWidth="1"/>
    <col min="7" max="7" width="22.42578125" customWidth="1"/>
    <col min="8" max="8" width="21.42578125" customWidth="1"/>
    <col min="9" max="9" width="7.7109375" customWidth="1"/>
    <col min="10" max="10" width="7.7109375" hidden="1" customWidth="1"/>
    <col min="11" max="11" width="7.7109375" customWidth="1"/>
    <col min="12" max="12" width="7.7109375" hidden="1" customWidth="1"/>
    <col min="13" max="13" width="7.7109375" customWidth="1"/>
    <col min="14" max="14" width="7.7109375" hidden="1" customWidth="1"/>
    <col min="15" max="15" width="7.7109375" customWidth="1"/>
    <col min="16" max="17" width="25.42578125" customWidth="1"/>
    <col min="18" max="18" width="7.85546875" style="1" customWidth="1"/>
    <col min="19" max="19" width="7.85546875" style="1" hidden="1" customWidth="1"/>
    <col min="20" max="20" width="7.85546875" style="1" customWidth="1"/>
    <col min="21" max="21" width="7.85546875" style="1" hidden="1" customWidth="1"/>
    <col min="22" max="22" width="7.85546875" style="1" customWidth="1"/>
    <col min="23" max="23" width="7.85546875" style="1" hidden="1" customWidth="1"/>
    <col min="24" max="24" width="7.85546875" style="1" customWidth="1"/>
    <col min="25" max="27" width="17" customWidth="1"/>
    <col min="28" max="28" width="22.42578125" customWidth="1"/>
    <col min="29" max="29" width="17.140625" customWidth="1"/>
    <col min="30" max="30" width="11.42578125" customWidth="1"/>
    <col min="31" max="37" width="20.7109375" style="25" hidden="1" customWidth="1"/>
    <col min="38" max="38" width="16.42578125" style="24" hidden="1" customWidth="1"/>
  </cols>
  <sheetData>
    <row r="1" spans="1:38" ht="47.25" customHeight="1" x14ac:dyDescent="0.25">
      <c r="A1" s="66" t="s">
        <v>72</v>
      </c>
      <c r="B1" s="67"/>
      <c r="C1" s="67"/>
      <c r="D1" s="67"/>
      <c r="E1" s="67"/>
      <c r="F1" s="67"/>
      <c r="G1" s="67"/>
      <c r="H1" s="67"/>
      <c r="I1" s="67"/>
      <c r="J1" s="67"/>
      <c r="K1" s="67"/>
      <c r="L1" s="67"/>
      <c r="M1" s="67"/>
      <c r="N1" s="67"/>
      <c r="O1" s="67"/>
      <c r="P1" s="67"/>
      <c r="Q1" s="67"/>
      <c r="R1" s="67"/>
      <c r="S1" s="67"/>
      <c r="T1" s="67"/>
      <c r="U1" s="67"/>
      <c r="V1" s="67"/>
      <c r="W1" s="67"/>
      <c r="X1" s="67"/>
      <c r="Y1" s="67"/>
      <c r="Z1" s="67"/>
      <c r="AA1" s="67"/>
      <c r="AB1" s="67"/>
      <c r="AC1" s="68"/>
    </row>
    <row r="2" spans="1:38" ht="54" customHeight="1" x14ac:dyDescent="0.25">
      <c r="A2" s="72" t="s">
        <v>0</v>
      </c>
      <c r="B2" s="72" t="s">
        <v>1</v>
      </c>
      <c r="C2" s="72" t="s">
        <v>2</v>
      </c>
      <c r="D2" s="72" t="s">
        <v>3</v>
      </c>
      <c r="E2" s="72" t="s">
        <v>4</v>
      </c>
      <c r="F2" s="77" t="s">
        <v>76</v>
      </c>
      <c r="G2" s="75" t="s">
        <v>5</v>
      </c>
      <c r="H2" s="75" t="s">
        <v>6</v>
      </c>
      <c r="I2" s="72" t="s">
        <v>7</v>
      </c>
      <c r="J2" s="32"/>
      <c r="K2" s="72" t="s">
        <v>8</v>
      </c>
      <c r="L2" s="32"/>
      <c r="M2" s="72" t="s">
        <v>31</v>
      </c>
      <c r="N2" s="32"/>
      <c r="O2" s="72" t="s">
        <v>32</v>
      </c>
      <c r="P2" s="74" t="s">
        <v>9</v>
      </c>
      <c r="Q2" s="74" t="s">
        <v>10</v>
      </c>
      <c r="R2" s="74" t="s">
        <v>11</v>
      </c>
      <c r="S2" s="74"/>
      <c r="T2" s="74"/>
      <c r="U2" s="74"/>
      <c r="V2" s="74"/>
      <c r="W2" s="74"/>
      <c r="X2" s="74"/>
      <c r="Y2" s="78" t="s">
        <v>33</v>
      </c>
      <c r="Z2" s="78" t="s">
        <v>12</v>
      </c>
      <c r="AA2" s="78" t="s">
        <v>80</v>
      </c>
      <c r="AB2" s="74" t="s">
        <v>15</v>
      </c>
      <c r="AC2" s="74"/>
      <c r="AE2" s="73" t="s">
        <v>1</v>
      </c>
      <c r="AF2" s="73" t="s">
        <v>2</v>
      </c>
      <c r="AG2" s="73" t="s">
        <v>3</v>
      </c>
      <c r="AH2" s="73" t="s">
        <v>4</v>
      </c>
      <c r="AI2" s="71" t="s">
        <v>7</v>
      </c>
      <c r="AJ2" s="72" t="s">
        <v>8</v>
      </c>
      <c r="AK2" s="69" t="s">
        <v>42</v>
      </c>
      <c r="AL2" s="70" t="s">
        <v>33</v>
      </c>
    </row>
    <row r="3" spans="1:38" ht="100.5" customHeight="1" thickBot="1" x14ac:dyDescent="0.3">
      <c r="A3" s="72"/>
      <c r="B3" s="72"/>
      <c r="C3" s="72"/>
      <c r="D3" s="72"/>
      <c r="E3" s="77"/>
      <c r="F3" s="79"/>
      <c r="G3" s="76"/>
      <c r="H3" s="76"/>
      <c r="I3" s="72"/>
      <c r="J3" s="32"/>
      <c r="K3" s="72"/>
      <c r="L3" s="32"/>
      <c r="M3" s="72"/>
      <c r="N3" s="32"/>
      <c r="O3" s="72"/>
      <c r="P3" s="74"/>
      <c r="Q3" s="74"/>
      <c r="R3" s="33" t="s">
        <v>7</v>
      </c>
      <c r="S3" s="33"/>
      <c r="T3" s="33" t="s">
        <v>8</v>
      </c>
      <c r="U3" s="33"/>
      <c r="V3" s="33" t="s">
        <v>31</v>
      </c>
      <c r="W3" s="33"/>
      <c r="X3" s="33" t="s">
        <v>32</v>
      </c>
      <c r="Y3" s="78"/>
      <c r="Z3" s="78"/>
      <c r="AA3" s="78"/>
      <c r="AB3" s="33" t="s">
        <v>13</v>
      </c>
      <c r="AC3" s="33" t="s">
        <v>14</v>
      </c>
      <c r="AE3" s="73"/>
      <c r="AF3" s="73"/>
      <c r="AG3" s="73"/>
      <c r="AH3" s="73"/>
      <c r="AI3" s="71"/>
      <c r="AJ3" s="72"/>
      <c r="AK3" s="69"/>
      <c r="AL3" s="70"/>
    </row>
    <row r="4" spans="1:38" ht="83.25" customHeight="1" x14ac:dyDescent="0.25">
      <c r="A4" s="34">
        <v>1</v>
      </c>
      <c r="B4" s="36" t="s">
        <v>16</v>
      </c>
      <c r="C4" s="36" t="s">
        <v>17</v>
      </c>
      <c r="D4" s="36" t="s">
        <v>19</v>
      </c>
      <c r="E4" s="36" t="s">
        <v>20</v>
      </c>
      <c r="F4" s="56" t="s">
        <v>175</v>
      </c>
      <c r="G4" s="56" t="s">
        <v>150</v>
      </c>
      <c r="H4" s="56" t="s">
        <v>151</v>
      </c>
      <c r="I4" s="36" t="s">
        <v>69</v>
      </c>
      <c r="J4" s="37">
        <f>VLOOKUP(I:I,[1]Probabilidad!$1:$1048576,2,0)</f>
        <v>3</v>
      </c>
      <c r="K4" s="36" t="s">
        <v>30</v>
      </c>
      <c r="L4" s="30" t="e">
        <f>VLOOKUP(M:M,'[2]Valor Riesgo'!$1:$1048576,2,0)</f>
        <v>#N/A</v>
      </c>
      <c r="M4" s="30" t="s">
        <v>26</v>
      </c>
      <c r="N4" s="30">
        <v>3</v>
      </c>
      <c r="O4" s="30" t="s">
        <v>26</v>
      </c>
      <c r="P4" s="56" t="s">
        <v>74</v>
      </c>
      <c r="Q4" s="56" t="s">
        <v>152</v>
      </c>
      <c r="R4" s="36" t="s">
        <v>23</v>
      </c>
      <c r="S4" s="37">
        <f>VLOOKUP(R:R,[1]Probabilidad!$1:$1048576,2,0)</f>
        <v>1</v>
      </c>
      <c r="T4" s="36" t="s">
        <v>30</v>
      </c>
      <c r="U4" s="30" t="e">
        <f>VLOOKUP(V:V,'[2]Valor Riesgo'!$1:$1048576,2,0)</f>
        <v>#N/A</v>
      </c>
      <c r="V4" s="30" t="s">
        <v>26</v>
      </c>
      <c r="W4" s="48">
        <v>2</v>
      </c>
      <c r="X4" s="30" t="s">
        <v>26</v>
      </c>
      <c r="Y4" s="38" t="s">
        <v>73</v>
      </c>
      <c r="Z4" s="57" t="s">
        <v>110</v>
      </c>
      <c r="AA4" s="57" t="s">
        <v>153</v>
      </c>
      <c r="AB4" s="57" t="s">
        <v>194</v>
      </c>
      <c r="AC4" s="57" t="s">
        <v>112</v>
      </c>
      <c r="AE4" s="42"/>
      <c r="AF4" s="42"/>
      <c r="AG4" s="42"/>
      <c r="AH4" s="42"/>
      <c r="AI4" s="42"/>
      <c r="AJ4" s="55"/>
      <c r="AK4" s="40"/>
      <c r="AL4" s="41"/>
    </row>
    <row r="5" spans="1:38" ht="156" customHeight="1" x14ac:dyDescent="0.25">
      <c r="A5" s="34">
        <v>2</v>
      </c>
      <c r="B5" s="31" t="s">
        <v>59</v>
      </c>
      <c r="C5" s="31" t="s">
        <v>17</v>
      </c>
      <c r="D5" s="31" t="s">
        <v>18</v>
      </c>
      <c r="E5" s="31" t="s">
        <v>20</v>
      </c>
      <c r="F5" s="57" t="s">
        <v>146</v>
      </c>
      <c r="G5" s="57" t="s">
        <v>154</v>
      </c>
      <c r="H5" s="57" t="s">
        <v>195</v>
      </c>
      <c r="I5" s="31" t="s">
        <v>27</v>
      </c>
      <c r="J5" s="30">
        <f>VLOOKUP(I:I,[1]Probabilidad!$1:$1048576,2,0)</f>
        <v>2</v>
      </c>
      <c r="K5" s="31" t="s">
        <v>29</v>
      </c>
      <c r="L5" s="30">
        <f>VLOOKUP(K:K,Impacto!$1:$1048576,2,0)</f>
        <v>3</v>
      </c>
      <c r="M5" s="30" t="str">
        <f>VLOOKUP(N:N,'Valor Riesgo'!$1:$1048576,2,0)</f>
        <v>Riesgo Medio</v>
      </c>
      <c r="N5" s="30">
        <f>+J5+L5</f>
        <v>5</v>
      </c>
      <c r="O5" s="30" t="str">
        <f>M5</f>
        <v>Riesgo Medio</v>
      </c>
      <c r="P5" s="57" t="s">
        <v>74</v>
      </c>
      <c r="Q5" s="57" t="s">
        <v>155</v>
      </c>
      <c r="R5" s="31" t="s">
        <v>69</v>
      </c>
      <c r="S5" s="30">
        <f>VLOOKUP(R:R,[1]Probabilidad!$1:$1048576,2,0)</f>
        <v>3</v>
      </c>
      <c r="T5" s="31" t="s">
        <v>25</v>
      </c>
      <c r="U5" s="30">
        <f>VLOOKUP(T:T,Impacto!$1:$1048576,2,0)</f>
        <v>2</v>
      </c>
      <c r="V5" s="30" t="str">
        <f>VLOOKUP(W:W,'Valor Riesgo'!$1:$1048576,2,0)</f>
        <v>Riesgo Medio</v>
      </c>
      <c r="W5" s="35">
        <f>+S5+U5</f>
        <v>5</v>
      </c>
      <c r="X5" s="30" t="str">
        <f>V5</f>
        <v>Riesgo Medio</v>
      </c>
      <c r="Y5" s="38" t="s">
        <v>73</v>
      </c>
      <c r="Z5" s="58" t="s">
        <v>156</v>
      </c>
      <c r="AA5" s="58" t="s">
        <v>153</v>
      </c>
      <c r="AB5" s="58" t="s">
        <v>178</v>
      </c>
      <c r="AC5" s="62" t="s">
        <v>75</v>
      </c>
      <c r="AE5" s="26" t="s">
        <v>16</v>
      </c>
      <c r="AF5" s="26" t="s">
        <v>60</v>
      </c>
      <c r="AG5" s="26" t="s">
        <v>28</v>
      </c>
      <c r="AH5" s="27" t="s">
        <v>62</v>
      </c>
      <c r="AI5" s="29" t="s">
        <v>23</v>
      </c>
      <c r="AJ5" s="29" t="s">
        <v>30</v>
      </c>
      <c r="AK5" s="28">
        <v>1</v>
      </c>
      <c r="AL5" s="23" t="s">
        <v>67</v>
      </c>
    </row>
    <row r="6" spans="1:38" ht="137.25" customHeight="1" x14ac:dyDescent="0.25">
      <c r="A6" s="34">
        <v>3</v>
      </c>
      <c r="B6" s="44" t="s">
        <v>16</v>
      </c>
      <c r="C6" s="44" t="s">
        <v>17</v>
      </c>
      <c r="D6" s="44" t="s">
        <v>19</v>
      </c>
      <c r="E6" s="31" t="s">
        <v>20</v>
      </c>
      <c r="F6" s="58" t="s">
        <v>175</v>
      </c>
      <c r="G6" s="57" t="s">
        <v>157</v>
      </c>
      <c r="H6" s="57" t="s">
        <v>179</v>
      </c>
      <c r="I6" s="31" t="s">
        <v>27</v>
      </c>
      <c r="J6" s="30"/>
      <c r="K6" s="31" t="s">
        <v>24</v>
      </c>
      <c r="L6" s="30"/>
      <c r="M6" s="30" t="s">
        <v>22</v>
      </c>
      <c r="N6" s="30">
        <v>7</v>
      </c>
      <c r="O6" s="30" t="s">
        <v>22</v>
      </c>
      <c r="P6" s="57" t="s">
        <v>158</v>
      </c>
      <c r="Q6" s="57" t="s">
        <v>180</v>
      </c>
      <c r="R6" s="31" t="s">
        <v>23</v>
      </c>
      <c r="S6" s="30"/>
      <c r="T6" s="31" t="s">
        <v>24</v>
      </c>
      <c r="U6" s="30"/>
      <c r="V6" s="30" t="s">
        <v>21</v>
      </c>
      <c r="W6" s="35">
        <v>5</v>
      </c>
      <c r="X6" s="30" t="s">
        <v>21</v>
      </c>
      <c r="Y6" s="38" t="s">
        <v>73</v>
      </c>
      <c r="Z6" s="58" t="s">
        <v>156</v>
      </c>
      <c r="AA6" s="57" t="s">
        <v>159</v>
      </c>
      <c r="AB6" s="57" t="s">
        <v>160</v>
      </c>
      <c r="AC6" s="63" t="s">
        <v>112</v>
      </c>
      <c r="AE6" s="26"/>
      <c r="AF6" s="26"/>
      <c r="AG6" s="26"/>
      <c r="AH6" s="27"/>
      <c r="AI6" s="29"/>
      <c r="AJ6" s="29"/>
      <c r="AK6" s="28"/>
      <c r="AL6" s="23"/>
    </row>
    <row r="7" spans="1:38" ht="131.25" customHeight="1" x14ac:dyDescent="0.25">
      <c r="A7" s="64">
        <v>4</v>
      </c>
      <c r="B7" s="31" t="s">
        <v>59</v>
      </c>
      <c r="C7" s="31" t="s">
        <v>17</v>
      </c>
      <c r="D7" s="31" t="s">
        <v>18</v>
      </c>
      <c r="E7" s="31" t="s">
        <v>20</v>
      </c>
      <c r="F7" s="47" t="s">
        <v>181</v>
      </c>
      <c r="G7" s="57" t="s">
        <v>161</v>
      </c>
      <c r="H7" s="57" t="s">
        <v>162</v>
      </c>
      <c r="I7" s="31" t="s">
        <v>27</v>
      </c>
      <c r="J7" s="30"/>
      <c r="K7" s="31" t="s">
        <v>24</v>
      </c>
      <c r="L7" s="30"/>
      <c r="M7" s="30" t="s">
        <v>22</v>
      </c>
      <c r="N7" s="30">
        <v>7</v>
      </c>
      <c r="O7" s="30" t="s">
        <v>22</v>
      </c>
      <c r="P7" s="57" t="s">
        <v>122</v>
      </c>
      <c r="Q7" s="57" t="s">
        <v>163</v>
      </c>
      <c r="R7" s="31" t="s">
        <v>23</v>
      </c>
      <c r="S7" s="30"/>
      <c r="T7" s="31" t="s">
        <v>29</v>
      </c>
      <c r="U7" s="30"/>
      <c r="V7" s="30" t="s">
        <v>21</v>
      </c>
      <c r="W7" s="35">
        <v>5</v>
      </c>
      <c r="X7" s="59" t="s">
        <v>26</v>
      </c>
      <c r="Y7" s="38" t="s">
        <v>73</v>
      </c>
      <c r="Z7" s="58" t="s">
        <v>156</v>
      </c>
      <c r="AA7" s="57" t="s">
        <v>164</v>
      </c>
      <c r="AB7" s="57" t="s">
        <v>165</v>
      </c>
      <c r="AC7" s="63" t="s">
        <v>75</v>
      </c>
      <c r="AE7" s="26"/>
      <c r="AF7" s="26"/>
      <c r="AG7" s="26"/>
      <c r="AH7" s="27"/>
      <c r="AI7" s="29"/>
      <c r="AJ7" s="29"/>
      <c r="AK7" s="28"/>
      <c r="AL7" s="23"/>
    </row>
    <row r="8" spans="1:38" ht="112.5" customHeight="1" x14ac:dyDescent="0.25">
      <c r="A8" s="34">
        <v>5</v>
      </c>
      <c r="B8" s="44" t="s">
        <v>59</v>
      </c>
      <c r="C8" s="44" t="s">
        <v>17</v>
      </c>
      <c r="D8" s="44" t="s">
        <v>18</v>
      </c>
      <c r="E8" s="31" t="s">
        <v>20</v>
      </c>
      <c r="F8" s="57" t="s">
        <v>176</v>
      </c>
      <c r="G8" s="57" t="s">
        <v>167</v>
      </c>
      <c r="H8" s="57" t="s">
        <v>168</v>
      </c>
      <c r="I8" s="31" t="s">
        <v>23</v>
      </c>
      <c r="J8" s="30"/>
      <c r="K8" s="31" t="s">
        <v>25</v>
      </c>
      <c r="L8" s="30"/>
      <c r="M8" s="30" t="s">
        <v>26</v>
      </c>
      <c r="N8" s="30">
        <v>3</v>
      </c>
      <c r="O8" s="30" t="s">
        <v>26</v>
      </c>
      <c r="P8" s="57" t="s">
        <v>122</v>
      </c>
      <c r="Q8" s="57" t="s">
        <v>169</v>
      </c>
      <c r="R8" s="31" t="s">
        <v>23</v>
      </c>
      <c r="S8" s="30"/>
      <c r="T8" s="31" t="s">
        <v>30</v>
      </c>
      <c r="U8" s="30"/>
      <c r="V8" s="30" t="s">
        <v>26</v>
      </c>
      <c r="W8" s="35">
        <v>2</v>
      </c>
      <c r="X8" s="59" t="s">
        <v>26</v>
      </c>
      <c r="Y8" s="38" t="s">
        <v>73</v>
      </c>
      <c r="Z8" s="58" t="s">
        <v>156</v>
      </c>
      <c r="AA8" s="57" t="s">
        <v>164</v>
      </c>
      <c r="AB8" s="57" t="s">
        <v>165</v>
      </c>
      <c r="AC8" s="65" t="s">
        <v>75</v>
      </c>
      <c r="AE8" s="26"/>
      <c r="AF8" s="26"/>
      <c r="AG8" s="26"/>
      <c r="AH8" s="27"/>
      <c r="AI8" s="29"/>
      <c r="AJ8" s="29"/>
      <c r="AK8" s="28"/>
      <c r="AL8" s="23"/>
    </row>
    <row r="9" spans="1:38" ht="98.25" customHeight="1" x14ac:dyDescent="0.25">
      <c r="A9" s="34">
        <v>6</v>
      </c>
      <c r="B9" s="31" t="s">
        <v>59</v>
      </c>
      <c r="C9" s="31" t="s">
        <v>60</v>
      </c>
      <c r="D9" s="31" t="s">
        <v>18</v>
      </c>
      <c r="E9" s="31" t="s">
        <v>20</v>
      </c>
      <c r="F9" s="57" t="s">
        <v>177</v>
      </c>
      <c r="G9" s="47" t="s">
        <v>172</v>
      </c>
      <c r="H9" s="47" t="s">
        <v>182</v>
      </c>
      <c r="I9" s="31" t="s">
        <v>69</v>
      </c>
      <c r="J9" s="30"/>
      <c r="K9" s="31" t="s">
        <v>24</v>
      </c>
      <c r="L9" s="30"/>
      <c r="M9" s="30" t="s">
        <v>22</v>
      </c>
      <c r="N9" s="30">
        <v>7</v>
      </c>
      <c r="O9" s="30" t="s">
        <v>22</v>
      </c>
      <c r="P9" s="57" t="s">
        <v>173</v>
      </c>
      <c r="Q9" s="57" t="s">
        <v>183</v>
      </c>
      <c r="R9" s="31" t="s">
        <v>23</v>
      </c>
      <c r="S9" s="30"/>
      <c r="T9" s="31" t="s">
        <v>30</v>
      </c>
      <c r="U9" s="30"/>
      <c r="V9" s="30" t="s">
        <v>26</v>
      </c>
      <c r="W9" s="35">
        <v>2</v>
      </c>
      <c r="X9" s="59" t="s">
        <v>26</v>
      </c>
      <c r="Y9" s="38" t="s">
        <v>68</v>
      </c>
      <c r="Z9" s="58" t="s">
        <v>122</v>
      </c>
      <c r="AA9" s="60" t="s">
        <v>174</v>
      </c>
      <c r="AB9" s="47" t="s">
        <v>184</v>
      </c>
      <c r="AC9" s="47" t="s">
        <v>75</v>
      </c>
      <c r="AE9" s="26"/>
      <c r="AF9" s="26"/>
      <c r="AG9" s="26"/>
      <c r="AH9" s="27"/>
      <c r="AI9" s="29"/>
      <c r="AJ9" s="29"/>
      <c r="AK9" s="28"/>
      <c r="AL9" s="23"/>
    </row>
    <row r="10" spans="1:38" ht="162" customHeight="1" thickBot="1" x14ac:dyDescent="0.3">
      <c r="A10" s="34">
        <v>7</v>
      </c>
      <c r="B10" s="44" t="s">
        <v>59</v>
      </c>
      <c r="C10" s="44" t="s">
        <v>17</v>
      </c>
      <c r="D10" s="44" t="s">
        <v>18</v>
      </c>
      <c r="E10" s="31" t="s">
        <v>20</v>
      </c>
      <c r="F10" s="47" t="s">
        <v>77</v>
      </c>
      <c r="G10" s="47" t="s">
        <v>78</v>
      </c>
      <c r="H10" s="38" t="s">
        <v>196</v>
      </c>
      <c r="I10" s="61" t="s">
        <v>69</v>
      </c>
      <c r="J10" s="45">
        <f>VLOOKUP(I:I,[1]Probabilidad!$1:$1048576,2,0)</f>
        <v>3</v>
      </c>
      <c r="K10" s="44" t="s">
        <v>24</v>
      </c>
      <c r="L10" s="30">
        <f>VLOOKUP(K:K,Impacto!$1:$1048576,2,0)</f>
        <v>4</v>
      </c>
      <c r="M10" s="30" t="str">
        <f>VLOOKUP(N:N,'Valor Riesgo'!$1:$1048576,2,0)</f>
        <v>Riesgo Alto</v>
      </c>
      <c r="N10" s="30">
        <f>+J10+L10</f>
        <v>7</v>
      </c>
      <c r="O10" s="30" t="str">
        <f>M10</f>
        <v>Riesgo Alto</v>
      </c>
      <c r="P10" s="38" t="s">
        <v>74</v>
      </c>
      <c r="Q10" s="38" t="s">
        <v>197</v>
      </c>
      <c r="R10" s="44" t="s">
        <v>69</v>
      </c>
      <c r="S10" s="45">
        <f>VLOOKUP(R:R,[1]Probabilidad!$1:$1048576,2,0)</f>
        <v>3</v>
      </c>
      <c r="T10" s="44" t="s">
        <v>29</v>
      </c>
      <c r="U10" s="30">
        <f>VLOOKUP(T:T,Impacto!$1:$1048576,2,0)</f>
        <v>3</v>
      </c>
      <c r="V10" s="30" t="str">
        <f>VLOOKUP(W:W,'Valor Riesgo'!$1:$1048576,2,0)</f>
        <v>Riesgo Alto</v>
      </c>
      <c r="W10" s="35">
        <f>+S10+U10</f>
        <v>6</v>
      </c>
      <c r="X10" s="30" t="str">
        <f>V10</f>
        <v>Riesgo Alto</v>
      </c>
      <c r="Y10" s="38" t="s">
        <v>170</v>
      </c>
      <c r="Z10" s="38" t="s">
        <v>185</v>
      </c>
      <c r="AA10" s="57" t="s">
        <v>164</v>
      </c>
      <c r="AB10" s="57" t="s">
        <v>171</v>
      </c>
      <c r="AC10" s="63" t="s">
        <v>75</v>
      </c>
      <c r="AE10" s="26" t="s">
        <v>16</v>
      </c>
      <c r="AF10" s="26" t="s">
        <v>60</v>
      </c>
      <c r="AG10" s="26" t="s">
        <v>28</v>
      </c>
      <c r="AH10" s="27" t="s">
        <v>62</v>
      </c>
      <c r="AI10" s="29" t="s">
        <v>23</v>
      </c>
      <c r="AJ10" s="29" t="s">
        <v>30</v>
      </c>
      <c r="AK10" s="28">
        <v>1</v>
      </c>
      <c r="AL10" s="23" t="s">
        <v>67</v>
      </c>
    </row>
    <row r="11" spans="1:38" ht="115.5" customHeight="1" thickBot="1" x14ac:dyDescent="0.3">
      <c r="A11" s="34">
        <v>8</v>
      </c>
      <c r="B11" s="31" t="s">
        <v>16</v>
      </c>
      <c r="C11" s="31" t="s">
        <v>17</v>
      </c>
      <c r="D11" s="31" t="s">
        <v>18</v>
      </c>
      <c r="E11" s="31" t="s">
        <v>20</v>
      </c>
      <c r="F11" s="47" t="s">
        <v>181</v>
      </c>
      <c r="G11" s="47" t="s">
        <v>186</v>
      </c>
      <c r="H11" s="38" t="s">
        <v>99</v>
      </c>
      <c r="I11" s="61" t="s">
        <v>69</v>
      </c>
      <c r="J11" s="37">
        <f>VLOOKUP(I:I,[1]Probabilidad!$1:$1048576,2,0)</f>
        <v>3</v>
      </c>
      <c r="K11" s="31" t="s">
        <v>24</v>
      </c>
      <c r="L11" s="30">
        <f>VLOOKUP(K:K,Impacto!$1:$1048576,2,0)</f>
        <v>4</v>
      </c>
      <c r="M11" s="30" t="str">
        <f>VLOOKUP(N:N,'Valor Riesgo'!$1:$1048576,2,0)</f>
        <v>Riesgo Alto</v>
      </c>
      <c r="N11" s="30">
        <f>+J11+L11</f>
        <v>7</v>
      </c>
      <c r="O11" s="30" t="str">
        <f>M11</f>
        <v>Riesgo Alto</v>
      </c>
      <c r="P11" s="38" t="s">
        <v>74</v>
      </c>
      <c r="Q11" s="38" t="s">
        <v>187</v>
      </c>
      <c r="R11" s="31" t="s">
        <v>69</v>
      </c>
      <c r="S11" s="37">
        <f>VLOOKUP(R:R,[1]Probabilidad!$1:$1048576,2,0)</f>
        <v>3</v>
      </c>
      <c r="T11" s="31" t="s">
        <v>25</v>
      </c>
      <c r="U11" s="30">
        <f>VLOOKUP(T:T,Impacto!$1:$1048576,2,0)</f>
        <v>2</v>
      </c>
      <c r="V11" s="30" t="str">
        <f>VLOOKUP(W:W,'Valor Riesgo'!$1:$1048576,2,0)</f>
        <v>Riesgo Medio</v>
      </c>
      <c r="W11" s="35">
        <f>+S11+U11</f>
        <v>5</v>
      </c>
      <c r="X11" s="30" t="str">
        <f>V11</f>
        <v>Riesgo Medio</v>
      </c>
      <c r="Y11" s="38" t="s">
        <v>73</v>
      </c>
      <c r="Z11" s="38" t="s">
        <v>198</v>
      </c>
      <c r="AA11" s="38" t="s">
        <v>79</v>
      </c>
      <c r="AB11" s="38" t="s">
        <v>81</v>
      </c>
      <c r="AC11" s="38" t="s">
        <v>75</v>
      </c>
      <c r="AE11" s="26" t="s">
        <v>59</v>
      </c>
      <c r="AF11" s="26" t="s">
        <v>17</v>
      </c>
      <c r="AG11" s="26" t="s">
        <v>19</v>
      </c>
      <c r="AH11" s="26" t="s">
        <v>63</v>
      </c>
      <c r="AI11" s="29" t="s">
        <v>27</v>
      </c>
      <c r="AJ11" s="29" t="s">
        <v>25</v>
      </c>
      <c r="AK11" s="28">
        <v>2</v>
      </c>
      <c r="AL11" s="23" t="s">
        <v>68</v>
      </c>
    </row>
    <row r="12" spans="1:38" ht="123" customHeight="1" thickBot="1" x14ac:dyDescent="0.3">
      <c r="A12" s="34">
        <v>9</v>
      </c>
      <c r="B12" s="31" t="s">
        <v>16</v>
      </c>
      <c r="C12" s="31" t="s">
        <v>17</v>
      </c>
      <c r="D12" s="31" t="s">
        <v>18</v>
      </c>
      <c r="E12" s="31" t="s">
        <v>20</v>
      </c>
      <c r="F12" s="47" t="s">
        <v>199</v>
      </c>
      <c r="G12" s="47" t="s">
        <v>100</v>
      </c>
      <c r="H12" s="38" t="s">
        <v>82</v>
      </c>
      <c r="I12" s="39" t="s">
        <v>70</v>
      </c>
      <c r="J12" s="37">
        <f>VLOOKUP(I:I,[1]Probabilidad!$1:$1048576,2,0)</f>
        <v>4</v>
      </c>
      <c r="K12" s="31" t="s">
        <v>29</v>
      </c>
      <c r="L12" s="30">
        <f>VLOOKUP(K:K,Impacto!$1:$1048576,2,0)</f>
        <v>3</v>
      </c>
      <c r="M12" s="30" t="str">
        <f>VLOOKUP(N:N,'Valor Riesgo'!$1:$1048576,2,0)</f>
        <v>Riesgo Alto</v>
      </c>
      <c r="N12" s="30">
        <f>+J12+L12</f>
        <v>7</v>
      </c>
      <c r="O12" s="30" t="str">
        <f>M12</f>
        <v>Riesgo Alto</v>
      </c>
      <c r="P12" s="38" t="s">
        <v>74</v>
      </c>
      <c r="Q12" s="38" t="s">
        <v>83</v>
      </c>
      <c r="R12" s="31" t="s">
        <v>23</v>
      </c>
      <c r="S12" s="37">
        <f>VLOOKUP(R:R,[1]Probabilidad!$1:$1048576,2,0)</f>
        <v>1</v>
      </c>
      <c r="T12" s="31" t="s">
        <v>25</v>
      </c>
      <c r="U12" s="30">
        <f>VLOOKUP(T:T,Impacto!$1:$1048576,2,0)</f>
        <v>2</v>
      </c>
      <c r="V12" s="30" t="str">
        <f>VLOOKUP(W:W,'Valor Riesgo'!$1:$1048576,2,0)</f>
        <v>Riesgo Bajo</v>
      </c>
      <c r="W12" s="35">
        <f>+S12+U12</f>
        <v>3</v>
      </c>
      <c r="X12" s="30" t="str">
        <f>V12</f>
        <v>Riesgo Bajo</v>
      </c>
      <c r="Y12" s="38" t="s">
        <v>67</v>
      </c>
      <c r="Z12" s="38" t="s">
        <v>200</v>
      </c>
      <c r="AA12" s="38" t="s">
        <v>79</v>
      </c>
      <c r="AB12" s="38" t="s">
        <v>84</v>
      </c>
      <c r="AC12" s="38" t="s">
        <v>75</v>
      </c>
      <c r="AE12" s="27"/>
      <c r="AF12" s="27"/>
      <c r="AG12" s="27" t="s">
        <v>61</v>
      </c>
      <c r="AH12" s="27" t="s">
        <v>20</v>
      </c>
      <c r="AI12" s="29" t="s">
        <v>69</v>
      </c>
      <c r="AJ12" s="29" t="s">
        <v>29</v>
      </c>
      <c r="AK12" s="28">
        <v>3</v>
      </c>
    </row>
    <row r="13" spans="1:38" ht="217.5" customHeight="1" x14ac:dyDescent="0.25">
      <c r="A13" s="34">
        <v>10</v>
      </c>
      <c r="B13" s="31" t="s">
        <v>16</v>
      </c>
      <c r="C13" s="31" t="s">
        <v>17</v>
      </c>
      <c r="D13" s="31" t="s">
        <v>18</v>
      </c>
      <c r="E13" s="31" t="s">
        <v>64</v>
      </c>
      <c r="F13" s="57" t="s">
        <v>146</v>
      </c>
      <c r="G13" s="47" t="s">
        <v>101</v>
      </c>
      <c r="H13" s="38" t="s">
        <v>85</v>
      </c>
      <c r="I13" s="31" t="s">
        <v>23</v>
      </c>
      <c r="J13" s="37">
        <f>VLOOKUP(I:I,[1]Probabilidad!$1:$1048576,2,0)</f>
        <v>1</v>
      </c>
      <c r="K13" s="31" t="s">
        <v>25</v>
      </c>
      <c r="L13" s="30">
        <f>VLOOKUP(K:K,Impacto!$1:$1048576,2,0)</f>
        <v>2</v>
      </c>
      <c r="M13" s="30" t="str">
        <f>VLOOKUP(N:N,'Valor Riesgo'!$1:$1048576,2,0)</f>
        <v>Riesgo Bajo</v>
      </c>
      <c r="N13" s="30">
        <f>+J13+L13</f>
        <v>3</v>
      </c>
      <c r="O13" s="30" t="str">
        <f>M13</f>
        <v>Riesgo Bajo</v>
      </c>
      <c r="P13" s="38" t="s">
        <v>74</v>
      </c>
      <c r="Q13" s="38" t="s">
        <v>86</v>
      </c>
      <c r="R13" s="31" t="s">
        <v>23</v>
      </c>
      <c r="S13" s="37">
        <f>VLOOKUP(R:R,[1]Probabilidad!$1:$1048576,2,0)</f>
        <v>1</v>
      </c>
      <c r="T13" s="31" t="s">
        <v>30</v>
      </c>
      <c r="U13" s="30">
        <f>VLOOKUP(T:T,Impacto!$1:$1048576,2,0)</f>
        <v>1</v>
      </c>
      <c r="V13" s="30" t="str">
        <f>VLOOKUP(W:W,'Valor Riesgo'!$1:$1048576,2,0)</f>
        <v>Riesgo Bajo</v>
      </c>
      <c r="W13" s="35">
        <f>+S13+U13</f>
        <v>2</v>
      </c>
      <c r="X13" s="30" t="str">
        <f>V13</f>
        <v>Riesgo Bajo</v>
      </c>
      <c r="Y13" s="38" t="s">
        <v>68</v>
      </c>
      <c r="Z13" s="38" t="s">
        <v>74</v>
      </c>
      <c r="AA13" s="38" t="s">
        <v>88</v>
      </c>
      <c r="AB13" s="38" t="s">
        <v>89</v>
      </c>
      <c r="AC13" s="38" t="s">
        <v>90</v>
      </c>
      <c r="AE13" s="27"/>
      <c r="AF13" s="27"/>
      <c r="AG13" s="27" t="s">
        <v>18</v>
      </c>
      <c r="AH13" s="27" t="s">
        <v>64</v>
      </c>
      <c r="AI13" s="29" t="s">
        <v>70</v>
      </c>
      <c r="AJ13" s="29" t="s">
        <v>24</v>
      </c>
      <c r="AK13" s="28">
        <v>4</v>
      </c>
    </row>
    <row r="14" spans="1:38" ht="166.5" customHeight="1" x14ac:dyDescent="0.25">
      <c r="A14" s="34">
        <v>11</v>
      </c>
      <c r="B14" s="44" t="s">
        <v>16</v>
      </c>
      <c r="C14" s="44" t="s">
        <v>60</v>
      </c>
      <c r="D14" s="44" t="s">
        <v>18</v>
      </c>
      <c r="E14" s="31" t="s">
        <v>20</v>
      </c>
      <c r="F14" s="47" t="s">
        <v>102</v>
      </c>
      <c r="G14" s="47" t="s">
        <v>201</v>
      </c>
      <c r="H14" s="38" t="s">
        <v>91</v>
      </c>
      <c r="I14" s="61" t="s">
        <v>69</v>
      </c>
      <c r="J14" s="45">
        <f>VLOOKUP(I:I,Probabilidad!$1:$1048576,2,0)</f>
        <v>3</v>
      </c>
      <c r="K14" s="44" t="s">
        <v>25</v>
      </c>
      <c r="L14" s="30">
        <f>VLOOKUP(K:K,Impacto!$1:$1048576,2,0)</f>
        <v>2</v>
      </c>
      <c r="M14" s="30" t="str">
        <f>VLOOKUP(N:N,'Valor Riesgo'!$1:$1048576,2,0)</f>
        <v>Riesgo Medio</v>
      </c>
      <c r="N14" s="30">
        <f t="shared" ref="N14" si="0">+J14+L14</f>
        <v>5</v>
      </c>
      <c r="O14" s="30" t="str">
        <f t="shared" ref="O14" si="1">M14</f>
        <v>Riesgo Medio</v>
      </c>
      <c r="P14" s="38" t="s">
        <v>74</v>
      </c>
      <c r="Q14" s="38" t="s">
        <v>92</v>
      </c>
      <c r="R14" s="44" t="s">
        <v>27</v>
      </c>
      <c r="S14" s="45">
        <f>VLOOKUP(R:R,Probabilidad!$1:$1048576,2,0)</f>
        <v>2</v>
      </c>
      <c r="T14" s="44" t="s">
        <v>25</v>
      </c>
      <c r="U14" s="30">
        <f>VLOOKUP(T:T,Impacto!$1:$1048576,2,0)</f>
        <v>2</v>
      </c>
      <c r="V14" s="30" t="str">
        <f>VLOOKUP(W:W,'Valor Riesgo'!$1:$1048576,2,0)</f>
        <v>Riesgo Bajo</v>
      </c>
      <c r="W14" s="35">
        <f t="shared" ref="W14" si="2">+S14+U14</f>
        <v>4</v>
      </c>
      <c r="X14" s="30" t="str">
        <f t="shared" ref="X14" si="3">V14</f>
        <v>Riesgo Bajo</v>
      </c>
      <c r="Y14" s="38" t="s">
        <v>93</v>
      </c>
      <c r="Z14" s="38" t="s">
        <v>198</v>
      </c>
      <c r="AA14" s="38" t="s">
        <v>79</v>
      </c>
      <c r="AB14" s="38" t="s">
        <v>94</v>
      </c>
      <c r="AC14" s="38" t="s">
        <v>75</v>
      </c>
      <c r="AE14" s="27"/>
      <c r="AF14" s="27"/>
      <c r="AG14" s="27"/>
      <c r="AH14" s="27" t="s">
        <v>66</v>
      </c>
      <c r="AI14" s="27"/>
      <c r="AJ14" s="27"/>
      <c r="AK14" s="27"/>
    </row>
    <row r="15" spans="1:38" ht="163.5" customHeight="1" x14ac:dyDescent="0.25">
      <c r="A15" s="34">
        <v>12</v>
      </c>
      <c r="B15" s="31" t="s">
        <v>16</v>
      </c>
      <c r="C15" s="31" t="s">
        <v>17</v>
      </c>
      <c r="D15" s="31" t="s">
        <v>18</v>
      </c>
      <c r="E15" s="31" t="s">
        <v>20</v>
      </c>
      <c r="F15" s="47" t="s">
        <v>103</v>
      </c>
      <c r="G15" s="47" t="s">
        <v>202</v>
      </c>
      <c r="H15" s="38" t="s">
        <v>166</v>
      </c>
      <c r="I15" s="39" t="s">
        <v>27</v>
      </c>
      <c r="J15" s="30">
        <f>VLOOKUP(I:I,Probabilidad!$1:$1048576,2,0)</f>
        <v>2</v>
      </c>
      <c r="K15" s="31" t="s">
        <v>29</v>
      </c>
      <c r="L15" s="30">
        <f>VLOOKUP(K:K,Impacto!$1:$1048576,2,0)</f>
        <v>3</v>
      </c>
      <c r="M15" s="30" t="str">
        <f>VLOOKUP(N:N,'Valor Riesgo'!$1:$1048576,2,0)</f>
        <v>Riesgo Medio</v>
      </c>
      <c r="N15" s="30">
        <f t="shared" ref="N15:N16" si="4">+J15+L15</f>
        <v>5</v>
      </c>
      <c r="O15" s="30" t="str">
        <f t="shared" ref="O15:O16" si="5">M15</f>
        <v>Riesgo Medio</v>
      </c>
      <c r="P15" s="38" t="s">
        <v>74</v>
      </c>
      <c r="Q15" s="38" t="s">
        <v>188</v>
      </c>
      <c r="R15" s="31" t="s">
        <v>27</v>
      </c>
      <c r="S15" s="30">
        <f>VLOOKUP(R:R,Probabilidad!$1:$1048576,2,0)</f>
        <v>2</v>
      </c>
      <c r="T15" s="31" t="s">
        <v>25</v>
      </c>
      <c r="U15" s="30">
        <f>VLOOKUP(T:T,Impacto!$1:$1048576,2,0)</f>
        <v>2</v>
      </c>
      <c r="V15" s="30" t="str">
        <f>VLOOKUP(W:W,'Valor Riesgo'!$1:$1048576,2,0)</f>
        <v>Riesgo Bajo</v>
      </c>
      <c r="W15" s="35">
        <f t="shared" ref="W15:W16" si="6">+S15+U15</f>
        <v>4</v>
      </c>
      <c r="X15" s="30" t="str">
        <f t="shared" ref="X15:X16" si="7">V15</f>
        <v>Riesgo Bajo</v>
      </c>
      <c r="Y15" s="38" t="s">
        <v>68</v>
      </c>
      <c r="Z15" s="38" t="s">
        <v>203</v>
      </c>
      <c r="AA15" s="38" t="s">
        <v>79</v>
      </c>
      <c r="AB15" s="38" t="s">
        <v>189</v>
      </c>
      <c r="AC15" s="38" t="s">
        <v>75</v>
      </c>
      <c r="AE15" s="27"/>
      <c r="AF15" s="27"/>
      <c r="AG15" s="27"/>
      <c r="AH15" s="27" t="s">
        <v>66</v>
      </c>
      <c r="AI15" s="27"/>
      <c r="AJ15" s="27"/>
      <c r="AK15" s="27"/>
    </row>
    <row r="16" spans="1:38" ht="161.25" customHeight="1" x14ac:dyDescent="0.25">
      <c r="A16" s="34">
        <v>13</v>
      </c>
      <c r="B16" s="31" t="s">
        <v>16</v>
      </c>
      <c r="C16" s="31" t="s">
        <v>17</v>
      </c>
      <c r="D16" s="31" t="s">
        <v>18</v>
      </c>
      <c r="E16" s="31" t="s">
        <v>65</v>
      </c>
      <c r="F16" s="47" t="s">
        <v>104</v>
      </c>
      <c r="G16" s="47" t="s">
        <v>95</v>
      </c>
      <c r="H16" s="38" t="s">
        <v>96</v>
      </c>
      <c r="I16" s="39" t="s">
        <v>27</v>
      </c>
      <c r="J16" s="30">
        <f>VLOOKUP(I:I,Probabilidad!$1:$1048576,2,0)</f>
        <v>2</v>
      </c>
      <c r="K16" s="31" t="s">
        <v>24</v>
      </c>
      <c r="L16" s="30">
        <f>VLOOKUP(K:K,Impacto!$1:$1048576,2,0)</f>
        <v>4</v>
      </c>
      <c r="M16" s="30" t="str">
        <f>VLOOKUP(N:N,'Valor Riesgo'!$1:$1048576,2,0)</f>
        <v>Riesgo Alto</v>
      </c>
      <c r="N16" s="30">
        <f t="shared" si="4"/>
        <v>6</v>
      </c>
      <c r="O16" s="30" t="str">
        <f t="shared" si="5"/>
        <v>Riesgo Alto</v>
      </c>
      <c r="P16" s="38" t="s">
        <v>87</v>
      </c>
      <c r="Q16" s="38" t="s">
        <v>190</v>
      </c>
      <c r="R16" s="31" t="s">
        <v>27</v>
      </c>
      <c r="S16" s="30">
        <f>VLOOKUP(R:R,Probabilidad!$1:$1048576,2,0)</f>
        <v>2</v>
      </c>
      <c r="T16" s="31" t="s">
        <v>25</v>
      </c>
      <c r="U16" s="30">
        <f>VLOOKUP(T:T,Impacto!$1:$1048576,2,0)</f>
        <v>2</v>
      </c>
      <c r="V16" s="30" t="str">
        <f>VLOOKUP(W:W,'Valor Riesgo'!$1:$1048576,2,0)</f>
        <v>Riesgo Bajo</v>
      </c>
      <c r="W16" s="35">
        <f t="shared" si="6"/>
        <v>4</v>
      </c>
      <c r="X16" s="30" t="str">
        <f t="shared" si="7"/>
        <v>Riesgo Bajo</v>
      </c>
      <c r="Y16" s="38" t="s">
        <v>68</v>
      </c>
      <c r="Z16" s="38" t="s">
        <v>87</v>
      </c>
      <c r="AA16" s="38" t="s">
        <v>79</v>
      </c>
      <c r="AB16" s="38" t="s">
        <v>97</v>
      </c>
      <c r="AC16" s="38" t="s">
        <v>75</v>
      </c>
      <c r="AE16" s="27"/>
      <c r="AF16" s="27"/>
      <c r="AG16" s="27"/>
      <c r="AH16" s="27" t="s">
        <v>66</v>
      </c>
      <c r="AI16" s="27"/>
      <c r="AJ16" s="27"/>
      <c r="AK16" s="27"/>
    </row>
    <row r="17" spans="1:38" ht="144" customHeight="1" x14ac:dyDescent="0.25">
      <c r="A17" s="34">
        <v>14</v>
      </c>
      <c r="B17" s="31" t="s">
        <v>16</v>
      </c>
      <c r="C17" s="31" t="s">
        <v>60</v>
      </c>
      <c r="D17" s="31" t="s">
        <v>18</v>
      </c>
      <c r="E17" s="31" t="s">
        <v>20</v>
      </c>
      <c r="F17" s="47" t="s">
        <v>105</v>
      </c>
      <c r="G17" s="47" t="s">
        <v>204</v>
      </c>
      <c r="H17" s="38" t="s">
        <v>106</v>
      </c>
      <c r="I17" s="39" t="s">
        <v>69</v>
      </c>
      <c r="J17" s="30">
        <f>VLOOKUP(I:I,Probabilidad!$1:$1048576,2,0)</f>
        <v>3</v>
      </c>
      <c r="K17" s="31" t="s">
        <v>29</v>
      </c>
      <c r="L17" s="30">
        <f>VLOOKUP(K:K,Impacto!$1:$1048576,2,0)</f>
        <v>3</v>
      </c>
      <c r="M17" s="30" t="str">
        <f>VLOOKUP(N:N,'Valor Riesgo'!$1:$1048576,2,0)</f>
        <v>Riesgo Alto</v>
      </c>
      <c r="N17" s="30">
        <f t="shared" ref="N17:N23" si="8">+J17+L17</f>
        <v>6</v>
      </c>
      <c r="O17" s="30" t="str">
        <f t="shared" ref="O17:O23" si="9">M17</f>
        <v>Riesgo Alto</v>
      </c>
      <c r="P17" s="38" t="s">
        <v>74</v>
      </c>
      <c r="Q17" s="38" t="s">
        <v>98</v>
      </c>
      <c r="R17" s="31" t="s">
        <v>23</v>
      </c>
      <c r="S17" s="30">
        <f>VLOOKUP(R:R,Probabilidad!$1:$1048576,2,0)</f>
        <v>1</v>
      </c>
      <c r="T17" s="31" t="s">
        <v>30</v>
      </c>
      <c r="U17" s="30">
        <f>VLOOKUP(T:T,Impacto!$1:$1048576,2,0)</f>
        <v>1</v>
      </c>
      <c r="V17" s="30" t="str">
        <f>VLOOKUP(W:W,'Valor Riesgo'!$1:$1048576,2,0)</f>
        <v>Riesgo Bajo</v>
      </c>
      <c r="W17" s="35">
        <f t="shared" ref="W17" si="10">+S17+U17</f>
        <v>2</v>
      </c>
      <c r="X17" s="30" t="str">
        <f t="shared" ref="X17" si="11">V17</f>
        <v>Riesgo Bajo</v>
      </c>
      <c r="Y17" s="38" t="s">
        <v>68</v>
      </c>
      <c r="Z17" s="38" t="s">
        <v>203</v>
      </c>
      <c r="AA17" s="38" t="s">
        <v>79</v>
      </c>
      <c r="AB17" s="38" t="s">
        <v>107</v>
      </c>
      <c r="AC17" s="38" t="s">
        <v>75</v>
      </c>
      <c r="AE17" s="27"/>
      <c r="AF17" s="27"/>
      <c r="AG17" s="27"/>
      <c r="AH17" s="27" t="s">
        <v>66</v>
      </c>
      <c r="AI17" s="27"/>
      <c r="AJ17" s="27"/>
      <c r="AK17" s="27"/>
    </row>
    <row r="18" spans="1:38" s="46" customFormat="1" ht="114.75" customHeight="1" x14ac:dyDescent="0.25">
      <c r="A18" s="43">
        <v>15</v>
      </c>
      <c r="B18" s="31" t="s">
        <v>16</v>
      </c>
      <c r="C18" s="31" t="s">
        <v>17</v>
      </c>
      <c r="D18" s="50" t="s">
        <v>113</v>
      </c>
      <c r="E18" s="31" t="s">
        <v>20</v>
      </c>
      <c r="F18" s="47" t="s">
        <v>114</v>
      </c>
      <c r="G18" s="47" t="s">
        <v>115</v>
      </c>
      <c r="H18" s="47" t="s">
        <v>109</v>
      </c>
      <c r="I18" s="39" t="s">
        <v>69</v>
      </c>
      <c r="J18" s="30">
        <f>VLOOKUP(I:I,[3]Probabilidad!$1:$1048576,2,0)</f>
        <v>3</v>
      </c>
      <c r="K18" s="31" t="s">
        <v>25</v>
      </c>
      <c r="L18" s="30">
        <f>VLOOKUP(K:K,[3]Impacto!$1:$1048576,2,0)</f>
        <v>2</v>
      </c>
      <c r="M18" s="30" t="str">
        <f>VLOOKUP(N:N,'[3]Valor Riesgo'!$1:$1048576,2,0)</f>
        <v>Riesgo Medio</v>
      </c>
      <c r="N18" s="30">
        <f t="shared" si="8"/>
        <v>5</v>
      </c>
      <c r="O18" s="30" t="str">
        <f t="shared" si="9"/>
        <v>Riesgo Medio</v>
      </c>
      <c r="P18" s="47" t="s">
        <v>74</v>
      </c>
      <c r="Q18" s="47" t="s">
        <v>116</v>
      </c>
      <c r="R18" s="31" t="s">
        <v>27</v>
      </c>
      <c r="S18" s="30">
        <f>VLOOKUP(R:R,[3]Probabilidad!$1:$1048576,2,0)</f>
        <v>2</v>
      </c>
      <c r="T18" s="31" t="s">
        <v>25</v>
      </c>
      <c r="U18" s="30">
        <f>VLOOKUP(T:T,[3]Impacto!$1:$1048576,2,0)</f>
        <v>2</v>
      </c>
      <c r="V18" s="30" t="str">
        <f>VLOOKUP(W:W,'[3]Valor Riesgo'!$1:$1048576,2,0)</f>
        <v>Riesgo Bajo</v>
      </c>
      <c r="W18" s="48">
        <f t="shared" ref="W18:W23" si="12">+S18+U18</f>
        <v>4</v>
      </c>
      <c r="X18" s="30" t="str">
        <f t="shared" ref="X18:X23" si="13">V18</f>
        <v>Riesgo Bajo</v>
      </c>
      <c r="Y18" s="47" t="s">
        <v>73</v>
      </c>
      <c r="Z18" s="47" t="s">
        <v>117</v>
      </c>
      <c r="AA18" s="47" t="s">
        <v>111</v>
      </c>
      <c r="AB18" s="47" t="s">
        <v>118</v>
      </c>
      <c r="AC18" s="47" t="s">
        <v>112</v>
      </c>
      <c r="AE18" s="27"/>
      <c r="AF18" s="27"/>
      <c r="AG18" s="27"/>
      <c r="AH18" s="27" t="s">
        <v>66</v>
      </c>
      <c r="AI18" s="27"/>
      <c r="AJ18" s="27"/>
      <c r="AK18" s="27"/>
      <c r="AL18" s="49"/>
    </row>
    <row r="19" spans="1:38" s="46" customFormat="1" ht="115.5" customHeight="1" x14ac:dyDescent="0.25">
      <c r="A19" s="43">
        <v>16</v>
      </c>
      <c r="B19" s="31" t="s">
        <v>16</v>
      </c>
      <c r="C19" s="31" t="s">
        <v>60</v>
      </c>
      <c r="D19" s="50" t="s">
        <v>18</v>
      </c>
      <c r="E19" s="31" t="s">
        <v>20</v>
      </c>
      <c r="F19" s="47" t="s">
        <v>119</v>
      </c>
      <c r="G19" s="47" t="s">
        <v>120</v>
      </c>
      <c r="H19" s="47" t="s">
        <v>109</v>
      </c>
      <c r="I19" s="39" t="s">
        <v>69</v>
      </c>
      <c r="J19" s="30">
        <f>VLOOKUP(I:I,[3]Probabilidad!$1:$1048576,2,0)</f>
        <v>3</v>
      </c>
      <c r="K19" s="31" t="s">
        <v>25</v>
      </c>
      <c r="L19" s="30">
        <f>VLOOKUP(K:K,[3]Impacto!$1:$1048576,2,0)</f>
        <v>2</v>
      </c>
      <c r="M19" s="30" t="str">
        <f>VLOOKUP(N:N,'[3]Valor Riesgo'!$1:$1048576,2,0)</f>
        <v>Riesgo Medio</v>
      </c>
      <c r="N19" s="30">
        <f t="shared" si="8"/>
        <v>5</v>
      </c>
      <c r="O19" s="30" t="str">
        <f t="shared" si="9"/>
        <v>Riesgo Medio</v>
      </c>
      <c r="P19" s="47" t="s">
        <v>74</v>
      </c>
      <c r="Q19" s="47" t="s">
        <v>191</v>
      </c>
      <c r="R19" s="39" t="s">
        <v>69</v>
      </c>
      <c r="S19" s="30">
        <f>VLOOKUP(R:R,[3]Probabilidad!$1:$1048576,2,0)</f>
        <v>3</v>
      </c>
      <c r="T19" s="31" t="s">
        <v>25</v>
      </c>
      <c r="U19" s="30">
        <f>VLOOKUP(T:T,[3]Impacto!$1:$1048576,2,0)</f>
        <v>2</v>
      </c>
      <c r="V19" s="30" t="str">
        <f>VLOOKUP(W:W,'[3]Valor Riesgo'!$1:$1048576,2,0)</f>
        <v>Riesgo Medio</v>
      </c>
      <c r="W19" s="48">
        <f t="shared" si="12"/>
        <v>5</v>
      </c>
      <c r="X19" s="30" t="str">
        <f t="shared" si="13"/>
        <v>Riesgo Medio</v>
      </c>
      <c r="Y19" s="47" t="s">
        <v>68</v>
      </c>
      <c r="Z19" s="47" t="s">
        <v>122</v>
      </c>
      <c r="AA19" s="47" t="s">
        <v>121</v>
      </c>
      <c r="AB19" s="47" t="s">
        <v>123</v>
      </c>
      <c r="AC19" s="47" t="s">
        <v>75</v>
      </c>
      <c r="AE19" s="27"/>
      <c r="AF19" s="27"/>
      <c r="AG19" s="27"/>
      <c r="AH19" s="27" t="s">
        <v>66</v>
      </c>
      <c r="AI19" s="27"/>
      <c r="AJ19" s="27"/>
      <c r="AK19" s="27"/>
      <c r="AL19" s="49"/>
    </row>
    <row r="20" spans="1:38" s="46" customFormat="1" ht="119.25" customHeight="1" x14ac:dyDescent="0.25">
      <c r="A20" s="43">
        <v>17</v>
      </c>
      <c r="B20" s="31" t="s">
        <v>16</v>
      </c>
      <c r="C20" s="31" t="s">
        <v>17</v>
      </c>
      <c r="D20" s="50" t="s">
        <v>18</v>
      </c>
      <c r="E20" s="31" t="s">
        <v>20</v>
      </c>
      <c r="F20" s="47" t="s">
        <v>124</v>
      </c>
      <c r="G20" s="47" t="s">
        <v>125</v>
      </c>
      <c r="H20" s="47" t="s">
        <v>126</v>
      </c>
      <c r="I20" s="39" t="s">
        <v>69</v>
      </c>
      <c r="J20" s="30">
        <f>VLOOKUP(I:I,[3]Probabilidad!$1:$1048576,2,0)</f>
        <v>3</v>
      </c>
      <c r="K20" s="31" t="s">
        <v>25</v>
      </c>
      <c r="L20" s="30">
        <f>VLOOKUP(K:K,[3]Impacto!$1:$1048576,2,0)</f>
        <v>2</v>
      </c>
      <c r="M20" s="30" t="str">
        <f>VLOOKUP(N:N,'[3]Valor Riesgo'!$1:$1048576,2,0)</f>
        <v>Riesgo Medio</v>
      </c>
      <c r="N20" s="30">
        <f t="shared" si="8"/>
        <v>5</v>
      </c>
      <c r="O20" s="30" t="str">
        <f t="shared" si="9"/>
        <v>Riesgo Medio</v>
      </c>
      <c r="P20" s="47" t="s">
        <v>74</v>
      </c>
      <c r="Q20" s="47" t="s">
        <v>127</v>
      </c>
      <c r="R20" s="39" t="s">
        <v>69</v>
      </c>
      <c r="S20" s="30">
        <f>VLOOKUP(R:R,[3]Probabilidad!$1:$1048576,2,0)</f>
        <v>3</v>
      </c>
      <c r="T20" s="31" t="s">
        <v>25</v>
      </c>
      <c r="U20" s="30">
        <f>VLOOKUP(T:T,[3]Impacto!$1:$1048576,2,0)</f>
        <v>2</v>
      </c>
      <c r="V20" s="30" t="str">
        <f>VLOOKUP(W:W,'[3]Valor Riesgo'!$1:$1048576,2,0)</f>
        <v>Riesgo Medio</v>
      </c>
      <c r="W20" s="48">
        <f t="shared" si="12"/>
        <v>5</v>
      </c>
      <c r="X20" s="30" t="str">
        <f t="shared" si="13"/>
        <v>Riesgo Medio</v>
      </c>
      <c r="Y20" s="47" t="s">
        <v>68</v>
      </c>
      <c r="Z20" s="47" t="s">
        <v>203</v>
      </c>
      <c r="AA20" s="47" t="s">
        <v>121</v>
      </c>
      <c r="AB20" s="47" t="s">
        <v>192</v>
      </c>
      <c r="AC20" s="47" t="s">
        <v>75</v>
      </c>
      <c r="AE20" s="27"/>
      <c r="AF20" s="27"/>
      <c r="AG20" s="27"/>
      <c r="AH20" s="27" t="s">
        <v>66</v>
      </c>
      <c r="AI20" s="27"/>
      <c r="AJ20" s="27"/>
      <c r="AK20" s="27"/>
      <c r="AL20" s="49"/>
    </row>
    <row r="21" spans="1:38" s="46" customFormat="1" ht="159.75" customHeight="1" x14ac:dyDescent="0.25">
      <c r="A21" s="43">
        <v>18</v>
      </c>
      <c r="B21" s="31" t="s">
        <v>16</v>
      </c>
      <c r="C21" s="31" t="s">
        <v>17</v>
      </c>
      <c r="D21" s="50" t="s">
        <v>19</v>
      </c>
      <c r="E21" s="51" t="s">
        <v>128</v>
      </c>
      <c r="F21" s="47" t="s">
        <v>129</v>
      </c>
      <c r="G21" s="47" t="s">
        <v>130</v>
      </c>
      <c r="H21" s="47" t="s">
        <v>131</v>
      </c>
      <c r="I21" s="39" t="s">
        <v>27</v>
      </c>
      <c r="J21" s="30">
        <f>VLOOKUP(I:I,[3]Probabilidad!$1:$1048576,2,0)</f>
        <v>2</v>
      </c>
      <c r="K21" s="31" t="s">
        <v>25</v>
      </c>
      <c r="L21" s="30">
        <f>VLOOKUP(K:K,[3]Impacto!$1:$1048576,2,0)</f>
        <v>2</v>
      </c>
      <c r="M21" s="30" t="str">
        <f>VLOOKUP(N:N,'[3]Valor Riesgo'!$1:$1048576,2,0)</f>
        <v>Riesgo Bajo</v>
      </c>
      <c r="N21" s="30">
        <f t="shared" si="8"/>
        <v>4</v>
      </c>
      <c r="O21" s="30" t="str">
        <f t="shared" si="9"/>
        <v>Riesgo Bajo</v>
      </c>
      <c r="P21" s="47" t="s">
        <v>132</v>
      </c>
      <c r="Q21" s="47" t="s">
        <v>133</v>
      </c>
      <c r="R21" s="39" t="s">
        <v>23</v>
      </c>
      <c r="S21" s="30">
        <f>VLOOKUP(R:R,[3]Probabilidad!$1:$1048576,2,0)</f>
        <v>1</v>
      </c>
      <c r="T21" s="31" t="s">
        <v>30</v>
      </c>
      <c r="U21" s="30">
        <f>VLOOKUP(T:T,[3]Impacto!$1:$1048576,2,0)</f>
        <v>1</v>
      </c>
      <c r="V21" s="30" t="str">
        <f>VLOOKUP(W:W,'[3]Valor Riesgo'!$1:$1048576,2,0)</f>
        <v>Riesgo Bajo</v>
      </c>
      <c r="W21" s="48">
        <f t="shared" si="12"/>
        <v>2</v>
      </c>
      <c r="X21" s="30" t="str">
        <f t="shared" si="13"/>
        <v>Riesgo Bajo</v>
      </c>
      <c r="Y21" s="47" t="s">
        <v>68</v>
      </c>
      <c r="Z21" s="47" t="s">
        <v>134</v>
      </c>
      <c r="AA21" s="47" t="s">
        <v>135</v>
      </c>
      <c r="AB21" s="47" t="s">
        <v>136</v>
      </c>
      <c r="AC21" s="47" t="s">
        <v>137</v>
      </c>
      <c r="AE21" s="27"/>
      <c r="AF21" s="27"/>
      <c r="AG21" s="27"/>
      <c r="AH21" s="27" t="s">
        <v>66</v>
      </c>
      <c r="AI21" s="27"/>
      <c r="AJ21" s="27"/>
      <c r="AK21" s="27"/>
      <c r="AL21" s="49"/>
    </row>
    <row r="22" spans="1:38" s="46" customFormat="1" ht="140.25" customHeight="1" x14ac:dyDescent="0.25">
      <c r="A22" s="43">
        <v>19</v>
      </c>
      <c r="B22" s="31" t="s">
        <v>16</v>
      </c>
      <c r="C22" s="31" t="s">
        <v>17</v>
      </c>
      <c r="D22" s="50" t="s">
        <v>18</v>
      </c>
      <c r="E22" s="51" t="s">
        <v>20</v>
      </c>
      <c r="F22" s="47" t="s">
        <v>138</v>
      </c>
      <c r="G22" s="47" t="s">
        <v>139</v>
      </c>
      <c r="H22" s="47" t="s">
        <v>140</v>
      </c>
      <c r="I22" s="39" t="s">
        <v>141</v>
      </c>
      <c r="J22" s="30">
        <v>4</v>
      </c>
      <c r="K22" s="31" t="s">
        <v>29</v>
      </c>
      <c r="L22" s="30">
        <f>VLOOKUP(K:K,[3]Impacto!$1:$1048576,2,0)</f>
        <v>3</v>
      </c>
      <c r="M22" s="30" t="str">
        <f>VLOOKUP(N:N,'[3]Valor Riesgo'!$1:$1048576,2,0)</f>
        <v>Riesgo Alto</v>
      </c>
      <c r="N22" s="30">
        <f t="shared" si="8"/>
        <v>7</v>
      </c>
      <c r="O22" s="30" t="str">
        <f t="shared" si="9"/>
        <v>Riesgo Alto</v>
      </c>
      <c r="P22" s="47" t="s">
        <v>132</v>
      </c>
      <c r="Q22" s="47" t="s">
        <v>142</v>
      </c>
      <c r="R22" s="39" t="s">
        <v>27</v>
      </c>
      <c r="S22" s="30">
        <f>VLOOKUP(R:R,[3]Probabilidad!$1:$1048576,2,0)</f>
        <v>2</v>
      </c>
      <c r="T22" s="31" t="s">
        <v>30</v>
      </c>
      <c r="U22" s="30">
        <f>VLOOKUP(T:T,[3]Impacto!$1:$1048576,2,0)</f>
        <v>1</v>
      </c>
      <c r="V22" s="30" t="str">
        <f>VLOOKUP(W:W,'[3]Valor Riesgo'!$1:$1048576,2,0)</f>
        <v>Riesgo Bajo</v>
      </c>
      <c r="W22" s="48">
        <f t="shared" si="12"/>
        <v>3</v>
      </c>
      <c r="X22" s="30" t="str">
        <f t="shared" si="13"/>
        <v>Riesgo Bajo</v>
      </c>
      <c r="Y22" s="47" t="s">
        <v>68</v>
      </c>
      <c r="Z22" s="47" t="s">
        <v>143</v>
      </c>
      <c r="AA22" s="47" t="s">
        <v>135</v>
      </c>
      <c r="AB22" s="47" t="s">
        <v>145</v>
      </c>
      <c r="AC22" s="47" t="s">
        <v>144</v>
      </c>
      <c r="AE22" s="27"/>
      <c r="AF22" s="27"/>
      <c r="AG22" s="27"/>
      <c r="AH22" s="27" t="s">
        <v>66</v>
      </c>
      <c r="AI22" s="27"/>
      <c r="AJ22" s="27"/>
      <c r="AK22" s="27"/>
      <c r="AL22" s="49"/>
    </row>
    <row r="23" spans="1:38" ht="131.25" customHeight="1" x14ac:dyDescent="0.25">
      <c r="A23" s="52">
        <v>20</v>
      </c>
      <c r="B23" s="31" t="s">
        <v>16</v>
      </c>
      <c r="C23" s="31" t="s">
        <v>60</v>
      </c>
      <c r="D23" s="53" t="s">
        <v>18</v>
      </c>
      <c r="E23" s="54" t="s">
        <v>146</v>
      </c>
      <c r="F23" s="47" t="s">
        <v>147</v>
      </c>
      <c r="G23" s="47" t="s">
        <v>193</v>
      </c>
      <c r="H23" s="38" t="s">
        <v>108</v>
      </c>
      <c r="I23" s="39" t="s">
        <v>70</v>
      </c>
      <c r="J23" s="30">
        <f>VLOOKUP(I:I,[3]Probabilidad!$1:$1048576,2,0)</f>
        <v>4</v>
      </c>
      <c r="K23" s="31" t="s">
        <v>25</v>
      </c>
      <c r="L23" s="30">
        <f>VLOOKUP(K:K,[3]Impacto!$1:$1048576,2,0)</f>
        <v>2</v>
      </c>
      <c r="M23" s="30" t="str">
        <f>VLOOKUP(N:N,'[3]Valor Riesgo'!$1:$1048576,2,0)</f>
        <v>Riesgo Alto</v>
      </c>
      <c r="N23" s="30">
        <f t="shared" si="8"/>
        <v>6</v>
      </c>
      <c r="O23" s="30" t="str">
        <f t="shared" si="9"/>
        <v>Riesgo Alto</v>
      </c>
      <c r="P23" s="38" t="s">
        <v>87</v>
      </c>
      <c r="Q23" s="38" t="s">
        <v>148</v>
      </c>
      <c r="R23" s="39" t="s">
        <v>69</v>
      </c>
      <c r="S23" s="30">
        <f>VLOOKUP(R:R,[3]Probabilidad!$1:$1048576,2,0)</f>
        <v>3</v>
      </c>
      <c r="T23" s="31" t="s">
        <v>25</v>
      </c>
      <c r="U23" s="30">
        <f>VLOOKUP(T:T,[3]Impacto!$1:$1048576,2,0)</f>
        <v>2</v>
      </c>
      <c r="V23" s="30" t="str">
        <f>VLOOKUP(W:W,'[3]Valor Riesgo'!$1:$1048576,2,0)</f>
        <v>Riesgo Medio</v>
      </c>
      <c r="W23" s="35">
        <f t="shared" si="12"/>
        <v>5</v>
      </c>
      <c r="X23" s="30" t="str">
        <f t="shared" si="13"/>
        <v>Riesgo Medio</v>
      </c>
      <c r="Y23" s="38" t="s">
        <v>73</v>
      </c>
      <c r="Z23" s="38" t="s">
        <v>87</v>
      </c>
      <c r="AA23" s="38" t="s">
        <v>79</v>
      </c>
      <c r="AB23" s="38" t="s">
        <v>149</v>
      </c>
      <c r="AC23" s="38" t="s">
        <v>90</v>
      </c>
      <c r="AE23" s="27"/>
      <c r="AF23" s="27"/>
      <c r="AG23" s="27"/>
      <c r="AH23" s="27" t="s">
        <v>66</v>
      </c>
      <c r="AI23" s="27"/>
      <c r="AJ23" s="27"/>
      <c r="AK23" s="27"/>
    </row>
  </sheetData>
  <autoFilter ref="A2:AC3">
    <filterColumn colId="17" showButton="0"/>
    <filterColumn colId="18" showButton="0"/>
    <filterColumn colId="19" showButton="0"/>
    <filterColumn colId="20" showButton="0"/>
    <filterColumn colId="21" showButton="0"/>
    <filterColumn colId="22" showButton="0"/>
    <filterColumn colId="27" showButton="0"/>
  </autoFilter>
  <dataConsolidate/>
  <mergeCells count="28">
    <mergeCell ref="Y2:Y3"/>
    <mergeCell ref="O2:O3"/>
    <mergeCell ref="Z2:Z3"/>
    <mergeCell ref="AA2:AA3"/>
    <mergeCell ref="B2:B3"/>
    <mergeCell ref="C2:C3"/>
    <mergeCell ref="R2:X2"/>
    <mergeCell ref="Q2:Q3"/>
    <mergeCell ref="P2:P3"/>
    <mergeCell ref="M2:M3"/>
    <mergeCell ref="K2:K3"/>
    <mergeCell ref="F2:F3"/>
    <mergeCell ref="A1:AC1"/>
    <mergeCell ref="AK2:AK3"/>
    <mergeCell ref="AL2:AL3"/>
    <mergeCell ref="AI2:AI3"/>
    <mergeCell ref="AJ2:AJ3"/>
    <mergeCell ref="AE2:AE3"/>
    <mergeCell ref="AF2:AF3"/>
    <mergeCell ref="AG2:AG3"/>
    <mergeCell ref="AH2:AH3"/>
    <mergeCell ref="AB2:AC2"/>
    <mergeCell ref="I2:I3"/>
    <mergeCell ref="H2:H3"/>
    <mergeCell ref="G2:G3"/>
    <mergeCell ref="E2:E3"/>
    <mergeCell ref="D2:D3"/>
    <mergeCell ref="A2:A3"/>
  </mergeCells>
  <conditionalFormatting sqref="O10">
    <cfRule type="expression" dxfId="235" priority="375">
      <formula>"Riesgo Alto"</formula>
    </cfRule>
  </conditionalFormatting>
  <conditionalFormatting sqref="M10:O13">
    <cfRule type="containsText" dxfId="234" priority="372" operator="containsText" text="Riesgo Medio">
      <formula>NOT(ISERROR(SEARCH("Riesgo Medio",M10)))</formula>
    </cfRule>
    <cfRule type="containsText" dxfId="233" priority="373" operator="containsText" text="Riesgo Alto">
      <formula>NOT(ISERROR(SEARCH("Riesgo Alto",M10)))</formula>
    </cfRule>
    <cfRule type="containsText" dxfId="232" priority="374" operator="containsText" text="Riesgo Extremo">
      <formula>NOT(ISERROR(SEARCH("Riesgo Extremo",M10)))</formula>
    </cfRule>
  </conditionalFormatting>
  <conditionalFormatting sqref="U10:X13 M10:O13">
    <cfRule type="containsText" dxfId="231" priority="367" operator="containsText" text="Riesgo Medio">
      <formula>NOT(ISERROR(SEARCH("Riesgo Medio",M10)))</formula>
    </cfRule>
    <cfRule type="containsText" dxfId="230" priority="368" operator="containsText" text="Riesgo Extremo">
      <formula>NOT(ISERROR(SEARCH("Riesgo Extremo",M10)))</formula>
    </cfRule>
    <cfRule type="containsText" dxfId="229" priority="369" operator="containsText" text="Riesgo Bajo">
      <formula>NOT(ISERROR(SEARCH("Riesgo Bajo",M10)))</formula>
    </cfRule>
    <cfRule type="containsText" dxfId="228" priority="370" operator="containsText" text="Riesgo Alto">
      <formula>NOT(ISERROR(SEARCH("Riesgo Alto",M10)))</formula>
    </cfRule>
  </conditionalFormatting>
  <conditionalFormatting sqref="R10:T11 R13:T13 R12:S12">
    <cfRule type="containsText" dxfId="227" priority="324" operator="containsText" text="Riesgo Medio">
      <formula>NOT(ISERROR(SEARCH("Riesgo Medio",R10)))</formula>
    </cfRule>
    <cfRule type="containsText" dxfId="226" priority="325" operator="containsText" text="Riesgo Extremo">
      <formula>NOT(ISERROR(SEARCH("Riesgo Extremo",R10)))</formula>
    </cfRule>
    <cfRule type="containsText" dxfId="225" priority="326" operator="containsText" text="Riesgo Bajo">
      <formula>NOT(ISERROR(SEARCH("Riesgo Bajo",R10)))</formula>
    </cfRule>
    <cfRule type="containsText" dxfId="224" priority="327" operator="containsText" text="Riesgo Alto">
      <formula>NOT(ISERROR(SEARCH("Riesgo Alto",R10)))</formula>
    </cfRule>
  </conditionalFormatting>
  <conditionalFormatting sqref="M14:O14">
    <cfRule type="containsText" dxfId="223" priority="321" operator="containsText" text="Riesgo Medio">
      <formula>NOT(ISERROR(SEARCH("Riesgo Medio",M14)))</formula>
    </cfRule>
    <cfRule type="containsText" dxfId="222" priority="322" operator="containsText" text="Riesgo Alto">
      <formula>NOT(ISERROR(SEARCH("Riesgo Alto",M14)))</formula>
    </cfRule>
    <cfRule type="containsText" dxfId="221" priority="323" operator="containsText" text="Riesgo Extremo">
      <formula>NOT(ISERROR(SEARCH("Riesgo Extremo",M14)))</formula>
    </cfRule>
  </conditionalFormatting>
  <conditionalFormatting sqref="M14:O14 R14:X14">
    <cfRule type="containsText" dxfId="220" priority="317" operator="containsText" text="Riesgo Medio">
      <formula>NOT(ISERROR(SEARCH("Riesgo Medio",M14)))</formula>
    </cfRule>
    <cfRule type="containsText" dxfId="219" priority="318" operator="containsText" text="Riesgo Extremo">
      <formula>NOT(ISERROR(SEARCH("Riesgo Extremo",M14)))</formula>
    </cfRule>
    <cfRule type="containsText" dxfId="218" priority="319" operator="containsText" text="Riesgo Bajo">
      <formula>NOT(ISERROR(SEARCH("Riesgo Bajo",M14)))</formula>
    </cfRule>
    <cfRule type="containsText" dxfId="217" priority="320" operator="containsText" text="Riesgo Alto">
      <formula>NOT(ISERROR(SEARCH("Riesgo Alto",M14)))</formula>
    </cfRule>
  </conditionalFormatting>
  <conditionalFormatting sqref="M15:O15">
    <cfRule type="containsText" dxfId="216" priority="310" operator="containsText" text="Riesgo Medio">
      <formula>NOT(ISERROR(SEARCH("Riesgo Medio",M15)))</formula>
    </cfRule>
    <cfRule type="containsText" dxfId="215" priority="311" operator="containsText" text="Riesgo Alto">
      <formula>NOT(ISERROR(SEARCH("Riesgo Alto",M15)))</formula>
    </cfRule>
    <cfRule type="containsText" dxfId="214" priority="312" operator="containsText" text="Riesgo Extremo">
      <formula>NOT(ISERROR(SEARCH("Riesgo Extremo",M15)))</formula>
    </cfRule>
  </conditionalFormatting>
  <conditionalFormatting sqref="M15:O15 R15:X15">
    <cfRule type="containsText" dxfId="213" priority="306" operator="containsText" text="Riesgo Medio">
      <formula>NOT(ISERROR(SEARCH("Riesgo Medio",M15)))</formula>
    </cfRule>
    <cfRule type="containsText" dxfId="212" priority="307" operator="containsText" text="Riesgo Extremo">
      <formula>NOT(ISERROR(SEARCH("Riesgo Extremo",M15)))</formula>
    </cfRule>
    <cfRule type="containsText" dxfId="211" priority="308" operator="containsText" text="Riesgo Bajo">
      <formula>NOT(ISERROR(SEARCH("Riesgo Bajo",M15)))</formula>
    </cfRule>
    <cfRule type="containsText" dxfId="210" priority="309" operator="containsText" text="Riesgo Alto">
      <formula>NOT(ISERROR(SEARCH("Riesgo Alto",M15)))</formula>
    </cfRule>
  </conditionalFormatting>
  <conditionalFormatting sqref="M16:O16">
    <cfRule type="containsText" dxfId="209" priority="299" operator="containsText" text="Riesgo Medio">
      <formula>NOT(ISERROR(SEARCH("Riesgo Medio",M16)))</formula>
    </cfRule>
    <cfRule type="containsText" dxfId="208" priority="300" operator="containsText" text="Riesgo Alto">
      <formula>NOT(ISERROR(SEARCH("Riesgo Alto",M16)))</formula>
    </cfRule>
    <cfRule type="containsText" dxfId="207" priority="301" operator="containsText" text="Riesgo Extremo">
      <formula>NOT(ISERROR(SEARCH("Riesgo Extremo",M16)))</formula>
    </cfRule>
  </conditionalFormatting>
  <conditionalFormatting sqref="M16:O16 R16:X16">
    <cfRule type="containsText" dxfId="206" priority="295" operator="containsText" text="Riesgo Medio">
      <formula>NOT(ISERROR(SEARCH("Riesgo Medio",M16)))</formula>
    </cfRule>
    <cfRule type="containsText" dxfId="205" priority="296" operator="containsText" text="Riesgo Extremo">
      <formula>NOT(ISERROR(SEARCH("Riesgo Extremo",M16)))</formula>
    </cfRule>
    <cfRule type="containsText" dxfId="204" priority="297" operator="containsText" text="Riesgo Bajo">
      <formula>NOT(ISERROR(SEARCH("Riesgo Bajo",M16)))</formula>
    </cfRule>
    <cfRule type="containsText" dxfId="203" priority="298" operator="containsText" text="Riesgo Alto">
      <formula>NOT(ISERROR(SEARCH("Riesgo Alto",M16)))</formula>
    </cfRule>
  </conditionalFormatting>
  <conditionalFormatting sqref="M17:O17">
    <cfRule type="containsText" dxfId="202" priority="272" operator="containsText" text="Riesgo Medio">
      <formula>NOT(ISERROR(SEARCH("Riesgo Medio",M17)))</formula>
    </cfRule>
    <cfRule type="containsText" dxfId="201" priority="273" operator="containsText" text="Riesgo Alto">
      <formula>NOT(ISERROR(SEARCH("Riesgo Alto",M17)))</formula>
    </cfRule>
    <cfRule type="containsText" dxfId="200" priority="274" operator="containsText" text="Riesgo Extremo">
      <formula>NOT(ISERROR(SEARCH("Riesgo Extremo",M17)))</formula>
    </cfRule>
  </conditionalFormatting>
  <conditionalFormatting sqref="R17:X17 M17:O17">
    <cfRule type="containsText" dxfId="199" priority="268" operator="containsText" text="Riesgo Medio">
      <formula>NOT(ISERROR(SEARCH("Riesgo Medio",M17)))</formula>
    </cfRule>
    <cfRule type="containsText" dxfId="198" priority="269" operator="containsText" text="Riesgo Extremo">
      <formula>NOT(ISERROR(SEARCH("Riesgo Extremo",M17)))</formula>
    </cfRule>
    <cfRule type="containsText" dxfId="197" priority="270" operator="containsText" text="Riesgo Bajo">
      <formula>NOT(ISERROR(SEARCH("Riesgo Bajo",M17)))</formula>
    </cfRule>
    <cfRule type="containsText" dxfId="196" priority="271" operator="containsText" text="Riesgo Alto">
      <formula>NOT(ISERROR(SEARCH("Riesgo Alto",M17)))</formula>
    </cfRule>
  </conditionalFormatting>
  <conditionalFormatting sqref="M18:O18">
    <cfRule type="containsText" dxfId="195" priority="216" operator="containsText" text="Riesgo Medio">
      <formula>NOT(ISERROR(SEARCH("Riesgo Medio",M18)))</formula>
    </cfRule>
    <cfRule type="containsText" dxfId="194" priority="217" operator="containsText" text="Riesgo Alto">
      <formula>NOT(ISERROR(SEARCH("Riesgo Alto",M18)))</formula>
    </cfRule>
    <cfRule type="containsText" dxfId="193" priority="218" operator="containsText" text="Riesgo Extremo">
      <formula>NOT(ISERROR(SEARCH("Riesgo Extremo",M18)))</formula>
    </cfRule>
  </conditionalFormatting>
  <conditionalFormatting sqref="R18:X18 M18:O18">
    <cfRule type="containsText" dxfId="192" priority="212" operator="containsText" text="Riesgo Medio">
      <formula>NOT(ISERROR(SEARCH("Riesgo Medio",M18)))</formula>
    </cfRule>
    <cfRule type="containsText" dxfId="191" priority="213" operator="containsText" text="Riesgo Extremo">
      <formula>NOT(ISERROR(SEARCH("Riesgo Extremo",M18)))</formula>
    </cfRule>
    <cfRule type="containsText" dxfId="190" priority="214" operator="containsText" text="Riesgo Bajo">
      <formula>NOT(ISERROR(SEARCH("Riesgo Bajo",M18)))</formula>
    </cfRule>
    <cfRule type="containsText" dxfId="189" priority="215" operator="containsText" text="Riesgo Alto">
      <formula>NOT(ISERROR(SEARCH("Riesgo Alto",M18)))</formula>
    </cfRule>
  </conditionalFormatting>
  <conditionalFormatting sqref="M19:O19">
    <cfRule type="containsText" dxfId="188" priority="209" operator="containsText" text="Riesgo Medio">
      <formula>NOT(ISERROR(SEARCH("Riesgo Medio",M19)))</formula>
    </cfRule>
    <cfRule type="containsText" dxfId="187" priority="210" operator="containsText" text="Riesgo Alto">
      <formula>NOT(ISERROR(SEARCH("Riesgo Alto",M19)))</formula>
    </cfRule>
    <cfRule type="containsText" dxfId="186" priority="211" operator="containsText" text="Riesgo Extremo">
      <formula>NOT(ISERROR(SEARCH("Riesgo Extremo",M19)))</formula>
    </cfRule>
  </conditionalFormatting>
  <conditionalFormatting sqref="S19:X19 M19:O19">
    <cfRule type="containsText" dxfId="185" priority="205" operator="containsText" text="Riesgo Medio">
      <formula>NOT(ISERROR(SEARCH("Riesgo Medio",M19)))</formula>
    </cfRule>
    <cfRule type="containsText" dxfId="184" priority="206" operator="containsText" text="Riesgo Extremo">
      <formula>NOT(ISERROR(SEARCH("Riesgo Extremo",M19)))</formula>
    </cfRule>
    <cfRule type="containsText" dxfId="183" priority="207" operator="containsText" text="Riesgo Bajo">
      <formula>NOT(ISERROR(SEARCH("Riesgo Bajo",M19)))</formula>
    </cfRule>
    <cfRule type="containsText" dxfId="182" priority="208" operator="containsText" text="Riesgo Alto">
      <formula>NOT(ISERROR(SEARCH("Riesgo Alto",M19)))</formula>
    </cfRule>
  </conditionalFormatting>
  <conditionalFormatting sqref="M20:O20">
    <cfRule type="containsText" dxfId="181" priority="202" operator="containsText" text="Riesgo Medio">
      <formula>NOT(ISERROR(SEARCH("Riesgo Medio",M20)))</formula>
    </cfRule>
    <cfRule type="containsText" dxfId="180" priority="203" operator="containsText" text="Riesgo Alto">
      <formula>NOT(ISERROR(SEARCH("Riesgo Alto",M20)))</formula>
    </cfRule>
    <cfRule type="containsText" dxfId="179" priority="204" operator="containsText" text="Riesgo Extremo">
      <formula>NOT(ISERROR(SEARCH("Riesgo Extremo",M20)))</formula>
    </cfRule>
  </conditionalFormatting>
  <conditionalFormatting sqref="S20:X20 M20:O20">
    <cfRule type="containsText" dxfId="178" priority="198" operator="containsText" text="Riesgo Medio">
      <formula>NOT(ISERROR(SEARCH("Riesgo Medio",M20)))</formula>
    </cfRule>
    <cfRule type="containsText" dxfId="177" priority="199" operator="containsText" text="Riesgo Extremo">
      <formula>NOT(ISERROR(SEARCH("Riesgo Extremo",M20)))</formula>
    </cfRule>
    <cfRule type="containsText" dxfId="176" priority="200" operator="containsText" text="Riesgo Bajo">
      <formula>NOT(ISERROR(SEARCH("Riesgo Bajo",M20)))</formula>
    </cfRule>
    <cfRule type="containsText" dxfId="175" priority="201" operator="containsText" text="Riesgo Alto">
      <formula>NOT(ISERROR(SEARCH("Riesgo Alto",M20)))</formula>
    </cfRule>
  </conditionalFormatting>
  <conditionalFormatting sqref="M21:O21">
    <cfRule type="containsText" dxfId="174" priority="195" operator="containsText" text="Riesgo Medio">
      <formula>NOT(ISERROR(SEARCH("Riesgo Medio",M21)))</formula>
    </cfRule>
    <cfRule type="containsText" dxfId="173" priority="196" operator="containsText" text="Riesgo Alto">
      <formula>NOT(ISERROR(SEARCH("Riesgo Alto",M21)))</formula>
    </cfRule>
    <cfRule type="containsText" dxfId="172" priority="197" operator="containsText" text="Riesgo Extremo">
      <formula>NOT(ISERROR(SEARCH("Riesgo Extremo",M21)))</formula>
    </cfRule>
  </conditionalFormatting>
  <conditionalFormatting sqref="S21:X21 M21:O21">
    <cfRule type="containsText" dxfId="171" priority="191" operator="containsText" text="Riesgo Medio">
      <formula>NOT(ISERROR(SEARCH("Riesgo Medio",M21)))</formula>
    </cfRule>
    <cfRule type="containsText" dxfId="170" priority="192" operator="containsText" text="Riesgo Extremo">
      <formula>NOT(ISERROR(SEARCH("Riesgo Extremo",M21)))</formula>
    </cfRule>
    <cfRule type="containsText" dxfId="169" priority="193" operator="containsText" text="Riesgo Bajo">
      <formula>NOT(ISERROR(SEARCH("Riesgo Bajo",M21)))</formula>
    </cfRule>
    <cfRule type="containsText" dxfId="168" priority="194" operator="containsText" text="Riesgo Alto">
      <formula>NOT(ISERROR(SEARCH("Riesgo Alto",M21)))</formula>
    </cfRule>
  </conditionalFormatting>
  <conditionalFormatting sqref="M22:O22">
    <cfRule type="containsText" dxfId="167" priority="188" operator="containsText" text="Riesgo Medio">
      <formula>NOT(ISERROR(SEARCH("Riesgo Medio",M22)))</formula>
    </cfRule>
    <cfRule type="containsText" dxfId="166" priority="189" operator="containsText" text="Riesgo Alto">
      <formula>NOT(ISERROR(SEARCH("Riesgo Alto",M22)))</formula>
    </cfRule>
    <cfRule type="containsText" dxfId="165" priority="190" operator="containsText" text="Riesgo Extremo">
      <formula>NOT(ISERROR(SEARCH("Riesgo Extremo",M22)))</formula>
    </cfRule>
  </conditionalFormatting>
  <conditionalFormatting sqref="S22:X22 M22:O22">
    <cfRule type="containsText" dxfId="164" priority="184" operator="containsText" text="Riesgo Medio">
      <formula>NOT(ISERROR(SEARCH("Riesgo Medio",M22)))</formula>
    </cfRule>
    <cfRule type="containsText" dxfId="163" priority="185" operator="containsText" text="Riesgo Extremo">
      <formula>NOT(ISERROR(SEARCH("Riesgo Extremo",M22)))</formula>
    </cfRule>
    <cfRule type="containsText" dxfId="162" priority="186" operator="containsText" text="Riesgo Bajo">
      <formula>NOT(ISERROR(SEARCH("Riesgo Bajo",M22)))</formula>
    </cfRule>
    <cfRule type="containsText" dxfId="161" priority="187" operator="containsText" text="Riesgo Alto">
      <formula>NOT(ISERROR(SEARCH("Riesgo Alto",M22)))</formula>
    </cfRule>
  </conditionalFormatting>
  <conditionalFormatting sqref="M23:O23">
    <cfRule type="containsText" dxfId="160" priority="181" operator="containsText" text="Riesgo Medio">
      <formula>NOT(ISERROR(SEARCH("Riesgo Medio",M23)))</formula>
    </cfRule>
    <cfRule type="containsText" dxfId="159" priority="182" operator="containsText" text="Riesgo Alto">
      <formula>NOT(ISERROR(SEARCH("Riesgo Alto",M23)))</formula>
    </cfRule>
    <cfRule type="containsText" dxfId="158" priority="183" operator="containsText" text="Riesgo Extremo">
      <formula>NOT(ISERROR(SEARCH("Riesgo Extremo",M23)))</formula>
    </cfRule>
  </conditionalFormatting>
  <conditionalFormatting sqref="V23:X23 M23:O23">
    <cfRule type="containsText" dxfId="157" priority="177" operator="containsText" text="Riesgo Medio">
      <formula>NOT(ISERROR(SEARCH("Riesgo Medio",M23)))</formula>
    </cfRule>
    <cfRule type="containsText" dxfId="156" priority="178" operator="containsText" text="Riesgo Extremo">
      <formula>NOT(ISERROR(SEARCH("Riesgo Extremo",M23)))</formula>
    </cfRule>
    <cfRule type="containsText" dxfId="155" priority="179" operator="containsText" text="Riesgo Bajo">
      <formula>NOT(ISERROR(SEARCH("Riesgo Bajo",M23)))</formula>
    </cfRule>
    <cfRule type="containsText" dxfId="154" priority="180" operator="containsText" text="Riesgo Alto">
      <formula>NOT(ISERROR(SEARCH("Riesgo Alto",M23)))</formula>
    </cfRule>
  </conditionalFormatting>
  <conditionalFormatting sqref="S23">
    <cfRule type="containsText" dxfId="153" priority="173" operator="containsText" text="Riesgo Medio">
      <formula>NOT(ISERROR(SEARCH("Riesgo Medio",S23)))</formula>
    </cfRule>
    <cfRule type="containsText" dxfId="152" priority="174" operator="containsText" text="Riesgo Extremo">
      <formula>NOT(ISERROR(SEARCH("Riesgo Extremo",S23)))</formula>
    </cfRule>
    <cfRule type="containsText" dxfId="151" priority="175" operator="containsText" text="Riesgo Bajo">
      <formula>NOT(ISERROR(SEARCH("Riesgo Bajo",S23)))</formula>
    </cfRule>
    <cfRule type="containsText" dxfId="150" priority="176" operator="containsText" text="Riesgo Alto">
      <formula>NOT(ISERROR(SEARCH("Riesgo Alto",S23)))</formula>
    </cfRule>
  </conditionalFormatting>
  <conditionalFormatting sqref="T23:U23">
    <cfRule type="containsText" dxfId="149" priority="169" operator="containsText" text="Riesgo Medio">
      <formula>NOT(ISERROR(SEARCH("Riesgo Medio",T23)))</formula>
    </cfRule>
    <cfRule type="containsText" dxfId="148" priority="170" operator="containsText" text="Riesgo Extremo">
      <formula>NOT(ISERROR(SEARCH("Riesgo Extremo",T23)))</formula>
    </cfRule>
    <cfRule type="containsText" dxfId="147" priority="171" operator="containsText" text="Riesgo Bajo">
      <formula>NOT(ISERROR(SEARCH("Riesgo Bajo",T23)))</formula>
    </cfRule>
    <cfRule type="containsText" dxfId="146" priority="172" operator="containsText" text="Riesgo Alto">
      <formula>NOT(ISERROR(SEARCH("Riesgo Alto",T23)))</formula>
    </cfRule>
  </conditionalFormatting>
  <conditionalFormatting sqref="V4:X4">
    <cfRule type="containsText" dxfId="145" priority="121" operator="containsText" text="Riesgo Medio">
      <formula>NOT(ISERROR(SEARCH("Riesgo Medio",V4)))</formula>
    </cfRule>
    <cfRule type="containsText" dxfId="144" priority="122" operator="containsText" text="Riesgo Extremo">
      <formula>NOT(ISERROR(SEARCH("Riesgo Extremo",V4)))</formula>
    </cfRule>
    <cfRule type="containsText" dxfId="143" priority="123" operator="containsText" text="Riesgo Bajo">
      <formula>NOT(ISERROR(SEARCH("Riesgo Bajo",V4)))</formula>
    </cfRule>
    <cfRule type="containsText" dxfId="142" priority="124" operator="containsText" text="Riesgo Alto">
      <formula>NOT(ISERROR(SEARCH("Riesgo Alto",V4)))</formula>
    </cfRule>
  </conditionalFormatting>
  <conditionalFormatting sqref="P5:Q5">
    <cfRule type="containsText" dxfId="141" priority="105" operator="containsText" text="Riesgo Medio">
      <formula>NOT(ISERROR(SEARCH("Riesgo Medio",P5)))</formula>
    </cfRule>
    <cfRule type="containsText" dxfId="140" priority="106" operator="containsText" text="Riesgo Extremo">
      <formula>NOT(ISERROR(SEARCH("Riesgo Extremo",P5)))</formula>
    </cfRule>
    <cfRule type="containsText" dxfId="139" priority="107" operator="containsText" text="Riesgo Bajo">
      <formula>NOT(ISERROR(SEARCH("Riesgo Bajo",P5)))</formula>
    </cfRule>
    <cfRule type="containsText" dxfId="138" priority="108" operator="containsText" text="Riesgo Alto">
      <formula>NOT(ISERROR(SEARCH("Riesgo Alto",P5)))</formula>
    </cfRule>
  </conditionalFormatting>
  <conditionalFormatting sqref="U4">
    <cfRule type="containsText" dxfId="137" priority="161" operator="containsText" text="Riesgo Medio">
      <formula>NOT(ISERROR(SEARCH("Riesgo Medio",U4)))</formula>
    </cfRule>
    <cfRule type="containsText" dxfId="136" priority="162" operator="containsText" text="Riesgo Extremo">
      <formula>NOT(ISERROR(SEARCH("Riesgo Extremo",U4)))</formula>
    </cfRule>
    <cfRule type="containsText" dxfId="135" priority="163" operator="containsText" text="Riesgo Bajo">
      <formula>NOT(ISERROR(SEARCH("Riesgo Bajo",U4)))</formula>
    </cfRule>
    <cfRule type="containsText" dxfId="134" priority="164" operator="containsText" text="Riesgo Alto">
      <formula>NOT(ISERROR(SEARCH("Riesgo Alto",U4)))</formula>
    </cfRule>
  </conditionalFormatting>
  <conditionalFormatting sqref="M4:O4">
    <cfRule type="containsText" dxfId="133" priority="133" operator="containsText" text="Riesgo Medio">
      <formula>NOT(ISERROR(SEARCH("Riesgo Medio",M4)))</formula>
    </cfRule>
    <cfRule type="containsText" dxfId="132" priority="134" operator="containsText" text="Riesgo Extremo">
      <formula>NOT(ISERROR(SEARCH("Riesgo Extremo",M4)))</formula>
    </cfRule>
    <cfRule type="containsText" dxfId="131" priority="135" operator="containsText" text="Riesgo Bajo">
      <formula>NOT(ISERROR(SEARCH("Riesgo Bajo",M4)))</formula>
    </cfRule>
    <cfRule type="containsText" dxfId="130" priority="136" operator="containsText" text="Riesgo Alto">
      <formula>NOT(ISERROR(SEARCH("Riesgo Alto",M4)))</formula>
    </cfRule>
  </conditionalFormatting>
  <conditionalFormatting sqref="O5">
    <cfRule type="expression" dxfId="129" priority="120">
      <formula>"Riesgo Alto"</formula>
    </cfRule>
  </conditionalFormatting>
  <conditionalFormatting sqref="M5:O5">
    <cfRule type="containsText" dxfId="128" priority="117" operator="containsText" text="Riesgo Medio">
      <formula>NOT(ISERROR(SEARCH("Riesgo Medio",M5)))</formula>
    </cfRule>
    <cfRule type="containsText" dxfId="127" priority="118" operator="containsText" text="Riesgo Alto">
      <formula>NOT(ISERROR(SEARCH("Riesgo Alto",M5)))</formula>
    </cfRule>
    <cfRule type="containsText" dxfId="126" priority="119" operator="containsText" text="Riesgo Extremo">
      <formula>NOT(ISERROR(SEARCH("Riesgo Extremo",M5)))</formula>
    </cfRule>
  </conditionalFormatting>
  <conditionalFormatting sqref="P4:Q4">
    <cfRule type="containsText" dxfId="125" priority="129" operator="containsText" text="Riesgo Medio">
      <formula>NOT(ISERROR(SEARCH("Riesgo Medio",P4)))</formula>
    </cfRule>
    <cfRule type="containsText" dxfId="124" priority="130" operator="containsText" text="Riesgo Extremo">
      <formula>NOT(ISERROR(SEARCH("Riesgo Extremo",P4)))</formula>
    </cfRule>
    <cfRule type="containsText" dxfId="123" priority="131" operator="containsText" text="Riesgo Bajo">
      <formula>NOT(ISERROR(SEARCH("Riesgo Bajo",P4)))</formula>
    </cfRule>
    <cfRule type="containsText" dxfId="122" priority="132" operator="containsText" text="Riesgo Alto">
      <formula>NOT(ISERROR(SEARCH("Riesgo Alto",P4)))</formula>
    </cfRule>
  </conditionalFormatting>
  <conditionalFormatting sqref="L4">
    <cfRule type="containsText" dxfId="121" priority="145" operator="containsText" text="Riesgo Medio">
      <formula>NOT(ISERROR(SEARCH("Riesgo Medio",L4)))</formula>
    </cfRule>
    <cfRule type="containsText" dxfId="120" priority="146" operator="containsText" text="Riesgo Alto">
      <formula>NOT(ISERROR(SEARCH("Riesgo Alto",L4)))</formula>
    </cfRule>
    <cfRule type="containsText" dxfId="119" priority="147" operator="containsText" text="Riesgo Extremo">
      <formula>NOT(ISERROR(SEARCH("Riesgo Extremo",L4)))</formula>
    </cfRule>
  </conditionalFormatting>
  <conditionalFormatting sqref="L4">
    <cfRule type="containsText" dxfId="118" priority="141" operator="containsText" text="Riesgo Medio">
      <formula>NOT(ISERROR(SEARCH("Riesgo Medio",L4)))</formula>
    </cfRule>
    <cfRule type="containsText" dxfId="117" priority="142" operator="containsText" text="Riesgo Extremo">
      <formula>NOT(ISERROR(SEARCH("Riesgo Extremo",L4)))</formula>
    </cfRule>
    <cfRule type="containsText" dxfId="116" priority="143" operator="containsText" text="Riesgo Bajo">
      <formula>NOT(ISERROR(SEARCH("Riesgo Bajo",L4)))</formula>
    </cfRule>
    <cfRule type="containsText" dxfId="115" priority="144" operator="containsText" text="Riesgo Alto">
      <formula>NOT(ISERROR(SEARCH("Riesgo Alto",L4)))</formula>
    </cfRule>
  </conditionalFormatting>
  <conditionalFormatting sqref="O4">
    <cfRule type="expression" dxfId="114" priority="140">
      <formula>"Riesgo Alto"</formula>
    </cfRule>
  </conditionalFormatting>
  <conditionalFormatting sqref="M4:O4">
    <cfRule type="containsText" dxfId="113" priority="137" operator="containsText" text="Riesgo Medio">
      <formula>NOT(ISERROR(SEARCH("Riesgo Medio",M4)))</formula>
    </cfRule>
    <cfRule type="containsText" dxfId="112" priority="138" operator="containsText" text="Riesgo Alto">
      <formula>NOT(ISERROR(SEARCH("Riesgo Alto",M4)))</formula>
    </cfRule>
    <cfRule type="containsText" dxfId="111" priority="139" operator="containsText" text="Riesgo Extremo">
      <formula>NOT(ISERROR(SEARCH("Riesgo Extremo",M4)))</formula>
    </cfRule>
  </conditionalFormatting>
  <conditionalFormatting sqref="U5:X5 M5:O5 U6">
    <cfRule type="containsText" dxfId="110" priority="113" operator="containsText" text="Riesgo Medio">
      <formula>NOT(ISERROR(SEARCH("Riesgo Medio",M5)))</formula>
    </cfRule>
    <cfRule type="containsText" dxfId="109" priority="114" operator="containsText" text="Riesgo Extremo">
      <formula>NOT(ISERROR(SEARCH("Riesgo Extremo",M5)))</formula>
    </cfRule>
    <cfRule type="containsText" dxfId="108" priority="115" operator="containsText" text="Riesgo Bajo">
      <formula>NOT(ISERROR(SEARCH("Riesgo Bajo",M5)))</formula>
    </cfRule>
    <cfRule type="containsText" dxfId="107" priority="116" operator="containsText" text="Riesgo Alto">
      <formula>NOT(ISERROR(SEARCH("Riesgo Alto",M5)))</formula>
    </cfRule>
  </conditionalFormatting>
  <conditionalFormatting sqref="M7:O8">
    <cfRule type="containsText" dxfId="106" priority="69" operator="containsText" text="Riesgo Medio">
      <formula>NOT(ISERROR(SEARCH("Riesgo Medio",M7)))</formula>
    </cfRule>
    <cfRule type="containsText" dxfId="105" priority="70" operator="containsText" text="Riesgo Extremo">
      <formula>NOT(ISERROR(SEARCH("Riesgo Extremo",M7)))</formula>
    </cfRule>
    <cfRule type="containsText" dxfId="104" priority="71" operator="containsText" text="Riesgo Bajo">
      <formula>NOT(ISERROR(SEARCH("Riesgo Bajo",M7)))</formula>
    </cfRule>
    <cfRule type="containsText" dxfId="103" priority="72" operator="containsText" text="Riesgo Alto">
      <formula>NOT(ISERROR(SEARCH("Riesgo Alto",M7)))</formula>
    </cfRule>
  </conditionalFormatting>
  <conditionalFormatting sqref="R4:T4">
    <cfRule type="containsText" dxfId="102" priority="125" operator="containsText" text="Riesgo Medio">
      <formula>NOT(ISERROR(SEARCH("Riesgo Medio",R4)))</formula>
    </cfRule>
    <cfRule type="containsText" dxfId="101" priority="126" operator="containsText" text="Riesgo Extremo">
      <formula>NOT(ISERROR(SEARCH("Riesgo Extremo",R4)))</formula>
    </cfRule>
    <cfRule type="containsText" dxfId="100" priority="127" operator="containsText" text="Riesgo Bajo">
      <formula>NOT(ISERROR(SEARCH("Riesgo Bajo",R4)))</formula>
    </cfRule>
    <cfRule type="containsText" dxfId="99" priority="128" operator="containsText" text="Riesgo Alto">
      <formula>NOT(ISERROR(SEARCH("Riesgo Alto",R4)))</formula>
    </cfRule>
  </conditionalFormatting>
  <conditionalFormatting sqref="V6:X6">
    <cfRule type="containsText" dxfId="98" priority="85" operator="containsText" text="Riesgo Medio">
      <formula>NOT(ISERROR(SEARCH("Riesgo Medio",V6)))</formula>
    </cfRule>
    <cfRule type="containsText" dxfId="97" priority="86" operator="containsText" text="Riesgo Extremo">
      <formula>NOT(ISERROR(SEARCH("Riesgo Extremo",V6)))</formula>
    </cfRule>
    <cfRule type="containsText" dxfId="96" priority="87" operator="containsText" text="Riesgo Bajo">
      <formula>NOT(ISERROR(SEARCH("Riesgo Bajo",V6)))</formula>
    </cfRule>
    <cfRule type="containsText" dxfId="95" priority="88" operator="containsText" text="Riesgo Alto">
      <formula>NOT(ISERROR(SEARCH("Riesgo Alto",V6)))</formula>
    </cfRule>
  </conditionalFormatting>
  <conditionalFormatting sqref="Q6">
    <cfRule type="containsText" dxfId="94" priority="93" operator="containsText" text="Riesgo Medio">
      <formula>NOT(ISERROR(SEARCH("Riesgo Medio",Q6)))</formula>
    </cfRule>
    <cfRule type="containsText" dxfId="93" priority="94" operator="containsText" text="Riesgo Extremo">
      <formula>NOT(ISERROR(SEARCH("Riesgo Extremo",Q6)))</formula>
    </cfRule>
    <cfRule type="containsText" dxfId="92" priority="95" operator="containsText" text="Riesgo Bajo">
      <formula>NOT(ISERROR(SEARCH("Riesgo Bajo",Q6)))</formula>
    </cfRule>
    <cfRule type="containsText" dxfId="91" priority="96" operator="containsText" text="Riesgo Alto">
      <formula>NOT(ISERROR(SEARCH("Riesgo Alto",Q6)))</formula>
    </cfRule>
  </conditionalFormatting>
  <conditionalFormatting sqref="R5:T6">
    <cfRule type="containsText" dxfId="90" priority="109" operator="containsText" text="Riesgo Medio">
      <formula>NOT(ISERROR(SEARCH("Riesgo Medio",R5)))</formula>
    </cfRule>
    <cfRule type="containsText" dxfId="89" priority="110" operator="containsText" text="Riesgo Extremo">
      <formula>NOT(ISERROR(SEARCH("Riesgo Extremo",R5)))</formula>
    </cfRule>
    <cfRule type="containsText" dxfId="88" priority="111" operator="containsText" text="Riesgo Bajo">
      <formula>NOT(ISERROR(SEARCH("Riesgo Bajo",R5)))</formula>
    </cfRule>
    <cfRule type="containsText" dxfId="87" priority="112" operator="containsText" text="Riesgo Alto">
      <formula>NOT(ISERROR(SEARCH("Riesgo Alto",R5)))</formula>
    </cfRule>
  </conditionalFormatting>
  <conditionalFormatting sqref="X7:X8">
    <cfRule type="containsText" dxfId="86" priority="41" operator="containsText" text="Riesgo Medio">
      <formula>NOT(ISERROR(SEARCH("Riesgo Medio",X7)))</formula>
    </cfRule>
    <cfRule type="containsText" dxfId="85" priority="42" operator="containsText" text="Riesgo Extremo">
      <formula>NOT(ISERROR(SEARCH("Riesgo Extremo",X7)))</formula>
    </cfRule>
    <cfRule type="containsText" dxfId="84" priority="43" operator="containsText" text="Riesgo Bajo">
      <formula>NOT(ISERROR(SEARCH("Riesgo Bajo",X7)))</formula>
    </cfRule>
    <cfRule type="containsText" dxfId="83" priority="44" operator="containsText" text="Riesgo Alto">
      <formula>NOT(ISERROR(SEARCH("Riesgo Alto",X7)))</formula>
    </cfRule>
  </conditionalFormatting>
  <conditionalFormatting sqref="O6">
    <cfRule type="expression" dxfId="82" priority="104">
      <formula>"Riesgo Alto"</formula>
    </cfRule>
  </conditionalFormatting>
  <conditionalFormatting sqref="M6:O6">
    <cfRule type="containsText" dxfId="81" priority="101" operator="containsText" text="Riesgo Medio">
      <formula>NOT(ISERROR(SEARCH("Riesgo Medio",M6)))</formula>
    </cfRule>
    <cfRule type="containsText" dxfId="80" priority="102" operator="containsText" text="Riesgo Alto">
      <formula>NOT(ISERROR(SEARCH("Riesgo Alto",M6)))</formula>
    </cfRule>
    <cfRule type="containsText" dxfId="79" priority="103" operator="containsText" text="Riesgo Extremo">
      <formula>NOT(ISERROR(SEARCH("Riesgo Extremo",M6)))</formula>
    </cfRule>
  </conditionalFormatting>
  <conditionalFormatting sqref="M6:O6">
    <cfRule type="containsText" dxfId="78" priority="97" operator="containsText" text="Riesgo Medio">
      <formula>NOT(ISERROR(SEARCH("Riesgo Medio",M6)))</formula>
    </cfRule>
    <cfRule type="containsText" dxfId="77" priority="98" operator="containsText" text="Riesgo Extremo">
      <formula>NOT(ISERROR(SEARCH("Riesgo Extremo",M6)))</formula>
    </cfRule>
    <cfRule type="containsText" dxfId="76" priority="99" operator="containsText" text="Riesgo Bajo">
      <formula>NOT(ISERROR(SEARCH("Riesgo Bajo",M6)))</formula>
    </cfRule>
    <cfRule type="containsText" dxfId="75" priority="100" operator="containsText" text="Riesgo Alto">
      <formula>NOT(ISERROR(SEARCH("Riesgo Alto",M6)))</formula>
    </cfRule>
  </conditionalFormatting>
  <conditionalFormatting sqref="Q7:Q8">
    <cfRule type="containsText" dxfId="74" priority="49" operator="containsText" text="Riesgo Medio">
      <formula>NOT(ISERROR(SEARCH("Riesgo Medio",Q7)))</formula>
    </cfRule>
    <cfRule type="containsText" dxfId="73" priority="50" operator="containsText" text="Riesgo Extremo">
      <formula>NOT(ISERROR(SEARCH("Riesgo Extremo",Q7)))</formula>
    </cfRule>
    <cfRule type="containsText" dxfId="72" priority="51" operator="containsText" text="Riesgo Bajo">
      <formula>NOT(ISERROR(SEARCH("Riesgo Bajo",Q7)))</formula>
    </cfRule>
    <cfRule type="containsText" dxfId="71" priority="52" operator="containsText" text="Riesgo Alto">
      <formula>NOT(ISERROR(SEARCH("Riesgo Alto",Q7)))</formula>
    </cfRule>
  </conditionalFormatting>
  <conditionalFormatting sqref="P6:Q6">
    <cfRule type="containsText" dxfId="70" priority="89" operator="containsText" text="Riesgo Medio">
      <formula>NOT(ISERROR(SEARCH("Riesgo Medio",P6)))</formula>
    </cfRule>
    <cfRule type="containsText" dxfId="69" priority="90" operator="containsText" text="Riesgo Extremo">
      <formula>NOT(ISERROR(SEARCH("Riesgo Extremo",P6)))</formula>
    </cfRule>
    <cfRule type="containsText" dxfId="68" priority="91" operator="containsText" text="Riesgo Bajo">
      <formula>NOT(ISERROR(SEARCH("Riesgo Bajo",P6)))</formula>
    </cfRule>
    <cfRule type="containsText" dxfId="67" priority="92" operator="containsText" text="Riesgo Alto">
      <formula>NOT(ISERROR(SEARCH("Riesgo Alto",P6)))</formula>
    </cfRule>
  </conditionalFormatting>
  <conditionalFormatting sqref="U7:U8">
    <cfRule type="containsText" dxfId="66" priority="81" operator="containsText" text="Riesgo Medio">
      <formula>NOT(ISERROR(SEARCH("Riesgo Medio",U7)))</formula>
    </cfRule>
    <cfRule type="containsText" dxfId="65" priority="82" operator="containsText" text="Riesgo Extremo">
      <formula>NOT(ISERROR(SEARCH("Riesgo Extremo",U7)))</formula>
    </cfRule>
    <cfRule type="containsText" dxfId="64" priority="83" operator="containsText" text="Riesgo Bajo">
      <formula>NOT(ISERROR(SEARCH("Riesgo Bajo",U7)))</formula>
    </cfRule>
    <cfRule type="containsText" dxfId="63" priority="84" operator="containsText" text="Riesgo Alto">
      <formula>NOT(ISERROR(SEARCH("Riesgo Alto",U7)))</formula>
    </cfRule>
  </conditionalFormatting>
  <conditionalFormatting sqref="V7:W8">
    <cfRule type="containsText" dxfId="62" priority="57" operator="containsText" text="Riesgo Medio">
      <formula>NOT(ISERROR(SEARCH("Riesgo Medio",V7)))</formula>
    </cfRule>
    <cfRule type="containsText" dxfId="61" priority="58" operator="containsText" text="Riesgo Extremo">
      <formula>NOT(ISERROR(SEARCH("Riesgo Extremo",V7)))</formula>
    </cfRule>
    <cfRule type="containsText" dxfId="60" priority="59" operator="containsText" text="Riesgo Bajo">
      <formula>NOT(ISERROR(SEARCH("Riesgo Bajo",V7)))</formula>
    </cfRule>
    <cfRule type="containsText" dxfId="59" priority="60" operator="containsText" text="Riesgo Alto">
      <formula>NOT(ISERROR(SEARCH("Riesgo Alto",V7)))</formula>
    </cfRule>
  </conditionalFormatting>
  <conditionalFormatting sqref="R7:T8">
    <cfRule type="containsText" dxfId="58" priority="77" operator="containsText" text="Riesgo Medio">
      <formula>NOT(ISERROR(SEARCH("Riesgo Medio",R7)))</formula>
    </cfRule>
    <cfRule type="containsText" dxfId="57" priority="78" operator="containsText" text="Riesgo Extremo">
      <formula>NOT(ISERROR(SEARCH("Riesgo Extremo",R7)))</formula>
    </cfRule>
    <cfRule type="containsText" dxfId="56" priority="79" operator="containsText" text="Riesgo Bajo">
      <formula>NOT(ISERROR(SEARCH("Riesgo Bajo",R7)))</formula>
    </cfRule>
    <cfRule type="containsText" dxfId="55" priority="80" operator="containsText" text="Riesgo Alto">
      <formula>NOT(ISERROR(SEARCH("Riesgo Alto",R7)))</formula>
    </cfRule>
  </conditionalFormatting>
  <conditionalFormatting sqref="O7:O8">
    <cfRule type="expression" dxfId="54" priority="76">
      <formula>"Riesgo Alto"</formula>
    </cfRule>
  </conditionalFormatting>
  <conditionalFormatting sqref="M7:O8">
    <cfRule type="containsText" dxfId="53" priority="73" operator="containsText" text="Riesgo Medio">
      <formula>NOT(ISERROR(SEARCH("Riesgo Medio",M7)))</formula>
    </cfRule>
    <cfRule type="containsText" dxfId="52" priority="74" operator="containsText" text="Riesgo Alto">
      <formula>NOT(ISERROR(SEARCH("Riesgo Alto",M7)))</formula>
    </cfRule>
    <cfRule type="containsText" dxfId="51" priority="75" operator="containsText" text="Riesgo Extremo">
      <formula>NOT(ISERROR(SEARCH("Riesgo Extremo",M7)))</formula>
    </cfRule>
  </conditionalFormatting>
  <conditionalFormatting sqref="P7:P8">
    <cfRule type="containsText" dxfId="50" priority="45" operator="containsText" text="Riesgo Medio">
      <formula>NOT(ISERROR(SEARCH("Riesgo Medio",P7)))</formula>
    </cfRule>
    <cfRule type="containsText" dxfId="49" priority="46" operator="containsText" text="Riesgo Extremo">
      <formula>NOT(ISERROR(SEARCH("Riesgo Extremo",P7)))</formula>
    </cfRule>
    <cfRule type="containsText" dxfId="48" priority="47" operator="containsText" text="Riesgo Bajo">
      <formula>NOT(ISERROR(SEARCH("Riesgo Bajo",P7)))</formula>
    </cfRule>
    <cfRule type="containsText" dxfId="47" priority="48" operator="containsText" text="Riesgo Alto">
      <formula>NOT(ISERROR(SEARCH("Riesgo Alto",P7)))</formula>
    </cfRule>
  </conditionalFormatting>
  <conditionalFormatting sqref="Q7:Q8">
    <cfRule type="containsText" dxfId="46" priority="53" operator="containsText" text="Riesgo Medio">
      <formula>NOT(ISERROR(SEARCH("Riesgo Medio",Q7)))</formula>
    </cfRule>
    <cfRule type="containsText" dxfId="45" priority="54" operator="containsText" text="Riesgo Extremo">
      <formula>NOT(ISERROR(SEARCH("Riesgo Extremo",Q7)))</formula>
    </cfRule>
    <cfRule type="containsText" dxfId="44" priority="55" operator="containsText" text="Riesgo Bajo">
      <formula>NOT(ISERROR(SEARCH("Riesgo Bajo",Q7)))</formula>
    </cfRule>
    <cfRule type="containsText" dxfId="43" priority="56" operator="containsText" text="Riesgo Alto">
      <formula>NOT(ISERROR(SEARCH("Riesgo Alto",Q7)))</formula>
    </cfRule>
  </conditionalFormatting>
  <conditionalFormatting sqref="M9:O9">
    <cfRule type="containsText" dxfId="42" priority="25" operator="containsText" text="Riesgo Medio">
      <formula>NOT(ISERROR(SEARCH("Riesgo Medio",M9)))</formula>
    </cfRule>
    <cfRule type="containsText" dxfId="41" priority="26" operator="containsText" text="Riesgo Extremo">
      <formula>NOT(ISERROR(SEARCH("Riesgo Extremo",M9)))</formula>
    </cfRule>
    <cfRule type="containsText" dxfId="40" priority="27" operator="containsText" text="Riesgo Bajo">
      <formula>NOT(ISERROR(SEARCH("Riesgo Bajo",M9)))</formula>
    </cfRule>
    <cfRule type="containsText" dxfId="39" priority="28" operator="containsText" text="Riesgo Alto">
      <formula>NOT(ISERROR(SEARCH("Riesgo Alto",M9)))</formula>
    </cfRule>
  </conditionalFormatting>
  <conditionalFormatting sqref="X9">
    <cfRule type="containsText" dxfId="38" priority="5" operator="containsText" text="Riesgo Medio">
      <formula>NOT(ISERROR(SEARCH("Riesgo Medio",X9)))</formula>
    </cfRule>
    <cfRule type="containsText" dxfId="37" priority="6" operator="containsText" text="Riesgo Extremo">
      <formula>NOT(ISERROR(SEARCH("Riesgo Extremo",X9)))</formula>
    </cfRule>
    <cfRule type="containsText" dxfId="36" priority="7" operator="containsText" text="Riesgo Bajo">
      <formula>NOT(ISERROR(SEARCH("Riesgo Bajo",X9)))</formula>
    </cfRule>
    <cfRule type="containsText" dxfId="35" priority="8" operator="containsText" text="Riesgo Alto">
      <formula>NOT(ISERROR(SEARCH("Riesgo Alto",X9)))</formula>
    </cfRule>
  </conditionalFormatting>
  <conditionalFormatting sqref="Q9">
    <cfRule type="containsText" dxfId="34" priority="13" operator="containsText" text="Riesgo Medio">
      <formula>NOT(ISERROR(SEARCH("Riesgo Medio",Q9)))</formula>
    </cfRule>
    <cfRule type="containsText" dxfId="33" priority="14" operator="containsText" text="Riesgo Extremo">
      <formula>NOT(ISERROR(SEARCH("Riesgo Extremo",Q9)))</formula>
    </cfRule>
    <cfRule type="containsText" dxfId="32" priority="15" operator="containsText" text="Riesgo Bajo">
      <formula>NOT(ISERROR(SEARCH("Riesgo Bajo",Q9)))</formula>
    </cfRule>
    <cfRule type="containsText" dxfId="31" priority="16" operator="containsText" text="Riesgo Alto">
      <formula>NOT(ISERROR(SEARCH("Riesgo Alto",Q9)))</formula>
    </cfRule>
  </conditionalFormatting>
  <conditionalFormatting sqref="U9">
    <cfRule type="containsText" dxfId="30" priority="37" operator="containsText" text="Riesgo Medio">
      <formula>NOT(ISERROR(SEARCH("Riesgo Medio",U9)))</formula>
    </cfRule>
    <cfRule type="containsText" dxfId="29" priority="38" operator="containsText" text="Riesgo Extremo">
      <formula>NOT(ISERROR(SEARCH("Riesgo Extremo",U9)))</formula>
    </cfRule>
    <cfRule type="containsText" dxfId="28" priority="39" operator="containsText" text="Riesgo Bajo">
      <formula>NOT(ISERROR(SEARCH("Riesgo Bajo",U9)))</formula>
    </cfRule>
    <cfRule type="containsText" dxfId="27" priority="40" operator="containsText" text="Riesgo Alto">
      <formula>NOT(ISERROR(SEARCH("Riesgo Alto",U9)))</formula>
    </cfRule>
  </conditionalFormatting>
  <conditionalFormatting sqref="V9:W9">
    <cfRule type="containsText" dxfId="26" priority="21" operator="containsText" text="Riesgo Medio">
      <formula>NOT(ISERROR(SEARCH("Riesgo Medio",V9)))</formula>
    </cfRule>
    <cfRule type="containsText" dxfId="25" priority="22" operator="containsText" text="Riesgo Extremo">
      <formula>NOT(ISERROR(SEARCH("Riesgo Extremo",V9)))</formula>
    </cfRule>
    <cfRule type="containsText" dxfId="24" priority="23" operator="containsText" text="Riesgo Bajo">
      <formula>NOT(ISERROR(SEARCH("Riesgo Bajo",V9)))</formula>
    </cfRule>
    <cfRule type="containsText" dxfId="23" priority="24" operator="containsText" text="Riesgo Alto">
      <formula>NOT(ISERROR(SEARCH("Riesgo Alto",V9)))</formula>
    </cfRule>
  </conditionalFormatting>
  <conditionalFormatting sqref="R9:T9">
    <cfRule type="containsText" dxfId="22" priority="33" operator="containsText" text="Riesgo Medio">
      <formula>NOT(ISERROR(SEARCH("Riesgo Medio",R9)))</formula>
    </cfRule>
    <cfRule type="containsText" dxfId="21" priority="34" operator="containsText" text="Riesgo Extremo">
      <formula>NOT(ISERROR(SEARCH("Riesgo Extremo",R9)))</formula>
    </cfRule>
    <cfRule type="containsText" dxfId="20" priority="35" operator="containsText" text="Riesgo Bajo">
      <formula>NOT(ISERROR(SEARCH("Riesgo Bajo",R9)))</formula>
    </cfRule>
    <cfRule type="containsText" dxfId="19" priority="36" operator="containsText" text="Riesgo Alto">
      <formula>NOT(ISERROR(SEARCH("Riesgo Alto",R9)))</formula>
    </cfRule>
  </conditionalFormatting>
  <conditionalFormatting sqref="O9">
    <cfRule type="expression" dxfId="18" priority="32">
      <formula>"Riesgo Alto"</formula>
    </cfRule>
  </conditionalFormatting>
  <conditionalFormatting sqref="M9:O9">
    <cfRule type="containsText" dxfId="17" priority="29" operator="containsText" text="Riesgo Medio">
      <formula>NOT(ISERROR(SEARCH("Riesgo Medio",M9)))</formula>
    </cfRule>
    <cfRule type="containsText" dxfId="16" priority="30" operator="containsText" text="Riesgo Alto">
      <formula>NOT(ISERROR(SEARCH("Riesgo Alto",M9)))</formula>
    </cfRule>
    <cfRule type="containsText" dxfId="15" priority="31" operator="containsText" text="Riesgo Extremo">
      <formula>NOT(ISERROR(SEARCH("Riesgo Extremo",M9)))</formula>
    </cfRule>
  </conditionalFormatting>
  <conditionalFormatting sqref="P9">
    <cfRule type="containsText" dxfId="14" priority="9" operator="containsText" text="Riesgo Medio">
      <formula>NOT(ISERROR(SEARCH("Riesgo Medio",P9)))</formula>
    </cfRule>
    <cfRule type="containsText" dxfId="13" priority="10" operator="containsText" text="Riesgo Extremo">
      <formula>NOT(ISERROR(SEARCH("Riesgo Extremo",P9)))</formula>
    </cfRule>
    <cfRule type="containsText" dxfId="12" priority="11" operator="containsText" text="Riesgo Bajo">
      <formula>NOT(ISERROR(SEARCH("Riesgo Bajo",P9)))</formula>
    </cfRule>
    <cfRule type="containsText" dxfId="11" priority="12" operator="containsText" text="Riesgo Alto">
      <formula>NOT(ISERROR(SEARCH("Riesgo Alto",P9)))</formula>
    </cfRule>
  </conditionalFormatting>
  <conditionalFormatting sqref="Q9">
    <cfRule type="containsText" dxfId="10" priority="17" operator="containsText" text="Riesgo Medio">
      <formula>NOT(ISERROR(SEARCH("Riesgo Medio",Q9)))</formula>
    </cfRule>
    <cfRule type="containsText" dxfId="9" priority="18" operator="containsText" text="Riesgo Extremo">
      <formula>NOT(ISERROR(SEARCH("Riesgo Extremo",Q9)))</formula>
    </cfRule>
    <cfRule type="containsText" dxfId="8" priority="19" operator="containsText" text="Riesgo Bajo">
      <formula>NOT(ISERROR(SEARCH("Riesgo Bajo",Q9)))</formula>
    </cfRule>
    <cfRule type="containsText" dxfId="7" priority="20" operator="containsText" text="Riesgo Alto">
      <formula>NOT(ISERROR(SEARCH("Riesgo Alto",Q9)))</formula>
    </cfRule>
  </conditionalFormatting>
  <conditionalFormatting sqref="T12">
    <cfRule type="containsText" dxfId="6" priority="1" operator="containsText" text="Riesgo Medio">
      <formula>NOT(ISERROR(SEARCH("Riesgo Medio",T12)))</formula>
    </cfRule>
    <cfRule type="containsText" dxfId="5" priority="2" operator="containsText" text="Riesgo Extremo">
      <formula>NOT(ISERROR(SEARCH("Riesgo Extremo",T12)))</formula>
    </cfRule>
    <cfRule type="containsText" dxfId="4" priority="3" operator="containsText" text="Riesgo Bajo">
      <formula>NOT(ISERROR(SEARCH("Riesgo Bajo",T12)))</formula>
    </cfRule>
    <cfRule type="containsText" dxfId="3" priority="4" operator="containsText" text="Riesgo Alto">
      <formula>NOT(ISERROR(SEARCH("Riesgo Alto",T12)))</formula>
    </cfRule>
  </conditionalFormatting>
  <dataValidations count="21">
    <dataValidation type="list" allowBlank="1" showInputMessage="1" showErrorMessage="1" sqref="C10:C17">
      <formula1>$AF$10:$AF$11</formula1>
    </dataValidation>
    <dataValidation type="list" allowBlank="1" showInputMessage="1" showErrorMessage="1" sqref="Y4:Y17">
      <formula1>$AL$10:$AL$11</formula1>
    </dataValidation>
    <dataValidation type="list" allowBlank="1" showInputMessage="1" showErrorMessage="1" sqref="R5:R17 I5:I17">
      <formula1>$AI$10:$AI$13</formula1>
    </dataValidation>
    <dataValidation type="list" allowBlank="1" showInputMessage="1" showErrorMessage="1" sqref="K5:K17 T5:T17">
      <formula1>$AJ$10:$AJ$13</formula1>
    </dataValidation>
    <dataValidation type="list" allowBlank="1" showInputMessage="1" showErrorMessage="1" sqref="I23 I18:I21 R18:R23">
      <formula1>$AI$10:$AI$14</formula1>
    </dataValidation>
    <dataValidation type="list" allowBlank="1" showInputMessage="1" showErrorMessage="1" sqref="T4 K4">
      <formula1>$AJ$4:$AJ$13</formula1>
    </dataValidation>
    <dataValidation type="list" allowBlank="1" showInputMessage="1" showErrorMessage="1" sqref="R4 I4">
      <formula1>$AI$4:$AI$13</formula1>
    </dataValidation>
    <dataValidation type="list" allowBlank="1" showInputMessage="1" showErrorMessage="1" sqref="D4">
      <formula1>$AG$4:$AG$12</formula1>
    </dataValidation>
    <dataValidation type="list" allowBlank="1" showInputMessage="1" showErrorMessage="1" sqref="C4">
      <formula1>$AF$4:$AF$10</formula1>
    </dataValidation>
    <dataValidation type="list" allowBlank="1" showInputMessage="1" showErrorMessage="1" sqref="E4:E6">
      <formula1>$AH$4:$AH$17</formula1>
    </dataValidation>
    <dataValidation type="list" allowBlank="1" showInputMessage="1" showErrorMessage="1" sqref="D5:D6">
      <formula1>$AG$4:$AG$11</formula1>
    </dataValidation>
    <dataValidation type="list" allowBlank="1" showInputMessage="1" showErrorMessage="1" sqref="C5:C9">
      <formula1>$AF$4:$AF$5</formula1>
    </dataValidation>
    <dataValidation type="list" allowBlank="1" showInputMessage="1" showErrorMessage="1" sqref="E7:E8">
      <formula1>$AH$4:$AH$15</formula1>
    </dataValidation>
    <dataValidation type="list" allowBlank="1" showInputMessage="1" showErrorMessage="1" sqref="D7:D9">
      <formula1>$AG$4:$AG$7</formula1>
    </dataValidation>
    <dataValidation type="list" allowBlank="1" showInputMessage="1" showErrorMessage="1" sqref="E9">
      <formula1>$AH$4:$AH$13</formula1>
    </dataValidation>
    <dataValidation type="list" allowBlank="1" showInputMessage="1" showErrorMessage="1" sqref="D10:D17">
      <formula1>$AG$10:$AG$13</formula1>
    </dataValidation>
    <dataValidation type="list" allowBlank="1" showInputMessage="1" showErrorMessage="1" sqref="B4:B23">
      <formula1>Clase</formula1>
    </dataValidation>
    <dataValidation type="list" allowBlank="1" showInputMessage="1" showErrorMessage="1" sqref="E10:E20">
      <formula1>$AH$10:$AH$17</formula1>
    </dataValidation>
    <dataValidation type="list" allowBlank="1" showInputMessage="1" showErrorMessage="1" sqref="T18:T23 K18:K23">
      <formula1>$AJ$10:$AJ$14</formula1>
    </dataValidation>
    <dataValidation type="list" allowBlank="1" showInputMessage="1" showErrorMessage="1" sqref="Y18:Y23">
      <formula1>$AL$10:$AL$10</formula1>
    </dataValidation>
    <dataValidation type="list" allowBlank="1" showInputMessage="1" showErrorMessage="1" sqref="C18:C23">
      <formula1>$AF$10:$AF$10</formula1>
    </dataValidation>
  </dataValidations>
  <pageMargins left="0.70866141732283472" right="0.70866141732283472" top="0.74803149606299213" bottom="0.74803149606299213" header="0.31496062992125984" footer="0.31496062992125984"/>
  <pageSetup scale="35"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N21"/>
  <sheetViews>
    <sheetView topLeftCell="A3" zoomScale="125" zoomScaleNormal="85" workbookViewId="0">
      <selection activeCell="N8" sqref="N8:N11"/>
    </sheetView>
  </sheetViews>
  <sheetFormatPr baseColWidth="10" defaultRowHeight="15" x14ac:dyDescent="0.25"/>
  <cols>
    <col min="1" max="1" width="7.85546875" customWidth="1"/>
    <col min="2" max="2" width="26.42578125" customWidth="1"/>
    <col min="3" max="3" width="8.85546875" customWidth="1"/>
    <col min="4" max="8" width="21.28515625" customWidth="1"/>
    <col min="9" max="9" width="8.42578125" customWidth="1"/>
    <col min="10" max="10" width="7.42578125" customWidth="1"/>
    <col min="11" max="11" width="8.140625" customWidth="1"/>
    <col min="12" max="13" width="4.42578125" customWidth="1"/>
    <col min="14" max="14" width="31.42578125" customWidth="1"/>
  </cols>
  <sheetData>
    <row r="1" spans="1:14" s="6" customFormat="1" ht="31.5" customHeight="1" x14ac:dyDescent="0.15">
      <c r="A1" s="80" t="s">
        <v>55</v>
      </c>
      <c r="B1" s="80"/>
      <c r="C1" s="80"/>
      <c r="D1" s="80"/>
      <c r="E1" s="80"/>
      <c r="F1" s="80"/>
      <c r="G1" s="80"/>
      <c r="H1" s="80"/>
    </row>
    <row r="2" spans="1:14" s="6" customFormat="1" ht="31.5" customHeight="1" x14ac:dyDescent="0.15">
      <c r="A2" s="81" t="s">
        <v>44</v>
      </c>
      <c r="B2" s="81"/>
      <c r="C2" s="81"/>
      <c r="D2" s="81"/>
      <c r="E2" s="81"/>
      <c r="F2" s="81"/>
      <c r="G2" s="81"/>
      <c r="H2" s="81"/>
    </row>
    <row r="3" spans="1:14" s="6" customFormat="1" ht="41.25" customHeight="1" x14ac:dyDescent="0.15">
      <c r="A3" s="84" t="s">
        <v>40</v>
      </c>
      <c r="B3" s="84"/>
      <c r="C3" s="84"/>
      <c r="D3" s="9" t="s">
        <v>45</v>
      </c>
      <c r="E3" s="9" t="s">
        <v>47</v>
      </c>
      <c r="F3" s="9" t="s">
        <v>49</v>
      </c>
      <c r="G3" s="9" t="s">
        <v>50</v>
      </c>
      <c r="H3" s="9" t="s">
        <v>53</v>
      </c>
    </row>
    <row r="4" spans="1:14" s="6" customFormat="1" ht="36" x14ac:dyDescent="0.15">
      <c r="A4" s="84" t="s">
        <v>41</v>
      </c>
      <c r="B4" s="84"/>
      <c r="C4" s="84"/>
      <c r="D4" s="9" t="s">
        <v>46</v>
      </c>
      <c r="E4" s="9" t="s">
        <v>48</v>
      </c>
      <c r="F4" s="9" t="s">
        <v>52</v>
      </c>
      <c r="G4" s="9" t="s">
        <v>51</v>
      </c>
      <c r="H4" s="9" t="s">
        <v>54</v>
      </c>
    </row>
    <row r="5" spans="1:14" s="8" customFormat="1" ht="18" customHeight="1" x14ac:dyDescent="0.25">
      <c r="A5" s="83" t="s">
        <v>32</v>
      </c>
      <c r="B5" s="83"/>
      <c r="C5" s="83" t="s">
        <v>42</v>
      </c>
      <c r="D5" s="12" t="s">
        <v>30</v>
      </c>
      <c r="E5" s="12" t="s">
        <v>25</v>
      </c>
      <c r="F5" s="12" t="s">
        <v>29</v>
      </c>
      <c r="G5" s="12" t="s">
        <v>24</v>
      </c>
      <c r="H5" s="12" t="s">
        <v>43</v>
      </c>
    </row>
    <row r="6" spans="1:14" s="8" customFormat="1" ht="18" customHeight="1" thickBot="1" x14ac:dyDescent="0.3">
      <c r="A6" s="83"/>
      <c r="B6" s="83"/>
      <c r="C6" s="83"/>
      <c r="D6" s="12">
        <v>1</v>
      </c>
      <c r="E6" s="12">
        <v>2</v>
      </c>
      <c r="F6" s="12">
        <v>3</v>
      </c>
      <c r="G6" s="12">
        <v>4</v>
      </c>
      <c r="H6" s="12">
        <v>5</v>
      </c>
    </row>
    <row r="7" spans="1:14" s="7" customFormat="1" ht="24" customHeight="1" thickBot="1" x14ac:dyDescent="0.2">
      <c r="A7" s="82" t="s">
        <v>39</v>
      </c>
      <c r="B7" s="10" t="s">
        <v>34</v>
      </c>
      <c r="C7" s="11">
        <v>1</v>
      </c>
      <c r="D7" s="5">
        <f>+C7+$D$6</f>
        <v>2</v>
      </c>
      <c r="E7" s="5">
        <f>+C7+$E$6</f>
        <v>3</v>
      </c>
      <c r="F7" s="5">
        <f>+C7+$F$6</f>
        <v>4</v>
      </c>
      <c r="G7" s="5">
        <f>+C7+$G$6</f>
        <v>5</v>
      </c>
      <c r="H7" s="5">
        <f>+C7+$H$6</f>
        <v>6</v>
      </c>
      <c r="J7" s="87" t="s">
        <v>56</v>
      </c>
      <c r="K7" s="88"/>
      <c r="L7" s="88"/>
      <c r="M7" s="89"/>
      <c r="N7" s="15" t="s">
        <v>57</v>
      </c>
    </row>
    <row r="8" spans="1:14" s="7" customFormat="1" ht="24" customHeight="1" x14ac:dyDescent="0.15">
      <c r="A8" s="82"/>
      <c r="B8" s="10" t="s">
        <v>35</v>
      </c>
      <c r="C8" s="11">
        <v>2</v>
      </c>
      <c r="D8" s="5">
        <f t="shared" ref="D8:D11" si="0">+C8+$D$6</f>
        <v>3</v>
      </c>
      <c r="E8" s="5">
        <f t="shared" ref="E8:E11" si="1">+C8+$E$6</f>
        <v>4</v>
      </c>
      <c r="F8" s="5">
        <f t="shared" ref="F8:F11" si="2">+C8+$F$6</f>
        <v>5</v>
      </c>
      <c r="G8" s="5">
        <f t="shared" ref="G8:G11" si="3">+C8+$G$6</f>
        <v>6</v>
      </c>
      <c r="H8" s="5">
        <f t="shared" ref="H8:H10" si="4">+C8+$H$6</f>
        <v>7</v>
      </c>
      <c r="J8" s="13">
        <v>8</v>
      </c>
      <c r="K8" s="14">
        <v>9</v>
      </c>
      <c r="L8" s="14">
        <v>10</v>
      </c>
      <c r="M8" s="17"/>
      <c r="N8" s="16" t="s">
        <v>58</v>
      </c>
    </row>
    <row r="9" spans="1:14" s="7" customFormat="1" ht="24" customHeight="1" thickBot="1" x14ac:dyDescent="0.2">
      <c r="A9" s="82"/>
      <c r="B9" s="10" t="s">
        <v>36</v>
      </c>
      <c r="C9" s="11">
        <v>3</v>
      </c>
      <c r="D9" s="5">
        <f t="shared" si="0"/>
        <v>4</v>
      </c>
      <c r="E9" s="5">
        <f t="shared" si="1"/>
        <v>5</v>
      </c>
      <c r="F9" s="5">
        <f t="shared" si="2"/>
        <v>6</v>
      </c>
      <c r="G9" s="5">
        <f t="shared" si="3"/>
        <v>7</v>
      </c>
      <c r="H9" s="5">
        <f t="shared" si="4"/>
        <v>8</v>
      </c>
      <c r="J9" s="93">
        <v>6</v>
      </c>
      <c r="K9" s="94"/>
      <c r="L9" s="94">
        <v>7</v>
      </c>
      <c r="M9" s="95"/>
      <c r="N9" s="18" t="s">
        <v>22</v>
      </c>
    </row>
    <row r="10" spans="1:14" s="7" customFormat="1" ht="24" customHeight="1" thickBot="1" x14ac:dyDescent="0.2">
      <c r="A10" s="82"/>
      <c r="B10" s="10" t="s">
        <v>37</v>
      </c>
      <c r="C10" s="11">
        <v>4</v>
      </c>
      <c r="D10" s="5">
        <f t="shared" si="0"/>
        <v>5</v>
      </c>
      <c r="E10" s="5">
        <f t="shared" si="1"/>
        <v>6</v>
      </c>
      <c r="F10" s="5">
        <f t="shared" si="2"/>
        <v>7</v>
      </c>
      <c r="G10" s="5">
        <f t="shared" si="3"/>
        <v>8</v>
      </c>
      <c r="H10" s="5">
        <f t="shared" si="4"/>
        <v>9</v>
      </c>
      <c r="J10" s="90">
        <v>5</v>
      </c>
      <c r="K10" s="91"/>
      <c r="L10" s="91"/>
      <c r="M10" s="92"/>
      <c r="N10" s="22" t="s">
        <v>21</v>
      </c>
    </row>
    <row r="11" spans="1:14" s="7" customFormat="1" ht="24" customHeight="1" thickBot="1" x14ac:dyDescent="0.2">
      <c r="A11" s="82"/>
      <c r="B11" s="10" t="s">
        <v>38</v>
      </c>
      <c r="C11" s="11">
        <v>5</v>
      </c>
      <c r="D11" s="5">
        <f t="shared" si="0"/>
        <v>6</v>
      </c>
      <c r="E11" s="5">
        <f t="shared" si="1"/>
        <v>7</v>
      </c>
      <c r="F11" s="5">
        <f t="shared" si="2"/>
        <v>8</v>
      </c>
      <c r="G11" s="5">
        <f t="shared" si="3"/>
        <v>9</v>
      </c>
      <c r="H11" s="5">
        <f>+C11+$H$6</f>
        <v>10</v>
      </c>
      <c r="J11" s="19">
        <v>2</v>
      </c>
      <c r="K11" s="20">
        <v>3</v>
      </c>
      <c r="L11" s="85">
        <v>4</v>
      </c>
      <c r="M11" s="86"/>
      <c r="N11" s="21" t="s">
        <v>26</v>
      </c>
    </row>
    <row r="16" spans="1:14" ht="6.75" customHeight="1" x14ac:dyDescent="0.25"/>
    <row r="17" spans="4:4" hidden="1" x14ac:dyDescent="0.25"/>
    <row r="18" spans="4:4" ht="34.5" customHeight="1" x14ac:dyDescent="0.25"/>
    <row r="19" spans="4:4" ht="37.5" customHeight="1" x14ac:dyDescent="0.25">
      <c r="D19" s="4"/>
    </row>
    <row r="20" spans="4:4" x14ac:dyDescent="0.25">
      <c r="D20" s="4"/>
    </row>
    <row r="21" spans="4:4" x14ac:dyDescent="0.25">
      <c r="D21" s="4"/>
    </row>
  </sheetData>
  <dataConsolidate/>
  <mergeCells count="12">
    <mergeCell ref="L11:M11"/>
    <mergeCell ref="J7:M7"/>
    <mergeCell ref="J10:M10"/>
    <mergeCell ref="J9:K9"/>
    <mergeCell ref="L9:M9"/>
    <mergeCell ref="A1:H1"/>
    <mergeCell ref="A2:H2"/>
    <mergeCell ref="A7:A11"/>
    <mergeCell ref="A5:B6"/>
    <mergeCell ref="A4:C4"/>
    <mergeCell ref="A3:C3"/>
    <mergeCell ref="C5:C6"/>
  </mergeCells>
  <conditionalFormatting sqref="F17:F21">
    <cfRule type="colorScale" priority="8">
      <colorScale>
        <cfvo type="num" val="2"/>
        <cfvo type="percentile" val="50"/>
        <cfvo type="max"/>
        <color rgb="FF00B050"/>
        <color rgb="FFFFEB84"/>
        <color rgb="FFFFEF9C"/>
      </colorScale>
    </cfRule>
  </conditionalFormatting>
  <conditionalFormatting sqref="D7:H11">
    <cfRule type="colorScale" priority="5">
      <colorScale>
        <cfvo type="min"/>
        <cfvo type="percentile" val="50"/>
        <cfvo type="max"/>
        <color rgb="FF63BE7B"/>
        <color rgb="FFFFEB84"/>
        <color rgb="FFF8696B"/>
      </colorScale>
    </cfRule>
  </conditionalFormatting>
  <conditionalFormatting sqref="J9 L9 K11:L11">
    <cfRule type="cellIs" dxfId="2" priority="3" operator="greaterThan">
      <formula>7</formula>
    </cfRule>
  </conditionalFormatting>
  <conditionalFormatting sqref="J9 L9 K11:L11">
    <cfRule type="cellIs" dxfId="1" priority="1" operator="between">
      <formula>6</formula>
      <formula>7</formula>
    </cfRule>
    <cfRule type="cellIs" dxfId="0" priority="2" operator="between">
      <formula>8</formula>
      <formula>10</formula>
    </cfRule>
  </conditionalFormatting>
  <conditionalFormatting sqref="J9">
    <cfRule type="colorScale" priority="4">
      <colorScale>
        <cfvo type="num" val="2"/>
        <cfvo type="percentile" val="50"/>
        <cfvo type="max"/>
        <color rgb="FF00B050"/>
        <color rgb="FFFFEB84"/>
        <color rgb="FFFFEF9C"/>
      </colorScale>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B7"/>
  <sheetViews>
    <sheetView workbookViewId="0">
      <selection activeCell="C21" sqref="C21"/>
    </sheetView>
  </sheetViews>
  <sheetFormatPr baseColWidth="10" defaultRowHeight="15" x14ac:dyDescent="0.25"/>
  <cols>
    <col min="1" max="1" width="15.42578125" customWidth="1"/>
  </cols>
  <sheetData>
    <row r="1" spans="1:2" x14ac:dyDescent="0.25">
      <c r="A1" s="96" t="s">
        <v>7</v>
      </c>
      <c r="B1" s="69" t="s">
        <v>42</v>
      </c>
    </row>
    <row r="2" spans="1:2" x14ac:dyDescent="0.25">
      <c r="A2" s="97"/>
      <c r="B2" s="69"/>
    </row>
    <row r="3" spans="1:2" ht="26.25" customHeight="1" x14ac:dyDescent="0.25">
      <c r="A3" s="29" t="s">
        <v>23</v>
      </c>
      <c r="B3" s="28">
        <v>1</v>
      </c>
    </row>
    <row r="4" spans="1:2" ht="26.25" customHeight="1" x14ac:dyDescent="0.25">
      <c r="A4" s="29" t="s">
        <v>27</v>
      </c>
      <c r="B4" s="28">
        <v>2</v>
      </c>
    </row>
    <row r="5" spans="1:2" ht="26.25" customHeight="1" x14ac:dyDescent="0.25">
      <c r="A5" s="29" t="s">
        <v>69</v>
      </c>
      <c r="B5" s="28">
        <v>3</v>
      </c>
    </row>
    <row r="6" spans="1:2" ht="26.25" customHeight="1" x14ac:dyDescent="0.25">
      <c r="A6" s="29" t="s">
        <v>70</v>
      </c>
      <c r="B6" s="28">
        <v>4</v>
      </c>
    </row>
    <row r="7" spans="1:2" ht="26.25" customHeight="1" x14ac:dyDescent="0.25">
      <c r="A7" s="29" t="s">
        <v>71</v>
      </c>
      <c r="B7" s="28">
        <v>5</v>
      </c>
    </row>
  </sheetData>
  <mergeCells count="2">
    <mergeCell ref="A1:A2"/>
    <mergeCell ref="B1:B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B7"/>
  <sheetViews>
    <sheetView workbookViewId="0">
      <selection activeCell="B12" sqref="B12"/>
    </sheetView>
  </sheetViews>
  <sheetFormatPr baseColWidth="10" defaultRowHeight="15" x14ac:dyDescent="0.25"/>
  <cols>
    <col min="1" max="1" width="24.140625" customWidth="1"/>
  </cols>
  <sheetData>
    <row r="1" spans="1:2" x14ac:dyDescent="0.25">
      <c r="A1" s="76" t="s">
        <v>8</v>
      </c>
      <c r="B1" s="69" t="s">
        <v>42</v>
      </c>
    </row>
    <row r="2" spans="1:2" ht="51.75" customHeight="1" x14ac:dyDescent="0.25">
      <c r="A2" s="98"/>
      <c r="B2" s="69"/>
    </row>
    <row r="3" spans="1:2" x14ac:dyDescent="0.25">
      <c r="A3" s="29" t="s">
        <v>30</v>
      </c>
      <c r="B3" s="28">
        <v>1</v>
      </c>
    </row>
    <row r="4" spans="1:2" x14ac:dyDescent="0.25">
      <c r="A4" s="29" t="s">
        <v>25</v>
      </c>
      <c r="B4" s="28">
        <v>2</v>
      </c>
    </row>
    <row r="5" spans="1:2" x14ac:dyDescent="0.25">
      <c r="A5" s="29" t="s">
        <v>29</v>
      </c>
      <c r="B5" s="28">
        <v>3</v>
      </c>
    </row>
    <row r="6" spans="1:2" x14ac:dyDescent="0.25">
      <c r="A6" s="29" t="s">
        <v>24</v>
      </c>
      <c r="B6" s="28">
        <v>4</v>
      </c>
    </row>
    <row r="7" spans="1:2" x14ac:dyDescent="0.25">
      <c r="A7" s="29" t="s">
        <v>43</v>
      </c>
      <c r="B7" s="28">
        <v>5</v>
      </c>
    </row>
  </sheetData>
  <mergeCells count="2">
    <mergeCell ref="A1:A2"/>
    <mergeCell ref="B1:B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10"/>
  <sheetViews>
    <sheetView workbookViewId="0">
      <selection activeCell="B2" sqref="B2"/>
    </sheetView>
  </sheetViews>
  <sheetFormatPr baseColWidth="10" defaultRowHeight="15" x14ac:dyDescent="0.25"/>
  <cols>
    <col min="2" max="2" width="23" customWidth="1"/>
  </cols>
  <sheetData>
    <row r="1" spans="1:2" x14ac:dyDescent="0.25">
      <c r="A1" t="s">
        <v>31</v>
      </c>
      <c r="B1" t="s">
        <v>32</v>
      </c>
    </row>
    <row r="2" spans="1:2" x14ac:dyDescent="0.25">
      <c r="A2">
        <v>2</v>
      </c>
      <c r="B2" t="s">
        <v>26</v>
      </c>
    </row>
    <row r="3" spans="1:2" x14ac:dyDescent="0.25">
      <c r="A3">
        <v>3</v>
      </c>
      <c r="B3" t="s">
        <v>26</v>
      </c>
    </row>
    <row r="4" spans="1:2" x14ac:dyDescent="0.25">
      <c r="A4">
        <v>4</v>
      </c>
      <c r="B4" t="s">
        <v>26</v>
      </c>
    </row>
    <row r="5" spans="1:2" x14ac:dyDescent="0.25">
      <c r="A5">
        <v>5</v>
      </c>
      <c r="B5" t="s">
        <v>21</v>
      </c>
    </row>
    <row r="6" spans="1:2" x14ac:dyDescent="0.25">
      <c r="A6">
        <v>6</v>
      </c>
      <c r="B6" t="s">
        <v>22</v>
      </c>
    </row>
    <row r="7" spans="1:2" x14ac:dyDescent="0.25">
      <c r="A7">
        <v>7</v>
      </c>
      <c r="B7" t="s">
        <v>22</v>
      </c>
    </row>
    <row r="8" spans="1:2" x14ac:dyDescent="0.25">
      <c r="A8">
        <v>8</v>
      </c>
      <c r="B8" t="s">
        <v>58</v>
      </c>
    </row>
    <row r="9" spans="1:2" x14ac:dyDescent="0.25">
      <c r="A9">
        <v>9</v>
      </c>
      <c r="B9" t="s">
        <v>58</v>
      </c>
    </row>
    <row r="10" spans="1:2" x14ac:dyDescent="0.25">
      <c r="A10">
        <v>10</v>
      </c>
      <c r="B10" t="s">
        <v>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Anexo</vt:lpstr>
      <vt:lpstr>Valoración del Riesgo </vt:lpstr>
      <vt:lpstr>Probabilidad</vt:lpstr>
      <vt:lpstr>Impacto</vt:lpstr>
      <vt:lpstr>Valor Riesgo</vt:lpstr>
      <vt:lpstr>Clase</vt:lpstr>
      <vt:lpstr>Anexo!Títulos_a_imprimir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bCastro</dc:creator>
  <cp:lastModifiedBy>Franklin Arley Guerrero Betancur</cp:lastModifiedBy>
  <cp:lastPrinted>2016-08-23T21:08:27Z</cp:lastPrinted>
  <dcterms:created xsi:type="dcterms:W3CDTF">2014-02-24T13:55:34Z</dcterms:created>
  <dcterms:modified xsi:type="dcterms:W3CDTF">2018-11-08T15:41:45Z</dcterms:modified>
</cp:coreProperties>
</file>