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E:\JOSE 2021 PC\17. SECRETARIA DE TRANSITO\25. CONCEPTO TECNICO ADICION SETRA - AMC\"/>
    </mc:Choice>
  </mc:AlternateContent>
  <xr:revisionPtr revIDLastSave="0" documentId="8_{D96F7C7C-5A10-4181-9F10-E7BEBDF77CD3}" xr6:coauthVersionLast="40" xr6:coauthVersionMax="40" xr10:uidLastSave="{00000000-0000-0000-0000-000000000000}"/>
  <bookViews>
    <workbookView xWindow="0" yWindow="0" windowWidth="20490" windowHeight="7545" xr2:uid="{00000000-000D-0000-FFFF-FFFF00000000}"/>
  </bookViews>
  <sheets>
    <sheet name="parcial 1" sheetId="1" r:id="rId1"/>
  </sheets>
  <definedNames>
    <definedName name="_xlnm.Print_Area" localSheetId="0">'parcial 1'!$A$1:$M$38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K27" i="1"/>
  <c r="K28" i="1"/>
  <c r="K29" i="1"/>
  <c r="K30" i="1"/>
  <c r="K26" i="1"/>
  <c r="K10" i="1"/>
  <c r="K24" i="1" l="1"/>
  <c r="K22" i="1"/>
  <c r="K11" i="1"/>
  <c r="K12" i="1"/>
  <c r="K32" i="1" l="1"/>
  <c r="K14" i="1"/>
  <c r="K16" i="1" s="1"/>
  <c r="K33" i="1" l="1"/>
  <c r="K35" i="1" s="1"/>
  <c r="K37" i="1" l="1"/>
  <c r="K42" i="1" s="1"/>
</calcChain>
</file>

<file path=xl/sharedStrings.xml><?xml version="1.0" encoding="utf-8"?>
<sst xmlns="http://schemas.openxmlformats.org/spreadsheetml/2006/main" count="53" uniqueCount="46">
  <si>
    <t>DIRECTOR DE INTERVENTORÍA</t>
  </si>
  <si>
    <t>RESIDENTE DE INTERVENTORÍA</t>
  </si>
  <si>
    <t>TOPÓGRAFO</t>
  </si>
  <si>
    <t>PERSONAL PROFESIONAL, APOYO, ADMINISTRATIVO</t>
  </si>
  <si>
    <t>COSTOS DIRECTOS PERSONAL</t>
  </si>
  <si>
    <t>SUBTOTAL COSTOS DE PERSONAL = SUMATORIA DE (5) = (6)</t>
  </si>
  <si>
    <t>SUBTOTAL COSTOS DE PERSONAL (6) * (7) = (A)</t>
  </si>
  <si>
    <t>FACTOR MULTIPLICADOR (7)</t>
  </si>
  <si>
    <t>CANT</t>
  </si>
  <si>
    <t>(8)</t>
  </si>
  <si>
    <t>CONCEPTO</t>
  </si>
  <si>
    <t>UNIDAD</t>
  </si>
  <si>
    <t>VALOR PARCIAL ($)</t>
  </si>
  <si>
    <t>COSTO ($)</t>
  </si>
  <si>
    <t>UTILIZACIÓN</t>
  </si>
  <si>
    <t>(9)</t>
  </si>
  <si>
    <t>(10)</t>
  </si>
  <si>
    <t>(8)*(9)*(10)=(11)</t>
  </si>
  <si>
    <t>OTROS COSTOS DIRECTOS</t>
  </si>
  <si>
    <t>COSTOS DE ALQUILER DE EQUIPOS Y OFICINA</t>
  </si>
  <si>
    <t>COSTOS DE OFICINA INCLUYE SERVICIOS PÚBLICOS Y DOTACIÓN</t>
  </si>
  <si>
    <t>MES</t>
  </si>
  <si>
    <t>EQUIPOS DE TOPOGRAFÍA</t>
  </si>
  <si>
    <t>OTROS COSTOS</t>
  </si>
  <si>
    <t>ALQUILER EN VEHÍCULO (Automovil)</t>
  </si>
  <si>
    <t>REPRODUCCIÓN DOCUMENTOS</t>
  </si>
  <si>
    <t>ENSAYO DE LABORATORIO</t>
  </si>
  <si>
    <t>EDICIÓN DE INFORME</t>
  </si>
  <si>
    <t>COMUNICACIONES</t>
  </si>
  <si>
    <t>SUBTOTAL OTROS COSTOS DIRECTOS = SUMATORIA DE (11) = (B)</t>
  </si>
  <si>
    <t>SUBTOTAL COSTOS BÁSICOS = (A)+(B)=©</t>
  </si>
  <si>
    <t>PROVISIÓN FRENTE ADICIONAL = (D)</t>
  </si>
  <si>
    <t>VALOR TOTAL BÁSICO</t>
  </si>
  <si>
    <t>IVA = 19%*(E) = (F)</t>
  </si>
  <si>
    <t xml:space="preserve">COSTO TOTAL = (E) + (F) </t>
  </si>
  <si>
    <t>(2)</t>
  </si>
  <si>
    <t>(3)</t>
  </si>
  <si>
    <t>(4)</t>
  </si>
  <si>
    <t>(1)*((2)+(3))*(4)=(5)</t>
  </si>
  <si>
    <t>CANT.</t>
  </si>
  <si>
    <t>(1)</t>
  </si>
  <si>
    <t>CARGO/OFICIO</t>
  </si>
  <si>
    <t>COSTOS DE PERSONAL</t>
  </si>
  <si>
    <t>% DEDICACIÓN</t>
  </si>
  <si>
    <t>PARTICIPACIÓN (h-mes)</t>
  </si>
  <si>
    <t>INTERVENTORÍA TECNICA, ADMINISTRATIVA, FINANCIERA Y CONTABLE DEL CONTRATO DE OBRA PUBLICA RESULTANTE DE LA ADJUDICACION DEL PROCESO DE LICITACION PUBLICA AMC-LP-012-2021DE OBJETO ADECUACION DE CRUCES VIALES COMO OBRAS COMPLEMENTARIAS DE SEGURIDAD VIAL EN EL MUNICIPIO DE SAN JOSE DE CUCUTA, DEPARTAMENTO NORTE DE SANTANDER”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</si>
</sst>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&quot;$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164" fontId="2" fillId="0" borderId="1" xfId="1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3" xfId="1" applyNumberFormat="1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164" fontId="2" fillId="0" borderId="1" xfId="1" applyNumberFormat="1" applyFont="1" applyBorder="1"/>
    <xf numFmtId="164" fontId="4" fillId="2" borderId="1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164" fontId="4" fillId="2" borderId="5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showGridLines="0" tabSelected="1" view="pageBreakPreview" zoomScaleNormal="100" zoomScaleSheetLayoutView="100" workbookViewId="0">
      <selection activeCell="N41" sqref="N41"/>
    </sheetView>
  </sheetViews>
  <sheetFormatPr baseColWidth="10" defaultRowHeight="15" x14ac:dyDescent="0.25"/>
  <cols>
    <col min="1" max="1" width="4.140625" style="1" customWidth="1"/>
    <col min="2" max="8" width="11.42578125" style="1"/>
    <col min="9" max="9" width="17.85546875" style="1" customWidth="1"/>
    <col min="10" max="12" width="11.42578125" style="1"/>
    <col min="13" max="13" width="4.85546875" style="1" customWidth="1"/>
  </cols>
  <sheetData>
    <row r="1" spans="2:12" x14ac:dyDescent="0.25">
      <c r="B1" s="2"/>
      <c r="C1" s="2"/>
      <c r="D1" s="2"/>
      <c r="E1" s="2"/>
      <c r="F1" s="2"/>
      <c r="G1" s="2"/>
      <c r="H1" s="2"/>
      <c r="I1" s="2"/>
      <c r="J1" s="2"/>
    </row>
    <row r="2" spans="2:12" ht="37.5" customHeight="1" x14ac:dyDescent="0.25">
      <c r="B2" s="3" t="s">
        <v>45</v>
      </c>
      <c r="C2" s="3"/>
      <c r="D2" s="3"/>
      <c r="E2" s="3"/>
      <c r="F2" s="3"/>
      <c r="G2" s="3"/>
      <c r="H2" s="3"/>
      <c r="I2" s="3"/>
      <c r="J2" s="3"/>
      <c r="K2" s="3"/>
      <c r="L2" s="3"/>
    </row>
    <row r="3" spans="2:12" x14ac:dyDescent="0.25">
      <c r="B3" s="56" t="s">
        <v>39</v>
      </c>
      <c r="C3" s="57" t="s">
        <v>41</v>
      </c>
      <c r="D3" s="57"/>
      <c r="E3" s="57"/>
      <c r="F3" s="57"/>
      <c r="G3" s="57" t="s">
        <v>42</v>
      </c>
      <c r="H3" s="57"/>
      <c r="I3" s="57" t="s">
        <v>43</v>
      </c>
      <c r="J3" s="58" t="s">
        <v>44</v>
      </c>
      <c r="K3" s="57" t="s">
        <v>12</v>
      </c>
      <c r="L3" s="59"/>
    </row>
    <row r="4" spans="2:12" ht="15" customHeight="1" x14ac:dyDescent="0.25">
      <c r="B4" s="28"/>
      <c r="C4" s="29"/>
      <c r="D4" s="29"/>
      <c r="E4" s="29"/>
      <c r="F4" s="29"/>
      <c r="G4" s="29"/>
      <c r="H4" s="29"/>
      <c r="I4" s="29"/>
      <c r="J4" s="60"/>
      <c r="K4" s="29"/>
      <c r="L4" s="30"/>
    </row>
    <row r="5" spans="2:12" x14ac:dyDescent="0.25">
      <c r="B5" s="28"/>
      <c r="C5" s="29"/>
      <c r="D5" s="29"/>
      <c r="E5" s="29"/>
      <c r="F5" s="29"/>
      <c r="G5" s="29"/>
      <c r="H5" s="29"/>
      <c r="I5" s="29"/>
      <c r="J5" s="60"/>
      <c r="K5" s="29"/>
      <c r="L5" s="30"/>
    </row>
    <row r="6" spans="2:12" x14ac:dyDescent="0.25">
      <c r="B6" s="31" t="s">
        <v>40</v>
      </c>
      <c r="C6" s="29"/>
      <c r="D6" s="29"/>
      <c r="E6" s="29"/>
      <c r="F6" s="29"/>
      <c r="G6" s="61" t="s">
        <v>35</v>
      </c>
      <c r="H6" s="29"/>
      <c r="I6" s="62" t="s">
        <v>36</v>
      </c>
      <c r="J6" s="62" t="s">
        <v>37</v>
      </c>
      <c r="K6" s="61" t="s">
        <v>38</v>
      </c>
      <c r="L6" s="30"/>
    </row>
    <row r="7" spans="2:12" ht="11.25" customHeight="1" x14ac:dyDescent="0.25">
      <c r="B7" s="6" t="s">
        <v>4</v>
      </c>
      <c r="C7" s="7"/>
      <c r="D7" s="7"/>
      <c r="E7" s="7"/>
      <c r="F7" s="7"/>
      <c r="G7" s="7"/>
      <c r="H7" s="7"/>
      <c r="I7" s="7"/>
      <c r="J7" s="7"/>
      <c r="K7" s="7"/>
      <c r="L7" s="8"/>
    </row>
    <row r="8" spans="2:12" ht="10.5" customHeight="1" x14ac:dyDescent="0.25">
      <c r="B8" s="6"/>
      <c r="C8" s="7"/>
      <c r="D8" s="7"/>
      <c r="E8" s="7"/>
      <c r="F8" s="7"/>
      <c r="G8" s="7"/>
      <c r="H8" s="7"/>
      <c r="I8" s="7"/>
      <c r="J8" s="7"/>
      <c r="K8" s="7"/>
      <c r="L8" s="8"/>
    </row>
    <row r="9" spans="2:12" x14ac:dyDescent="0.25">
      <c r="B9" s="9" t="s">
        <v>3</v>
      </c>
      <c r="C9" s="10"/>
      <c r="D9" s="10"/>
      <c r="E9" s="10"/>
      <c r="F9" s="10"/>
      <c r="G9" s="10"/>
      <c r="H9" s="10"/>
      <c r="I9" s="10"/>
      <c r="J9" s="10"/>
      <c r="K9" s="10"/>
      <c r="L9" s="11"/>
    </row>
    <row r="10" spans="2:12" x14ac:dyDescent="0.25">
      <c r="B10" s="12">
        <v>1</v>
      </c>
      <c r="C10" s="13" t="s">
        <v>0</v>
      </c>
      <c r="D10" s="13"/>
      <c r="E10" s="13"/>
      <c r="F10" s="13"/>
      <c r="G10" s="14">
        <v>5000000</v>
      </c>
      <c r="H10" s="14"/>
      <c r="I10" s="15">
        <v>0.4</v>
      </c>
      <c r="J10" s="16">
        <v>2</v>
      </c>
      <c r="K10" s="14">
        <f>G10*I10*J10</f>
        <v>4000000</v>
      </c>
      <c r="L10" s="17"/>
    </row>
    <row r="11" spans="2:12" x14ac:dyDescent="0.25">
      <c r="B11" s="12">
        <v>1</v>
      </c>
      <c r="C11" s="13" t="s">
        <v>1</v>
      </c>
      <c r="D11" s="13"/>
      <c r="E11" s="13"/>
      <c r="F11" s="13"/>
      <c r="G11" s="14">
        <v>2500000</v>
      </c>
      <c r="H11" s="14"/>
      <c r="I11" s="15">
        <v>1</v>
      </c>
      <c r="J11" s="16">
        <v>2</v>
      </c>
      <c r="K11" s="14">
        <f t="shared" ref="K11:K12" si="0">G11*I11*J11</f>
        <v>5000000</v>
      </c>
      <c r="L11" s="17"/>
    </row>
    <row r="12" spans="2:12" x14ac:dyDescent="0.25">
      <c r="B12" s="12">
        <v>1</v>
      </c>
      <c r="C12" s="13" t="s">
        <v>2</v>
      </c>
      <c r="D12" s="13"/>
      <c r="E12" s="13"/>
      <c r="F12" s="13"/>
      <c r="G12" s="14">
        <v>2800000</v>
      </c>
      <c r="H12" s="14"/>
      <c r="I12" s="15">
        <v>0.5</v>
      </c>
      <c r="J12" s="16">
        <v>2</v>
      </c>
      <c r="K12" s="14">
        <f t="shared" si="0"/>
        <v>2800000</v>
      </c>
      <c r="L12" s="17"/>
    </row>
    <row r="13" spans="2:12" x14ac:dyDescent="0.25">
      <c r="B13" s="18"/>
      <c r="C13" s="19"/>
      <c r="D13" s="19"/>
      <c r="E13" s="19"/>
      <c r="F13" s="19"/>
      <c r="G13" s="19"/>
      <c r="H13" s="19"/>
      <c r="I13" s="20"/>
      <c r="J13" s="20"/>
      <c r="K13" s="21"/>
      <c r="L13" s="22"/>
    </row>
    <row r="14" spans="2:12" x14ac:dyDescent="0.25">
      <c r="B14" s="23" t="s">
        <v>5</v>
      </c>
      <c r="C14" s="24"/>
      <c r="D14" s="24"/>
      <c r="E14" s="24"/>
      <c r="F14" s="24"/>
      <c r="G14" s="24"/>
      <c r="H14" s="24"/>
      <c r="I14" s="24"/>
      <c r="J14" s="24"/>
      <c r="K14" s="25">
        <f>SUM(K10:L13)</f>
        <v>11800000</v>
      </c>
      <c r="L14" s="26"/>
    </row>
    <row r="15" spans="2:12" x14ac:dyDescent="0.25">
      <c r="B15" s="23" t="s">
        <v>7</v>
      </c>
      <c r="C15" s="24"/>
      <c r="D15" s="24"/>
      <c r="E15" s="24"/>
      <c r="F15" s="24"/>
      <c r="G15" s="24"/>
      <c r="H15" s="24"/>
      <c r="I15" s="24"/>
      <c r="J15" s="24"/>
      <c r="K15" s="25">
        <v>2.2999999999999998</v>
      </c>
      <c r="L15" s="26"/>
    </row>
    <row r="16" spans="2:12" x14ac:dyDescent="0.25">
      <c r="B16" s="23" t="s">
        <v>6</v>
      </c>
      <c r="C16" s="27"/>
      <c r="D16" s="27"/>
      <c r="E16" s="27"/>
      <c r="F16" s="27"/>
      <c r="G16" s="27"/>
      <c r="H16" s="27"/>
      <c r="I16" s="27"/>
      <c r="J16" s="27"/>
      <c r="K16" s="25">
        <f>K14*K15</f>
        <v>27139999.999999996</v>
      </c>
      <c r="L16" s="26"/>
    </row>
    <row r="17" spans="2:12" x14ac:dyDescent="0.25">
      <c r="B17" s="28" t="s">
        <v>8</v>
      </c>
      <c r="C17" s="29" t="s">
        <v>10</v>
      </c>
      <c r="D17" s="29"/>
      <c r="E17" s="29"/>
      <c r="F17" s="29"/>
      <c r="G17" s="29" t="s">
        <v>11</v>
      </c>
      <c r="H17" s="29"/>
      <c r="I17" s="29" t="s">
        <v>13</v>
      </c>
      <c r="J17" s="29" t="s">
        <v>14</v>
      </c>
      <c r="K17" s="29" t="s">
        <v>12</v>
      </c>
      <c r="L17" s="30"/>
    </row>
    <row r="18" spans="2:12" x14ac:dyDescent="0.25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2:12" x14ac:dyDescent="0.25">
      <c r="B19" s="31" t="s">
        <v>9</v>
      </c>
      <c r="C19" s="29"/>
      <c r="D19" s="29"/>
      <c r="E19" s="29"/>
      <c r="F19" s="29"/>
      <c r="G19" s="29"/>
      <c r="H19" s="29"/>
      <c r="I19" s="32" t="s">
        <v>15</v>
      </c>
      <c r="J19" s="32" t="s">
        <v>16</v>
      </c>
      <c r="K19" s="4" t="s">
        <v>17</v>
      </c>
      <c r="L19" s="5"/>
    </row>
    <row r="20" spans="2:12" x14ac:dyDescent="0.25">
      <c r="B20" s="6" t="s">
        <v>18</v>
      </c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2:12" x14ac:dyDescent="0.25">
      <c r="B21" s="33" t="s">
        <v>19</v>
      </c>
      <c r="C21" s="34"/>
      <c r="D21" s="34"/>
      <c r="E21" s="34"/>
      <c r="F21" s="34"/>
      <c r="G21" s="34"/>
      <c r="H21" s="34"/>
      <c r="I21" s="34"/>
      <c r="J21" s="34"/>
      <c r="K21" s="34"/>
      <c r="L21" s="35"/>
    </row>
    <row r="22" spans="2:12" x14ac:dyDescent="0.25">
      <c r="B22" s="36">
        <v>1</v>
      </c>
      <c r="C22" s="37" t="s">
        <v>20</v>
      </c>
      <c r="D22" s="37"/>
      <c r="E22" s="37"/>
      <c r="F22" s="37"/>
      <c r="G22" s="38" t="s">
        <v>21</v>
      </c>
      <c r="H22" s="38"/>
      <c r="I22" s="39">
        <v>500000</v>
      </c>
      <c r="J22" s="38">
        <v>2</v>
      </c>
      <c r="K22" s="39">
        <f>I22*J22</f>
        <v>1000000</v>
      </c>
      <c r="L22" s="40"/>
    </row>
    <row r="23" spans="2:12" x14ac:dyDescent="0.25">
      <c r="B23" s="36"/>
      <c r="C23" s="37"/>
      <c r="D23" s="37"/>
      <c r="E23" s="37"/>
      <c r="F23" s="37"/>
      <c r="G23" s="38"/>
      <c r="H23" s="38"/>
      <c r="I23" s="39"/>
      <c r="J23" s="38"/>
      <c r="K23" s="39"/>
      <c r="L23" s="40"/>
    </row>
    <row r="24" spans="2:12" x14ac:dyDescent="0.25">
      <c r="B24" s="41">
        <v>1</v>
      </c>
      <c r="C24" s="38" t="s">
        <v>22</v>
      </c>
      <c r="D24" s="38"/>
      <c r="E24" s="38"/>
      <c r="F24" s="38"/>
      <c r="G24" s="38" t="s">
        <v>21</v>
      </c>
      <c r="H24" s="38"/>
      <c r="I24" s="42">
        <v>1400000</v>
      </c>
      <c r="J24" s="43">
        <v>2</v>
      </c>
      <c r="K24" s="39">
        <f>B24*I24*J24</f>
        <v>2800000</v>
      </c>
      <c r="L24" s="40"/>
    </row>
    <row r="25" spans="2:12" x14ac:dyDescent="0.25">
      <c r="B25" s="44" t="s">
        <v>23</v>
      </c>
      <c r="C25" s="45"/>
      <c r="D25" s="45"/>
      <c r="E25" s="45"/>
      <c r="F25" s="45"/>
      <c r="G25" s="45"/>
      <c r="H25" s="45"/>
      <c r="I25" s="45"/>
      <c r="J25" s="45"/>
      <c r="K25" s="45"/>
      <c r="L25" s="46"/>
    </row>
    <row r="26" spans="2:12" x14ac:dyDescent="0.25">
      <c r="B26" s="12">
        <v>1</v>
      </c>
      <c r="C26" s="19" t="s">
        <v>24</v>
      </c>
      <c r="D26" s="19"/>
      <c r="E26" s="19"/>
      <c r="F26" s="19"/>
      <c r="G26" s="19" t="s">
        <v>21</v>
      </c>
      <c r="H26" s="19"/>
      <c r="I26" s="47">
        <v>3700000</v>
      </c>
      <c r="J26" s="43">
        <v>2</v>
      </c>
      <c r="K26" s="14">
        <f>I26*J26</f>
        <v>7400000</v>
      </c>
      <c r="L26" s="17"/>
    </row>
    <row r="27" spans="2:12" x14ac:dyDescent="0.25">
      <c r="B27" s="12">
        <v>1</v>
      </c>
      <c r="C27" s="19" t="s">
        <v>25</v>
      </c>
      <c r="D27" s="19"/>
      <c r="E27" s="19"/>
      <c r="F27" s="19"/>
      <c r="G27" s="19" t="s">
        <v>21</v>
      </c>
      <c r="H27" s="19"/>
      <c r="I27" s="47">
        <v>350000</v>
      </c>
      <c r="J27" s="43">
        <v>2</v>
      </c>
      <c r="K27" s="14">
        <f t="shared" ref="K27:K30" si="1">I27*J27</f>
        <v>700000</v>
      </c>
      <c r="L27" s="17"/>
    </row>
    <row r="28" spans="2:12" x14ac:dyDescent="0.25">
      <c r="B28" s="12">
        <v>1</v>
      </c>
      <c r="C28" s="19" t="s">
        <v>26</v>
      </c>
      <c r="D28" s="19"/>
      <c r="E28" s="19"/>
      <c r="F28" s="19"/>
      <c r="G28" s="19" t="s">
        <v>21</v>
      </c>
      <c r="H28" s="19"/>
      <c r="I28" s="47">
        <v>250000</v>
      </c>
      <c r="J28" s="43">
        <v>2</v>
      </c>
      <c r="K28" s="14">
        <f t="shared" si="1"/>
        <v>500000</v>
      </c>
      <c r="L28" s="17"/>
    </row>
    <row r="29" spans="2:12" x14ac:dyDescent="0.25">
      <c r="B29" s="12">
        <v>1</v>
      </c>
      <c r="C29" s="19" t="s">
        <v>27</v>
      </c>
      <c r="D29" s="19"/>
      <c r="E29" s="19"/>
      <c r="F29" s="19"/>
      <c r="G29" s="19" t="s">
        <v>21</v>
      </c>
      <c r="H29" s="19"/>
      <c r="I29" s="47">
        <v>243276.25</v>
      </c>
      <c r="J29" s="43">
        <v>2</v>
      </c>
      <c r="K29" s="14">
        <f t="shared" si="1"/>
        <v>486552.5</v>
      </c>
      <c r="L29" s="17"/>
    </row>
    <row r="30" spans="2:12" x14ac:dyDescent="0.25">
      <c r="B30" s="12">
        <v>1</v>
      </c>
      <c r="C30" s="19" t="s">
        <v>28</v>
      </c>
      <c r="D30" s="19"/>
      <c r="E30" s="19"/>
      <c r="F30" s="19"/>
      <c r="G30" s="19" t="s">
        <v>21</v>
      </c>
      <c r="H30" s="19"/>
      <c r="I30" s="47">
        <v>100000</v>
      </c>
      <c r="J30" s="43">
        <v>2</v>
      </c>
      <c r="K30" s="14">
        <f t="shared" si="1"/>
        <v>200000</v>
      </c>
      <c r="L30" s="17"/>
    </row>
    <row r="31" spans="2:12" x14ac:dyDescent="0.25">
      <c r="B31" s="18"/>
      <c r="C31" s="19"/>
      <c r="D31" s="19"/>
      <c r="E31" s="19"/>
      <c r="F31" s="19"/>
      <c r="G31" s="19"/>
      <c r="H31" s="19"/>
      <c r="I31" s="20"/>
      <c r="J31" s="20"/>
      <c r="K31" s="21"/>
      <c r="L31" s="22"/>
    </row>
    <row r="32" spans="2:12" x14ac:dyDescent="0.25">
      <c r="B32" s="23" t="s">
        <v>29</v>
      </c>
      <c r="C32" s="27"/>
      <c r="D32" s="27"/>
      <c r="E32" s="27"/>
      <c r="F32" s="27"/>
      <c r="G32" s="27"/>
      <c r="H32" s="27"/>
      <c r="I32" s="27"/>
      <c r="J32" s="27"/>
      <c r="K32" s="48">
        <f>SUM(K22:L31)</f>
        <v>13086552.5</v>
      </c>
      <c r="L32" s="49"/>
    </row>
    <row r="33" spans="2:12" x14ac:dyDescent="0.25">
      <c r="B33" s="23" t="s">
        <v>30</v>
      </c>
      <c r="C33" s="27"/>
      <c r="D33" s="27"/>
      <c r="E33" s="27"/>
      <c r="F33" s="27"/>
      <c r="G33" s="27"/>
      <c r="H33" s="27"/>
      <c r="I33" s="27"/>
      <c r="J33" s="27"/>
      <c r="K33" s="48">
        <f>K16+K32</f>
        <v>40226552.5</v>
      </c>
      <c r="L33" s="49"/>
    </row>
    <row r="34" spans="2:12" x14ac:dyDescent="0.25">
      <c r="B34" s="23" t="s">
        <v>31</v>
      </c>
      <c r="C34" s="27"/>
      <c r="D34" s="27"/>
      <c r="E34" s="27"/>
      <c r="F34" s="27"/>
      <c r="G34" s="27"/>
      <c r="H34" s="27"/>
      <c r="I34" s="27"/>
      <c r="J34" s="27"/>
      <c r="K34" s="50">
        <v>0</v>
      </c>
      <c r="L34" s="51"/>
    </row>
    <row r="35" spans="2:12" x14ac:dyDescent="0.25">
      <c r="B35" s="23" t="s">
        <v>32</v>
      </c>
      <c r="C35" s="27"/>
      <c r="D35" s="27"/>
      <c r="E35" s="27"/>
      <c r="F35" s="27"/>
      <c r="G35" s="27"/>
      <c r="H35" s="27"/>
      <c r="I35" s="27"/>
      <c r="J35" s="27"/>
      <c r="K35" s="48">
        <f>K33</f>
        <v>40226552.5</v>
      </c>
      <c r="L35" s="49"/>
    </row>
    <row r="36" spans="2:12" x14ac:dyDescent="0.25">
      <c r="B36" s="23" t="s">
        <v>33</v>
      </c>
      <c r="C36" s="27"/>
      <c r="D36" s="27"/>
      <c r="E36" s="27"/>
      <c r="F36" s="27"/>
      <c r="G36" s="27"/>
      <c r="H36" s="27"/>
      <c r="I36" s="27"/>
      <c r="J36" s="27"/>
      <c r="K36" s="48">
        <f>ROUND((K35*0.19),0)</f>
        <v>7643045</v>
      </c>
      <c r="L36" s="49"/>
    </row>
    <row r="37" spans="2:12" ht="15.75" thickBot="1" x14ac:dyDescent="0.3">
      <c r="B37" s="52" t="s">
        <v>34</v>
      </c>
      <c r="C37" s="53"/>
      <c r="D37" s="53"/>
      <c r="E37" s="53"/>
      <c r="F37" s="53"/>
      <c r="G37" s="53"/>
      <c r="H37" s="53"/>
      <c r="I37" s="53"/>
      <c r="J37" s="53"/>
      <c r="K37" s="54">
        <f>K35+K36</f>
        <v>47869597.5</v>
      </c>
      <c r="L37" s="55"/>
    </row>
    <row r="40" spans="2:12" ht="15.75" thickBot="1" x14ac:dyDescent="0.3">
      <c r="K40" s="54">
        <v>47869597.5</v>
      </c>
      <c r="L40" s="55"/>
    </row>
    <row r="42" spans="2:12" ht="15.75" thickBot="1" x14ac:dyDescent="0.3">
      <c r="K42" s="54">
        <f>+K37-K40</f>
        <v>0</v>
      </c>
      <c r="L42" s="55"/>
    </row>
  </sheetData>
  <mergeCells count="81">
    <mergeCell ref="K40:L40"/>
    <mergeCell ref="K42:L42"/>
    <mergeCell ref="B2:L2"/>
    <mergeCell ref="B1:J1"/>
    <mergeCell ref="K10:L10"/>
    <mergeCell ref="K11:L11"/>
    <mergeCell ref="K12:L12"/>
    <mergeCell ref="B9:L9"/>
    <mergeCell ref="B7:L8"/>
    <mergeCell ref="C10:F10"/>
    <mergeCell ref="C11:F11"/>
    <mergeCell ref="C12:F12"/>
    <mergeCell ref="G10:H10"/>
    <mergeCell ref="G11:H11"/>
    <mergeCell ref="G12:H12"/>
    <mergeCell ref="B14:J14"/>
    <mergeCell ref="K14:L14"/>
    <mergeCell ref="K15:L15"/>
    <mergeCell ref="K16:L16"/>
    <mergeCell ref="B16:J16"/>
    <mergeCell ref="B15:J15"/>
    <mergeCell ref="G28:H28"/>
    <mergeCell ref="G29:H29"/>
    <mergeCell ref="G30:H30"/>
    <mergeCell ref="C24:F24"/>
    <mergeCell ref="J22:J23"/>
    <mergeCell ref="B25:L25"/>
    <mergeCell ref="C26:F26"/>
    <mergeCell ref="K26:L26"/>
    <mergeCell ref="B22:B23"/>
    <mergeCell ref="C22:F23"/>
    <mergeCell ref="G22:H23"/>
    <mergeCell ref="I22:I23"/>
    <mergeCell ref="K22:L23"/>
    <mergeCell ref="B34:J34"/>
    <mergeCell ref="B35:J35"/>
    <mergeCell ref="B36:J36"/>
    <mergeCell ref="B37:J37"/>
    <mergeCell ref="K32:L32"/>
    <mergeCell ref="K33:L33"/>
    <mergeCell ref="K34:L34"/>
    <mergeCell ref="K35:L35"/>
    <mergeCell ref="K36:L36"/>
    <mergeCell ref="K37:L37"/>
    <mergeCell ref="B32:J32"/>
    <mergeCell ref="B33:J33"/>
    <mergeCell ref="G31:H31"/>
    <mergeCell ref="K31:L31"/>
    <mergeCell ref="C13:F13"/>
    <mergeCell ref="G13:H13"/>
    <mergeCell ref="K27:L27"/>
    <mergeCell ref="K28:L28"/>
    <mergeCell ref="K29:L29"/>
    <mergeCell ref="K30:L30"/>
    <mergeCell ref="C31:F31"/>
    <mergeCell ref="K13:L13"/>
    <mergeCell ref="C27:F27"/>
    <mergeCell ref="C28:F28"/>
    <mergeCell ref="C29:F29"/>
    <mergeCell ref="C30:F30"/>
    <mergeCell ref="G26:H26"/>
    <mergeCell ref="G27:H27"/>
    <mergeCell ref="K24:L24"/>
    <mergeCell ref="G24:H24"/>
    <mergeCell ref="B20:L20"/>
    <mergeCell ref="B21:L21"/>
    <mergeCell ref="B17:B18"/>
    <mergeCell ref="C17:F19"/>
    <mergeCell ref="G17:H19"/>
    <mergeCell ref="I17:I18"/>
    <mergeCell ref="J17:J18"/>
    <mergeCell ref="K17:L18"/>
    <mergeCell ref="K19:L19"/>
    <mergeCell ref="B3:B5"/>
    <mergeCell ref="K3:L5"/>
    <mergeCell ref="G6:H6"/>
    <mergeCell ref="K6:L6"/>
    <mergeCell ref="J3:J5"/>
    <mergeCell ref="I3:I5"/>
    <mergeCell ref="G3:H5"/>
    <mergeCell ref="C3:F6"/>
  </mergeCells>
  <pageMargins left="0.7" right="0.7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parcial 1</vt:lpstr>
      <vt:lpstr>'parcial 1'!Área_de_impresión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Acer</cp:lastModifiedBy>
  <cp:lastPrinted>2021-12-06T16:22:01Z</cp:lastPrinted>
  <dcterms:created xsi:type="dcterms:W3CDTF">2021-12-03T23:13:56Z</dcterms:created>
  <dcterms:modified xsi:type="dcterms:W3CDTF">2021-12-26T15:56:45Z</dcterms:modified>
</cp:coreProperties>
</file>