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1010" yWindow="0" windowWidth="10530" windowHeight="10125" activeTab="1"/>
  </bookViews>
  <sheets>
    <sheet name="Anexo" sheetId="1" r:id="rId1"/>
    <sheet name="Valoración del Riesgo " sheetId="3" r:id="rId2"/>
    <sheet name="Probabilidad" sheetId="4" state="hidden" r:id="rId3"/>
    <sheet name="Impacto" sheetId="5" state="hidden" r:id="rId4"/>
    <sheet name="Valor Riesgo" sheetId="6" state="hidden" r:id="rId5"/>
  </sheets>
  <externalReferences>
    <externalReference r:id="rId6"/>
    <externalReference r:id="rId7"/>
  </externalReferences>
  <definedNames>
    <definedName name="_xlnm._FilterDatabase" localSheetId="0" hidden="1">Anexo!$A$2:$AC$3</definedName>
    <definedName name="_xlnm.Print_Area" localSheetId="0">Anexo!$A$1:$AC$13</definedName>
    <definedName name="Clase">Anexo!$AE$4:$AE$4</definedName>
    <definedName name="_xlnm.Print_Titles" localSheetId="0">Anexo!$1:$3</definedName>
  </definedNames>
  <calcPr calcId="145621" concurrentCalc="0"/>
</workbook>
</file>

<file path=xl/calcChain.xml><?xml version="1.0" encoding="utf-8"?>
<calcChain xmlns="http://schemas.openxmlformats.org/spreadsheetml/2006/main">
  <c r="I5" i="1" l="1"/>
  <c r="K5" i="1"/>
  <c r="M5" i="1"/>
  <c r="L5" i="1"/>
  <c r="L13" i="1"/>
  <c r="M13" i="1"/>
  <c r="N13" i="1"/>
  <c r="T12" i="1"/>
  <c r="R12" i="1"/>
  <c r="K12" i="1"/>
  <c r="I12" i="1"/>
  <c r="R11" i="1"/>
  <c r="T11" i="1"/>
  <c r="K11" i="1"/>
  <c r="I11" i="1"/>
  <c r="V12" i="1"/>
  <c r="U12" i="1"/>
  <c r="W12" i="1"/>
  <c r="V11" i="1"/>
  <c r="U11" i="1"/>
  <c r="W11" i="1"/>
  <c r="M12" i="1"/>
  <c r="L12" i="1"/>
  <c r="N12" i="1"/>
  <c r="M11" i="1"/>
  <c r="L11" i="1"/>
  <c r="N11" i="1"/>
  <c r="T10" i="1"/>
  <c r="R10" i="1"/>
  <c r="K10" i="1"/>
  <c r="I10" i="1"/>
  <c r="T9" i="1"/>
  <c r="R9" i="1"/>
  <c r="K9" i="1"/>
  <c r="I9" i="1"/>
  <c r="I8" i="1"/>
  <c r="K8" i="1"/>
  <c r="R8" i="1"/>
  <c r="T8" i="1"/>
  <c r="R6" i="1"/>
  <c r="R5" i="1"/>
  <c r="R4" i="1"/>
  <c r="I6" i="1"/>
  <c r="I4" i="1"/>
  <c r="K4" i="1"/>
  <c r="T4" i="1"/>
  <c r="T5" i="1"/>
  <c r="K6" i="1"/>
  <c r="T6" i="1"/>
  <c r="I7" i="1"/>
  <c r="K7" i="1"/>
  <c r="R7" i="1"/>
  <c r="T7" i="1"/>
  <c r="H11" i="3"/>
  <c r="H8" i="3"/>
  <c r="H9" i="3"/>
  <c r="H10" i="3"/>
  <c r="G8" i="3"/>
  <c r="G9" i="3"/>
  <c r="G10" i="3"/>
  <c r="G11" i="3"/>
  <c r="F8" i="3"/>
  <c r="F9" i="3"/>
  <c r="F10" i="3"/>
  <c r="F11" i="3"/>
  <c r="E8" i="3"/>
  <c r="E9" i="3"/>
  <c r="E10" i="3"/>
  <c r="E11" i="3"/>
  <c r="D8" i="3"/>
  <c r="D9" i="3"/>
  <c r="D10" i="3"/>
  <c r="D11" i="3"/>
  <c r="D7" i="3"/>
  <c r="E7" i="3"/>
  <c r="F7" i="3"/>
  <c r="G7" i="3"/>
  <c r="H7" i="3"/>
  <c r="M8" i="1"/>
  <c r="L8" i="1"/>
  <c r="N8" i="1"/>
  <c r="V10" i="1"/>
  <c r="U10" i="1"/>
  <c r="W10" i="1"/>
  <c r="M9" i="1"/>
  <c r="L9" i="1"/>
  <c r="N9" i="1"/>
  <c r="V5" i="1"/>
  <c r="U5" i="1"/>
  <c r="W5" i="1"/>
  <c r="M10" i="1"/>
  <c r="L10" i="1"/>
  <c r="N10" i="1"/>
  <c r="V9" i="1"/>
  <c r="U9" i="1"/>
  <c r="W9" i="1"/>
  <c r="M4" i="1"/>
  <c r="L4" i="1"/>
  <c r="N4" i="1"/>
  <c r="M6" i="1"/>
  <c r="L6" i="1"/>
  <c r="N6" i="1"/>
  <c r="V7" i="1"/>
  <c r="U7" i="1"/>
  <c r="W7" i="1"/>
  <c r="V6" i="1"/>
  <c r="U6" i="1"/>
  <c r="W6" i="1"/>
  <c r="V4" i="1"/>
  <c r="U4" i="1"/>
  <c r="W4" i="1"/>
  <c r="M7" i="1"/>
  <c r="L7" i="1"/>
  <c r="N7" i="1"/>
  <c r="N5" i="1"/>
  <c r="V8" i="1"/>
  <c r="U8" i="1"/>
  <c r="W8" i="1"/>
</calcChain>
</file>

<file path=xl/comments1.xml><?xml version="1.0" encoding="utf-8"?>
<comments xmlns="http://schemas.openxmlformats.org/spreadsheetml/2006/main">
  <authors>
    <author>Angelica bCastro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General:</t>
        </r>
        <r>
          <rPr>
            <sz val="9"/>
            <color indexed="81"/>
            <rFont val="Tahoma"/>
            <family val="2"/>
          </rPr>
          <t xml:space="preserve"> Riesgo de todos loa Procesos de Contratación.
</t>
        </r>
        <r>
          <rPr>
            <b/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Especifico:</t>
        </r>
        <r>
          <rPr>
            <sz val="9"/>
            <color indexed="81"/>
            <rFont val="Tahoma"/>
            <family val="2"/>
          </rPr>
          <t xml:space="preserve"> Riesgo Propio del Proceso de Contratación.</t>
        </r>
      </text>
    </comment>
    <comment ref="C2" authorId="0">
      <text>
        <r>
          <rPr>
            <b/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Interno:</t>
        </r>
        <r>
          <rPr>
            <sz val="9"/>
            <color indexed="81"/>
            <rFont val="Tahoma"/>
            <family val="2"/>
          </rPr>
          <t xml:space="preserve"> Riesgo asociado a la operación, capacidad o situación particular de la Entidad Estatal.
</t>
        </r>
        <r>
          <rPr>
            <b/>
            <sz val="9"/>
            <color indexed="81"/>
            <rFont val="Tahoma"/>
            <family val="2"/>
          </rPr>
          <t xml:space="preserve">- Externo: </t>
        </r>
        <r>
          <rPr>
            <sz val="9"/>
            <color indexed="81"/>
            <rFont val="Tahoma"/>
            <family val="2"/>
          </rPr>
          <t xml:space="preserve">Riesgo del sector del objeto del proceso de contratación </t>
        </r>
      </text>
    </comment>
    <comment ref="E2" authorId="0">
      <text>
        <r>
          <rPr>
            <sz val="9"/>
            <color indexed="81"/>
            <rFont val="Tahoma"/>
            <family val="2"/>
          </rPr>
          <t xml:space="preserve">Claisificación de riesgos según Documento Conpes 3714 de 2011.
</t>
        </r>
      </text>
    </comment>
  </commentList>
</comments>
</file>

<file path=xl/sharedStrings.xml><?xml version="1.0" encoding="utf-8"?>
<sst xmlns="http://schemas.openxmlformats.org/spreadsheetml/2006/main" count="297" uniqueCount="128">
  <si>
    <t>No.</t>
  </si>
  <si>
    <t>Clase</t>
  </si>
  <si>
    <t>Fuente</t>
  </si>
  <si>
    <t xml:space="preserve">Etapa </t>
  </si>
  <si>
    <t>Tipo</t>
  </si>
  <si>
    <t>Descripción (que puede pasar  y, como puede ocurrir)</t>
  </si>
  <si>
    <t>Consecuencia de la Ocurrencia del Evento</t>
  </si>
  <si>
    <t>Probabilidad</t>
  </si>
  <si>
    <t>Impacto</t>
  </si>
  <si>
    <t>¿A quien se le asigna?</t>
  </si>
  <si>
    <t>Tratamiento / Controles a ser implementados</t>
  </si>
  <si>
    <t>Impacto Despúes del Tratamiento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</si>
  <si>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</si>
  <si>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</si>
  <si>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</si>
  <si>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</si>
  <si>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Periocidad ¿Cuándo?</t>
  </si>
  <si>
    <t>Monitoreo y Revisión</t>
  </si>
  <si>
    <t>General</t>
  </si>
  <si>
    <t>Externo</t>
  </si>
  <si>
    <t>Ejecución</t>
  </si>
  <si>
    <t>Selección</t>
  </si>
  <si>
    <t>Riesgos Operacionales</t>
  </si>
  <si>
    <t>Riesgo Medio</t>
  </si>
  <si>
    <t>Riesgo Alto</t>
  </si>
  <si>
    <t>Raro</t>
  </si>
  <si>
    <t>Mayor</t>
  </si>
  <si>
    <t>Menor</t>
  </si>
  <si>
    <t>Riesgo Bajo</t>
  </si>
  <si>
    <t>Improbable</t>
  </si>
  <si>
    <t>Moderado</t>
  </si>
  <si>
    <t>Insignificante</t>
  </si>
  <si>
    <t>Valoracion del Riesgo</t>
  </si>
  <si>
    <t>Categoria</t>
  </si>
  <si>
    <t>¿Afecta la ejecucion del contrato?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</si>
  <si>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</si>
  <si>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</si>
  <si>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</si>
  <si>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</si>
  <si>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las circunstancias)</t>
  </si>
  <si>
    <t>PROBABILIDAD</t>
  </si>
  <si>
    <t>Calificación Cualitativa</t>
  </si>
  <si>
    <t>Calificación Monetaria</t>
  </si>
  <si>
    <t>Valoración</t>
  </si>
  <si>
    <t>Catastrofico</t>
  </si>
  <si>
    <t>IMPACTO</t>
  </si>
  <si>
    <t>Obstruye la ejecución del contrato de manera intrascedente</t>
  </si>
  <si>
    <t>Los sobrecostos no representan más del uno por ciento (1%) del valor del contrato</t>
  </si>
  <si>
    <t>Dificulta la ejecución del Contrato de Manera Baja.  Aplicando medidads minimas se puede lograr el objeto contractual</t>
  </si>
  <si>
    <t>Los sobrecostos no representan más del cinco por ciento (5%) del valor del contrato</t>
  </si>
  <si>
    <t>Afecta la ejecución del contrato sin alterar el beneficio para las partes</t>
  </si>
  <si>
    <t>Obstruye la ejecución del contrato sustancialmente pero aun así permite la consecución del objeto contractual</t>
  </si>
  <si>
    <t>Incrementa el valor del contrato entre el quince por ciento (15%) y el treinta por ciento (30%)</t>
  </si>
  <si>
    <t>Genera un impacto sobre el valor del contrato entre el cinco por ciento (5%) y el quince por ciento ( 15%)</t>
  </si>
  <si>
    <t>Perturba la ejecución del contrato de manera grave imposibilitando la consecución del objeto contractual.</t>
  </si>
  <si>
    <t>Impacto sobre el valor del contrato en mas del treinta por ciento (30%)</t>
  </si>
  <si>
    <t>VALORACIÓN DEL RIESGO</t>
  </si>
  <si>
    <t>Valoración del Riesgo</t>
  </si>
  <si>
    <t>Categoría</t>
  </si>
  <si>
    <t>Riesgo Extremo</t>
  </si>
  <si>
    <t>Especifico</t>
  </si>
  <si>
    <t>Interno</t>
  </si>
  <si>
    <t xml:space="preserve">Contratación </t>
  </si>
  <si>
    <t>Riesgos Sociales o Políticos.</t>
  </si>
  <si>
    <t>Riesgos Finncieros</t>
  </si>
  <si>
    <t>Riesgos Regulatorios</t>
  </si>
  <si>
    <t>Riesgos de la Naturaleza</t>
  </si>
  <si>
    <t>NO</t>
  </si>
  <si>
    <t xml:space="preserve">Posible </t>
  </si>
  <si>
    <t xml:space="preserve">Probable </t>
  </si>
  <si>
    <t xml:space="preserve">Casi cierto </t>
  </si>
  <si>
    <t>MATRIZ DE RIESGOS EN CONTRATACIÓN -JBB</t>
  </si>
  <si>
    <t>Si</t>
  </si>
  <si>
    <t>Contratista</t>
  </si>
  <si>
    <t>Desde la firma del Acta de Inicio</t>
  </si>
  <si>
    <t>Incumplimiento contractual</t>
  </si>
  <si>
    <t>Supervisor del contrato</t>
  </si>
  <si>
    <t xml:space="preserve">Desde el inicio del proyecto </t>
  </si>
  <si>
    <t>Contratacion</t>
  </si>
  <si>
    <t>Operacional</t>
  </si>
  <si>
    <t>Retraso en la ejecucion del contrato o no ejecucion del contrato</t>
  </si>
  <si>
    <t>Ejecucion</t>
  </si>
  <si>
    <t>Regulatorio</t>
  </si>
  <si>
    <t>Cambios en la normatividad</t>
  </si>
  <si>
    <t>Afecta condiciones de ejecucion del contrato</t>
  </si>
  <si>
    <t>Terminación anticipada del contrato</t>
  </si>
  <si>
    <t>Incumplimiento  / Ejecucion incompleta del contrato</t>
  </si>
  <si>
    <t>Mala calidad en la prestación del servicio</t>
  </si>
  <si>
    <t>No satisfacer la necesidad requerida por la Entidad  / Incumplimiento contractual</t>
  </si>
  <si>
    <t>Perdida en la capacidad económica y patrimonial por parte del contratista para poder cumplir con el objeto del contrato.</t>
  </si>
  <si>
    <t>Incumplimiento contrato</t>
  </si>
  <si>
    <t>Dificultades en la contratacion de personal</t>
  </si>
  <si>
    <t>Retraso en la ejecucion  /Incumplimiento contrato</t>
  </si>
  <si>
    <t>Retraso en la ejecucion  / Incumplimiento contractual</t>
  </si>
  <si>
    <t>Abandono de labores por parte del contratista</t>
  </si>
  <si>
    <t>Proponente / Entidad</t>
  </si>
  <si>
    <t xml:space="preserve">Requerimientos / Inicio del debido proceso para hacer efectivas las garantias / respuestas a las peticiones y reclamos </t>
  </si>
  <si>
    <t>Entidad / contratista</t>
  </si>
  <si>
    <t>Estudiar cambios normatividad y replantear la ejecucion del contrato.</t>
  </si>
  <si>
    <t>Seguimiento continuo a la ejecución del contrato  por el equipo supervisor</t>
  </si>
  <si>
    <t>Garantías</t>
  </si>
  <si>
    <t>Planes de mejora / Garantías / Multas / Clausulas exorbitantes</t>
  </si>
  <si>
    <t>Garantías / Multas / Clausulas exorbitantes</t>
  </si>
  <si>
    <t>Inicio actuación administrativa</t>
  </si>
  <si>
    <t>Inicio actuación administrativa / garantías</t>
  </si>
  <si>
    <t>Oficina juridica</t>
  </si>
  <si>
    <t>Desde la adjudicacion</t>
  </si>
  <si>
    <t>Requerimientos / informes y actuacion administrativa</t>
  </si>
  <si>
    <t>Imediato ocurrencia del hecho</t>
  </si>
  <si>
    <t>Análisis cambios normativos y su aplicación en la ejecución del contrato</t>
  </si>
  <si>
    <t>Inmediato ocurrencia del hecho</t>
  </si>
  <si>
    <t>Desde la suscripción del acta de inicio</t>
  </si>
  <si>
    <t>Supervisión, seguimiento, alertas, informes</t>
  </si>
  <si>
    <t>Requerimientos, informes y actuación administrativa</t>
  </si>
  <si>
    <t>Permanente</t>
  </si>
  <si>
    <t>Contratista / Entidad</t>
  </si>
  <si>
    <t>Comunicaciones / requerimientos / informes</t>
  </si>
  <si>
    <t xml:space="preserve">Contratista </t>
  </si>
  <si>
    <t>Hasta la liquidació del contrato</t>
  </si>
  <si>
    <t>Contratista/Entidad</t>
  </si>
  <si>
    <t>Garantía única de cumplimiento/ Clausulas exorbitantes</t>
  </si>
  <si>
    <t>Firma del Acta de Inicio</t>
  </si>
  <si>
    <t>Adjudicación</t>
  </si>
  <si>
    <t>Comité evaluador/ Supervisor</t>
  </si>
  <si>
    <t>Que el contratista no firme el contrato, no se presenten las garantias o se presenten de manera tardia o fraudulenta / reclamos de terceros que pueden retrasar el funcionamiento del contrato.</t>
  </si>
  <si>
    <t>No pago oportuno por parte del contratista al personal ocupado en la ejecución del contrato.</t>
  </si>
  <si>
    <t>Entrega de informacion no veridica o errada por parte del contratista</t>
  </si>
  <si>
    <t>Atraso en el cronograma de actividades / No cumplimiento del mismo.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</si>
</sst>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7"/>
      <color theme="0"/>
      <name val="Calibri"/>
      <family val="2"/>
      <scheme val="minor"/>
    </font>
    <font>
      <sz val="7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7F7F7F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5" borderId="0" applyNumberFormat="0" applyBorder="0" applyAlignment="0" applyProtection="0"/>
    <xf numFmtId="0" fontId="5" fillId="6" borderId="4" applyNumberFormat="0" applyAlignment="0" applyProtection="0"/>
    <xf numFmtId="0" fontId="2" fillId="7" borderId="5" applyNumberFormat="0" applyFont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</cellStyleXfs>
  <cellXfs count="9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vertical="center"/>
    </xf>
    <xf numFmtId="0" fontId="7" fillId="13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/>
    </xf>
    <xf numFmtId="0" fontId="6" fillId="8" borderId="9" xfId="4" applyFont="1" applyBorder="1" applyAlignment="1">
      <alignment horizontal="center" vertical="center"/>
    </xf>
    <xf numFmtId="0" fontId="6" fillId="8" borderId="10" xfId="4" applyFont="1" applyBorder="1" applyAlignment="1">
      <alignment horizontal="center" vertical="center"/>
    </xf>
    <xf numFmtId="0" fontId="1" fillId="14" borderId="11" xfId="0" applyFont="1" applyFill="1" applyBorder="1" applyAlignment="1">
      <alignment horizontal="center" vertical="center"/>
    </xf>
    <xf numFmtId="0" fontId="6" fillId="8" borderId="12" xfId="4" applyBorder="1" applyAlignment="1">
      <alignment horizontal="center" vertical="center"/>
    </xf>
    <xf numFmtId="0" fontId="6" fillId="8" borderId="11" xfId="4" applyFont="1" applyBorder="1" applyAlignment="1">
      <alignment horizontal="center" vertical="center"/>
    </xf>
    <xf numFmtId="0" fontId="5" fillId="6" borderId="15" xfId="2" applyBorder="1" applyAlignment="1">
      <alignment horizontal="center" vertical="center"/>
    </xf>
    <xf numFmtId="0" fontId="3" fillId="5" borderId="16" xfId="1" applyBorder="1" applyAlignment="1">
      <alignment horizontal="center" vertical="center"/>
    </xf>
    <xf numFmtId="0" fontId="3" fillId="5" borderId="17" xfId="1" applyBorder="1" applyAlignment="1">
      <alignment horizontal="center" vertical="center"/>
    </xf>
    <xf numFmtId="0" fontId="3" fillId="5" borderId="18" xfId="1" applyBorder="1" applyAlignment="1">
      <alignment horizontal="center" vertical="center"/>
    </xf>
    <xf numFmtId="0" fontId="4" fillId="15" borderId="22" xfId="3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/>
    <xf numFmtId="0" fontId="16" fillId="0" borderId="0" xfId="0" applyFont="1" applyBorder="1"/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7" fillId="11" borderId="0" xfId="0" applyFont="1" applyFill="1" applyBorder="1" applyAlignment="1">
      <alignment horizontal="center" vertical="center" wrapText="1"/>
    </xf>
    <xf numFmtId="0" fontId="16" fillId="11" borderId="0" xfId="0" applyFont="1" applyFill="1" applyBorder="1" applyAlignment="1">
      <alignment horizontal="center" vertical="center" wrapText="1"/>
    </xf>
    <xf numFmtId="0" fontId="14" fillId="16" borderId="1" xfId="5" applyFont="1" applyFill="1" applyBorder="1" applyAlignment="1">
      <alignment horizontal="center" vertical="center" textRotation="90"/>
    </xf>
    <xf numFmtId="0" fontId="13" fillId="16" borderId="1" xfId="0" applyFont="1" applyFill="1" applyBorder="1" applyAlignment="1" applyProtection="1">
      <alignment horizontal="center" vertical="center" textRotation="90" wrapText="1"/>
      <protection locked="0"/>
    </xf>
    <xf numFmtId="0" fontId="1" fillId="4" borderId="1" xfId="0" applyFont="1" applyFill="1" applyBorder="1" applyAlignment="1">
      <alignment vertical="center" textRotation="90" wrapText="1"/>
    </xf>
    <xf numFmtId="0" fontId="13" fillId="16" borderId="25" xfId="0" applyFont="1" applyFill="1" applyBorder="1" applyAlignment="1" applyProtection="1">
      <alignment horizontal="center" vertical="center" textRotation="90" wrapText="1"/>
      <protection locked="0"/>
    </xf>
    <xf numFmtId="0" fontId="14" fillId="16" borderId="24" xfId="5" applyFont="1" applyFill="1" applyBorder="1" applyAlignment="1">
      <alignment horizontal="center" vertical="center" textRotation="90"/>
    </xf>
    <xf numFmtId="0" fontId="14" fillId="16" borderId="26" xfId="5" applyFont="1" applyFill="1" applyBorder="1" applyAlignment="1">
      <alignment horizontal="center" vertical="center" textRotation="9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25" xfId="0" applyFont="1" applyBorder="1" applyAlignment="1" applyProtection="1">
      <alignment horizontal="center" vertical="center" wrapText="1"/>
      <protection locked="0"/>
    </xf>
    <xf numFmtId="0" fontId="14" fillId="16" borderId="1" xfId="0" applyFont="1" applyFill="1" applyBorder="1" applyAlignment="1">
      <alignment horizontal="center" vertical="center" textRotation="90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4" borderId="24" xfId="0" applyFont="1" applyFill="1" applyBorder="1" applyAlignment="1">
      <alignment vertical="center" textRotation="90" wrapText="1"/>
    </xf>
    <xf numFmtId="0" fontId="1" fillId="3" borderId="28" xfId="0" applyFont="1" applyFill="1" applyBorder="1" applyAlignment="1">
      <alignment horizontal="center" vertical="center" textRotation="90" wrapText="1"/>
    </xf>
    <xf numFmtId="0" fontId="0" fillId="0" borderId="3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4" fillId="0" borderId="31" xfId="0" applyFont="1" applyFill="1" applyBorder="1" applyAlignment="1" applyProtection="1">
      <alignment horizontal="center" vertical="center" wrapText="1"/>
      <protection locked="0"/>
    </xf>
    <xf numFmtId="0" fontId="14" fillId="0" borderId="31" xfId="0" applyFont="1" applyBorder="1" applyAlignment="1">
      <alignment horizontal="center" vertical="center" wrapText="1"/>
    </xf>
    <xf numFmtId="0" fontId="14" fillId="16" borderId="31" xfId="5" applyFont="1" applyFill="1" applyBorder="1" applyAlignment="1">
      <alignment horizontal="center" vertical="center" textRotation="90"/>
    </xf>
    <xf numFmtId="0" fontId="14" fillId="16" borderId="25" xfId="5" applyFont="1" applyFill="1" applyBorder="1" applyAlignment="1">
      <alignment horizontal="center" vertical="center" textRotation="90"/>
    </xf>
    <xf numFmtId="0" fontId="0" fillId="0" borderId="25" xfId="0" applyBorder="1" applyAlignment="1">
      <alignment horizontal="center" vertical="center" wrapText="1"/>
    </xf>
    <xf numFmtId="0" fontId="0" fillId="0" borderId="25" xfId="0" applyBorder="1" applyAlignment="1">
      <alignment vertical="center"/>
    </xf>
    <xf numFmtId="0" fontId="14" fillId="17" borderId="25" xfId="5" applyFont="1" applyFill="1" applyBorder="1" applyAlignment="1">
      <alignment horizontal="center" vertical="center" textRotation="90"/>
    </xf>
    <xf numFmtId="0" fontId="14" fillId="16" borderId="25" xfId="0" applyFont="1" applyFill="1" applyBorder="1" applyAlignment="1">
      <alignment horizontal="center" vertical="center" textRotation="90"/>
    </xf>
    <xf numFmtId="0" fontId="0" fillId="0" borderId="25" xfId="0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7" fillId="11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textRotation="90" wrapText="1"/>
    </xf>
    <xf numFmtId="0" fontId="17" fillId="4" borderId="1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textRotation="90" wrapText="1"/>
    </xf>
    <xf numFmtId="0" fontId="17" fillId="4" borderId="0" xfId="0" applyFont="1" applyFill="1" applyBorder="1" applyAlignment="1">
      <alignment horizontal="center" vertical="center" textRotation="90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textRotation="90" wrapText="1"/>
    </xf>
    <xf numFmtId="0" fontId="1" fillId="4" borderId="2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 textRotation="90" wrapText="1"/>
    </xf>
    <xf numFmtId="0" fontId="1" fillId="4" borderId="30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8" fillId="11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 textRotation="90" wrapText="1"/>
    </xf>
    <xf numFmtId="0" fontId="9" fillId="11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3" fillId="5" borderId="17" xfId="1" applyBorder="1" applyAlignment="1">
      <alignment horizontal="center" vertical="center"/>
    </xf>
    <xf numFmtId="0" fontId="3" fillId="5" borderId="18" xfId="1" applyBorder="1" applyAlignment="1">
      <alignment horizontal="center" vertical="center"/>
    </xf>
    <xf numFmtId="0" fontId="15" fillId="14" borderId="8" xfId="0" applyFont="1" applyFill="1" applyBorder="1" applyAlignment="1">
      <alignment horizontal="center" vertical="center"/>
    </xf>
    <xf numFmtId="0" fontId="15" fillId="14" borderId="3" xfId="0" applyFont="1" applyFill="1" applyBorder="1" applyAlignment="1">
      <alignment horizontal="center" vertical="center"/>
    </xf>
    <xf numFmtId="0" fontId="15" fillId="14" borderId="13" xfId="0" applyFont="1" applyFill="1" applyBorder="1" applyAlignment="1">
      <alignment horizontal="center" vertical="center"/>
    </xf>
    <xf numFmtId="0" fontId="4" fillId="15" borderId="19" xfId="3" applyFont="1" applyFill="1" applyBorder="1" applyAlignment="1">
      <alignment horizontal="center" vertical="center"/>
    </xf>
    <xf numFmtId="0" fontId="4" fillId="15" borderId="20" xfId="3" applyFont="1" applyFill="1" applyBorder="1" applyAlignment="1">
      <alignment horizontal="center" vertical="center"/>
    </xf>
    <xf numFmtId="0" fontId="4" fillId="15" borderId="21" xfId="3" applyFon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2" fontId="17" fillId="4" borderId="2" xfId="0" applyNumberFormat="1" applyFont="1" applyFill="1" applyBorder="1" applyAlignment="1">
      <alignment horizontal="center" vertical="center" wrapText="1"/>
    </xf>
    <xf numFmtId="2" fontId="17" fillId="4" borderId="23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</cellXfs>
  <cellStyles count="6">
    <cellStyle name="Buena" xfId="1" builtinId="26"/>
    <cellStyle name="Énfasis2" xfId="4" builtinId="33"/>
    <cellStyle name="Énfasis6" xfId="5" builtinId="49"/>
    <cellStyle name="Entrada" xfId="2" builtinId="20"/>
    <cellStyle name="Normal" xfId="0" builtinId="0"/>
    <cellStyle name="Notas" xfId="3" builtinId="10"/>
  </cellStyles>
  <dxfs count="96"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theme="6" tint="-0.499984740745262"/>
      </font>
      <fill>
        <patternFill>
          <bgColor theme="6" tint="-0.24994659260841701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zarate/Documents/JBB%20Daniel/Otros/pre-Contractuales/Copia%20de%20MATRIZ%20-%20RIESG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zarate/Downloads/DA_PROCESO_16-15-5784971_01002023_2226157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"/>
      <sheetName val="Valoración del Riesgo "/>
      <sheetName val="Probabilidad"/>
      <sheetName val="Impacto"/>
      <sheetName val="Valor Riesgo"/>
    </sheetNames>
    <sheetDataSet>
      <sheetData sheetId="0"/>
      <sheetData sheetId="1"/>
      <sheetData sheetId="2">
        <row r="1">
          <cell r="A1" t="str">
            <v>Probabilidad</v>
          </cell>
          <cell r="B1" t="str">
            <v>Valoración</v>
          </cell>
        </row>
        <row r="2">
          <cell r="A2">
            <v>0</v>
          </cell>
          <cell r="B2">
            <v>0</v>
          </cell>
        </row>
        <row r="3">
          <cell r="A3" t="str">
            <v>Raro</v>
          </cell>
          <cell r="B3">
            <v>1</v>
          </cell>
        </row>
        <row r="4">
          <cell r="A4" t="str">
            <v>Improbable</v>
          </cell>
          <cell r="B4">
            <v>2</v>
          </cell>
        </row>
        <row r="5">
          <cell r="A5" t="str">
            <v xml:space="preserve">Posible </v>
          </cell>
          <cell r="B5">
            <v>3</v>
          </cell>
        </row>
        <row r="6">
          <cell r="A6" t="str">
            <v xml:space="preserve">Probable </v>
          </cell>
          <cell r="B6">
            <v>4</v>
          </cell>
        </row>
        <row r="7">
          <cell r="A7" t="str">
            <v xml:space="preserve">Casi cierto </v>
          </cell>
          <cell r="B7">
            <v>5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"/>
      <sheetName val="Valoración del Riesgo "/>
      <sheetName val="Probabilidad"/>
      <sheetName val="Impacto"/>
      <sheetName val="Valor Riesgo"/>
    </sheetNames>
    <sheetDataSet>
      <sheetData sheetId="0"/>
      <sheetData sheetId="1"/>
      <sheetData sheetId="2">
        <row r="1">
          <cell r="A1" t="str">
            <v>Probabilidad</v>
          </cell>
          <cell r="B1" t="str">
            <v>Valoración</v>
          </cell>
        </row>
        <row r="3">
          <cell r="A3" t="str">
            <v>Raro</v>
          </cell>
          <cell r="B3">
            <v>1</v>
          </cell>
        </row>
        <row r="4">
          <cell r="A4" t="str">
            <v>Improbable</v>
          </cell>
          <cell r="B4">
            <v>2</v>
          </cell>
        </row>
        <row r="5">
          <cell r="A5" t="str">
            <v xml:space="preserve">Posible </v>
          </cell>
          <cell r="B5">
            <v>3</v>
          </cell>
        </row>
        <row r="6">
          <cell r="A6" t="str">
            <v xml:space="preserve">Probable </v>
          </cell>
          <cell r="B6">
            <v>4</v>
          </cell>
        </row>
        <row r="7">
          <cell r="A7" t="str">
            <v xml:space="preserve">Casi cierto </v>
          </cell>
          <cell r="B7">
            <v>5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AL13"/>
  <sheetViews>
    <sheetView view="pageBreakPreview" zoomScale="90" zoomScaleNormal="40" zoomScaleSheetLayoutView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P13" sqref="P13"/>
    </sheetView>
  </sheetViews>
  <sheetFormatPr baseColWidth="10" defaultRowHeight="15" x14ac:dyDescent="0.25"/>
  <cols>
    <col min="1" max="1" width="4.7109375" style="3" customWidth="1"/>
    <col min="2" max="5" width="4.7109375" style="2" customWidth="1"/>
    <col min="6" max="6" width="22.42578125" customWidth="1"/>
    <col min="7" max="7" width="21.42578125" customWidth="1"/>
    <col min="8" max="8" width="7.7109375" customWidth="1"/>
    <col min="9" max="9" width="7.7109375" hidden="1" customWidth="1"/>
    <col min="10" max="10" width="7.7109375" customWidth="1"/>
    <col min="11" max="11" width="7.7109375" hidden="1" customWidth="1"/>
    <col min="12" max="12" width="7.7109375" customWidth="1"/>
    <col min="13" max="13" width="7.7109375" hidden="1" customWidth="1"/>
    <col min="14" max="14" width="7.7109375" customWidth="1"/>
    <col min="15" max="16" width="25.42578125" customWidth="1"/>
    <col min="17" max="17" width="7.85546875" style="1" customWidth="1"/>
    <col min="18" max="18" width="7.85546875" style="1" hidden="1" customWidth="1"/>
    <col min="19" max="19" width="7.85546875" style="1" customWidth="1"/>
    <col min="20" max="20" width="7.85546875" style="1" hidden="1" customWidth="1"/>
    <col min="21" max="21" width="7.85546875" style="1" customWidth="1"/>
    <col min="22" max="22" width="7.85546875" style="1" hidden="1" customWidth="1"/>
    <col min="23" max="23" width="7.85546875" style="1" customWidth="1"/>
    <col min="24" max="27" width="17" customWidth="1"/>
    <col min="28" max="28" width="22.42578125" customWidth="1"/>
    <col min="29" max="29" width="17.140625" customWidth="1"/>
    <col min="30" max="30" width="11.42578125" customWidth="1"/>
    <col min="31" max="37" width="20.7109375" style="25" hidden="1" customWidth="1"/>
    <col min="38" max="38" width="16.5703125" style="24" hidden="1" customWidth="1"/>
  </cols>
  <sheetData>
    <row r="1" spans="1:38" ht="19.5" customHeight="1" thickBot="1" x14ac:dyDescent="0.3">
      <c r="A1" s="57" t="s">
        <v>71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9"/>
    </row>
    <row r="2" spans="1:38" ht="54" customHeight="1" x14ac:dyDescent="0.25">
      <c r="A2" s="70" t="s">
        <v>0</v>
      </c>
      <c r="B2" s="67" t="s">
        <v>1</v>
      </c>
      <c r="C2" s="67" t="s">
        <v>2</v>
      </c>
      <c r="D2" s="67" t="s">
        <v>3</v>
      </c>
      <c r="E2" s="67" t="s">
        <v>4</v>
      </c>
      <c r="F2" s="68" t="s">
        <v>5</v>
      </c>
      <c r="G2" s="68" t="s">
        <v>6</v>
      </c>
      <c r="H2" s="67" t="s">
        <v>7</v>
      </c>
      <c r="I2" s="43"/>
      <c r="J2" s="67" t="s">
        <v>8</v>
      </c>
      <c r="K2" s="43"/>
      <c r="L2" s="67" t="s">
        <v>32</v>
      </c>
      <c r="M2" s="43"/>
      <c r="N2" s="67" t="s">
        <v>33</v>
      </c>
      <c r="O2" s="65" t="s">
        <v>9</v>
      </c>
      <c r="P2" s="65" t="s">
        <v>10</v>
      </c>
      <c r="Q2" s="65" t="s">
        <v>11</v>
      </c>
      <c r="R2" s="65"/>
      <c r="S2" s="65"/>
      <c r="T2" s="65"/>
      <c r="U2" s="65"/>
      <c r="V2" s="65"/>
      <c r="W2" s="65"/>
      <c r="X2" s="73" t="s">
        <v>34</v>
      </c>
      <c r="Y2" s="73" t="s">
        <v>12</v>
      </c>
      <c r="Z2" s="73" t="s">
        <v>13</v>
      </c>
      <c r="AA2" s="73" t="s">
        <v>14</v>
      </c>
      <c r="AB2" s="65" t="s">
        <v>17</v>
      </c>
      <c r="AC2" s="66"/>
      <c r="AE2" s="64" t="s">
        <v>1</v>
      </c>
      <c r="AF2" s="64" t="s">
        <v>2</v>
      </c>
      <c r="AG2" s="64" t="s">
        <v>3</v>
      </c>
      <c r="AH2" s="64" t="s">
        <v>4</v>
      </c>
      <c r="AI2" s="62" t="s">
        <v>7</v>
      </c>
      <c r="AJ2" s="63" t="s">
        <v>8</v>
      </c>
      <c r="AK2" s="60" t="s">
        <v>43</v>
      </c>
      <c r="AL2" s="61" t="s">
        <v>34</v>
      </c>
    </row>
    <row r="3" spans="1:38" ht="100.5" customHeight="1" thickBot="1" x14ac:dyDescent="0.3">
      <c r="A3" s="71"/>
      <c r="B3" s="63"/>
      <c r="C3" s="63"/>
      <c r="D3" s="63"/>
      <c r="E3" s="63"/>
      <c r="F3" s="69"/>
      <c r="G3" s="69"/>
      <c r="H3" s="63"/>
      <c r="I3" s="32"/>
      <c r="J3" s="63"/>
      <c r="K3" s="32"/>
      <c r="L3" s="63"/>
      <c r="M3" s="32"/>
      <c r="N3" s="63"/>
      <c r="O3" s="72"/>
      <c r="P3" s="72"/>
      <c r="Q3" s="42" t="s">
        <v>7</v>
      </c>
      <c r="R3" s="42"/>
      <c r="S3" s="42" t="s">
        <v>8</v>
      </c>
      <c r="T3" s="42"/>
      <c r="U3" s="42" t="s">
        <v>32</v>
      </c>
      <c r="V3" s="42"/>
      <c r="W3" s="42" t="s">
        <v>33</v>
      </c>
      <c r="X3" s="74"/>
      <c r="Y3" s="74"/>
      <c r="Z3" s="74"/>
      <c r="AA3" s="74"/>
      <c r="AB3" s="42" t="s">
        <v>15</v>
      </c>
      <c r="AC3" s="44" t="s">
        <v>16</v>
      </c>
      <c r="AE3" s="64"/>
      <c r="AF3" s="64"/>
      <c r="AG3" s="64"/>
      <c r="AH3" s="64"/>
      <c r="AI3" s="62"/>
      <c r="AJ3" s="63"/>
      <c r="AK3" s="60"/>
      <c r="AL3" s="61"/>
    </row>
    <row r="4" spans="1:38" ht="149.25" customHeight="1" thickBot="1" x14ac:dyDescent="0.3">
      <c r="A4" s="45">
        <v>1</v>
      </c>
      <c r="B4" s="31" t="s">
        <v>18</v>
      </c>
      <c r="C4" s="31" t="s">
        <v>61</v>
      </c>
      <c r="D4" s="31" t="s">
        <v>78</v>
      </c>
      <c r="E4" s="31" t="s">
        <v>79</v>
      </c>
      <c r="F4" s="36" t="s">
        <v>124</v>
      </c>
      <c r="G4" s="36" t="s">
        <v>80</v>
      </c>
      <c r="H4" s="31" t="s">
        <v>68</v>
      </c>
      <c r="I4" s="34">
        <f>VLOOKUP(H:H,[1]Probabilidad!$1:$1048576,2,0)</f>
        <v>3</v>
      </c>
      <c r="J4" s="31" t="s">
        <v>26</v>
      </c>
      <c r="K4" s="30">
        <f>VLOOKUP(J:J,Impacto!$1:$1048576,2,0)</f>
        <v>4</v>
      </c>
      <c r="L4" s="30" t="str">
        <f>VLOOKUP(M:M,'Valor Riesgo'!$1:$1048576,2,0)</f>
        <v>Riesgo Alto</v>
      </c>
      <c r="M4" s="30">
        <f>+I4+K4</f>
        <v>7</v>
      </c>
      <c r="N4" s="30" t="str">
        <f>L4</f>
        <v>Riesgo Alto</v>
      </c>
      <c r="O4" s="40" t="s">
        <v>95</v>
      </c>
      <c r="P4" s="40" t="s">
        <v>96</v>
      </c>
      <c r="Q4" s="31" t="s">
        <v>29</v>
      </c>
      <c r="R4" s="34">
        <f>VLOOKUP(Q:Q,[1]Probabilidad!$1:$1048576,2,0)</f>
        <v>2</v>
      </c>
      <c r="S4" s="31" t="s">
        <v>27</v>
      </c>
      <c r="T4" s="30">
        <f>VLOOKUP(S:S,Impacto!$1:$1048576,2,0)</f>
        <v>2</v>
      </c>
      <c r="U4" s="30" t="str">
        <f>VLOOKUP(V:V,'Valor Riesgo'!$1:$1048576,2,0)</f>
        <v>Riesgo Bajo</v>
      </c>
      <c r="V4" s="38">
        <f>+R4+T4</f>
        <v>4</v>
      </c>
      <c r="W4" s="30" t="str">
        <f>U4</f>
        <v>Riesgo Bajo</v>
      </c>
      <c r="X4" s="40" t="s">
        <v>72</v>
      </c>
      <c r="Y4" s="40" t="s">
        <v>105</v>
      </c>
      <c r="Z4" s="40" t="s">
        <v>106</v>
      </c>
      <c r="AA4" s="36" t="s">
        <v>118</v>
      </c>
      <c r="AB4" s="40" t="s">
        <v>107</v>
      </c>
      <c r="AC4" s="41" t="s">
        <v>108</v>
      </c>
      <c r="AE4" s="26" t="s">
        <v>60</v>
      </c>
      <c r="AF4" s="26" t="s">
        <v>19</v>
      </c>
      <c r="AG4" s="26" t="s">
        <v>21</v>
      </c>
      <c r="AH4" s="26" t="s">
        <v>63</v>
      </c>
      <c r="AI4" s="29" t="s">
        <v>29</v>
      </c>
      <c r="AJ4" s="29" t="s">
        <v>27</v>
      </c>
      <c r="AK4" s="28">
        <v>2</v>
      </c>
      <c r="AL4" s="23" t="s">
        <v>67</v>
      </c>
    </row>
    <row r="5" spans="1:38" ht="189.75" customHeight="1" thickBot="1" x14ac:dyDescent="0.3">
      <c r="A5" s="45">
        <v>2</v>
      </c>
      <c r="B5" s="31" t="s">
        <v>60</v>
      </c>
      <c r="C5" s="31" t="s">
        <v>19</v>
      </c>
      <c r="D5" s="31" t="s">
        <v>81</v>
      </c>
      <c r="E5" s="31" t="s">
        <v>82</v>
      </c>
      <c r="F5" s="36" t="s">
        <v>83</v>
      </c>
      <c r="G5" s="36" t="s">
        <v>84</v>
      </c>
      <c r="H5" s="31" t="s">
        <v>29</v>
      </c>
      <c r="I5" s="34">
        <f>VLOOKUP(H:H,[1]Probabilidad!$1:$1048576,2,0)</f>
        <v>2</v>
      </c>
      <c r="J5" s="31" t="s">
        <v>30</v>
      </c>
      <c r="K5" s="30">
        <f>VLOOKUP(J:J,Impacto!$1:$1048576,2,0)</f>
        <v>3</v>
      </c>
      <c r="L5" s="30" t="str">
        <f>VLOOKUP(M:M,'Valor Riesgo'!$1:$1048576,2,0)</f>
        <v>Riesgo Medio</v>
      </c>
      <c r="M5" s="30">
        <f>+I5+K5</f>
        <v>5</v>
      </c>
      <c r="N5" s="30" t="str">
        <f>L5</f>
        <v>Riesgo Medio</v>
      </c>
      <c r="O5" s="40" t="s">
        <v>97</v>
      </c>
      <c r="P5" s="40" t="s">
        <v>98</v>
      </c>
      <c r="Q5" s="31" t="s">
        <v>29</v>
      </c>
      <c r="R5" s="34">
        <f>VLOOKUP(Q:Q,[1]Probabilidad!$1:$1048576,2,0)</f>
        <v>2</v>
      </c>
      <c r="S5" s="31" t="s">
        <v>27</v>
      </c>
      <c r="T5" s="30">
        <f>VLOOKUP(S:S,Impacto!$1:$1048576,2,0)</f>
        <v>2</v>
      </c>
      <c r="U5" s="30" t="str">
        <f>VLOOKUP(V:V,'Valor Riesgo'!$1:$1048576,2,0)</f>
        <v>Riesgo Bajo</v>
      </c>
      <c r="V5" s="38">
        <f>+R5+T5</f>
        <v>4</v>
      </c>
      <c r="W5" s="30" t="str">
        <f>U5</f>
        <v>Riesgo Bajo</v>
      </c>
      <c r="X5" s="40" t="s">
        <v>72</v>
      </c>
      <c r="Y5" s="40" t="s">
        <v>97</v>
      </c>
      <c r="Z5" s="40" t="s">
        <v>111</v>
      </c>
      <c r="AA5" s="36" t="s">
        <v>118</v>
      </c>
      <c r="AB5" s="40" t="s">
        <v>109</v>
      </c>
      <c r="AC5" s="41" t="s">
        <v>110</v>
      </c>
      <c r="AE5" s="27"/>
      <c r="AF5" s="27"/>
      <c r="AG5" s="27" t="s">
        <v>62</v>
      </c>
      <c r="AH5" s="27" t="s">
        <v>22</v>
      </c>
      <c r="AI5" s="29" t="s">
        <v>68</v>
      </c>
      <c r="AJ5" s="29" t="s">
        <v>30</v>
      </c>
      <c r="AK5" s="28">
        <v>3</v>
      </c>
    </row>
    <row r="6" spans="1:38" ht="123" customHeight="1" thickBot="1" x14ac:dyDescent="0.3">
      <c r="A6" s="45">
        <v>3</v>
      </c>
      <c r="B6" s="33" t="s">
        <v>60</v>
      </c>
      <c r="C6" s="33" t="s">
        <v>61</v>
      </c>
      <c r="D6" s="33" t="s">
        <v>20</v>
      </c>
      <c r="E6" s="33" t="s">
        <v>79</v>
      </c>
      <c r="F6" s="37" t="s">
        <v>85</v>
      </c>
      <c r="G6" s="37" t="s">
        <v>86</v>
      </c>
      <c r="H6" s="33" t="s">
        <v>68</v>
      </c>
      <c r="I6" s="35">
        <f>VLOOKUP(H:H,[1]Probabilidad!$1:$1048576,2,0)</f>
        <v>3</v>
      </c>
      <c r="J6" s="33" t="s">
        <v>26</v>
      </c>
      <c r="K6" s="30">
        <f>VLOOKUP(J:J,Impacto!$1:$1048576,2,0)</f>
        <v>4</v>
      </c>
      <c r="L6" s="30" t="str">
        <f>VLOOKUP(M:M,'Valor Riesgo'!$1:$1048576,2,0)</f>
        <v>Riesgo Alto</v>
      </c>
      <c r="M6" s="30">
        <f>+I6+K6</f>
        <v>7</v>
      </c>
      <c r="N6" s="30" t="str">
        <f>L6</f>
        <v>Riesgo Alto</v>
      </c>
      <c r="O6" s="40" t="s">
        <v>119</v>
      </c>
      <c r="P6" s="40" t="s">
        <v>120</v>
      </c>
      <c r="Q6" s="33" t="s">
        <v>68</v>
      </c>
      <c r="R6" s="35">
        <f>VLOOKUP(Q:Q,[1]Probabilidad!$1:$1048576,2,0)</f>
        <v>3</v>
      </c>
      <c r="S6" s="33" t="s">
        <v>30</v>
      </c>
      <c r="T6" s="30">
        <f>VLOOKUP(S:S,Impacto!$1:$1048576,2,0)</f>
        <v>3</v>
      </c>
      <c r="U6" s="30" t="str">
        <f>VLOOKUP(V:V,'Valor Riesgo'!$1:$1048576,2,0)</f>
        <v>Riesgo Alto</v>
      </c>
      <c r="V6" s="38">
        <f>+R6+T6</f>
        <v>6</v>
      </c>
      <c r="W6" s="30" t="str">
        <f>U6</f>
        <v>Riesgo Alto</v>
      </c>
      <c r="X6" s="40" t="s">
        <v>72</v>
      </c>
      <c r="Y6" s="40" t="s">
        <v>76</v>
      </c>
      <c r="Z6" s="40" t="s">
        <v>111</v>
      </c>
      <c r="AA6" s="36" t="s">
        <v>118</v>
      </c>
      <c r="AB6" s="40" t="s">
        <v>112</v>
      </c>
      <c r="AC6" s="41" t="s">
        <v>110</v>
      </c>
      <c r="AE6" s="27"/>
      <c r="AF6" s="27"/>
      <c r="AG6" s="27" t="s">
        <v>20</v>
      </c>
      <c r="AH6" s="27" t="s">
        <v>64</v>
      </c>
      <c r="AI6" s="29" t="s">
        <v>69</v>
      </c>
      <c r="AJ6" s="29" t="s">
        <v>26</v>
      </c>
      <c r="AK6" s="28">
        <v>4</v>
      </c>
    </row>
    <row r="7" spans="1:38" ht="118.5" customHeight="1" x14ac:dyDescent="0.25">
      <c r="A7" s="45">
        <v>4</v>
      </c>
      <c r="B7" s="31" t="s">
        <v>60</v>
      </c>
      <c r="C7" s="31" t="s">
        <v>61</v>
      </c>
      <c r="D7" s="31" t="s">
        <v>20</v>
      </c>
      <c r="E7" s="31" t="s">
        <v>79</v>
      </c>
      <c r="F7" s="36" t="s">
        <v>87</v>
      </c>
      <c r="G7" s="36" t="s">
        <v>88</v>
      </c>
      <c r="H7" s="31" t="s">
        <v>25</v>
      </c>
      <c r="I7" s="30">
        <f>VLOOKUP(H:H,Probabilidad!$1:$1048576,2,0)</f>
        <v>1</v>
      </c>
      <c r="J7" s="31" t="s">
        <v>26</v>
      </c>
      <c r="K7" s="30">
        <f>VLOOKUP(J:J,Impacto!$1:$1048576,2,0)</f>
        <v>4</v>
      </c>
      <c r="L7" s="30" t="str">
        <f>VLOOKUP(M:M,'Valor Riesgo'!$1:$1048576,2,0)</f>
        <v>Riesgo Medio</v>
      </c>
      <c r="M7" s="30">
        <f t="shared" ref="M7" si="0">+I7+K7</f>
        <v>5</v>
      </c>
      <c r="N7" s="30" t="str">
        <f t="shared" ref="N7" si="1">L7</f>
        <v>Riesgo Medio</v>
      </c>
      <c r="O7" s="40" t="s">
        <v>73</v>
      </c>
      <c r="P7" s="40" t="s">
        <v>99</v>
      </c>
      <c r="Q7" s="31" t="s">
        <v>25</v>
      </c>
      <c r="R7" s="30">
        <f>VLOOKUP(Q:Q,Probabilidad!$1:$1048576,2,0)</f>
        <v>1</v>
      </c>
      <c r="S7" s="31" t="s">
        <v>27</v>
      </c>
      <c r="T7" s="30">
        <f>VLOOKUP(S:S,Impacto!$1:$1048576,2,0)</f>
        <v>2</v>
      </c>
      <c r="U7" s="30" t="str">
        <f>VLOOKUP(V:V,'Valor Riesgo'!$1:$1048576,2,0)</f>
        <v>Riesgo Bajo</v>
      </c>
      <c r="V7" s="38">
        <f t="shared" ref="V7" si="2">+R7+T7</f>
        <v>3</v>
      </c>
      <c r="W7" s="30" t="str">
        <f t="shared" ref="W7" si="3">U7</f>
        <v>Riesgo Bajo</v>
      </c>
      <c r="X7" s="40" t="s">
        <v>72</v>
      </c>
      <c r="Y7" s="40" t="s">
        <v>76</v>
      </c>
      <c r="Z7" s="40" t="s">
        <v>111</v>
      </c>
      <c r="AA7" s="36" t="s">
        <v>118</v>
      </c>
      <c r="AB7" s="40" t="s">
        <v>113</v>
      </c>
      <c r="AC7" s="41" t="s">
        <v>114</v>
      </c>
      <c r="AE7" s="27"/>
      <c r="AF7" s="27"/>
      <c r="AG7" s="27"/>
      <c r="AH7" s="27" t="s">
        <v>65</v>
      </c>
      <c r="AI7" s="29" t="s">
        <v>70</v>
      </c>
      <c r="AJ7" s="29" t="s">
        <v>44</v>
      </c>
      <c r="AK7" s="28">
        <v>5</v>
      </c>
    </row>
    <row r="8" spans="1:38" ht="145.5" customHeight="1" x14ac:dyDescent="0.25">
      <c r="A8" s="45">
        <v>5</v>
      </c>
      <c r="B8" s="31" t="s">
        <v>18</v>
      </c>
      <c r="C8" s="31" t="s">
        <v>19</v>
      </c>
      <c r="D8" s="31" t="s">
        <v>20</v>
      </c>
      <c r="E8" s="31" t="s">
        <v>64</v>
      </c>
      <c r="F8" s="36" t="s">
        <v>89</v>
      </c>
      <c r="G8" s="36" t="s">
        <v>90</v>
      </c>
      <c r="H8" s="31" t="s">
        <v>29</v>
      </c>
      <c r="I8" s="30">
        <f>VLOOKUP(H:H,Probabilidad!$1:$1048576,2,0)</f>
        <v>2</v>
      </c>
      <c r="J8" s="31" t="s">
        <v>26</v>
      </c>
      <c r="K8" s="30">
        <f>VLOOKUP(J:J,Impacto!$1:$1048576,2,0)</f>
        <v>4</v>
      </c>
      <c r="L8" s="30" t="str">
        <f>VLOOKUP(M:M,'Valor Riesgo'!$1:$1048576,2,0)</f>
        <v>Riesgo Alto</v>
      </c>
      <c r="M8" s="30">
        <f t="shared" ref="M8" si="4">+I8+K8</f>
        <v>6</v>
      </c>
      <c r="N8" s="30" t="str">
        <f t="shared" ref="N8" si="5">L8</f>
        <v>Riesgo Alto</v>
      </c>
      <c r="O8" s="40" t="s">
        <v>73</v>
      </c>
      <c r="P8" s="40" t="s">
        <v>100</v>
      </c>
      <c r="Q8" s="31" t="s">
        <v>29</v>
      </c>
      <c r="R8" s="30">
        <f>VLOOKUP(Q:Q,Probabilidad!$1:$1048576,2,0)</f>
        <v>2</v>
      </c>
      <c r="S8" s="31" t="s">
        <v>27</v>
      </c>
      <c r="T8" s="30">
        <f>VLOOKUP(S:S,Impacto!$1:$1048576,2,0)</f>
        <v>2</v>
      </c>
      <c r="U8" s="30" t="str">
        <f>VLOOKUP(V:V,'Valor Riesgo'!$1:$1048576,2,0)</f>
        <v>Riesgo Bajo</v>
      </c>
      <c r="V8" s="38">
        <f t="shared" ref="V8" si="6">+R8+T8</f>
        <v>4</v>
      </c>
      <c r="W8" s="30" t="str">
        <f t="shared" ref="W8" si="7">U8</f>
        <v>Riesgo Bajo</v>
      </c>
      <c r="X8" s="40" t="s">
        <v>72</v>
      </c>
      <c r="Y8" s="40" t="s">
        <v>115</v>
      </c>
      <c r="Z8" s="40" t="s">
        <v>111</v>
      </c>
      <c r="AA8" s="36" t="s">
        <v>118</v>
      </c>
      <c r="AB8" s="40" t="s">
        <v>116</v>
      </c>
      <c r="AC8" s="41" t="s">
        <v>114</v>
      </c>
      <c r="AE8" s="27"/>
      <c r="AF8" s="27"/>
      <c r="AG8" s="27"/>
      <c r="AH8" s="27" t="s">
        <v>66</v>
      </c>
      <c r="AI8" s="27"/>
      <c r="AJ8" s="27"/>
      <c r="AK8" s="27"/>
    </row>
    <row r="9" spans="1:38" ht="142.5" customHeight="1" x14ac:dyDescent="0.25">
      <c r="A9" s="45">
        <v>6</v>
      </c>
      <c r="B9" s="31" t="s">
        <v>60</v>
      </c>
      <c r="C9" s="31" t="s">
        <v>61</v>
      </c>
      <c r="D9" s="31" t="s">
        <v>20</v>
      </c>
      <c r="E9" s="31" t="s">
        <v>79</v>
      </c>
      <c r="F9" s="36" t="s">
        <v>127</v>
      </c>
      <c r="G9" s="36" t="s">
        <v>90</v>
      </c>
      <c r="H9" s="31" t="s">
        <v>29</v>
      </c>
      <c r="I9" s="30">
        <f>VLOOKUP(H:H,Probabilidad!$1:$1048576,2,0)</f>
        <v>2</v>
      </c>
      <c r="J9" s="31" t="s">
        <v>26</v>
      </c>
      <c r="K9" s="30">
        <f>VLOOKUP(J:J,Impacto!$1:$1048576,2,0)</f>
        <v>4</v>
      </c>
      <c r="L9" s="30" t="str">
        <f>VLOOKUP(M:M,'Valor Riesgo'!$1:$1048576,2,0)</f>
        <v>Riesgo Alto</v>
      </c>
      <c r="M9" s="30">
        <f t="shared" ref="M9:M10" si="8">+I9+K9</f>
        <v>6</v>
      </c>
      <c r="N9" s="30" t="str">
        <f t="shared" ref="N9:N10" si="9">L9</f>
        <v>Riesgo Alto</v>
      </c>
      <c r="O9" s="40" t="s">
        <v>73</v>
      </c>
      <c r="P9" s="40" t="s">
        <v>101</v>
      </c>
      <c r="Q9" s="31" t="s">
        <v>25</v>
      </c>
      <c r="R9" s="30">
        <f>VLOOKUP(Q:Q,Probabilidad!$1:$1048576,2,0)</f>
        <v>1</v>
      </c>
      <c r="S9" s="31" t="s">
        <v>27</v>
      </c>
      <c r="T9" s="30">
        <f>VLOOKUP(S:S,Impacto!$1:$1048576,2,0)</f>
        <v>2</v>
      </c>
      <c r="U9" s="30" t="str">
        <f>VLOOKUP(V:V,'Valor Riesgo'!$1:$1048576,2,0)</f>
        <v>Riesgo Bajo</v>
      </c>
      <c r="V9" s="38">
        <f t="shared" ref="V9:V10" si="10">+R9+T9</f>
        <v>3</v>
      </c>
      <c r="W9" s="30" t="str">
        <f t="shared" ref="W9:W10" si="11">U9</f>
        <v>Riesgo Bajo</v>
      </c>
      <c r="X9" s="40" t="s">
        <v>72</v>
      </c>
      <c r="Y9" s="40" t="s">
        <v>115</v>
      </c>
      <c r="Z9" s="36" t="s">
        <v>74</v>
      </c>
      <c r="AA9" s="36" t="s">
        <v>118</v>
      </c>
      <c r="AB9" s="40" t="s">
        <v>113</v>
      </c>
      <c r="AC9" s="41" t="s">
        <v>114</v>
      </c>
      <c r="AE9" s="27"/>
      <c r="AF9" s="27"/>
      <c r="AG9" s="27"/>
      <c r="AH9" s="27" t="s">
        <v>66</v>
      </c>
      <c r="AI9" s="27"/>
      <c r="AJ9" s="27"/>
      <c r="AK9" s="27"/>
    </row>
    <row r="10" spans="1:38" ht="150" customHeight="1" x14ac:dyDescent="0.25">
      <c r="A10" s="45">
        <v>7</v>
      </c>
      <c r="B10" s="31" t="s">
        <v>60</v>
      </c>
      <c r="C10" s="31" t="s">
        <v>61</v>
      </c>
      <c r="D10" s="31" t="s">
        <v>20</v>
      </c>
      <c r="E10" s="31" t="s">
        <v>79</v>
      </c>
      <c r="F10" s="36" t="s">
        <v>91</v>
      </c>
      <c r="G10" s="36" t="s">
        <v>92</v>
      </c>
      <c r="H10" s="31" t="s">
        <v>25</v>
      </c>
      <c r="I10" s="30">
        <f>VLOOKUP(H:H,Probabilidad!$1:$1048576,2,0)</f>
        <v>1</v>
      </c>
      <c r="J10" s="31" t="s">
        <v>26</v>
      </c>
      <c r="K10" s="30">
        <f>VLOOKUP(J:J,Impacto!$1:$1048576,2,0)</f>
        <v>4</v>
      </c>
      <c r="L10" s="30" t="str">
        <f>VLOOKUP(M:M,'Valor Riesgo'!$1:$1048576,2,0)</f>
        <v>Riesgo Medio</v>
      </c>
      <c r="M10" s="30">
        <f t="shared" si="8"/>
        <v>5</v>
      </c>
      <c r="N10" s="30" t="str">
        <f t="shared" si="9"/>
        <v>Riesgo Medio</v>
      </c>
      <c r="O10" s="40" t="s">
        <v>73</v>
      </c>
      <c r="P10" s="40" t="s">
        <v>102</v>
      </c>
      <c r="Q10" s="31" t="s">
        <v>25</v>
      </c>
      <c r="R10" s="30">
        <f>VLOOKUP(Q:Q,Probabilidad!$1:$1048576,2,0)</f>
        <v>1</v>
      </c>
      <c r="S10" s="31" t="s">
        <v>31</v>
      </c>
      <c r="T10" s="30">
        <f>VLOOKUP(S:S,Impacto!$1:$1048576,2,0)</f>
        <v>1</v>
      </c>
      <c r="U10" s="30" t="str">
        <f>VLOOKUP(V:V,'Valor Riesgo'!$1:$1048576,2,0)</f>
        <v>Riesgo Bajo</v>
      </c>
      <c r="V10" s="38">
        <f t="shared" si="10"/>
        <v>2</v>
      </c>
      <c r="W10" s="30" t="str">
        <f t="shared" si="11"/>
        <v>Riesgo Bajo</v>
      </c>
      <c r="X10" s="40" t="s">
        <v>72</v>
      </c>
      <c r="Y10" s="40" t="s">
        <v>117</v>
      </c>
      <c r="Z10" s="36" t="s">
        <v>122</v>
      </c>
      <c r="AA10" s="36" t="s">
        <v>121</v>
      </c>
      <c r="AB10" s="40" t="s">
        <v>123</v>
      </c>
      <c r="AC10" s="41" t="s">
        <v>114</v>
      </c>
      <c r="AE10" s="27"/>
      <c r="AF10" s="27"/>
      <c r="AG10" s="27"/>
      <c r="AH10" s="27" t="s">
        <v>66</v>
      </c>
      <c r="AI10" s="27"/>
      <c r="AJ10" s="27"/>
      <c r="AK10" s="27"/>
    </row>
    <row r="11" spans="1:38" ht="150" customHeight="1" x14ac:dyDescent="0.25">
      <c r="A11" s="45">
        <v>8</v>
      </c>
      <c r="B11" s="31" t="s">
        <v>60</v>
      </c>
      <c r="C11" s="31" t="s">
        <v>61</v>
      </c>
      <c r="D11" s="31" t="s">
        <v>20</v>
      </c>
      <c r="E11" s="31" t="s">
        <v>79</v>
      </c>
      <c r="F11" s="39" t="s">
        <v>125</v>
      </c>
      <c r="G11" s="39" t="s">
        <v>93</v>
      </c>
      <c r="H11" s="31" t="s">
        <v>68</v>
      </c>
      <c r="I11" s="30">
        <f>VLOOKUP(H:H,Probabilidad!$1:$1048576,2,0)</f>
        <v>3</v>
      </c>
      <c r="J11" s="31" t="s">
        <v>26</v>
      </c>
      <c r="K11" s="30">
        <f>VLOOKUP(J:J,Impacto!$1:$1048576,2,0)</f>
        <v>4</v>
      </c>
      <c r="L11" s="30" t="str">
        <f>VLOOKUP(M:M,'Valor Riesgo'!$1:$1048576,2,0)</f>
        <v>Riesgo Alto</v>
      </c>
      <c r="M11" s="30">
        <f t="shared" ref="M11" si="12">+I11+K11</f>
        <v>7</v>
      </c>
      <c r="N11" s="30" t="str">
        <f t="shared" ref="N11" si="13">L11</f>
        <v>Riesgo Alto</v>
      </c>
      <c r="O11" s="40" t="s">
        <v>73</v>
      </c>
      <c r="P11" s="40" t="s">
        <v>103</v>
      </c>
      <c r="Q11" s="31" t="s">
        <v>25</v>
      </c>
      <c r="R11" s="30">
        <f>VLOOKUP(Q:Q,[2]Probabilidad!$1:$1048576,2,0)</f>
        <v>1</v>
      </c>
      <c r="S11" s="31" t="s">
        <v>31</v>
      </c>
      <c r="T11" s="30">
        <f>VLOOKUP(S:S,Impacto!$1:$1048576,2,0)</f>
        <v>1</v>
      </c>
      <c r="U11" s="30" t="str">
        <f>VLOOKUP(V:V,'Valor Riesgo'!$1:$1048576,2,0)</f>
        <v>Riesgo Bajo</v>
      </c>
      <c r="V11" s="38">
        <f t="shared" ref="V11" si="14">+R11+T11</f>
        <v>2</v>
      </c>
      <c r="W11" s="30" t="str">
        <f t="shared" ref="W11" si="15">U11</f>
        <v>Riesgo Bajo</v>
      </c>
      <c r="X11" s="40" t="s">
        <v>72</v>
      </c>
      <c r="Y11" s="40" t="s">
        <v>115</v>
      </c>
      <c r="Z11" s="39" t="s">
        <v>77</v>
      </c>
      <c r="AA11" s="36" t="s">
        <v>118</v>
      </c>
      <c r="AB11" s="40" t="s">
        <v>103</v>
      </c>
      <c r="AC11" s="41" t="s">
        <v>110</v>
      </c>
      <c r="AE11" s="27"/>
      <c r="AF11" s="27"/>
      <c r="AG11" s="27"/>
      <c r="AH11" s="27" t="s">
        <v>66</v>
      </c>
      <c r="AI11" s="27"/>
      <c r="AJ11" s="27"/>
      <c r="AK11" s="27"/>
    </row>
    <row r="12" spans="1:38" ht="150" customHeight="1" x14ac:dyDescent="0.25">
      <c r="A12" s="45">
        <v>9</v>
      </c>
      <c r="B12" s="31" t="s">
        <v>60</v>
      </c>
      <c r="C12" s="31" t="s">
        <v>61</v>
      </c>
      <c r="D12" s="31" t="s">
        <v>20</v>
      </c>
      <c r="E12" s="31" t="s">
        <v>79</v>
      </c>
      <c r="F12" s="39" t="s">
        <v>94</v>
      </c>
      <c r="G12" s="39" t="s">
        <v>75</v>
      </c>
      <c r="H12" s="31" t="s">
        <v>68</v>
      </c>
      <c r="I12" s="30">
        <f>VLOOKUP(H:H,Probabilidad!$1:$1048576,2,0)</f>
        <v>3</v>
      </c>
      <c r="J12" s="31" t="s">
        <v>26</v>
      </c>
      <c r="K12" s="30">
        <f>VLOOKUP(J:J,Impacto!$1:$1048576,2,0)</f>
        <v>4</v>
      </c>
      <c r="L12" s="30" t="str">
        <f>VLOOKUP(M:M,'Valor Riesgo'!$1:$1048576,2,0)</f>
        <v>Riesgo Alto</v>
      </c>
      <c r="M12" s="30">
        <f t="shared" ref="M12" si="16">+I12+K12</f>
        <v>7</v>
      </c>
      <c r="N12" s="30" t="str">
        <f t="shared" ref="N12" si="17">L12</f>
        <v>Riesgo Alto</v>
      </c>
      <c r="O12" s="40" t="s">
        <v>73</v>
      </c>
      <c r="P12" s="40" t="s">
        <v>104</v>
      </c>
      <c r="Q12" s="31" t="s">
        <v>68</v>
      </c>
      <c r="R12" s="30">
        <f>VLOOKUP(Q:Q,[2]Probabilidad!$1:$1048576,2,0)</f>
        <v>3</v>
      </c>
      <c r="S12" s="31" t="s">
        <v>27</v>
      </c>
      <c r="T12" s="30">
        <f>VLOOKUP(S:S,Impacto!$1:$1048576,2,0)</f>
        <v>2</v>
      </c>
      <c r="U12" s="30" t="str">
        <f>VLOOKUP(V:V,'Valor Riesgo'!$1:$1048576,2,0)</f>
        <v>Riesgo Medio</v>
      </c>
      <c r="V12" s="38">
        <f t="shared" ref="V12" si="18">+R12+T12</f>
        <v>5</v>
      </c>
      <c r="W12" s="30" t="str">
        <f t="shared" ref="W12" si="19">U12</f>
        <v>Riesgo Medio</v>
      </c>
      <c r="X12" s="40" t="s">
        <v>72</v>
      </c>
      <c r="Y12" s="40" t="s">
        <v>115</v>
      </c>
      <c r="Z12" s="36" t="s">
        <v>74</v>
      </c>
      <c r="AA12" s="36" t="s">
        <v>118</v>
      </c>
      <c r="AB12" s="40" t="s">
        <v>103</v>
      </c>
      <c r="AC12" s="41" t="s">
        <v>110</v>
      </c>
      <c r="AE12" s="27"/>
      <c r="AF12" s="27"/>
      <c r="AG12" s="27"/>
      <c r="AH12" s="27" t="s">
        <v>66</v>
      </c>
      <c r="AI12" s="27"/>
      <c r="AJ12" s="27"/>
      <c r="AK12" s="27"/>
    </row>
    <row r="13" spans="1:38" ht="90" customHeight="1" thickBot="1" x14ac:dyDescent="0.3">
      <c r="A13" s="46">
        <v>10</v>
      </c>
      <c r="B13" s="33" t="s">
        <v>60</v>
      </c>
      <c r="C13" s="33" t="s">
        <v>61</v>
      </c>
      <c r="D13" s="33" t="s">
        <v>20</v>
      </c>
      <c r="E13" s="33" t="s">
        <v>79</v>
      </c>
      <c r="F13" s="47" t="s">
        <v>126</v>
      </c>
      <c r="G13" s="48" t="s">
        <v>75</v>
      </c>
      <c r="H13" s="33" t="s">
        <v>68</v>
      </c>
      <c r="I13" s="49"/>
      <c r="J13" s="33" t="s">
        <v>26</v>
      </c>
      <c r="K13" s="49"/>
      <c r="L13" s="50" t="str">
        <f>L5</f>
        <v>Riesgo Medio</v>
      </c>
      <c r="M13" s="50">
        <f t="shared" ref="M13" si="20">+I13+K13</f>
        <v>0</v>
      </c>
      <c r="N13" s="50" t="str">
        <f t="shared" ref="N13" si="21">L13</f>
        <v>Riesgo Medio</v>
      </c>
      <c r="O13" s="51" t="s">
        <v>73</v>
      </c>
      <c r="P13" s="51" t="s">
        <v>104</v>
      </c>
      <c r="Q13" s="33" t="s">
        <v>68</v>
      </c>
      <c r="R13" s="52"/>
      <c r="S13" s="33" t="s">
        <v>30</v>
      </c>
      <c r="T13" s="52"/>
      <c r="U13" s="53" t="s">
        <v>23</v>
      </c>
      <c r="V13" s="54">
        <v>5</v>
      </c>
      <c r="W13" s="50" t="s">
        <v>23</v>
      </c>
      <c r="X13" s="55" t="s">
        <v>72</v>
      </c>
      <c r="Y13" s="51" t="s">
        <v>115</v>
      </c>
      <c r="Z13" s="37" t="s">
        <v>74</v>
      </c>
      <c r="AA13" s="37" t="s">
        <v>118</v>
      </c>
      <c r="AB13" s="51" t="s">
        <v>103</v>
      </c>
      <c r="AC13" s="56" t="s">
        <v>110</v>
      </c>
    </row>
  </sheetData>
  <autoFilter ref="A2:AC3"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7" showButton="0"/>
  </autoFilter>
  <dataConsolidate/>
  <mergeCells count="28">
    <mergeCell ref="X2:X3"/>
    <mergeCell ref="N2:N3"/>
    <mergeCell ref="Y2:Y3"/>
    <mergeCell ref="Z2:Z3"/>
    <mergeCell ref="AA2:AA3"/>
    <mergeCell ref="B2:B3"/>
    <mergeCell ref="C2:C3"/>
    <mergeCell ref="Q2:W2"/>
    <mergeCell ref="P2:P3"/>
    <mergeCell ref="O2:O3"/>
    <mergeCell ref="L2:L3"/>
    <mergeCell ref="J2:J3"/>
    <mergeCell ref="A1:AC1"/>
    <mergeCell ref="AK2:AK3"/>
    <mergeCell ref="AL2:AL3"/>
    <mergeCell ref="AI2:AI3"/>
    <mergeCell ref="AJ2:AJ3"/>
    <mergeCell ref="AE2:AE3"/>
    <mergeCell ref="AF2:AF3"/>
    <mergeCell ref="AG2:AG3"/>
    <mergeCell ref="AH2:AH3"/>
    <mergeCell ref="AB2:AC2"/>
    <mergeCell ref="H2:H3"/>
    <mergeCell ref="G2:G3"/>
    <mergeCell ref="F2:F3"/>
    <mergeCell ref="E2:E3"/>
    <mergeCell ref="D2:D3"/>
    <mergeCell ref="A2:A3"/>
  </mergeCells>
  <conditionalFormatting sqref="L4:N6 L13:N13">
    <cfRule type="containsText" dxfId="95" priority="205" operator="containsText" text="Riesgo Medio">
      <formula>NOT(ISERROR(SEARCH("Riesgo Medio",L4)))</formula>
    </cfRule>
    <cfRule type="containsText" dxfId="94" priority="206" operator="containsText" text="Riesgo Alto">
      <formula>NOT(ISERROR(SEARCH("Riesgo Alto",L4)))</formula>
    </cfRule>
    <cfRule type="containsText" dxfId="93" priority="207" operator="containsText" text="Riesgo Extremo">
      <formula>NOT(ISERROR(SEARCH("Riesgo Extremo",L4)))</formula>
    </cfRule>
  </conditionalFormatting>
  <conditionalFormatting sqref="P14:P17 L4:W6 L13:N13">
    <cfRule type="containsText" dxfId="92" priority="200" operator="containsText" text="Riesgo Medio">
      <formula>NOT(ISERROR(SEARCH("Riesgo Medio",L4)))</formula>
    </cfRule>
    <cfRule type="containsText" dxfId="91" priority="201" operator="containsText" text="Riesgo Extremo">
      <formula>NOT(ISERROR(SEARCH("Riesgo Extremo",L4)))</formula>
    </cfRule>
    <cfRule type="containsText" dxfId="90" priority="202" operator="containsText" text="Riesgo Bajo">
      <formula>NOT(ISERROR(SEARCH("Riesgo Bajo",L4)))</formula>
    </cfRule>
    <cfRule type="containsText" dxfId="89" priority="203" operator="containsText" text="Riesgo Alto">
      <formula>NOT(ISERROR(SEARCH("Riesgo Alto",L4)))</formula>
    </cfRule>
  </conditionalFormatting>
  <conditionalFormatting sqref="L7:N7">
    <cfRule type="containsText" dxfId="88" priority="197" operator="containsText" text="Riesgo Medio">
      <formula>NOT(ISERROR(SEARCH("Riesgo Medio",L7)))</formula>
    </cfRule>
    <cfRule type="containsText" dxfId="87" priority="198" operator="containsText" text="Riesgo Alto">
      <formula>NOT(ISERROR(SEARCH("Riesgo Alto",L7)))</formula>
    </cfRule>
    <cfRule type="containsText" dxfId="86" priority="199" operator="containsText" text="Riesgo Extremo">
      <formula>NOT(ISERROR(SEARCH("Riesgo Extremo",L7)))</formula>
    </cfRule>
  </conditionalFormatting>
  <conditionalFormatting sqref="L7:W7">
    <cfRule type="containsText" dxfId="85" priority="193" operator="containsText" text="Riesgo Medio">
      <formula>NOT(ISERROR(SEARCH("Riesgo Medio",L7)))</formula>
    </cfRule>
    <cfRule type="containsText" dxfId="84" priority="194" operator="containsText" text="Riesgo Extremo">
      <formula>NOT(ISERROR(SEARCH("Riesgo Extremo",L7)))</formula>
    </cfRule>
    <cfRule type="containsText" dxfId="83" priority="195" operator="containsText" text="Riesgo Bajo">
      <formula>NOT(ISERROR(SEARCH("Riesgo Bajo",L7)))</formula>
    </cfRule>
    <cfRule type="containsText" dxfId="82" priority="196" operator="containsText" text="Riesgo Alto">
      <formula>NOT(ISERROR(SEARCH("Riesgo Alto",L7)))</formula>
    </cfRule>
  </conditionalFormatting>
  <conditionalFormatting sqref="P8">
    <cfRule type="containsText" dxfId="81" priority="186" operator="containsText" text="Riesgo Medio">
      <formula>NOT(ISERROR(SEARCH("Riesgo Medio",P8)))</formula>
    </cfRule>
    <cfRule type="containsText" dxfId="80" priority="187" operator="containsText" text="Riesgo Extremo">
      <formula>NOT(ISERROR(SEARCH("Riesgo Extremo",P8)))</formula>
    </cfRule>
    <cfRule type="containsText" dxfId="79" priority="188" operator="containsText" text="Riesgo Bajo">
      <formula>NOT(ISERROR(SEARCH("Riesgo Bajo",P8)))</formula>
    </cfRule>
    <cfRule type="containsText" dxfId="78" priority="189" operator="containsText" text="Riesgo Alto">
      <formula>NOT(ISERROR(SEARCH("Riesgo Alto",P8)))</formula>
    </cfRule>
  </conditionalFormatting>
  <conditionalFormatting sqref="L8:N8">
    <cfRule type="containsText" dxfId="77" priority="154" operator="containsText" text="Riesgo Medio">
      <formula>NOT(ISERROR(SEARCH("Riesgo Medio",L8)))</formula>
    </cfRule>
    <cfRule type="containsText" dxfId="76" priority="155" operator="containsText" text="Riesgo Alto">
      <formula>NOT(ISERROR(SEARCH("Riesgo Alto",L8)))</formula>
    </cfRule>
    <cfRule type="containsText" dxfId="75" priority="156" operator="containsText" text="Riesgo Extremo">
      <formula>NOT(ISERROR(SEARCH("Riesgo Extremo",L8)))</formula>
    </cfRule>
  </conditionalFormatting>
  <conditionalFormatting sqref="L8:W8">
    <cfRule type="containsText" dxfId="74" priority="150" operator="containsText" text="Riesgo Medio">
      <formula>NOT(ISERROR(SEARCH("Riesgo Medio",L8)))</formula>
    </cfRule>
    <cfRule type="containsText" dxfId="73" priority="151" operator="containsText" text="Riesgo Extremo">
      <formula>NOT(ISERROR(SEARCH("Riesgo Extremo",L8)))</formula>
    </cfRule>
    <cfRule type="containsText" dxfId="72" priority="152" operator="containsText" text="Riesgo Bajo">
      <formula>NOT(ISERROR(SEARCH("Riesgo Bajo",L8)))</formula>
    </cfRule>
    <cfRule type="containsText" dxfId="71" priority="153" operator="containsText" text="Riesgo Alto">
      <formula>NOT(ISERROR(SEARCH("Riesgo Alto",L8)))</formula>
    </cfRule>
  </conditionalFormatting>
  <conditionalFormatting sqref="P9">
    <cfRule type="containsText" dxfId="70" priority="146" operator="containsText" text="Riesgo Medio">
      <formula>NOT(ISERROR(SEARCH("Riesgo Medio",P9)))</formula>
    </cfRule>
    <cfRule type="containsText" dxfId="69" priority="147" operator="containsText" text="Riesgo Extremo">
      <formula>NOT(ISERROR(SEARCH("Riesgo Extremo",P9)))</formula>
    </cfRule>
    <cfRule type="containsText" dxfId="68" priority="148" operator="containsText" text="Riesgo Bajo">
      <formula>NOT(ISERROR(SEARCH("Riesgo Bajo",P9)))</formula>
    </cfRule>
    <cfRule type="containsText" dxfId="67" priority="149" operator="containsText" text="Riesgo Alto">
      <formula>NOT(ISERROR(SEARCH("Riesgo Alto",P9)))</formula>
    </cfRule>
  </conditionalFormatting>
  <conditionalFormatting sqref="L9:N9">
    <cfRule type="containsText" dxfId="66" priority="143" operator="containsText" text="Riesgo Medio">
      <formula>NOT(ISERROR(SEARCH("Riesgo Medio",L9)))</formula>
    </cfRule>
    <cfRule type="containsText" dxfId="65" priority="144" operator="containsText" text="Riesgo Alto">
      <formula>NOT(ISERROR(SEARCH("Riesgo Alto",L9)))</formula>
    </cfRule>
    <cfRule type="containsText" dxfId="64" priority="145" operator="containsText" text="Riesgo Extremo">
      <formula>NOT(ISERROR(SEARCH("Riesgo Extremo",L9)))</formula>
    </cfRule>
  </conditionalFormatting>
  <conditionalFormatting sqref="L9:N9 P9:W9">
    <cfRule type="containsText" dxfId="63" priority="139" operator="containsText" text="Riesgo Medio">
      <formula>NOT(ISERROR(SEARCH("Riesgo Medio",L9)))</formula>
    </cfRule>
    <cfRule type="containsText" dxfId="62" priority="140" operator="containsText" text="Riesgo Extremo">
      <formula>NOT(ISERROR(SEARCH("Riesgo Extremo",L9)))</formula>
    </cfRule>
    <cfRule type="containsText" dxfId="61" priority="141" operator="containsText" text="Riesgo Bajo">
      <formula>NOT(ISERROR(SEARCH("Riesgo Bajo",L9)))</formula>
    </cfRule>
    <cfRule type="containsText" dxfId="60" priority="142" operator="containsText" text="Riesgo Alto">
      <formula>NOT(ISERROR(SEARCH("Riesgo Alto",L9)))</formula>
    </cfRule>
  </conditionalFormatting>
  <conditionalFormatting sqref="P10">
    <cfRule type="containsText" dxfId="59" priority="135" operator="containsText" text="Riesgo Medio">
      <formula>NOT(ISERROR(SEARCH("Riesgo Medio",P10)))</formula>
    </cfRule>
    <cfRule type="containsText" dxfId="58" priority="136" operator="containsText" text="Riesgo Extremo">
      <formula>NOT(ISERROR(SEARCH("Riesgo Extremo",P10)))</formula>
    </cfRule>
    <cfRule type="containsText" dxfId="57" priority="137" operator="containsText" text="Riesgo Bajo">
      <formula>NOT(ISERROR(SEARCH("Riesgo Bajo",P10)))</formula>
    </cfRule>
    <cfRule type="containsText" dxfId="56" priority="138" operator="containsText" text="Riesgo Alto">
      <formula>NOT(ISERROR(SEARCH("Riesgo Alto",P10)))</formula>
    </cfRule>
  </conditionalFormatting>
  <conditionalFormatting sqref="L10:N10">
    <cfRule type="containsText" dxfId="55" priority="132" operator="containsText" text="Riesgo Medio">
      <formula>NOT(ISERROR(SEARCH("Riesgo Medio",L10)))</formula>
    </cfRule>
    <cfRule type="containsText" dxfId="54" priority="133" operator="containsText" text="Riesgo Alto">
      <formula>NOT(ISERROR(SEARCH("Riesgo Alto",L10)))</formula>
    </cfRule>
    <cfRule type="containsText" dxfId="53" priority="134" operator="containsText" text="Riesgo Extremo">
      <formula>NOT(ISERROR(SEARCH("Riesgo Extremo",L10)))</formula>
    </cfRule>
  </conditionalFormatting>
  <conditionalFormatting sqref="P10:W10 L10:N10">
    <cfRule type="containsText" dxfId="52" priority="128" operator="containsText" text="Riesgo Medio">
      <formula>NOT(ISERROR(SEARCH("Riesgo Medio",L10)))</formula>
    </cfRule>
    <cfRule type="containsText" dxfId="51" priority="129" operator="containsText" text="Riesgo Extremo">
      <formula>NOT(ISERROR(SEARCH("Riesgo Extremo",L10)))</formula>
    </cfRule>
    <cfRule type="containsText" dxfId="50" priority="130" operator="containsText" text="Riesgo Bajo">
      <formula>NOT(ISERROR(SEARCH("Riesgo Bajo",L10)))</formula>
    </cfRule>
    <cfRule type="containsText" dxfId="49" priority="131" operator="containsText" text="Riesgo Alto">
      <formula>NOT(ISERROR(SEARCH("Riesgo Alto",L10)))</formula>
    </cfRule>
  </conditionalFormatting>
  <conditionalFormatting sqref="Y10">
    <cfRule type="containsText" dxfId="48" priority="124" operator="containsText" text="Riesgo Medio">
      <formula>NOT(ISERROR(SEARCH("Riesgo Medio",Y10)))</formula>
    </cfRule>
    <cfRule type="containsText" dxfId="47" priority="125" operator="containsText" text="Riesgo Extremo">
      <formula>NOT(ISERROR(SEARCH("Riesgo Extremo",Y10)))</formula>
    </cfRule>
    <cfRule type="containsText" dxfId="46" priority="126" operator="containsText" text="Riesgo Bajo">
      <formula>NOT(ISERROR(SEARCH("Riesgo Bajo",Y10)))</formula>
    </cfRule>
    <cfRule type="containsText" dxfId="45" priority="127" operator="containsText" text="Riesgo Alto">
      <formula>NOT(ISERROR(SEARCH("Riesgo Alto",Y10)))</formula>
    </cfRule>
  </conditionalFormatting>
  <conditionalFormatting sqref="O9">
    <cfRule type="containsText" dxfId="44" priority="120" operator="containsText" text="Riesgo Medio">
      <formula>NOT(ISERROR(SEARCH("Riesgo Medio",O9)))</formula>
    </cfRule>
    <cfRule type="containsText" dxfId="43" priority="121" operator="containsText" text="Riesgo Extremo">
      <formula>NOT(ISERROR(SEARCH("Riesgo Extremo",O9)))</formula>
    </cfRule>
    <cfRule type="containsText" dxfId="42" priority="122" operator="containsText" text="Riesgo Bajo">
      <formula>NOT(ISERROR(SEARCH("Riesgo Bajo",O9)))</formula>
    </cfRule>
    <cfRule type="containsText" dxfId="41" priority="123" operator="containsText" text="Riesgo Alto">
      <formula>NOT(ISERROR(SEARCH("Riesgo Alto",O9)))</formula>
    </cfRule>
  </conditionalFormatting>
  <conditionalFormatting sqref="O10">
    <cfRule type="containsText" dxfId="40" priority="112" operator="containsText" text="Riesgo Medio">
      <formula>NOT(ISERROR(SEARCH("Riesgo Medio",O10)))</formula>
    </cfRule>
    <cfRule type="containsText" dxfId="39" priority="113" operator="containsText" text="Riesgo Extremo">
      <formula>NOT(ISERROR(SEARCH("Riesgo Extremo",O10)))</formula>
    </cfRule>
    <cfRule type="containsText" dxfId="38" priority="114" operator="containsText" text="Riesgo Bajo">
      <formula>NOT(ISERROR(SEARCH("Riesgo Bajo",O10)))</formula>
    </cfRule>
    <cfRule type="containsText" dxfId="37" priority="115" operator="containsText" text="Riesgo Alto">
      <formula>NOT(ISERROR(SEARCH("Riesgo Alto",O10)))</formula>
    </cfRule>
  </conditionalFormatting>
  <conditionalFormatting sqref="L11:N11">
    <cfRule type="containsText" dxfId="36" priority="105" operator="containsText" text="Riesgo Medio">
      <formula>NOT(ISERROR(SEARCH("Riesgo Medio",L11)))</formula>
    </cfRule>
    <cfRule type="containsText" dxfId="35" priority="106" operator="containsText" text="Riesgo Alto">
      <formula>NOT(ISERROR(SEARCH("Riesgo Alto",L11)))</formula>
    </cfRule>
    <cfRule type="containsText" dxfId="34" priority="107" operator="containsText" text="Riesgo Extremo">
      <formula>NOT(ISERROR(SEARCH("Riesgo Extremo",L11)))</formula>
    </cfRule>
  </conditionalFormatting>
  <conditionalFormatting sqref="T11:W11 L11:N11">
    <cfRule type="containsText" dxfId="33" priority="101" operator="containsText" text="Riesgo Medio">
      <formula>NOT(ISERROR(SEARCH("Riesgo Medio",L11)))</formula>
    </cfRule>
    <cfRule type="containsText" dxfId="32" priority="102" operator="containsText" text="Riesgo Extremo">
      <formula>NOT(ISERROR(SEARCH("Riesgo Extremo",L11)))</formula>
    </cfRule>
    <cfRule type="containsText" dxfId="31" priority="103" operator="containsText" text="Riesgo Bajo">
      <formula>NOT(ISERROR(SEARCH("Riesgo Bajo",L11)))</formula>
    </cfRule>
    <cfRule type="containsText" dxfId="30" priority="104" operator="containsText" text="Riesgo Alto">
      <formula>NOT(ISERROR(SEARCH("Riesgo Alto",L11)))</formula>
    </cfRule>
  </conditionalFormatting>
  <conditionalFormatting sqref="Q11:S11">
    <cfRule type="containsText" dxfId="29" priority="89" operator="containsText" text="Riesgo Medio">
      <formula>NOT(ISERROR(SEARCH("Riesgo Medio",Q11)))</formula>
    </cfRule>
    <cfRule type="containsText" dxfId="28" priority="90" operator="containsText" text="Riesgo Extremo">
      <formula>NOT(ISERROR(SEARCH("Riesgo Extremo",Q11)))</formula>
    </cfRule>
    <cfRule type="containsText" dxfId="27" priority="91" operator="containsText" text="Riesgo Bajo">
      <formula>NOT(ISERROR(SEARCH("Riesgo Bajo",Q11)))</formula>
    </cfRule>
    <cfRule type="containsText" dxfId="26" priority="92" operator="containsText" text="Riesgo Alto">
      <formula>NOT(ISERROR(SEARCH("Riesgo Alto",Q11)))</formula>
    </cfRule>
  </conditionalFormatting>
  <conditionalFormatting sqref="L12:N12">
    <cfRule type="containsText" dxfId="25" priority="86" operator="containsText" text="Riesgo Medio">
      <formula>NOT(ISERROR(SEARCH("Riesgo Medio",L12)))</formula>
    </cfRule>
    <cfRule type="containsText" dxfId="24" priority="87" operator="containsText" text="Riesgo Alto">
      <formula>NOT(ISERROR(SEARCH("Riesgo Alto",L12)))</formula>
    </cfRule>
    <cfRule type="containsText" dxfId="23" priority="88" operator="containsText" text="Riesgo Extremo">
      <formula>NOT(ISERROR(SEARCH("Riesgo Extremo",L12)))</formula>
    </cfRule>
  </conditionalFormatting>
  <conditionalFormatting sqref="T12:W12 L12:N12">
    <cfRule type="containsText" dxfId="22" priority="82" operator="containsText" text="Riesgo Medio">
      <formula>NOT(ISERROR(SEARCH("Riesgo Medio",L12)))</formula>
    </cfRule>
    <cfRule type="containsText" dxfId="21" priority="83" operator="containsText" text="Riesgo Extremo">
      <formula>NOT(ISERROR(SEARCH("Riesgo Extremo",L12)))</formula>
    </cfRule>
    <cfRule type="containsText" dxfId="20" priority="84" operator="containsText" text="Riesgo Bajo">
      <formula>NOT(ISERROR(SEARCH("Riesgo Bajo",L12)))</formula>
    </cfRule>
    <cfRule type="containsText" dxfId="19" priority="85" operator="containsText" text="Riesgo Alto">
      <formula>NOT(ISERROR(SEARCH("Riesgo Alto",L12)))</formula>
    </cfRule>
  </conditionalFormatting>
  <conditionalFormatting sqref="Q12:S12">
    <cfRule type="containsText" dxfId="18" priority="78" operator="containsText" text="Riesgo Medio">
      <formula>NOT(ISERROR(SEARCH("Riesgo Medio",Q12)))</formula>
    </cfRule>
    <cfRule type="containsText" dxfId="17" priority="79" operator="containsText" text="Riesgo Extremo">
      <formula>NOT(ISERROR(SEARCH("Riesgo Extremo",Q12)))</formula>
    </cfRule>
    <cfRule type="containsText" dxfId="16" priority="80" operator="containsText" text="Riesgo Bajo">
      <formula>NOT(ISERROR(SEARCH("Riesgo Bajo",Q12)))</formula>
    </cfRule>
    <cfRule type="containsText" dxfId="15" priority="81" operator="containsText" text="Riesgo Alto">
      <formula>NOT(ISERROR(SEARCH("Riesgo Alto",Q12)))</formula>
    </cfRule>
  </conditionalFormatting>
  <conditionalFormatting sqref="U13:W13">
    <cfRule type="containsText" dxfId="14" priority="9" operator="containsText" text="Riesgo Medio">
      <formula>NOT(ISERROR(SEARCH("Riesgo Medio",U13)))</formula>
    </cfRule>
    <cfRule type="containsText" dxfId="13" priority="10" operator="containsText" text="Riesgo Extremo">
      <formula>NOT(ISERROR(SEARCH("Riesgo Extremo",U13)))</formula>
    </cfRule>
    <cfRule type="containsText" dxfId="12" priority="11" operator="containsText" text="Riesgo Bajo">
      <formula>NOT(ISERROR(SEARCH("Riesgo Bajo",U13)))</formula>
    </cfRule>
    <cfRule type="containsText" dxfId="11" priority="12" operator="containsText" text="Riesgo Alto">
      <formula>NOT(ISERROR(SEARCH("Riesgo Alto",U13)))</formula>
    </cfRule>
  </conditionalFormatting>
  <conditionalFormatting sqref="Q13">
    <cfRule type="containsText" dxfId="10" priority="5" operator="containsText" text="Riesgo Medio">
      <formula>NOT(ISERROR(SEARCH("Riesgo Medio",Q13)))</formula>
    </cfRule>
    <cfRule type="containsText" dxfId="9" priority="6" operator="containsText" text="Riesgo Extremo">
      <formula>NOT(ISERROR(SEARCH("Riesgo Extremo",Q13)))</formula>
    </cfRule>
    <cfRule type="containsText" dxfId="8" priority="7" operator="containsText" text="Riesgo Bajo">
      <formula>NOT(ISERROR(SEARCH("Riesgo Bajo",Q13)))</formula>
    </cfRule>
    <cfRule type="containsText" dxfId="7" priority="8" operator="containsText" text="Riesgo Alto">
      <formula>NOT(ISERROR(SEARCH("Riesgo Alto",Q13)))</formula>
    </cfRule>
  </conditionalFormatting>
  <conditionalFormatting sqref="S13">
    <cfRule type="containsText" dxfId="6" priority="1" operator="containsText" text="Riesgo Medio">
      <formula>NOT(ISERROR(SEARCH("Riesgo Medio",S13)))</formula>
    </cfRule>
    <cfRule type="containsText" dxfId="5" priority="2" operator="containsText" text="Riesgo Extremo">
      <formula>NOT(ISERROR(SEARCH("Riesgo Extremo",S13)))</formula>
    </cfRule>
    <cfRule type="containsText" dxfId="4" priority="3" operator="containsText" text="Riesgo Bajo">
      <formula>NOT(ISERROR(SEARCH("Riesgo Bajo",S13)))</formula>
    </cfRule>
    <cfRule type="containsText" dxfId="3" priority="4" operator="containsText" text="Riesgo Alto">
      <formula>NOT(ISERROR(SEARCH("Riesgo Alto",S13)))</formula>
    </cfRule>
  </conditionalFormatting>
  <dataValidations count="7">
    <dataValidation type="list" allowBlank="1" showInputMessage="1" showErrorMessage="1" sqref="X4:X12">
      <formula1>$AL$4:$AL$4</formula1>
    </dataValidation>
    <dataValidation type="list" allowBlank="1" showInputMessage="1" showErrorMessage="1" sqref="B4:B13">
      <formula1>Clase</formula1>
    </dataValidation>
    <dataValidation type="list" allowBlank="1" showInputMessage="1" showErrorMessage="1" sqref="C4:C13">
      <formula1>$AF$4:$AF$4</formula1>
    </dataValidation>
    <dataValidation type="list" allowBlank="1" showInputMessage="1" showErrorMessage="1" sqref="D4:D13">
      <formula1>$AG$4:$AG$6</formula1>
    </dataValidation>
    <dataValidation type="list" allowBlank="1" showInputMessage="1" showErrorMessage="1" sqref="Q4:Q13 H4:H13">
      <formula1>$AI$4:$AI$7</formula1>
    </dataValidation>
    <dataValidation type="list" allowBlank="1" showInputMessage="1" showErrorMessage="1" sqref="S4:S13 J4:J13">
      <formula1>$AJ$4:$AJ$7</formula1>
    </dataValidation>
    <dataValidation type="list" allowBlank="1" showInputMessage="1" showErrorMessage="1" sqref="E4:E13">
      <formula1>$AH$4:$AH$12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N21"/>
  <sheetViews>
    <sheetView tabSelected="1" zoomScale="85" zoomScaleNormal="85" workbookViewId="0">
      <selection activeCell="F9" sqref="F9"/>
    </sheetView>
  </sheetViews>
  <sheetFormatPr baseColWidth="10" defaultRowHeight="15" x14ac:dyDescent="0.25"/>
  <cols>
    <col min="1" max="1" width="7.85546875" customWidth="1"/>
    <col min="2" max="2" width="26.42578125" customWidth="1"/>
    <col min="3" max="3" width="8.85546875" customWidth="1"/>
    <col min="4" max="8" width="21.28515625" customWidth="1"/>
    <col min="9" max="9" width="8.42578125" customWidth="1"/>
    <col min="10" max="10" width="7.5703125" customWidth="1"/>
    <col min="11" max="11" width="8.140625" customWidth="1"/>
    <col min="12" max="13" width="4.42578125" customWidth="1"/>
    <col min="14" max="14" width="31.42578125" customWidth="1"/>
  </cols>
  <sheetData>
    <row r="1" spans="1:14" s="6" customFormat="1" ht="31.5" customHeight="1" x14ac:dyDescent="0.15">
      <c r="A1" s="75" t="s">
        <v>56</v>
      </c>
      <c r="B1" s="75"/>
      <c r="C1" s="75"/>
      <c r="D1" s="75"/>
      <c r="E1" s="75"/>
      <c r="F1" s="75"/>
      <c r="G1" s="75"/>
      <c r="H1" s="75"/>
    </row>
    <row r="2" spans="1:14" s="6" customFormat="1" ht="31.5" customHeight="1" x14ac:dyDescent="0.15">
      <c r="A2" s="76" t="s">
        <v>45</v>
      </c>
      <c r="B2" s="76"/>
      <c r="C2" s="76"/>
      <c r="D2" s="76"/>
      <c r="E2" s="76"/>
      <c r="F2" s="76"/>
      <c r="G2" s="76"/>
      <c r="H2" s="76"/>
    </row>
    <row r="3" spans="1:14" s="6" customFormat="1" ht="41.25" customHeight="1" x14ac:dyDescent="0.15">
      <c r="A3" s="79" t="s">
        <v>41</v>
      </c>
      <c r="B3" s="79"/>
      <c r="C3" s="79"/>
      <c r="D3" s="9" t="s">
        <v>46</v>
      </c>
      <c r="E3" s="9" t="s">
        <v>48</v>
      </c>
      <c r="F3" s="9" t="s">
        <v>50</v>
      </c>
      <c r="G3" s="9" t="s">
        <v>51</v>
      </c>
      <c r="H3" s="9" t="s">
        <v>54</v>
      </c>
    </row>
    <row r="4" spans="1:14" s="6" customFormat="1" ht="36" x14ac:dyDescent="0.15">
      <c r="A4" s="79" t="s">
        <v>42</v>
      </c>
      <c r="B4" s="79"/>
      <c r="C4" s="79"/>
      <c r="D4" s="9" t="s">
        <v>47</v>
      </c>
      <c r="E4" s="9" t="s">
        <v>49</v>
      </c>
      <c r="F4" s="9" t="s">
        <v>53</v>
      </c>
      <c r="G4" s="9" t="s">
        <v>52</v>
      </c>
      <c r="H4" s="9" t="s">
        <v>55</v>
      </c>
    </row>
    <row r="5" spans="1:14" s="8" customFormat="1" ht="18" customHeight="1" x14ac:dyDescent="0.25">
      <c r="A5" s="78" t="s">
        <v>33</v>
      </c>
      <c r="B5" s="78"/>
      <c r="C5" s="78" t="s">
        <v>43</v>
      </c>
      <c r="D5" s="12" t="s">
        <v>31</v>
      </c>
      <c r="E5" s="12" t="s">
        <v>27</v>
      </c>
      <c r="F5" s="12" t="s">
        <v>30</v>
      </c>
      <c r="G5" s="12" t="s">
        <v>26</v>
      </c>
      <c r="H5" s="12" t="s">
        <v>44</v>
      </c>
    </row>
    <row r="6" spans="1:14" s="8" customFormat="1" ht="18" customHeight="1" thickBot="1" x14ac:dyDescent="0.3">
      <c r="A6" s="78"/>
      <c r="B6" s="78"/>
      <c r="C6" s="78"/>
      <c r="D6" s="12">
        <v>1</v>
      </c>
      <c r="E6" s="12">
        <v>2</v>
      </c>
      <c r="F6" s="12">
        <v>3</v>
      </c>
      <c r="G6" s="12">
        <v>4</v>
      </c>
      <c r="H6" s="12">
        <v>5</v>
      </c>
    </row>
    <row r="7" spans="1:14" s="7" customFormat="1" ht="24" customHeight="1" thickBot="1" x14ac:dyDescent="0.2">
      <c r="A7" s="77" t="s">
        <v>40</v>
      </c>
      <c r="B7" s="10" t="s">
        <v>35</v>
      </c>
      <c r="C7" s="11">
        <v>1</v>
      </c>
      <c r="D7" s="5">
        <f>+C7+$D$6</f>
        <v>2</v>
      </c>
      <c r="E7" s="5">
        <f>+C7+$E$6</f>
        <v>3</v>
      </c>
      <c r="F7" s="5">
        <f>+C7+$F$6</f>
        <v>4</v>
      </c>
      <c r="G7" s="5">
        <f>+C7+$G$6</f>
        <v>5</v>
      </c>
      <c r="H7" s="5">
        <f>+C7+$H$6</f>
        <v>6</v>
      </c>
      <c r="J7" s="82" t="s">
        <v>57</v>
      </c>
      <c r="K7" s="83"/>
      <c r="L7" s="83"/>
      <c r="M7" s="84"/>
      <c r="N7" s="15" t="s">
        <v>58</v>
      </c>
    </row>
    <row r="8" spans="1:14" s="7" customFormat="1" ht="24" customHeight="1" x14ac:dyDescent="0.15">
      <c r="A8" s="77"/>
      <c r="B8" s="10" t="s">
        <v>36</v>
      </c>
      <c r="C8" s="11">
        <v>2</v>
      </c>
      <c r="D8" s="5">
        <f t="shared" ref="D8:D11" si="0">+C8+$D$6</f>
        <v>3</v>
      </c>
      <c r="E8" s="5">
        <f t="shared" ref="E8:E11" si="1">+C8+$E$6</f>
        <v>4</v>
      </c>
      <c r="F8" s="5">
        <f t="shared" ref="F8:F11" si="2">+C8+$F$6</f>
        <v>5</v>
      </c>
      <c r="G8" s="5">
        <f t="shared" ref="G8:G11" si="3">+C8+$G$6</f>
        <v>6</v>
      </c>
      <c r="H8" s="5">
        <f t="shared" ref="H8:H10" si="4">+C8+$H$6</f>
        <v>7</v>
      </c>
      <c r="J8" s="13">
        <v>8</v>
      </c>
      <c r="K8" s="14">
        <v>9</v>
      </c>
      <c r="L8" s="14">
        <v>10</v>
      </c>
      <c r="M8" s="17"/>
      <c r="N8" s="16" t="s">
        <v>59</v>
      </c>
    </row>
    <row r="9" spans="1:14" s="7" customFormat="1" ht="24" customHeight="1" thickBot="1" x14ac:dyDescent="0.2">
      <c r="A9" s="77"/>
      <c r="B9" s="10" t="s">
        <v>37</v>
      </c>
      <c r="C9" s="11">
        <v>3</v>
      </c>
      <c r="D9" s="5">
        <f t="shared" si="0"/>
        <v>4</v>
      </c>
      <c r="E9" s="5">
        <f t="shared" si="1"/>
        <v>5</v>
      </c>
      <c r="F9" s="5">
        <f t="shared" si="2"/>
        <v>6</v>
      </c>
      <c r="G9" s="5">
        <f t="shared" si="3"/>
        <v>7</v>
      </c>
      <c r="H9" s="5">
        <f t="shared" si="4"/>
        <v>8</v>
      </c>
      <c r="J9" s="88">
        <v>6</v>
      </c>
      <c r="K9" s="89"/>
      <c r="L9" s="89">
        <v>7</v>
      </c>
      <c r="M9" s="90"/>
      <c r="N9" s="18" t="s">
        <v>24</v>
      </c>
    </row>
    <row r="10" spans="1:14" s="7" customFormat="1" ht="24" customHeight="1" thickBot="1" x14ac:dyDescent="0.2">
      <c r="A10" s="77"/>
      <c r="B10" s="10" t="s">
        <v>38</v>
      </c>
      <c r="C10" s="11">
        <v>4</v>
      </c>
      <c r="D10" s="5">
        <f t="shared" si="0"/>
        <v>5</v>
      </c>
      <c r="E10" s="5">
        <f t="shared" si="1"/>
        <v>6</v>
      </c>
      <c r="F10" s="5">
        <f t="shared" si="2"/>
        <v>7</v>
      </c>
      <c r="G10" s="5">
        <f t="shared" si="3"/>
        <v>8</v>
      </c>
      <c r="H10" s="5">
        <f t="shared" si="4"/>
        <v>9</v>
      </c>
      <c r="J10" s="85">
        <v>5</v>
      </c>
      <c r="K10" s="86"/>
      <c r="L10" s="86"/>
      <c r="M10" s="87"/>
      <c r="N10" s="22" t="s">
        <v>23</v>
      </c>
    </row>
    <row r="11" spans="1:14" s="7" customFormat="1" ht="24" customHeight="1" thickBot="1" x14ac:dyDescent="0.2">
      <c r="A11" s="77"/>
      <c r="B11" s="10" t="s">
        <v>39</v>
      </c>
      <c r="C11" s="11">
        <v>5</v>
      </c>
      <c r="D11" s="5">
        <f t="shared" si="0"/>
        <v>6</v>
      </c>
      <c r="E11" s="5">
        <f t="shared" si="1"/>
        <v>7</v>
      </c>
      <c r="F11" s="5">
        <f t="shared" si="2"/>
        <v>8</v>
      </c>
      <c r="G11" s="5">
        <f t="shared" si="3"/>
        <v>9</v>
      </c>
      <c r="H11" s="5">
        <f>+C11+$H$6</f>
        <v>10</v>
      </c>
      <c r="J11" s="19">
        <v>2</v>
      </c>
      <c r="K11" s="20">
        <v>3</v>
      </c>
      <c r="L11" s="80">
        <v>4</v>
      </c>
      <c r="M11" s="81"/>
      <c r="N11" s="21" t="s">
        <v>28</v>
      </c>
    </row>
    <row r="16" spans="1:14" ht="6.75" customHeight="1" x14ac:dyDescent="0.25"/>
    <row r="17" spans="4:4" hidden="1" x14ac:dyDescent="0.25"/>
    <row r="18" spans="4:4" ht="34.5" customHeight="1" x14ac:dyDescent="0.25"/>
    <row r="19" spans="4:4" ht="37.5" customHeight="1" x14ac:dyDescent="0.25">
      <c r="D19" s="4"/>
    </row>
    <row r="20" spans="4:4" x14ac:dyDescent="0.25">
      <c r="D20" s="4"/>
    </row>
    <row r="21" spans="4:4" x14ac:dyDescent="0.25">
      <c r="D21" s="4"/>
    </row>
  </sheetData>
  <dataConsolidate/>
  <mergeCells count="12">
    <mergeCell ref="L11:M11"/>
    <mergeCell ref="J7:M7"/>
    <mergeCell ref="J10:M10"/>
    <mergeCell ref="J9:K9"/>
    <mergeCell ref="L9:M9"/>
    <mergeCell ref="A1:H1"/>
    <mergeCell ref="A2:H2"/>
    <mergeCell ref="A7:A11"/>
    <mergeCell ref="A5:B6"/>
    <mergeCell ref="A4:C4"/>
    <mergeCell ref="A3:C3"/>
    <mergeCell ref="C5:C6"/>
  </mergeCells>
  <conditionalFormatting sqref="F17:F21">
    <cfRule type="colorScale" priority="8">
      <colorScale>
        <cfvo type="num" val="2"/>
        <cfvo type="percentile" val="50"/>
        <cfvo type="max"/>
        <color rgb="FF00B050"/>
        <color rgb="FFFFEB84"/>
        <color rgb="FFFFEF9C"/>
      </colorScale>
    </cfRule>
  </conditionalFormatting>
  <conditionalFormatting sqref="D7:H11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 L9 K11:L11">
    <cfRule type="cellIs" dxfId="2" priority="3" operator="greaterThan">
      <formula>7</formula>
    </cfRule>
  </conditionalFormatting>
  <conditionalFormatting sqref="J9 L9 K11:L11">
    <cfRule type="cellIs" dxfId="1" priority="1" operator="between">
      <formula>6</formula>
      <formula>7</formula>
    </cfRule>
    <cfRule type="cellIs" dxfId="0" priority="2" operator="between">
      <formula>8</formula>
      <formula>10</formula>
    </cfRule>
  </conditionalFormatting>
  <conditionalFormatting sqref="J9">
    <cfRule type="colorScale" priority="4">
      <colorScale>
        <cfvo type="num" val="2"/>
        <cfvo type="percentile" val="50"/>
        <cfvo type="max"/>
        <color rgb="FF00B050"/>
        <color rgb="FFFFEB84"/>
        <color rgb="FFFFEF9C"/>
      </colorScale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B7"/>
  <sheetViews>
    <sheetView workbookViewId="0">
      <selection activeCell="C21" sqref="C21"/>
    </sheetView>
  </sheetViews>
  <sheetFormatPr baseColWidth="10" defaultRowHeight="15" x14ac:dyDescent="0.25"/>
  <cols>
    <col min="1" max="1" width="15.42578125" customWidth="1"/>
  </cols>
  <sheetData>
    <row r="1" spans="1:2" x14ac:dyDescent="0.25">
      <c r="A1" s="91" t="s">
        <v>7</v>
      </c>
      <c r="B1" s="60" t="s">
        <v>43</v>
      </c>
    </row>
    <row r="2" spans="1:2" x14ac:dyDescent="0.25">
      <c r="A2" s="92"/>
      <c r="B2" s="60"/>
    </row>
    <row r="3" spans="1:2" ht="26.25" customHeight="1" x14ac:dyDescent="0.25">
      <c r="A3" s="29" t="s">
        <v>25</v>
      </c>
      <c r="B3" s="28">
        <v>1</v>
      </c>
    </row>
    <row r="4" spans="1:2" ht="26.25" customHeight="1" x14ac:dyDescent="0.25">
      <c r="A4" s="29" t="s">
        <v>29</v>
      </c>
      <c r="B4" s="28">
        <v>2</v>
      </c>
    </row>
    <row r="5" spans="1:2" ht="26.25" customHeight="1" x14ac:dyDescent="0.25">
      <c r="A5" s="29" t="s">
        <v>68</v>
      </c>
      <c r="B5" s="28">
        <v>3</v>
      </c>
    </row>
    <row r="6" spans="1:2" ht="26.25" customHeight="1" x14ac:dyDescent="0.25">
      <c r="A6" s="29" t="s">
        <v>69</v>
      </c>
      <c r="B6" s="28">
        <v>4</v>
      </c>
    </row>
    <row r="7" spans="1:2" ht="26.25" customHeight="1" x14ac:dyDescent="0.25">
      <c r="A7" s="29" t="s">
        <v>70</v>
      </c>
      <c r="B7" s="28">
        <v>5</v>
      </c>
    </row>
  </sheetData>
  <mergeCells count="2">
    <mergeCell ref="A1:A2"/>
    <mergeCell ref="B1: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7"/>
  <sheetViews>
    <sheetView workbookViewId="0">
      <selection activeCell="B12" sqref="B12"/>
    </sheetView>
  </sheetViews>
  <sheetFormatPr baseColWidth="10" defaultRowHeight="15" x14ac:dyDescent="0.25"/>
  <cols>
    <col min="1" max="1" width="24.140625" customWidth="1"/>
  </cols>
  <sheetData>
    <row r="1" spans="1:2" x14ac:dyDescent="0.25">
      <c r="A1" s="93" t="s">
        <v>8</v>
      </c>
      <c r="B1" s="60" t="s">
        <v>43</v>
      </c>
    </row>
    <row r="2" spans="1:2" ht="51.75" customHeight="1" x14ac:dyDescent="0.25">
      <c r="A2" s="94"/>
      <c r="B2" s="60"/>
    </row>
    <row r="3" spans="1:2" x14ac:dyDescent="0.25">
      <c r="A3" s="29" t="s">
        <v>31</v>
      </c>
      <c r="B3" s="28">
        <v>1</v>
      </c>
    </row>
    <row r="4" spans="1:2" x14ac:dyDescent="0.25">
      <c r="A4" s="29" t="s">
        <v>27</v>
      </c>
      <c r="B4" s="28">
        <v>2</v>
      </c>
    </row>
    <row r="5" spans="1:2" x14ac:dyDescent="0.25">
      <c r="A5" s="29" t="s">
        <v>30</v>
      </c>
      <c r="B5" s="28">
        <v>3</v>
      </c>
    </row>
    <row r="6" spans="1:2" x14ac:dyDescent="0.25">
      <c r="A6" s="29" t="s">
        <v>26</v>
      </c>
      <c r="B6" s="28">
        <v>4</v>
      </c>
    </row>
    <row r="7" spans="1:2" x14ac:dyDescent="0.25">
      <c r="A7" s="29" t="s">
        <v>44</v>
      </c>
      <c r="B7" s="28">
        <v>5</v>
      </c>
    </row>
  </sheetData>
  <mergeCells count="2">
    <mergeCell ref="A1:A2"/>
    <mergeCell ref="B1:B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10"/>
  <sheetViews>
    <sheetView workbookViewId="0">
      <selection activeCell="B2" sqref="B2"/>
    </sheetView>
  </sheetViews>
  <sheetFormatPr baseColWidth="10" defaultRowHeight="15" x14ac:dyDescent="0.25"/>
  <cols>
    <col min="2" max="2" width="23" customWidth="1"/>
  </cols>
  <sheetData>
    <row r="1" spans="1:2" x14ac:dyDescent="0.25">
      <c r="A1" t="s">
        <v>32</v>
      </c>
      <c r="B1" t="s">
        <v>33</v>
      </c>
    </row>
    <row r="2" spans="1:2" x14ac:dyDescent="0.25">
      <c r="A2">
        <v>2</v>
      </c>
      <c r="B2" t="s">
        <v>28</v>
      </c>
    </row>
    <row r="3" spans="1:2" x14ac:dyDescent="0.25">
      <c r="A3">
        <v>3</v>
      </c>
      <c r="B3" t="s">
        <v>28</v>
      </c>
    </row>
    <row r="4" spans="1:2" x14ac:dyDescent="0.25">
      <c r="A4">
        <v>4</v>
      </c>
      <c r="B4" t="s">
        <v>28</v>
      </c>
    </row>
    <row r="5" spans="1:2" x14ac:dyDescent="0.25">
      <c r="A5">
        <v>5</v>
      </c>
      <c r="B5" t="s">
        <v>23</v>
      </c>
    </row>
    <row r="6" spans="1:2" x14ac:dyDescent="0.25">
      <c r="A6">
        <v>6</v>
      </c>
      <c r="B6" t="s">
        <v>24</v>
      </c>
    </row>
    <row r="7" spans="1:2" x14ac:dyDescent="0.25">
      <c r="A7">
        <v>7</v>
      </c>
      <c r="B7" t="s">
        <v>24</v>
      </c>
    </row>
    <row r="8" spans="1:2" x14ac:dyDescent="0.25">
      <c r="A8">
        <v>8</v>
      </c>
      <c r="B8" t="s">
        <v>59</v>
      </c>
    </row>
    <row r="9" spans="1:2" x14ac:dyDescent="0.25">
      <c r="A9">
        <v>9</v>
      </c>
      <c r="B9" t="s">
        <v>59</v>
      </c>
    </row>
    <row r="10" spans="1:2" x14ac:dyDescent="0.25">
      <c r="A10">
        <v>10</v>
      </c>
      <c r="B10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Anexo</vt:lpstr>
      <vt:lpstr>Valoración del Riesgo </vt:lpstr>
      <vt:lpstr>Probabilidad</vt:lpstr>
      <vt:lpstr>Impacto</vt:lpstr>
      <vt:lpstr>Valor Riesgo</vt:lpstr>
      <vt:lpstr>Anexo!Área_de_impresión</vt:lpstr>
      <vt:lpstr>Clase</vt:lpstr>
      <vt:lpstr>Anexo!Títulos_a_imprimir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bCastro</dc:creator>
  <cp:lastModifiedBy>Lorena Campos Gómez</cp:lastModifiedBy>
  <cp:lastPrinted>2018-12-11T17:15:32Z</cp:lastPrinted>
  <dcterms:created xsi:type="dcterms:W3CDTF">2014-02-24T13:55:34Z</dcterms:created>
  <dcterms:modified xsi:type="dcterms:W3CDTF">2018-12-11T17:15:34Z</dcterms:modified>
</cp:coreProperties>
</file>